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8"/>
  </bookViews>
  <sheets>
    <sheet name="线性拟合修正Elab" sheetId="1" r:id="rId1"/>
    <sheet name="质心系角度" sheetId="2" r:id="rId2"/>
    <sheet name="138Ba" sheetId="3" r:id="rId3"/>
    <sheet name="142Nd" sheetId="12" r:id="rId4"/>
    <sheet name="144Sm" sheetId="13" r:id="rId5"/>
    <sheet name="148Nd" sheetId="14" r:id="rId6"/>
    <sheet name="150Sm" sheetId="15" r:id="rId7"/>
    <sheet name="154Sm" sheetId="16" r:id="rId8"/>
    <sheet name="156Gd" sheetId="1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<sst xmlns="http://schemas.openxmlformats.org/spreadsheetml/2006/main" count="111" uniqueCount="26">
  <si>
    <t>四个核前角30度修正的平均值</t>
  </si>
  <si>
    <t>Sm150_30</t>
  </si>
  <si>
    <t>Sm144_30</t>
  </si>
  <si>
    <t>Sm154_30</t>
  </si>
  <si>
    <t>Gd156_30</t>
  </si>
  <si>
    <t>average</t>
  </si>
  <si>
    <t>138Ba</t>
  </si>
  <si>
    <t>γ</t>
  </si>
  <si>
    <t>γ^2</t>
  </si>
  <si>
    <t>sinθ</t>
  </si>
  <si>
    <t>sinθ^2</t>
  </si>
  <si>
    <t>sinθ^4</t>
  </si>
  <si>
    <t>cosθ^2</t>
  </si>
  <si>
    <t>cosθcm</t>
  </si>
  <si>
    <t>thetacm</t>
  </si>
  <si>
    <t>θcm</t>
  </si>
  <si>
    <t>142Nd</t>
  </si>
  <si>
    <t>144Sm</t>
  </si>
  <si>
    <t>148Nd</t>
  </si>
  <si>
    <t>150Sm</t>
  </si>
  <si>
    <t>154Sm</t>
  </si>
  <si>
    <t>156Gd</t>
  </si>
  <si>
    <t>Elab</t>
  </si>
  <si>
    <t>Elab*0.9822</t>
  </si>
  <si>
    <t>Ecm</t>
  </si>
  <si>
    <t>Eeff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</si>
</sst>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00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8" fontId="0" fillId="0" borderId="0" xfId="0" applyNumberForma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2" borderId="0" xfId="47" applyNumberFormat="1" applyAlignment="1">
      <alignment horizontal="center" vertical="center"/>
    </xf>
    <xf numFmtId="178" fontId="1" fillId="2" borderId="0" xfId="47" applyNumberFormat="1" applyFont="1" applyAlignment="1">
      <alignment horizontal="center" vertical="center"/>
    </xf>
    <xf numFmtId="178" fontId="0" fillId="3" borderId="0" xfId="43" applyNumberFormat="1" applyAlignment="1">
      <alignment horizontal="center" vertical="center"/>
    </xf>
    <xf numFmtId="178" fontId="1" fillId="3" borderId="0" xfId="43" applyNumberFormat="1" applyFont="1" applyAlignment="1">
      <alignment horizontal="center" vertical="center"/>
    </xf>
    <xf numFmtId="0" fontId="2" fillId="4" borderId="0" xfId="22">
      <alignment vertical="center"/>
    </xf>
    <xf numFmtId="0" fontId="2" fillId="4" borderId="1" xfId="22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14</xdr:col>
      <xdr:colOff>638647</xdr:colOff>
      <xdr:row>7</xdr:row>
      <xdr:rowOff>38206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62875" y="542925"/>
          <a:ext cx="3381375" cy="762000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266700</xdr:colOff>
      <xdr:row>2</xdr:row>
      <xdr:rowOff>104775</xdr:rowOff>
    </xdr:from>
    <xdr:to>
      <xdr:col>16</xdr:col>
      <xdr:colOff>219164</xdr:colOff>
      <xdr:row>6</xdr:row>
      <xdr:rowOff>123929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58575" y="466725"/>
          <a:ext cx="638175" cy="742950"/>
        </a:xfrm>
        <a:prstGeom prst="rect">
          <a:avLst/>
        </a:prstGeom>
      </xdr:spPr>
    </xdr:pic>
    <xdr:clientData/>
  </xdr:twoCellAnchor>
  <xdr:twoCellAnchor editAs="oneCell">
    <xdr:from>
      <xdr:col>9</xdr:col>
      <xdr:colOff>657225</xdr:colOff>
      <xdr:row>8</xdr:row>
      <xdr:rowOff>66675</xdr:rowOff>
    </xdr:from>
    <xdr:to>
      <xdr:col>17</xdr:col>
      <xdr:colOff>238832</xdr:colOff>
      <xdr:row>12</xdr:row>
      <xdr:rowOff>66776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734300" y="1514475"/>
          <a:ext cx="5067935" cy="723900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13</xdr:row>
      <xdr:rowOff>142875</xdr:rowOff>
    </xdr:from>
    <xdr:to>
      <xdr:col>16</xdr:col>
      <xdr:colOff>153001</xdr:colOff>
      <xdr:row>16</xdr:row>
      <xdr:rowOff>66740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724775" y="2495550"/>
          <a:ext cx="4305300" cy="466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13</xdr:col>
      <xdr:colOff>323850</xdr:colOff>
      <xdr:row>7</xdr:row>
      <xdr:rowOff>38100</xdr:rowOff>
    </xdr:from>
    <xdr:ext cx="2800741" cy="647790"/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06025" y="1304925"/>
          <a:ext cx="2800350" cy="647700"/>
        </a:xfrm>
        <a:prstGeom prst="rect">
          <a:avLst/>
        </a:prstGeom>
      </xdr:spPr>
    </xdr:pic>
    <xdr:clientData/>
  </xdr:oneCellAnchor>
  <xdr:twoCellAnchor editAs="oneCell">
    <xdr:from>
      <xdr:col>14</xdr:col>
      <xdr:colOff>0</xdr:colOff>
      <xdr:row>12</xdr:row>
      <xdr:rowOff>0</xdr:rowOff>
    </xdr:from>
    <xdr:to>
      <xdr:col>16</xdr:col>
      <xdr:colOff>209771</xdr:colOff>
      <xdr:row>14</xdr:row>
      <xdr:rowOff>152472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67975" y="2171700"/>
          <a:ext cx="1581150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13</xdr:col>
      <xdr:colOff>323850</xdr:colOff>
      <xdr:row>7</xdr:row>
      <xdr:rowOff>38100</xdr:rowOff>
    </xdr:from>
    <xdr:ext cx="2800741" cy="647790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06025" y="1304925"/>
          <a:ext cx="2800350" cy="647700"/>
        </a:xfrm>
        <a:prstGeom prst="rect">
          <a:avLst/>
        </a:prstGeom>
      </xdr:spPr>
    </xdr:pic>
    <xdr:clientData/>
  </xdr:oneCellAnchor>
  <xdr:twoCellAnchor editAs="oneCell">
    <xdr:from>
      <xdr:col>14</xdr:col>
      <xdr:colOff>0</xdr:colOff>
      <xdr:row>12</xdr:row>
      <xdr:rowOff>0</xdr:rowOff>
    </xdr:from>
    <xdr:to>
      <xdr:col>16</xdr:col>
      <xdr:colOff>209771</xdr:colOff>
      <xdr:row>14</xdr:row>
      <xdr:rowOff>152472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67975" y="2171700"/>
          <a:ext cx="1581150" cy="514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13</xdr:col>
      <xdr:colOff>323850</xdr:colOff>
      <xdr:row>7</xdr:row>
      <xdr:rowOff>38100</xdr:rowOff>
    </xdr:from>
    <xdr:ext cx="2800741" cy="647790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06025" y="1304925"/>
          <a:ext cx="2800350" cy="647700"/>
        </a:xfrm>
        <a:prstGeom prst="rect">
          <a:avLst/>
        </a:prstGeom>
      </xdr:spPr>
    </xdr:pic>
    <xdr:clientData/>
  </xdr:oneCellAnchor>
  <xdr:twoCellAnchor editAs="oneCell">
    <xdr:from>
      <xdr:col>14</xdr:col>
      <xdr:colOff>0</xdr:colOff>
      <xdr:row>12</xdr:row>
      <xdr:rowOff>0</xdr:rowOff>
    </xdr:from>
    <xdr:to>
      <xdr:col>16</xdr:col>
      <xdr:colOff>209771</xdr:colOff>
      <xdr:row>14</xdr:row>
      <xdr:rowOff>152472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67975" y="2171700"/>
          <a:ext cx="1581150" cy="514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13</xdr:col>
      <xdr:colOff>323850</xdr:colOff>
      <xdr:row>7</xdr:row>
      <xdr:rowOff>38100</xdr:rowOff>
    </xdr:from>
    <xdr:ext cx="2800741" cy="647790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06025" y="1304925"/>
          <a:ext cx="2800350" cy="647700"/>
        </a:xfrm>
        <a:prstGeom prst="rect">
          <a:avLst/>
        </a:prstGeom>
      </xdr:spPr>
    </xdr:pic>
    <xdr:clientData/>
  </xdr:oneCellAnchor>
  <xdr:twoCellAnchor editAs="oneCell">
    <xdr:from>
      <xdr:col>14</xdr:col>
      <xdr:colOff>0</xdr:colOff>
      <xdr:row>12</xdr:row>
      <xdr:rowOff>0</xdr:rowOff>
    </xdr:from>
    <xdr:to>
      <xdr:col>16</xdr:col>
      <xdr:colOff>209771</xdr:colOff>
      <xdr:row>14</xdr:row>
      <xdr:rowOff>152472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67975" y="2171700"/>
          <a:ext cx="1581150" cy="5143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13</xdr:col>
      <xdr:colOff>323850</xdr:colOff>
      <xdr:row>7</xdr:row>
      <xdr:rowOff>38100</xdr:rowOff>
    </xdr:from>
    <xdr:ext cx="2800741" cy="647790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06025" y="1304925"/>
          <a:ext cx="2800350" cy="647700"/>
        </a:xfrm>
        <a:prstGeom prst="rect">
          <a:avLst/>
        </a:prstGeom>
      </xdr:spPr>
    </xdr:pic>
    <xdr:clientData/>
  </xdr:oneCellAnchor>
  <xdr:twoCellAnchor editAs="oneCell">
    <xdr:from>
      <xdr:col>14</xdr:col>
      <xdr:colOff>0</xdr:colOff>
      <xdr:row>12</xdr:row>
      <xdr:rowOff>0</xdr:rowOff>
    </xdr:from>
    <xdr:to>
      <xdr:col>16</xdr:col>
      <xdr:colOff>209771</xdr:colOff>
      <xdr:row>14</xdr:row>
      <xdr:rowOff>152472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67975" y="2171700"/>
          <a:ext cx="1581150" cy="5143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13</xdr:col>
      <xdr:colOff>323850</xdr:colOff>
      <xdr:row>7</xdr:row>
      <xdr:rowOff>38100</xdr:rowOff>
    </xdr:from>
    <xdr:ext cx="2800741" cy="647790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06025" y="1304925"/>
          <a:ext cx="2800350" cy="647700"/>
        </a:xfrm>
        <a:prstGeom prst="rect">
          <a:avLst/>
        </a:prstGeom>
      </xdr:spPr>
    </xdr:pic>
    <xdr:clientData/>
  </xdr:oneCellAnchor>
  <xdr:twoCellAnchor editAs="oneCell">
    <xdr:from>
      <xdr:col>14</xdr:col>
      <xdr:colOff>0</xdr:colOff>
      <xdr:row>12</xdr:row>
      <xdr:rowOff>0</xdr:rowOff>
    </xdr:from>
    <xdr:to>
      <xdr:col>16</xdr:col>
      <xdr:colOff>209771</xdr:colOff>
      <xdr:row>14</xdr:row>
      <xdr:rowOff>152472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67975" y="2171700"/>
          <a:ext cx="1581150" cy="5143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13</xdr:col>
      <xdr:colOff>323850</xdr:colOff>
      <xdr:row>7</xdr:row>
      <xdr:rowOff>38100</xdr:rowOff>
    </xdr:from>
    <xdr:ext cx="2800741" cy="647790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06025" y="1304925"/>
          <a:ext cx="2800350" cy="647700"/>
        </a:xfrm>
        <a:prstGeom prst="rect">
          <a:avLst/>
        </a:prstGeom>
      </xdr:spPr>
    </xdr:pic>
    <xdr:clientData/>
  </xdr:oneCellAnchor>
  <xdr:twoCellAnchor editAs="oneCell">
    <xdr:from>
      <xdr:col>14</xdr:col>
      <xdr:colOff>0</xdr:colOff>
      <xdr:row>12</xdr:row>
      <xdr:rowOff>0</xdr:rowOff>
    </xdr:from>
    <xdr:to>
      <xdr:col>16</xdr:col>
      <xdr:colOff>209771</xdr:colOff>
      <xdr:row>14</xdr:row>
      <xdr:rowOff>152472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67975" y="2171700"/>
          <a:ext cx="1581150" cy="514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Q19" sqref="Q19"/>
    </sheetView>
  </sheetViews>
  <sheetFormatPr defaultColWidth="9" defaultRowHeight="14.25" outlineLevelCol="4"/>
  <sheetData>
    <row r="1" spans="1:5">
      <c r="A1" s="3" t="s">
        <v>0</v>
      </c>
      <c r="B1" s="3"/>
      <c r="C1" s="3"/>
      <c r="D1" s="3"/>
      <c r="E1" s="3"/>
    </row>
    <row r="2" spans="1:5">
      <c r="A2" t="s">
        <v>1</v>
      </c>
      <c r="B2" t="s">
        <v>2</v>
      </c>
      <c r="C2" t="s">
        <v>3</v>
      </c>
      <c r="D2" t="s">
        <v>4</v>
      </c>
      <c r="E2" s="9" t="s">
        <v>5</v>
      </c>
    </row>
    <row r="3" spans="1:5">
      <c r="A3">
        <v>52.0592902754316</v>
      </c>
      <c r="B3">
        <v>52.066435608318</v>
      </c>
      <c r="C3">
        <v>52.0621145104273</v>
      </c>
      <c r="D3">
        <v>52.0795379511735</v>
      </c>
      <c r="E3" s="9">
        <f>AVERAGE(A3:D3)</f>
        <v>52.0668445863376</v>
      </c>
    </row>
    <row r="4" spans="1:5">
      <c r="A4">
        <v>53.0500688001278</v>
      </c>
      <c r="B4">
        <v>53.0481137417126</v>
      </c>
      <c r="C4">
        <v>53.0545369419531</v>
      </c>
      <c r="D4">
        <v>53.0449184339366</v>
      </c>
      <c r="E4" s="9">
        <f t="shared" ref="E4:E29" si="0">AVERAGE(A4:D4)</f>
        <v>53.0494094794326</v>
      </c>
    </row>
    <row r="5" spans="1:5">
      <c r="A5">
        <v>54.0083305675563</v>
      </c>
      <c r="B5">
        <v>54.0105045026723</v>
      </c>
      <c r="C5">
        <v>54.0168677803046</v>
      </c>
      <c r="D5">
        <v>54.0008922825956</v>
      </c>
      <c r="E5" s="9">
        <f t="shared" si="0"/>
        <v>54.0091487832822</v>
      </c>
    </row>
    <row r="6" spans="1:5">
      <c r="A6">
        <v>55.0245197789791</v>
      </c>
      <c r="B6">
        <v>55.0239510007597</v>
      </c>
      <c r="C6">
        <v>55.0203336636055</v>
      </c>
      <c r="D6">
        <v>55.0281091199044</v>
      </c>
      <c r="E6" s="9">
        <f t="shared" si="0"/>
        <v>55.0242283908122</v>
      </c>
    </row>
    <row r="7" spans="1:5">
      <c r="A7">
        <v>56.0622904835877</v>
      </c>
      <c r="B7">
        <v>56.0582730004986</v>
      </c>
      <c r="C7">
        <v>56.0539601943285</v>
      </c>
      <c r="D7">
        <v>56.0583166846414</v>
      </c>
      <c r="E7" s="9">
        <f t="shared" si="0"/>
        <v>56.0582100907641</v>
      </c>
    </row>
    <row r="8" spans="1:5">
      <c r="A8">
        <v>57.1499136477509</v>
      </c>
      <c r="B8">
        <v>57.1540375844757</v>
      </c>
      <c r="C8">
        <v>57.1495974213565</v>
      </c>
      <c r="D8">
        <v>57.1643391635571</v>
      </c>
      <c r="E8" s="9">
        <f t="shared" si="0"/>
        <v>57.1544719542851</v>
      </c>
    </row>
    <row r="9" spans="1:5">
      <c r="A9">
        <v>58.1726139820622</v>
      </c>
      <c r="B9">
        <v>58.1750409591762</v>
      </c>
      <c r="C9">
        <v>58.1730532316794</v>
      </c>
      <c r="D9">
        <v>58.1952020738192</v>
      </c>
      <c r="E9" s="9">
        <f t="shared" si="0"/>
        <v>58.1789775616843</v>
      </c>
    </row>
    <row r="10" spans="1:5">
      <c r="A10">
        <v>58.90352665097</v>
      </c>
      <c r="B10">
        <v>58.8920869825041</v>
      </c>
      <c r="C10">
        <v>58.8944276920591</v>
      </c>
      <c r="D10">
        <v>58.8858814397885</v>
      </c>
      <c r="E10" s="9">
        <f t="shared" si="0"/>
        <v>58.8939806913304</v>
      </c>
    </row>
    <row r="11" spans="1:5">
      <c r="A11">
        <v>59.9581536285044</v>
      </c>
      <c r="B11">
        <v>59.9623965028603</v>
      </c>
      <c r="C11">
        <v>59.9627696917537</v>
      </c>
      <c r="D11">
        <v>59.947335263113</v>
      </c>
      <c r="E11" s="9">
        <f t="shared" si="0"/>
        <v>59.9576637715578</v>
      </c>
    </row>
    <row r="12" spans="1:5">
      <c r="A12">
        <v>60.872791208975</v>
      </c>
      <c r="B12">
        <v>60.8704536482506</v>
      </c>
      <c r="C12">
        <v>60.8765250673006</v>
      </c>
      <c r="D12">
        <v>60.8624157120345</v>
      </c>
      <c r="E12" s="9">
        <f t="shared" si="0"/>
        <v>60.8705464091402</v>
      </c>
    </row>
    <row r="13" spans="1:5">
      <c r="A13">
        <v>61.0109061298638</v>
      </c>
      <c r="B13">
        <v>61.0065939893123</v>
      </c>
      <c r="C13">
        <v>61.0073625145917</v>
      </c>
      <c r="D13">
        <v>61.0028946146554</v>
      </c>
      <c r="E13" s="9">
        <f t="shared" si="0"/>
        <v>61.0069393121058</v>
      </c>
    </row>
    <row r="14" spans="1:5">
      <c r="A14">
        <v>62.0038405278816</v>
      </c>
      <c r="B14">
        <v>62.0010578299906</v>
      </c>
      <c r="C14">
        <v>62.0008654385931</v>
      </c>
      <c r="D14">
        <v>61.9958725335189</v>
      </c>
      <c r="E14" s="9">
        <f t="shared" si="0"/>
        <v>62.0004090824961</v>
      </c>
    </row>
    <row r="15" spans="1:5">
      <c r="A15">
        <v>63.1394038295472</v>
      </c>
      <c r="B15">
        <v>63.139046561888</v>
      </c>
      <c r="C15">
        <v>63.1401970936589</v>
      </c>
      <c r="D15">
        <v>63.1360165663919</v>
      </c>
      <c r="E15" s="9">
        <f t="shared" si="0"/>
        <v>63.1386660128715</v>
      </c>
    </row>
    <row r="16" spans="1:5">
      <c r="A16">
        <v>64.8995692563833</v>
      </c>
      <c r="B16">
        <v>64.9003913386107</v>
      </c>
      <c r="C16">
        <v>64.9020332416541</v>
      </c>
      <c r="D16">
        <v>64.9019723644856</v>
      </c>
      <c r="E16" s="9">
        <f t="shared" si="0"/>
        <v>64.9009915502834</v>
      </c>
    </row>
    <row r="17" spans="1:5">
      <c r="A17">
        <v>66.0429854061183</v>
      </c>
      <c r="B17">
        <v>66.0464577110389</v>
      </c>
      <c r="C17">
        <v>66.0442691001994</v>
      </c>
      <c r="D17">
        <v>66.0463303259728</v>
      </c>
      <c r="E17" s="9">
        <f t="shared" si="0"/>
        <v>66.0450106358323</v>
      </c>
    </row>
    <row r="18" spans="1:5">
      <c r="A18">
        <v>66.8963612553679</v>
      </c>
      <c r="B18">
        <v>66.8971589674864</v>
      </c>
      <c r="C18">
        <v>66.8936574730788</v>
      </c>
      <c r="D18">
        <v>66.8992186558595</v>
      </c>
      <c r="E18" s="9">
        <f t="shared" si="0"/>
        <v>66.8965990879481</v>
      </c>
    </row>
    <row r="19" spans="1:5">
      <c r="A19">
        <v>66.9808066026367</v>
      </c>
      <c r="B19">
        <v>66.9723320196357</v>
      </c>
      <c r="C19">
        <v>66.9721224537925</v>
      </c>
      <c r="D19">
        <v>66.9639836994517</v>
      </c>
      <c r="E19" s="9">
        <f t="shared" si="0"/>
        <v>66.9723111938792</v>
      </c>
    </row>
    <row r="20" spans="1:5">
      <c r="A20">
        <v>68.8523246694694</v>
      </c>
      <c r="B20">
        <v>68.846978518761</v>
      </c>
      <c r="C20">
        <v>68.849388337501</v>
      </c>
      <c r="D20">
        <v>68.8413915283534</v>
      </c>
      <c r="E20" s="9">
        <f t="shared" si="0"/>
        <v>68.8475207635212</v>
      </c>
    </row>
    <row r="21" spans="1:5">
      <c r="A21">
        <v>69.6918986789524</v>
      </c>
      <c r="B21">
        <v>69.6852783995739</v>
      </c>
      <c r="C21">
        <v>69.6862862378707</v>
      </c>
      <c r="D21">
        <v>69.6619674053583</v>
      </c>
      <c r="E21" s="9">
        <f t="shared" si="0"/>
        <v>69.6813576804388</v>
      </c>
    </row>
    <row r="22" spans="1:5">
      <c r="A22">
        <v>70.8392115967899</v>
      </c>
      <c r="B22">
        <v>70.8329137063163</v>
      </c>
      <c r="C22">
        <v>70.8352836198192</v>
      </c>
      <c r="D22">
        <v>70.8270016198271</v>
      </c>
      <c r="E22" s="9">
        <f t="shared" si="0"/>
        <v>70.8336026356881</v>
      </c>
    </row>
    <row r="23" spans="1:5">
      <c r="A23">
        <v>71.8824690168527</v>
      </c>
      <c r="B23">
        <v>71.8765264073889</v>
      </c>
      <c r="C23">
        <v>71.8770642931149</v>
      </c>
      <c r="D23">
        <v>71.8875946764094</v>
      </c>
      <c r="E23" s="9">
        <f t="shared" si="0"/>
        <v>71.8809135984415</v>
      </c>
    </row>
    <row r="24" spans="1:5">
      <c r="A24">
        <v>72.9386461778374</v>
      </c>
      <c r="B24">
        <v>72.9463141950036</v>
      </c>
      <c r="C24">
        <v>72.9399633526627</v>
      </c>
      <c r="D24">
        <v>72.9531156241976</v>
      </c>
      <c r="E24" s="9">
        <f t="shared" si="0"/>
        <v>72.9445098374253</v>
      </c>
    </row>
    <row r="25" spans="1:5">
      <c r="A25">
        <v>74.1005764522959</v>
      </c>
      <c r="B25">
        <v>74.1091168965414</v>
      </c>
      <c r="C25">
        <v>74.1041930634582</v>
      </c>
      <c r="D25">
        <v>74.1022172339914</v>
      </c>
      <c r="E25" s="9">
        <f t="shared" si="0"/>
        <v>74.1040259115717</v>
      </c>
    </row>
    <row r="26" spans="1:5">
      <c r="A26">
        <v>75.1405426683235</v>
      </c>
      <c r="B26">
        <v>75.1464353482463</v>
      </c>
      <c r="C26">
        <v>75.1431217865425</v>
      </c>
      <c r="D26">
        <v>75.1338416485708</v>
      </c>
      <c r="E26" s="9">
        <f t="shared" si="0"/>
        <v>75.1409853629208</v>
      </c>
    </row>
    <row r="27" spans="1:5">
      <c r="A27">
        <v>76.3072484873355</v>
      </c>
      <c r="B27">
        <v>76.3124355129293</v>
      </c>
      <c r="C27">
        <v>76.3088623392141</v>
      </c>
      <c r="D27">
        <v>76.3021118706155</v>
      </c>
      <c r="E27" s="9">
        <f t="shared" si="0"/>
        <v>76.3076645525236</v>
      </c>
    </row>
    <row r="28" spans="1:5">
      <c r="A28">
        <v>77.1159584718881</v>
      </c>
      <c r="B28">
        <v>77.1119528330888</v>
      </c>
      <c r="C28">
        <v>77.1204214966774</v>
      </c>
      <c r="D28">
        <v>77.1400545931398</v>
      </c>
      <c r="E28" s="9">
        <f t="shared" si="0"/>
        <v>77.1220968486985</v>
      </c>
    </row>
    <row r="29" spans="1:5">
      <c r="A29">
        <v>78.0307088384408</v>
      </c>
      <c r="B29">
        <v>78.0267466337868</v>
      </c>
      <c r="C29">
        <v>78.0312694634389</v>
      </c>
      <c r="D29">
        <v>78.0362343286553</v>
      </c>
      <c r="E29" s="9">
        <f t="shared" si="0"/>
        <v>78.0312398160804</v>
      </c>
    </row>
  </sheetData>
  <mergeCells count="1">
    <mergeCell ref="A1:E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"/>
  <sheetViews>
    <sheetView topLeftCell="A7" workbookViewId="0">
      <selection activeCell="D20" sqref="D20"/>
    </sheetView>
  </sheetViews>
  <sheetFormatPr defaultColWidth="9" defaultRowHeight="14.25" outlineLevelCol="6"/>
  <cols>
    <col min="4" max="4" width="12.625"/>
    <col min="7" max="7" width="17.25" customWidth="1"/>
  </cols>
  <sheetData>
    <row r="1" spans="1:7">
      <c r="A1" s="3" t="s">
        <v>6</v>
      </c>
      <c r="C1">
        <v>152</v>
      </c>
      <c r="D1">
        <v>157</v>
      </c>
      <c r="E1">
        <v>163</v>
      </c>
      <c r="F1">
        <v>167.5</v>
      </c>
      <c r="G1">
        <v>173.5</v>
      </c>
    </row>
    <row r="2" spans="1:7">
      <c r="A2" s="3"/>
      <c r="B2" t="s">
        <v>7</v>
      </c>
      <c r="C2">
        <f>16/138</f>
        <v>0.115942028985507</v>
      </c>
      <c r="D2">
        <f t="shared" ref="D2:G2" si="0">16/138</f>
        <v>0.115942028985507</v>
      </c>
      <c r="E2">
        <f t="shared" si="0"/>
        <v>0.115942028985507</v>
      </c>
      <c r="F2">
        <f t="shared" si="0"/>
        <v>0.115942028985507</v>
      </c>
      <c r="G2">
        <f t="shared" si="0"/>
        <v>0.115942028985507</v>
      </c>
    </row>
    <row r="3" spans="1:7">
      <c r="A3" s="3"/>
      <c r="B3" t="s">
        <v>8</v>
      </c>
      <c r="C3">
        <f>C2^2</f>
        <v>0.0134425540852762</v>
      </c>
      <c r="D3">
        <f>D2^2</f>
        <v>0.0134425540852762</v>
      </c>
      <c r="E3">
        <f>E2^2</f>
        <v>0.0134425540852762</v>
      </c>
      <c r="F3">
        <f>F2^2</f>
        <v>0.0134425540852762</v>
      </c>
      <c r="G3">
        <f>G2^2</f>
        <v>0.0134425540852762</v>
      </c>
    </row>
    <row r="4" spans="1:7">
      <c r="A4" s="3"/>
      <c r="B4" t="s">
        <v>9</v>
      </c>
      <c r="C4">
        <f>SIN(PI()*C1/180)</f>
        <v>0.469471562785891</v>
      </c>
      <c r="D4">
        <f>SIN(PI()*D1/180)</f>
        <v>0.390731128489274</v>
      </c>
      <c r="E4">
        <f>SIN(PI()*E1/180)</f>
        <v>0.292371704722737</v>
      </c>
      <c r="F4">
        <f>SIN(PI()*F1/180)</f>
        <v>0.216439613938103</v>
      </c>
      <c r="G4">
        <f>SIN(PI()*G1/180)</f>
        <v>0.113203213767907</v>
      </c>
    </row>
    <row r="5" spans="1:7">
      <c r="A5" s="3"/>
      <c r="B5" t="s">
        <v>10</v>
      </c>
      <c r="C5">
        <f>C4^2</f>
        <v>0.220403548264627</v>
      </c>
      <c r="D5">
        <f>D4^2</f>
        <v>0.152670814770502</v>
      </c>
      <c r="E5">
        <f t="shared" ref="E5:G5" si="1">E4^2</f>
        <v>0.0854812137224793</v>
      </c>
      <c r="F5">
        <f t="shared" si="1"/>
        <v>0.0468461064816751</v>
      </c>
      <c r="G5">
        <f t="shared" si="1"/>
        <v>0.0128149676073824</v>
      </c>
    </row>
    <row r="6" spans="1:7">
      <c r="A6" s="3"/>
      <c r="B6" t="s">
        <v>11</v>
      </c>
      <c r="C6">
        <f>C5^2</f>
        <v>0.0485777240876377</v>
      </c>
      <c r="D6">
        <f>D5^2</f>
        <v>0.0233083776826888</v>
      </c>
      <c r="E6">
        <f t="shared" ref="E6:G6" si="2">E5^2</f>
        <v>0.00730703789946819</v>
      </c>
      <c r="F6">
        <f t="shared" si="2"/>
        <v>0.00219455769249245</v>
      </c>
      <c r="G6">
        <f t="shared" si="2"/>
        <v>0.000164223394778261</v>
      </c>
    </row>
    <row r="7" spans="1:7">
      <c r="A7" s="3"/>
      <c r="B7" t="s">
        <v>12</v>
      </c>
      <c r="C7">
        <f>1-C5</f>
        <v>0.779596451735373</v>
      </c>
      <c r="D7">
        <f>1-D5</f>
        <v>0.847329185229498</v>
      </c>
      <c r="E7">
        <f>1-E5</f>
        <v>0.914518786277521</v>
      </c>
      <c r="F7">
        <f>1-F5</f>
        <v>0.953153893518325</v>
      </c>
      <c r="G7">
        <f>1-G5</f>
        <v>0.987185032392618</v>
      </c>
    </row>
    <row r="8" spans="1:7">
      <c r="A8" s="3"/>
      <c r="B8" t="s">
        <v>13</v>
      </c>
      <c r="C8">
        <f>-C2*C5-SQRT(C3*(C6-C5)+C7)</f>
        <v>-0.907192664520355</v>
      </c>
      <c r="D8">
        <f>-D2*D5-SQRT(D3*(D6-D5)+D7)</f>
        <v>-0.937260762887501</v>
      </c>
      <c r="E8">
        <f>-E2*E5-SQRT(E3*(E6-E5)+E7)</f>
        <v>-0.965666025267223</v>
      </c>
      <c r="F8">
        <f>-F2*F5-SQRT(F3*(F6-F5)+F7)</f>
        <v>-0.981419989258397</v>
      </c>
      <c r="G8">
        <f>-G2*G5-SQRT(G3*(G6-G5)+G7)</f>
        <v>-0.994972066063892</v>
      </c>
    </row>
    <row r="9" spans="1:7">
      <c r="A9" s="3"/>
      <c r="B9" t="s">
        <v>14</v>
      </c>
      <c r="C9">
        <f>ACOS(C8)</f>
        <v>2.70735886261666</v>
      </c>
      <c r="D9">
        <f>ACOS(D8)</f>
        <v>2.78548459527966</v>
      </c>
      <c r="E9">
        <f>ACOS(E8)</f>
        <v>2.87879134475775</v>
      </c>
      <c r="F9">
        <f>ACOS(F8)</f>
        <v>2.94852357962328</v>
      </c>
      <c r="G9">
        <f>ACOS(G8)</f>
        <v>3.04127163936325</v>
      </c>
    </row>
    <row r="10" spans="1:7">
      <c r="A10" s="3"/>
      <c r="B10" s="8" t="s">
        <v>15</v>
      </c>
      <c r="C10" s="8">
        <f>C9*180/PI()</f>
        <v>155.120236455273</v>
      </c>
      <c r="D10" s="8">
        <f>D9*180/PI()</f>
        <v>159.596511208231</v>
      </c>
      <c r="E10" s="8">
        <f>E9*180/PI()</f>
        <v>164.94259415341</v>
      </c>
      <c r="F10" s="8">
        <f>F9*180/PI()</f>
        <v>168.93795690722</v>
      </c>
      <c r="G10" s="8">
        <f>G9*180/PI()</f>
        <v>174.252029288347</v>
      </c>
    </row>
    <row r="11" spans="1:7">
      <c r="A11" s="3" t="s">
        <v>16</v>
      </c>
      <c r="C11">
        <v>152</v>
      </c>
      <c r="D11">
        <v>157</v>
      </c>
      <c r="E11">
        <v>163</v>
      </c>
      <c r="F11">
        <v>167.5</v>
      </c>
      <c r="G11">
        <v>173.5</v>
      </c>
    </row>
    <row r="12" spans="1:7">
      <c r="A12" s="3"/>
      <c r="B12" t="s">
        <v>7</v>
      </c>
      <c r="C12">
        <f>16/142</f>
        <v>0.112676056338028</v>
      </c>
      <c r="D12">
        <f t="shared" ref="D12:G12" si="3">16/142</f>
        <v>0.112676056338028</v>
      </c>
      <c r="E12">
        <f t="shared" si="3"/>
        <v>0.112676056338028</v>
      </c>
      <c r="F12">
        <f t="shared" si="3"/>
        <v>0.112676056338028</v>
      </c>
      <c r="G12">
        <f t="shared" si="3"/>
        <v>0.112676056338028</v>
      </c>
    </row>
    <row r="13" spans="1:7">
      <c r="A13" s="3"/>
      <c r="B13" t="s">
        <v>8</v>
      </c>
      <c r="C13">
        <f>C12^2</f>
        <v>0.0126958936718905</v>
      </c>
      <c r="D13">
        <f>D12^2</f>
        <v>0.0126958936718905</v>
      </c>
      <c r="E13">
        <f>E12^2</f>
        <v>0.0126958936718905</v>
      </c>
      <c r="F13">
        <f>F12^2</f>
        <v>0.0126958936718905</v>
      </c>
      <c r="G13">
        <f>G12^2</f>
        <v>0.0126958936718905</v>
      </c>
    </row>
    <row r="14" spans="1:7">
      <c r="A14" s="3"/>
      <c r="B14" t="s">
        <v>9</v>
      </c>
      <c r="C14">
        <f>SIN(PI()*C11/180)</f>
        <v>0.469471562785891</v>
      </c>
      <c r="D14">
        <f>SIN(PI()*D11/180)</f>
        <v>0.390731128489274</v>
      </c>
      <c r="E14">
        <f>SIN(PI()*E11/180)</f>
        <v>0.292371704722737</v>
      </c>
      <c r="F14">
        <f>SIN(PI()*F11/180)</f>
        <v>0.216439613938103</v>
      </c>
      <c r="G14">
        <f>SIN(PI()*G11/180)</f>
        <v>0.113203213767907</v>
      </c>
    </row>
    <row r="15" spans="1:7">
      <c r="A15" s="3"/>
      <c r="B15" t="s">
        <v>10</v>
      </c>
      <c r="C15">
        <f>C14^2</f>
        <v>0.220403548264627</v>
      </c>
      <c r="D15">
        <f>D14^2</f>
        <v>0.152670814770502</v>
      </c>
      <c r="E15">
        <f t="shared" ref="E15:G15" si="4">E14^2</f>
        <v>0.0854812137224793</v>
      </c>
      <c r="F15">
        <f t="shared" si="4"/>
        <v>0.0468461064816751</v>
      </c>
      <c r="G15">
        <f t="shared" si="4"/>
        <v>0.0128149676073824</v>
      </c>
    </row>
    <row r="16" spans="1:7">
      <c r="A16" s="3"/>
      <c r="B16" t="s">
        <v>11</v>
      </c>
      <c r="C16">
        <f>C15^2</f>
        <v>0.0485777240876377</v>
      </c>
      <c r="D16">
        <f>D15^2</f>
        <v>0.0233083776826888</v>
      </c>
      <c r="E16">
        <f t="shared" ref="E16:G16" si="5">E15^2</f>
        <v>0.00730703789946819</v>
      </c>
      <c r="F16">
        <f t="shared" si="5"/>
        <v>0.00219455769249245</v>
      </c>
      <c r="G16">
        <f t="shared" si="5"/>
        <v>0.000164223394778261</v>
      </c>
    </row>
    <row r="17" spans="1:7">
      <c r="A17" s="3"/>
      <c r="B17" t="s">
        <v>12</v>
      </c>
      <c r="C17">
        <f>1-C15</f>
        <v>0.779596451735373</v>
      </c>
      <c r="D17">
        <f>1-D15</f>
        <v>0.847329185229498</v>
      </c>
      <c r="E17">
        <f>1-E15</f>
        <v>0.914518786277521</v>
      </c>
      <c r="F17">
        <f>1-F15</f>
        <v>0.953153893518325</v>
      </c>
      <c r="G17">
        <f>1-G15</f>
        <v>0.987185032392618</v>
      </c>
    </row>
    <row r="18" spans="1:7">
      <c r="A18" s="3"/>
      <c r="B18" t="s">
        <v>13</v>
      </c>
      <c r="C18">
        <f>-C12*C15-SQRT(C13*(C16-C15)+C17)</f>
        <v>-0.906545589267551</v>
      </c>
      <c r="D18">
        <f>-D12*D15-SQRT(D13*(D16-D15)+D17)</f>
        <v>-0.936814662274594</v>
      </c>
      <c r="E18">
        <f>-E12*E15-SQRT(E13*(E16-E15)+E17)</f>
        <v>-0.965417381307871</v>
      </c>
      <c r="F18">
        <f>-F12*F15-SQRT(F13*(F16-F15)+F17)</f>
        <v>-0.981284070891161</v>
      </c>
      <c r="G18">
        <f>-G12*G15-SQRT(G13*(G16-G15)+G17)</f>
        <v>-0.994934966589202</v>
      </c>
    </row>
    <row r="19" spans="1:7">
      <c r="A19" s="3"/>
      <c r="B19" t="s">
        <v>14</v>
      </c>
      <c r="C19">
        <f>ACOS(C18)</f>
        <v>2.70582336854104</v>
      </c>
      <c r="D19">
        <f>ACOS(D18)</f>
        <v>2.78420720325501</v>
      </c>
      <c r="E19">
        <f>ACOS(E18)</f>
        <v>2.87783593301045</v>
      </c>
      <c r="F19">
        <f>ACOS(F18)</f>
        <v>2.94781647730165</v>
      </c>
      <c r="G19">
        <f>ACOS(G18)</f>
        <v>3.04090188980325</v>
      </c>
    </row>
    <row r="20" spans="1:7">
      <c r="A20" s="3"/>
      <c r="B20" s="8" t="s">
        <v>15</v>
      </c>
      <c r="C20" s="8">
        <f>C19*180/PI()</f>
        <v>155.032259125273</v>
      </c>
      <c r="D20" s="8">
        <f>D19*180/PI()</f>
        <v>159.523322036435</v>
      </c>
      <c r="E20" s="8">
        <f>E19*180/PI()</f>
        <v>164.887853092592</v>
      </c>
      <c r="F20" s="8">
        <f>F19*180/PI()</f>
        <v>168.897442928506</v>
      </c>
      <c r="G20" s="8">
        <f>G19*180/PI()</f>
        <v>174.230844199083</v>
      </c>
    </row>
    <row r="21" spans="1:7">
      <c r="A21" s="3" t="s">
        <v>17</v>
      </c>
      <c r="C21">
        <v>152</v>
      </c>
      <c r="D21">
        <v>157</v>
      </c>
      <c r="E21">
        <v>163</v>
      </c>
      <c r="F21">
        <v>167.5</v>
      </c>
      <c r="G21">
        <v>173.5</v>
      </c>
    </row>
    <row r="22" spans="1:7">
      <c r="A22" s="3"/>
      <c r="B22" t="s">
        <v>7</v>
      </c>
      <c r="C22">
        <f>16/144</f>
        <v>0.111111111111111</v>
      </c>
      <c r="D22">
        <f t="shared" ref="D22:G22" si="6">16/144</f>
        <v>0.111111111111111</v>
      </c>
      <c r="E22">
        <f t="shared" si="6"/>
        <v>0.111111111111111</v>
      </c>
      <c r="F22">
        <f t="shared" si="6"/>
        <v>0.111111111111111</v>
      </c>
      <c r="G22">
        <f t="shared" si="6"/>
        <v>0.111111111111111</v>
      </c>
    </row>
    <row r="23" spans="1:7">
      <c r="A23" s="3"/>
      <c r="B23" t="s">
        <v>8</v>
      </c>
      <c r="C23">
        <f>C22^2</f>
        <v>0.0123456790123457</v>
      </c>
      <c r="D23">
        <f>D22^2</f>
        <v>0.0123456790123457</v>
      </c>
      <c r="E23">
        <f>E22^2</f>
        <v>0.0123456790123457</v>
      </c>
      <c r="F23">
        <f>F22^2</f>
        <v>0.0123456790123457</v>
      </c>
      <c r="G23">
        <f>G22^2</f>
        <v>0.0123456790123457</v>
      </c>
    </row>
    <row r="24" spans="1:7">
      <c r="A24" s="3"/>
      <c r="B24" t="s">
        <v>9</v>
      </c>
      <c r="C24">
        <f>SIN(PI()*C21/180)</f>
        <v>0.469471562785891</v>
      </c>
      <c r="D24">
        <f>SIN(PI()*D21/180)</f>
        <v>0.390731128489274</v>
      </c>
      <c r="E24">
        <f>SIN(PI()*E21/180)</f>
        <v>0.292371704722737</v>
      </c>
      <c r="F24">
        <f>SIN(PI()*F21/180)</f>
        <v>0.216439613938103</v>
      </c>
      <c r="G24">
        <f>SIN(PI()*G21/180)</f>
        <v>0.113203213767907</v>
      </c>
    </row>
    <row r="25" spans="1:7">
      <c r="A25" s="3"/>
      <c r="B25" t="s">
        <v>10</v>
      </c>
      <c r="C25">
        <f>C24^2</f>
        <v>0.220403548264627</v>
      </c>
      <c r="D25">
        <f>D24^2</f>
        <v>0.152670814770502</v>
      </c>
      <c r="E25">
        <f t="shared" ref="E25:G25" si="7">E24^2</f>
        <v>0.0854812137224793</v>
      </c>
      <c r="F25">
        <f t="shared" si="7"/>
        <v>0.0468461064816751</v>
      </c>
      <c r="G25">
        <f t="shared" si="7"/>
        <v>0.0128149676073824</v>
      </c>
    </row>
    <row r="26" spans="1:7">
      <c r="A26" s="3"/>
      <c r="B26" t="s">
        <v>11</v>
      </c>
      <c r="C26">
        <f>C25^2</f>
        <v>0.0485777240876377</v>
      </c>
      <c r="D26">
        <f>D25^2</f>
        <v>0.0233083776826888</v>
      </c>
      <c r="E26">
        <f t="shared" ref="E26:G26" si="8">E25^2</f>
        <v>0.00730703789946819</v>
      </c>
      <c r="F26">
        <f t="shared" si="8"/>
        <v>0.00219455769249245</v>
      </c>
      <c r="G26">
        <f t="shared" si="8"/>
        <v>0.000164223394778261</v>
      </c>
    </row>
    <row r="27" spans="1:7">
      <c r="A27" s="3"/>
      <c r="B27" t="s">
        <v>12</v>
      </c>
      <c r="C27">
        <f>1-C25</f>
        <v>0.779596451735373</v>
      </c>
      <c r="D27">
        <f>1-D25</f>
        <v>0.847329185229498</v>
      </c>
      <c r="E27">
        <f>1-E25</f>
        <v>0.914518786277521</v>
      </c>
      <c r="F27">
        <f>1-F25</f>
        <v>0.953153893518325</v>
      </c>
      <c r="G27">
        <f>1-G25</f>
        <v>0.987185032392618</v>
      </c>
    </row>
    <row r="28" spans="1:7">
      <c r="A28" s="3"/>
      <c r="B28" t="s">
        <v>13</v>
      </c>
      <c r="C28">
        <f>-C22*C25-SQRT(C23*(C26-C25)+C27)</f>
        <v>-0.906234793627555</v>
      </c>
      <c r="D28">
        <f>-D22*D25-SQRT(D23*(D26-D25)+D27)</f>
        <v>-0.936600372938924</v>
      </c>
      <c r="E28">
        <f>-E22*E25-SQRT(E23*(E26-E25)+E27)</f>
        <v>-0.965297929896636</v>
      </c>
      <c r="F28">
        <f>-F22*F25-SQRT(F23*(F26-F25)+F27)</f>
        <v>-0.981218770300666</v>
      </c>
      <c r="G28">
        <f>-G22*G25-SQRT(G23*(G26-G25)+G27)</f>
        <v>-0.994917141615741</v>
      </c>
    </row>
    <row r="29" spans="1:7">
      <c r="A29" s="3"/>
      <c r="B29" t="s">
        <v>14</v>
      </c>
      <c r="C29">
        <f>ACOS(C28)</f>
        <v>2.70508765544496</v>
      </c>
      <c r="D29">
        <f>ACOS(D28)</f>
        <v>2.78359514518723</v>
      </c>
      <c r="E29">
        <f>ACOS(E28)</f>
        <v>2.87737814226416</v>
      </c>
      <c r="F29">
        <f>ACOS(F28)</f>
        <v>2.94747766178343</v>
      </c>
      <c r="G29">
        <f>ACOS(G28)</f>
        <v>3.04072471876023</v>
      </c>
    </row>
    <row r="30" spans="1:7">
      <c r="A30" s="3"/>
      <c r="B30" s="8" t="s">
        <v>15</v>
      </c>
      <c r="C30" s="8">
        <f>C29*180/PI()</f>
        <v>154.990105869935</v>
      </c>
      <c r="D30" s="8">
        <f>D29*180/PI()</f>
        <v>159.488253692334</v>
      </c>
      <c r="E30" s="8">
        <f>E29*180/PI()</f>
        <v>164.86162361493</v>
      </c>
      <c r="F30" s="8">
        <f>F29*180/PI()</f>
        <v>168.878030229279</v>
      </c>
      <c r="G30" s="8">
        <f>G29*180/PI()</f>
        <v>174.220693046066</v>
      </c>
    </row>
    <row r="31" spans="1:7">
      <c r="A31" s="3" t="s">
        <v>18</v>
      </c>
      <c r="C31">
        <v>152</v>
      </c>
      <c r="D31">
        <v>157</v>
      </c>
      <c r="E31">
        <v>163</v>
      </c>
      <c r="F31">
        <v>167.5</v>
      </c>
      <c r="G31">
        <v>173.5</v>
      </c>
    </row>
    <row r="32" spans="1:7">
      <c r="A32" s="3"/>
      <c r="B32" t="s">
        <v>7</v>
      </c>
      <c r="C32">
        <f>16/148</f>
        <v>0.108108108108108</v>
      </c>
      <c r="D32">
        <f t="shared" ref="D32:G32" si="9">16/148</f>
        <v>0.108108108108108</v>
      </c>
      <c r="E32">
        <f t="shared" si="9"/>
        <v>0.108108108108108</v>
      </c>
      <c r="F32">
        <f t="shared" si="9"/>
        <v>0.108108108108108</v>
      </c>
      <c r="G32">
        <f t="shared" si="9"/>
        <v>0.108108108108108</v>
      </c>
    </row>
    <row r="33" spans="1:7">
      <c r="A33" s="3"/>
      <c r="B33" t="s">
        <v>8</v>
      </c>
      <c r="C33">
        <f>C32^2</f>
        <v>0.0116873630387144</v>
      </c>
      <c r="D33">
        <f>D32^2</f>
        <v>0.0116873630387144</v>
      </c>
      <c r="E33">
        <f>E32^2</f>
        <v>0.0116873630387144</v>
      </c>
      <c r="F33">
        <f>F32^2</f>
        <v>0.0116873630387144</v>
      </c>
      <c r="G33">
        <f>G32^2</f>
        <v>0.0116873630387144</v>
      </c>
    </row>
    <row r="34" spans="1:7">
      <c r="A34" s="3"/>
      <c r="B34" t="s">
        <v>9</v>
      </c>
      <c r="C34">
        <f>SIN(PI()*C31/180)</f>
        <v>0.469471562785891</v>
      </c>
      <c r="D34">
        <f>SIN(PI()*D31/180)</f>
        <v>0.390731128489274</v>
      </c>
      <c r="E34">
        <f>SIN(PI()*E31/180)</f>
        <v>0.292371704722737</v>
      </c>
      <c r="F34">
        <f>SIN(PI()*F31/180)</f>
        <v>0.216439613938103</v>
      </c>
      <c r="G34">
        <f>SIN(PI()*G31/180)</f>
        <v>0.113203213767907</v>
      </c>
    </row>
    <row r="35" spans="1:7">
      <c r="A35" s="3"/>
      <c r="B35" t="s">
        <v>10</v>
      </c>
      <c r="C35">
        <f>C34^2</f>
        <v>0.220403548264627</v>
      </c>
      <c r="D35">
        <f>D34^2</f>
        <v>0.152670814770502</v>
      </c>
      <c r="E35">
        <f t="shared" ref="E35:G35" si="10">E34^2</f>
        <v>0.0854812137224793</v>
      </c>
      <c r="F35">
        <f t="shared" si="10"/>
        <v>0.0468461064816751</v>
      </c>
      <c r="G35">
        <f t="shared" si="10"/>
        <v>0.0128149676073824</v>
      </c>
    </row>
    <row r="36" spans="1:7">
      <c r="A36" s="3"/>
      <c r="B36" t="s">
        <v>11</v>
      </c>
      <c r="C36">
        <f>C35^2</f>
        <v>0.0485777240876377</v>
      </c>
      <c r="D36">
        <f>D35^2</f>
        <v>0.0233083776826888</v>
      </c>
      <c r="E36">
        <f t="shared" ref="E36:G36" si="11">E35^2</f>
        <v>0.00730703789946819</v>
      </c>
      <c r="F36">
        <f t="shared" si="11"/>
        <v>0.00219455769249245</v>
      </c>
      <c r="G36">
        <f t="shared" si="11"/>
        <v>0.000164223394778261</v>
      </c>
    </row>
    <row r="37" spans="1:7">
      <c r="A37" s="3"/>
      <c r="B37" t="s">
        <v>12</v>
      </c>
      <c r="C37">
        <f>1-C35</f>
        <v>0.779596451735373</v>
      </c>
      <c r="D37">
        <f>1-D35</f>
        <v>0.847329185229498</v>
      </c>
      <c r="E37">
        <f>1-E35</f>
        <v>0.914518786277521</v>
      </c>
      <c r="F37">
        <f>1-F35</f>
        <v>0.953153893518325</v>
      </c>
      <c r="G37">
        <f>1-G35</f>
        <v>0.987185032392618</v>
      </c>
    </row>
    <row r="38" spans="1:7">
      <c r="A38" s="3"/>
      <c r="B38" t="s">
        <v>13</v>
      </c>
      <c r="C38">
        <f>-C32*C35-SQRT(C33*(C36-C35)+C37)</f>
        <v>-0.90563706182282</v>
      </c>
      <c r="D38">
        <f>-D32*D35-SQRT(D33*(D36-D35)+D37)</f>
        <v>-0.936188202476868</v>
      </c>
      <c r="E38">
        <f>-E32*E35-SQRT(E33*(E36-E35)+E37)</f>
        <v>-0.965068150764056</v>
      </c>
      <c r="F38">
        <f>-F32*F35-SQRT(F33*(F36-F35)+F37)</f>
        <v>-0.981093149801218</v>
      </c>
      <c r="G38">
        <f>-G32*G35-SQRT(G33*(G36-G35)+G37)</f>
        <v>-0.99488284958633</v>
      </c>
    </row>
    <row r="39" spans="1:7">
      <c r="A39" s="3"/>
      <c r="B39" t="s">
        <v>14</v>
      </c>
      <c r="C39">
        <f>ACOS(C38)</f>
        <v>2.70367596050022</v>
      </c>
      <c r="D39">
        <f>ACOS(D38)</f>
        <v>2.78242070077351</v>
      </c>
      <c r="E39">
        <f>ACOS(E38)</f>
        <v>2.87649969793413</v>
      </c>
      <c r="F39">
        <f>ACOS(F38)</f>
        <v>2.94682750997584</v>
      </c>
      <c r="G39">
        <f>ACOS(G38)</f>
        <v>3.04038474299494</v>
      </c>
    </row>
    <row r="40" spans="1:7">
      <c r="A40" s="3"/>
      <c r="B40" s="8" t="s">
        <v>15</v>
      </c>
      <c r="C40" s="8">
        <f>C39*180/PI()</f>
        <v>154.909221707642</v>
      </c>
      <c r="D40" s="8">
        <f>D39*180/PI()</f>
        <v>159.420962984155</v>
      </c>
      <c r="E40" s="8">
        <f>E39*180/PI()</f>
        <v>164.811292462282</v>
      </c>
      <c r="F40" s="8">
        <f>F39*180/PI()</f>
        <v>168.840779274661</v>
      </c>
      <c r="G40" s="8">
        <f>G39*180/PI()</f>
        <v>174.201213869578</v>
      </c>
    </row>
    <row r="41" spans="1:7">
      <c r="A41" s="3" t="s">
        <v>19</v>
      </c>
      <c r="C41">
        <v>152</v>
      </c>
      <c r="D41">
        <v>157</v>
      </c>
      <c r="E41">
        <v>163</v>
      </c>
      <c r="F41">
        <v>167.5</v>
      </c>
      <c r="G41">
        <v>173.5</v>
      </c>
    </row>
    <row r="42" spans="1:7">
      <c r="A42" s="3"/>
      <c r="B42" t="s">
        <v>7</v>
      </c>
      <c r="C42">
        <f>16/150</f>
        <v>0.106666666666667</v>
      </c>
      <c r="D42">
        <f t="shared" ref="D42:G42" si="12">16/150</f>
        <v>0.106666666666667</v>
      </c>
      <c r="E42">
        <f t="shared" si="12"/>
        <v>0.106666666666667</v>
      </c>
      <c r="F42">
        <f t="shared" si="12"/>
        <v>0.106666666666667</v>
      </c>
      <c r="G42">
        <f t="shared" si="12"/>
        <v>0.106666666666667</v>
      </c>
    </row>
    <row r="43" spans="1:7">
      <c r="A43" s="3"/>
      <c r="B43" t="s">
        <v>8</v>
      </c>
      <c r="C43">
        <f>C42^2</f>
        <v>0.0113777777777778</v>
      </c>
      <c r="D43">
        <f>D42^2</f>
        <v>0.0113777777777778</v>
      </c>
      <c r="E43">
        <f>E42^2</f>
        <v>0.0113777777777778</v>
      </c>
      <c r="F43">
        <f>F42^2</f>
        <v>0.0113777777777778</v>
      </c>
      <c r="G43">
        <f>G42^2</f>
        <v>0.0113777777777778</v>
      </c>
    </row>
    <row r="44" spans="1:7">
      <c r="A44" s="3"/>
      <c r="B44" t="s">
        <v>9</v>
      </c>
      <c r="C44">
        <f>SIN(PI()*C41/180)</f>
        <v>0.469471562785891</v>
      </c>
      <c r="D44">
        <f>SIN(PI()*D41/180)</f>
        <v>0.390731128489274</v>
      </c>
      <c r="E44">
        <f>SIN(PI()*E41/180)</f>
        <v>0.292371704722737</v>
      </c>
      <c r="F44">
        <f>SIN(PI()*F41/180)</f>
        <v>0.216439613938103</v>
      </c>
      <c r="G44">
        <f>SIN(PI()*G41/180)</f>
        <v>0.113203213767907</v>
      </c>
    </row>
    <row r="45" spans="1:7">
      <c r="A45" s="3"/>
      <c r="B45" t="s">
        <v>10</v>
      </c>
      <c r="C45">
        <f>C44^2</f>
        <v>0.220403548264627</v>
      </c>
      <c r="D45">
        <f>D44^2</f>
        <v>0.152670814770502</v>
      </c>
      <c r="E45">
        <f t="shared" ref="E45:G45" si="13">E44^2</f>
        <v>0.0854812137224793</v>
      </c>
      <c r="F45">
        <f t="shared" si="13"/>
        <v>0.0468461064816751</v>
      </c>
      <c r="G45">
        <f t="shared" si="13"/>
        <v>0.0128149676073824</v>
      </c>
    </row>
    <row r="46" spans="1:7">
      <c r="A46" s="3"/>
      <c r="B46" t="s">
        <v>11</v>
      </c>
      <c r="C46">
        <f>C45^2</f>
        <v>0.0485777240876377</v>
      </c>
      <c r="D46">
        <f>D45^2</f>
        <v>0.0233083776826888</v>
      </c>
      <c r="E46">
        <f t="shared" ref="E46:G46" si="14">E45^2</f>
        <v>0.00730703789946819</v>
      </c>
      <c r="F46">
        <f t="shared" si="14"/>
        <v>0.00219455769249245</v>
      </c>
      <c r="G46">
        <f t="shared" si="14"/>
        <v>0.000164223394778261</v>
      </c>
    </row>
    <row r="47" spans="1:7">
      <c r="A47" s="3"/>
      <c r="B47" t="s">
        <v>12</v>
      </c>
      <c r="C47">
        <f>1-C45</f>
        <v>0.779596451735373</v>
      </c>
      <c r="D47">
        <f>1-D45</f>
        <v>0.847329185229498</v>
      </c>
      <c r="E47">
        <f>1-E45</f>
        <v>0.914518786277521</v>
      </c>
      <c r="F47">
        <f>1-F45</f>
        <v>0.953153893518325</v>
      </c>
      <c r="G47">
        <f>1-G45</f>
        <v>0.987185032392618</v>
      </c>
    </row>
    <row r="48" spans="1:7">
      <c r="A48" s="3"/>
      <c r="B48" t="s">
        <v>13</v>
      </c>
      <c r="C48">
        <f>-C42*C45-SQRT(C43*(C46-C45)+C47)</f>
        <v>-0.905349524757927</v>
      </c>
      <c r="D48">
        <f>-D42*D45-SQRT(D43*(D46-D45)+D47)</f>
        <v>-0.935989909276091</v>
      </c>
      <c r="E48">
        <f>-E42*E45-SQRT(E43*(E46-E45)+E47)</f>
        <v>-0.964957594534359</v>
      </c>
      <c r="F48">
        <f>-F42*F45-SQRT(F43*(F46-F45)+F47)</f>
        <v>-0.98103270533928</v>
      </c>
      <c r="G48">
        <f>-G42*G45-SQRT(G43*(G46-G45)+G47)</f>
        <v>-0.994866348617882</v>
      </c>
    </row>
    <row r="49" spans="1:7">
      <c r="A49" s="3"/>
      <c r="B49" t="s">
        <v>14</v>
      </c>
      <c r="C49">
        <f>ACOS(C48)</f>
        <v>2.70299838307218</v>
      </c>
      <c r="D49">
        <f>ACOS(D48)</f>
        <v>2.78185698826807</v>
      </c>
      <c r="E49">
        <f>ACOS(E48)</f>
        <v>2.8760780533652</v>
      </c>
      <c r="F49">
        <f>ACOS(F48)</f>
        <v>2.94651544063921</v>
      </c>
      <c r="G49">
        <f>ACOS(G48)</f>
        <v>3.0402215551325</v>
      </c>
    </row>
    <row r="50" spans="1:7">
      <c r="A50" s="3"/>
      <c r="B50" s="8" t="s">
        <v>15</v>
      </c>
      <c r="C50" s="8">
        <f>C49*180/PI()</f>
        <v>154.870399380722</v>
      </c>
      <c r="D50" s="8">
        <f>D49*180/PI()</f>
        <v>159.388664636734</v>
      </c>
      <c r="E50" s="8">
        <f>E49*180/PI()</f>
        <v>164.787134008027</v>
      </c>
      <c r="F50" s="8">
        <f>F49*180/PI()</f>
        <v>168.822899018757</v>
      </c>
      <c r="G50" s="8">
        <f>G49*180/PI()</f>
        <v>174.191863893792</v>
      </c>
    </row>
    <row r="51" spans="1:7">
      <c r="A51" s="3" t="s">
        <v>20</v>
      </c>
      <c r="C51">
        <v>152</v>
      </c>
      <c r="D51">
        <v>157</v>
      </c>
      <c r="E51">
        <v>163</v>
      </c>
      <c r="F51">
        <v>167.5</v>
      </c>
      <c r="G51">
        <v>173.5</v>
      </c>
    </row>
    <row r="52" spans="1:7">
      <c r="A52" s="3"/>
      <c r="B52" t="s">
        <v>7</v>
      </c>
      <c r="C52">
        <f>16/154</f>
        <v>0.103896103896104</v>
      </c>
      <c r="D52">
        <f t="shared" ref="D52:G52" si="15">16/154</f>
        <v>0.103896103896104</v>
      </c>
      <c r="E52">
        <f t="shared" si="15"/>
        <v>0.103896103896104</v>
      </c>
      <c r="F52">
        <f t="shared" si="15"/>
        <v>0.103896103896104</v>
      </c>
      <c r="G52">
        <f t="shared" si="15"/>
        <v>0.103896103896104</v>
      </c>
    </row>
    <row r="53" spans="1:7">
      <c r="A53" s="3"/>
      <c r="B53" t="s">
        <v>8</v>
      </c>
      <c r="C53">
        <f>C52^2</f>
        <v>0.01079440040479</v>
      </c>
      <c r="D53">
        <f>D52^2</f>
        <v>0.01079440040479</v>
      </c>
      <c r="E53">
        <f>E52^2</f>
        <v>0.01079440040479</v>
      </c>
      <c r="F53">
        <f>F52^2</f>
        <v>0.01079440040479</v>
      </c>
      <c r="G53">
        <f>G52^2</f>
        <v>0.01079440040479</v>
      </c>
    </row>
    <row r="54" spans="1:7">
      <c r="A54" s="3"/>
      <c r="B54" t="s">
        <v>9</v>
      </c>
      <c r="C54">
        <f>SIN(PI()*C51/180)</f>
        <v>0.469471562785891</v>
      </c>
      <c r="D54">
        <f>SIN(PI()*D51/180)</f>
        <v>0.390731128489274</v>
      </c>
      <c r="E54">
        <f>SIN(PI()*E51/180)</f>
        <v>0.292371704722737</v>
      </c>
      <c r="F54">
        <f>SIN(PI()*F51/180)</f>
        <v>0.216439613938103</v>
      </c>
      <c r="G54">
        <f>SIN(PI()*G51/180)</f>
        <v>0.113203213767907</v>
      </c>
    </row>
    <row r="55" spans="1:7">
      <c r="A55" s="3"/>
      <c r="B55" t="s">
        <v>10</v>
      </c>
      <c r="C55">
        <f>C54^2</f>
        <v>0.220403548264627</v>
      </c>
      <c r="D55">
        <f>D54^2</f>
        <v>0.152670814770502</v>
      </c>
      <c r="E55">
        <f t="shared" ref="E55:G55" si="16">E54^2</f>
        <v>0.0854812137224793</v>
      </c>
      <c r="F55">
        <f t="shared" si="16"/>
        <v>0.0468461064816751</v>
      </c>
      <c r="G55">
        <f t="shared" si="16"/>
        <v>0.0128149676073824</v>
      </c>
    </row>
    <row r="56" spans="1:7">
      <c r="A56" s="3"/>
      <c r="B56" t="s">
        <v>11</v>
      </c>
      <c r="C56">
        <f>C55^2</f>
        <v>0.0485777240876377</v>
      </c>
      <c r="D56">
        <f>D55^2</f>
        <v>0.0233083776826888</v>
      </c>
      <c r="E56">
        <f t="shared" ref="E56:G56" si="17">E55^2</f>
        <v>0.00730703789946819</v>
      </c>
      <c r="F56">
        <f t="shared" si="17"/>
        <v>0.00219455769249245</v>
      </c>
      <c r="G56">
        <f t="shared" si="17"/>
        <v>0.000164223394778261</v>
      </c>
    </row>
    <row r="57" spans="1:7">
      <c r="A57" s="3"/>
      <c r="B57" t="s">
        <v>12</v>
      </c>
      <c r="C57">
        <f>1-C55</f>
        <v>0.779596451735373</v>
      </c>
      <c r="D57">
        <f>1-D55</f>
        <v>0.847329185229498</v>
      </c>
      <c r="E57">
        <f>1-E55</f>
        <v>0.914518786277521</v>
      </c>
      <c r="F57">
        <f>1-F55</f>
        <v>0.953153893518325</v>
      </c>
      <c r="G57">
        <f>1-G55</f>
        <v>0.987185032392618</v>
      </c>
    </row>
    <row r="58" spans="1:7">
      <c r="A58" s="3"/>
      <c r="B58" t="s">
        <v>13</v>
      </c>
      <c r="C58">
        <f>-C52*C55-SQRT(C53*(C56-C55)+C57)</f>
        <v>-0.904795716382317</v>
      </c>
      <c r="D58">
        <f>-D52*D55-SQRT(D53*(D56-D55)+D57)</f>
        <v>-0.93560795217857</v>
      </c>
      <c r="E58">
        <f>-E52*E55-SQRT(E53*(E56-E55)+E57)</f>
        <v>-0.964744619182157</v>
      </c>
      <c r="F58">
        <f>-F52*F55-SQRT(F53*(F56-F55)+F57)</f>
        <v>-0.980916259302762</v>
      </c>
      <c r="G58">
        <f>-G52*G55-SQRT(G53*(G56-G55)+G57)</f>
        <v>-0.994834558162355</v>
      </c>
    </row>
    <row r="59" spans="1:7">
      <c r="A59" s="3"/>
      <c r="B59" t="s">
        <v>14</v>
      </c>
      <c r="C59">
        <f>ACOS(C58)</f>
        <v>2.70169609082943</v>
      </c>
      <c r="D59">
        <f>ACOS(D58)</f>
        <v>2.78077352597549</v>
      </c>
      <c r="E59">
        <f>ACOS(E58)</f>
        <v>2.87526763516082</v>
      </c>
      <c r="F59">
        <f>ACOS(F58)</f>
        <v>2.94591562534643</v>
      </c>
      <c r="G59">
        <f>ACOS(G58)</f>
        <v>3.03990789624428</v>
      </c>
    </row>
    <row r="60" spans="1:7">
      <c r="A60" s="3"/>
      <c r="B60" s="8" t="s">
        <v>15</v>
      </c>
      <c r="C60" s="8">
        <f>C59*180/PI()</f>
        <v>154.79578353152</v>
      </c>
      <c r="D60" s="8">
        <f>D59*180/PI()</f>
        <v>159.326586820108</v>
      </c>
      <c r="E60" s="8">
        <f>E59*180/PI()</f>
        <v>164.740700465276</v>
      </c>
      <c r="F60" s="8">
        <f>F59*180/PI()</f>
        <v>168.788532133993</v>
      </c>
      <c r="G60" s="8">
        <f>G59*180/PI()</f>
        <v>174.17389256329</v>
      </c>
    </row>
    <row r="61" spans="1:7">
      <c r="A61" s="3" t="s">
        <v>21</v>
      </c>
      <c r="C61">
        <v>152</v>
      </c>
      <c r="D61">
        <v>157</v>
      </c>
      <c r="E61">
        <v>163</v>
      </c>
      <c r="F61">
        <v>167.5</v>
      </c>
      <c r="G61">
        <v>173.5</v>
      </c>
    </row>
    <row r="62" spans="1:7">
      <c r="A62" s="3"/>
      <c r="B62" t="s">
        <v>7</v>
      </c>
      <c r="C62">
        <f>16/156</f>
        <v>0.102564102564103</v>
      </c>
      <c r="D62">
        <f>16/156</f>
        <v>0.102564102564103</v>
      </c>
      <c r="E62">
        <f>16/156</f>
        <v>0.102564102564103</v>
      </c>
      <c r="F62">
        <f>16/156</f>
        <v>0.102564102564103</v>
      </c>
      <c r="G62">
        <f>16/156</f>
        <v>0.102564102564103</v>
      </c>
    </row>
    <row r="63" spans="1:7">
      <c r="A63" s="3"/>
      <c r="B63" t="s">
        <v>8</v>
      </c>
      <c r="C63">
        <f>C62^2</f>
        <v>0.0105193951347797</v>
      </c>
      <c r="D63">
        <f>D62^2</f>
        <v>0.0105193951347797</v>
      </c>
      <c r="E63">
        <f>E62^2</f>
        <v>0.0105193951347797</v>
      </c>
      <c r="F63">
        <f>F62^2</f>
        <v>0.0105193951347797</v>
      </c>
      <c r="G63">
        <f>G62^2</f>
        <v>0.0105193951347797</v>
      </c>
    </row>
    <row r="64" spans="1:7">
      <c r="A64" s="3"/>
      <c r="B64" t="s">
        <v>9</v>
      </c>
      <c r="C64">
        <f>SIN(PI()*C61/180)</f>
        <v>0.469471562785891</v>
      </c>
      <c r="D64">
        <f>SIN(PI()*D61/180)</f>
        <v>0.390731128489274</v>
      </c>
      <c r="E64">
        <f>SIN(PI()*E61/180)</f>
        <v>0.292371704722737</v>
      </c>
      <c r="F64">
        <f>SIN(PI()*F61/180)</f>
        <v>0.216439613938103</v>
      </c>
      <c r="G64">
        <f>SIN(PI()*G61/180)</f>
        <v>0.113203213767907</v>
      </c>
    </row>
    <row r="65" spans="1:7">
      <c r="A65" s="3"/>
      <c r="B65" t="s">
        <v>10</v>
      </c>
      <c r="C65">
        <f>C64^2</f>
        <v>0.220403548264627</v>
      </c>
      <c r="D65">
        <f>D64^2</f>
        <v>0.152670814770502</v>
      </c>
      <c r="E65">
        <f t="shared" ref="E65:E66" si="18">E64^2</f>
        <v>0.0854812137224793</v>
      </c>
      <c r="F65">
        <f>F64^2</f>
        <v>0.0468461064816751</v>
      </c>
      <c r="G65">
        <f>G64^2</f>
        <v>0.0128149676073824</v>
      </c>
    </row>
    <row r="66" spans="1:7">
      <c r="A66" s="3"/>
      <c r="B66" t="s">
        <v>11</v>
      </c>
      <c r="C66">
        <f>C65^2</f>
        <v>0.0485777240876377</v>
      </c>
      <c r="D66">
        <f>D65^2</f>
        <v>0.0233083776826888</v>
      </c>
      <c r="E66">
        <f t="shared" si="18"/>
        <v>0.00730703789946819</v>
      </c>
      <c r="F66">
        <f>F65^2</f>
        <v>0.00219455769249245</v>
      </c>
      <c r="G66">
        <f>G65^2</f>
        <v>0.000164223394778261</v>
      </c>
    </row>
    <row r="67" spans="1:7">
      <c r="A67" s="3"/>
      <c r="B67" t="s">
        <v>12</v>
      </c>
      <c r="C67">
        <f>1-C65</f>
        <v>0.779596451735373</v>
      </c>
      <c r="D67">
        <f>1-D65</f>
        <v>0.847329185229498</v>
      </c>
      <c r="E67">
        <f>1-E65</f>
        <v>0.914518786277521</v>
      </c>
      <c r="F67">
        <f>1-F65</f>
        <v>0.953153893518325</v>
      </c>
      <c r="G67">
        <f>1-G65</f>
        <v>0.987185032392618</v>
      </c>
    </row>
    <row r="68" spans="1:7">
      <c r="A68" s="3"/>
      <c r="B68" t="s">
        <v>13</v>
      </c>
      <c r="C68">
        <f>-C62*C65-SQRT(C63*(C66-C65)+C67)</f>
        <v>-0.904528928713911</v>
      </c>
      <c r="D68">
        <f>-D62*D65-SQRT(D63*(D66-D65)+D67)</f>
        <v>-0.935423934015433</v>
      </c>
      <c r="E68">
        <f>-E62*E65-SQRT(E63*(E66-E65)+E67)</f>
        <v>-0.964642003517822</v>
      </c>
      <c r="F68">
        <f>-F62*F65-SQRT(F63*(F66-F65)+F67)</f>
        <v>-0.980860150571589</v>
      </c>
      <c r="G68">
        <f>-G62*G65-SQRT(G63*(G66-G65)+G67)</f>
        <v>-0.994819239492826</v>
      </c>
    </row>
    <row r="69" spans="1:7">
      <c r="A69" s="3"/>
      <c r="B69" t="s">
        <v>14</v>
      </c>
      <c r="C69">
        <f>ACOS(C68)</f>
        <v>2.70107001840545</v>
      </c>
      <c r="D69">
        <f>ACOS(D68)</f>
        <v>2.78025264769736</v>
      </c>
      <c r="E69">
        <f>ACOS(E68)</f>
        <v>2.87487801816154</v>
      </c>
      <c r="F69">
        <f>ACOS(F68)</f>
        <v>2.94562725550334</v>
      </c>
      <c r="G69">
        <f>ACOS(G68)</f>
        <v>3.03975709911568</v>
      </c>
    </row>
    <row r="70" spans="1:7">
      <c r="A70" s="3"/>
      <c r="B70" s="8" t="s">
        <v>15</v>
      </c>
      <c r="C70" s="8">
        <f>C69*180/PI()</f>
        <v>154.759912223956</v>
      </c>
      <c r="D70" s="8">
        <f>D69*180/PI()</f>
        <v>159.296742693132</v>
      </c>
      <c r="E70" s="8">
        <f>E69*180/PI()</f>
        <v>164.718377055591</v>
      </c>
      <c r="F70" s="8">
        <f>F69*180/PI()</f>
        <v>168.772009759045</v>
      </c>
      <c r="G70" s="8">
        <f>G69*180/PI()</f>
        <v>174.165252524259</v>
      </c>
    </row>
  </sheetData>
  <mergeCells count="7">
    <mergeCell ref="A1:A10"/>
    <mergeCell ref="A11:A20"/>
    <mergeCell ref="A21:A30"/>
    <mergeCell ref="A31:A40"/>
    <mergeCell ref="A41:A50"/>
    <mergeCell ref="A51:A60"/>
    <mergeCell ref="A61:A70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"/>
  <sheetViews>
    <sheetView workbookViewId="0">
      <selection activeCell="I17" sqref="I17"/>
    </sheetView>
  </sheetViews>
  <sheetFormatPr defaultColWidth="9" defaultRowHeight="14.25" outlineLevelCol="7"/>
  <cols>
    <col min="1" max="1" width="10.375" style="1" customWidth="1"/>
    <col min="2" max="3" width="11.875" style="1" customWidth="1"/>
    <col min="4" max="4" width="11.5" style="1" customWidth="1"/>
    <col min="5" max="5" width="10.375" style="2" customWidth="1"/>
    <col min="6" max="7" width="9" style="3"/>
    <col min="8" max="8" width="9.375" style="3" customWidth="1"/>
    <col min="9" max="16384" width="9" style="3"/>
  </cols>
  <sheetData>
    <row r="1" spans="1:5">
      <c r="A1" s="1" t="s">
        <v>22</v>
      </c>
      <c r="B1" s="1" t="s">
        <v>23</v>
      </c>
      <c r="C1" s="1" t="s">
        <v>24</v>
      </c>
      <c r="D1" s="1" t="s">
        <v>15</v>
      </c>
      <c r="E1" s="2" t="s">
        <v>25</v>
      </c>
    </row>
    <row r="2" spans="1:8">
      <c r="A2" s="4">
        <v>52.0668445863376</v>
      </c>
      <c r="B2" s="4">
        <f>A2*0.9822</f>
        <v>51.1400547527008</v>
      </c>
      <c r="C2" s="4">
        <f>B2*138/154</f>
        <v>45.8268023108618</v>
      </c>
      <c r="D2" s="4">
        <v>155.120236455273</v>
      </c>
      <c r="E2" s="5">
        <f>2*C2/(1+1/SIN(D2*PI()/360))</f>
        <v>45.2824647457959</v>
      </c>
      <c r="H2" s="1"/>
    </row>
    <row r="3" spans="1:8">
      <c r="A3" s="4">
        <v>53.0494094794326</v>
      </c>
      <c r="B3" s="4">
        <f t="shared" ref="B3:B93" si="0">A3*0.9822</f>
        <v>52.1051299906987</v>
      </c>
      <c r="C3" s="4">
        <f t="shared" ref="C3:C93" si="1">B3*138/154</f>
        <v>46.691609991665</v>
      </c>
      <c r="D3" s="4">
        <v>155.120236455273</v>
      </c>
      <c r="E3" s="5">
        <f t="shared" ref="E3:E93" si="2">2*C3/(1+1/SIN(D3*PI()/360))</f>
        <v>46.1370001125061</v>
      </c>
      <c r="H3" s="1"/>
    </row>
    <row r="4" spans="1:8">
      <c r="A4" s="4">
        <v>54.0091487832822</v>
      </c>
      <c r="B4" s="4">
        <f t="shared" si="0"/>
        <v>53.0477859349398</v>
      </c>
      <c r="C4" s="4">
        <f t="shared" si="1"/>
        <v>47.536327655985</v>
      </c>
      <c r="D4" s="4">
        <v>155.120236455273</v>
      </c>
      <c r="E4" s="5">
        <f t="shared" si="2"/>
        <v>46.9716840949329</v>
      </c>
      <c r="H4" s="1"/>
    </row>
    <row r="5" spans="1:8">
      <c r="A5" s="4">
        <v>55.0242283908122</v>
      </c>
      <c r="B5" s="4">
        <f t="shared" si="0"/>
        <v>54.0447971254557</v>
      </c>
      <c r="C5" s="4">
        <f t="shared" si="1"/>
        <v>48.4297532682655</v>
      </c>
      <c r="D5" s="4">
        <v>155.120236455273</v>
      </c>
      <c r="E5" s="5">
        <f t="shared" si="2"/>
        <v>47.8544974650793</v>
      </c>
      <c r="H5" s="1"/>
    </row>
    <row r="6" spans="1:8">
      <c r="A6" s="4">
        <v>56.0582100907641</v>
      </c>
      <c r="B6" s="4">
        <f t="shared" si="0"/>
        <v>55.0603739511485</v>
      </c>
      <c r="C6" s="4">
        <f t="shared" si="1"/>
        <v>49.3398156185616</v>
      </c>
      <c r="D6" s="4">
        <v>155.120236455273</v>
      </c>
      <c r="E6" s="5">
        <f t="shared" si="2"/>
        <v>48.7537499595959</v>
      </c>
      <c r="H6" s="1"/>
    </row>
    <row r="7" spans="1:8">
      <c r="A7" s="4">
        <v>57.1544719542851</v>
      </c>
      <c r="B7" s="4">
        <f t="shared" si="0"/>
        <v>56.1371223534988</v>
      </c>
      <c r="C7" s="4">
        <f t="shared" si="1"/>
        <v>50.3046940570314</v>
      </c>
      <c r="D7" s="4">
        <v>155.120236455273</v>
      </c>
      <c r="E7" s="5">
        <f t="shared" si="2"/>
        <v>49.7071674286483</v>
      </c>
      <c r="H7" s="1"/>
    </row>
    <row r="8" spans="1:8">
      <c r="A8" s="4">
        <v>58.1789775616843</v>
      </c>
      <c r="B8" s="4">
        <f t="shared" si="0"/>
        <v>57.1433917610863</v>
      </c>
      <c r="C8" s="4">
        <f t="shared" si="1"/>
        <v>51.2064159937007</v>
      </c>
      <c r="D8" s="4">
        <v>155.120236455273</v>
      </c>
      <c r="E8" s="5">
        <f t="shared" si="2"/>
        <v>50.59817857821</v>
      </c>
      <c r="H8" s="1"/>
    </row>
    <row r="9" spans="1:8">
      <c r="A9" s="4">
        <v>58.8939806913304</v>
      </c>
      <c r="B9" s="4">
        <f t="shared" si="0"/>
        <v>57.8456678350247</v>
      </c>
      <c r="C9" s="4">
        <f t="shared" si="1"/>
        <v>51.8357283196975</v>
      </c>
      <c r="D9" s="4">
        <v>155.120236455273</v>
      </c>
      <c r="E9" s="5">
        <f t="shared" si="2"/>
        <v>51.2200158389191</v>
      </c>
      <c r="H9" s="1"/>
    </row>
    <row r="10" spans="1:8">
      <c r="A10" s="4">
        <v>59.9576637715578</v>
      </c>
      <c r="B10" s="4">
        <f t="shared" si="0"/>
        <v>58.8904173564241</v>
      </c>
      <c r="C10" s="4">
        <f t="shared" si="1"/>
        <v>52.7719324362761</v>
      </c>
      <c r="D10" s="4">
        <v>155.120236455273</v>
      </c>
      <c r="E10" s="5">
        <f t="shared" si="2"/>
        <v>52.1450995839352</v>
      </c>
      <c r="H10" s="1"/>
    </row>
    <row r="11" spans="1:8">
      <c r="A11" s="4">
        <v>60.8705464091402</v>
      </c>
      <c r="B11" s="4">
        <f t="shared" si="0"/>
        <v>59.7870506830575</v>
      </c>
      <c r="C11" s="4">
        <f t="shared" si="1"/>
        <v>53.5754090536489</v>
      </c>
      <c r="D11" s="4">
        <v>155.120236455273</v>
      </c>
      <c r="E11" s="5">
        <f t="shared" si="2"/>
        <v>52.9390323866965</v>
      </c>
      <c r="H11" s="1"/>
    </row>
    <row r="12" spans="1:8">
      <c r="A12" s="4">
        <v>61.0069393121058</v>
      </c>
      <c r="B12" s="4">
        <f t="shared" si="0"/>
        <v>59.9210157923503</v>
      </c>
      <c r="C12" s="4">
        <f t="shared" si="1"/>
        <v>53.6954557100282</v>
      </c>
      <c r="D12" s="4">
        <v>155.120236455273</v>
      </c>
      <c r="E12" s="5">
        <f t="shared" si="2"/>
        <v>53.0576531110594</v>
      </c>
      <c r="H12" s="1"/>
    </row>
    <row r="13" spans="1:8">
      <c r="A13" s="4">
        <v>62.0004090824961</v>
      </c>
      <c r="B13" s="4">
        <f t="shared" si="0"/>
        <v>60.8968018008276</v>
      </c>
      <c r="C13" s="4">
        <f t="shared" si="1"/>
        <v>54.5698613539884</v>
      </c>
      <c r="D13" s="4">
        <v>155.120236455273</v>
      </c>
      <c r="E13" s="5">
        <f t="shared" si="2"/>
        <v>53.9216724348944</v>
      </c>
      <c r="H13" s="1"/>
    </row>
    <row r="14" spans="1:8">
      <c r="A14" s="4">
        <v>63.1386660128715</v>
      </c>
      <c r="B14" s="4">
        <f t="shared" si="0"/>
        <v>62.0147977578424</v>
      </c>
      <c r="C14" s="4">
        <f t="shared" si="1"/>
        <v>55.5717018868977</v>
      </c>
      <c r="D14" s="4">
        <v>155.120236455273</v>
      </c>
      <c r="E14" s="5">
        <f t="shared" si="2"/>
        <v>54.9116129571381</v>
      </c>
      <c r="H14" s="1"/>
    </row>
    <row r="15" spans="1:8">
      <c r="A15" s="4">
        <v>64.9009915502834</v>
      </c>
      <c r="B15" s="4">
        <f t="shared" si="0"/>
        <v>63.7457539006883</v>
      </c>
      <c r="C15" s="4">
        <f t="shared" si="1"/>
        <v>57.122818430487</v>
      </c>
      <c r="D15" s="4">
        <v>155.120236455273</v>
      </c>
      <c r="E15" s="5">
        <f t="shared" si="2"/>
        <v>56.4443051080162</v>
      </c>
      <c r="H15" s="1"/>
    </row>
    <row r="16" spans="1:8">
      <c r="A16" s="4">
        <v>66.0450106358323</v>
      </c>
      <c r="B16" s="4">
        <f t="shared" si="0"/>
        <v>64.8694094465145</v>
      </c>
      <c r="C16" s="4">
        <f t="shared" si="1"/>
        <v>58.1297305429805</v>
      </c>
      <c r="D16" s="4">
        <v>155.120236455273</v>
      </c>
      <c r="E16" s="5">
        <f t="shared" si="2"/>
        <v>57.4392569688686</v>
      </c>
      <c r="H16" s="1"/>
    </row>
    <row r="17" spans="1:8">
      <c r="A17" s="4">
        <v>66.8965990879481</v>
      </c>
      <c r="B17" s="4">
        <f t="shared" si="0"/>
        <v>65.7058396241827</v>
      </c>
      <c r="C17" s="4">
        <f t="shared" si="1"/>
        <v>58.8792588840078</v>
      </c>
      <c r="D17" s="4">
        <v>155.120236455273</v>
      </c>
      <c r="E17" s="5">
        <f t="shared" si="2"/>
        <v>58.1798823009245</v>
      </c>
      <c r="H17" s="1"/>
    </row>
    <row r="18" spans="1:8">
      <c r="A18" s="4">
        <v>66.9723111938792</v>
      </c>
      <c r="B18" s="4">
        <f t="shared" si="0"/>
        <v>65.7802040546281</v>
      </c>
      <c r="C18" s="4">
        <f t="shared" si="1"/>
        <v>58.9458971398615</v>
      </c>
      <c r="D18" s="4">
        <v>155.120236455273</v>
      </c>
      <c r="E18" s="5">
        <f t="shared" si="2"/>
        <v>58.2457290176766</v>
      </c>
      <c r="H18" s="1"/>
    </row>
    <row r="19" spans="1:8">
      <c r="A19" s="4">
        <v>68.8475207635212</v>
      </c>
      <c r="B19" s="4">
        <f t="shared" si="0"/>
        <v>67.6220348939305</v>
      </c>
      <c r="C19" s="4">
        <f t="shared" si="1"/>
        <v>60.5963689309247</v>
      </c>
      <c r="D19" s="4">
        <v>155.120236455273</v>
      </c>
      <c r="E19" s="5">
        <f t="shared" si="2"/>
        <v>59.8765962596407</v>
      </c>
      <c r="H19" s="1"/>
    </row>
    <row r="20" spans="1:8">
      <c r="A20" s="4">
        <v>69.6813576804388</v>
      </c>
      <c r="B20" s="4">
        <f t="shared" si="0"/>
        <v>68.441029513727</v>
      </c>
      <c r="C20" s="4">
        <f t="shared" si="1"/>
        <v>61.3302732006125</v>
      </c>
      <c r="D20" s="4">
        <v>155.120236455273</v>
      </c>
      <c r="E20" s="5">
        <f t="shared" si="2"/>
        <v>60.6017831053973</v>
      </c>
      <c r="H20" s="1"/>
    </row>
    <row r="21" spans="1:8">
      <c r="A21" s="4">
        <v>70.8336026356881</v>
      </c>
      <c r="B21" s="4">
        <f t="shared" si="0"/>
        <v>69.5727645087729</v>
      </c>
      <c r="C21" s="4">
        <f t="shared" si="1"/>
        <v>62.3444253390302</v>
      </c>
      <c r="D21" s="4">
        <v>155.120236455273</v>
      </c>
      <c r="E21" s="5">
        <f t="shared" si="2"/>
        <v>61.6038889940705</v>
      </c>
      <c r="H21" s="1"/>
    </row>
    <row r="22" spans="1:8">
      <c r="A22" s="4">
        <v>71.8809135984415</v>
      </c>
      <c r="B22" s="4">
        <f t="shared" si="0"/>
        <v>70.6014333363892</v>
      </c>
      <c r="C22" s="4">
        <f t="shared" si="1"/>
        <v>63.2662194832579</v>
      </c>
      <c r="D22" s="4">
        <v>155.120236455273</v>
      </c>
      <c r="E22" s="5">
        <f t="shared" si="2"/>
        <v>62.5147339305276</v>
      </c>
      <c r="H22" s="1"/>
    </row>
    <row r="23" spans="1:8">
      <c r="A23" s="4">
        <v>72.9445098374253</v>
      </c>
      <c r="B23" s="4">
        <f t="shared" si="0"/>
        <v>71.6460975623191</v>
      </c>
      <c r="C23" s="4">
        <f t="shared" si="1"/>
        <v>64.202347166234</v>
      </c>
      <c r="D23" s="4">
        <v>155.120236455273</v>
      </c>
      <c r="E23" s="5">
        <f t="shared" si="2"/>
        <v>63.4397421498308</v>
      </c>
      <c r="H23" s="1"/>
    </row>
    <row r="24" spans="1:8">
      <c r="A24" s="4">
        <v>74.1040259115717</v>
      </c>
      <c r="B24" s="4">
        <f t="shared" si="0"/>
        <v>72.7849742503457</v>
      </c>
      <c r="C24" s="4">
        <f t="shared" si="1"/>
        <v>65.2228990035565</v>
      </c>
      <c r="D24" s="4">
        <v>155.120236455273</v>
      </c>
      <c r="E24" s="5">
        <f t="shared" si="2"/>
        <v>64.4481717208345</v>
      </c>
      <c r="H24" s="1"/>
    </row>
    <row r="25" spans="1:8">
      <c r="A25" s="4">
        <v>75.1409853629208</v>
      </c>
      <c r="B25" s="4">
        <f t="shared" si="0"/>
        <v>73.8034758234608</v>
      </c>
      <c r="C25" s="4">
        <f t="shared" si="1"/>
        <v>66.1355822314129</v>
      </c>
      <c r="D25" s="4">
        <v>155.120236455273</v>
      </c>
      <c r="E25" s="5">
        <f t="shared" si="2"/>
        <v>65.3500139617384</v>
      </c>
      <c r="H25" s="1"/>
    </row>
    <row r="26" spans="1:8">
      <c r="A26" s="4">
        <v>76.3076645525236</v>
      </c>
      <c r="B26" s="4">
        <f t="shared" si="0"/>
        <v>74.9493881234887</v>
      </c>
      <c r="C26" s="4">
        <f t="shared" si="1"/>
        <v>67.1624387080613</v>
      </c>
      <c r="D26" s="4">
        <v>155.120236455273</v>
      </c>
      <c r="E26" s="5">
        <f t="shared" si="2"/>
        <v>66.3646732846255</v>
      </c>
      <c r="H26" s="1"/>
    </row>
    <row r="27" spans="1:8">
      <c r="A27" s="4">
        <v>77.1220968486985</v>
      </c>
      <c r="B27" s="4">
        <f t="shared" si="0"/>
        <v>75.7493235247917</v>
      </c>
      <c r="C27" s="4">
        <f t="shared" si="1"/>
        <v>67.8792639378003</v>
      </c>
      <c r="D27" s="4">
        <v>155.120236455273</v>
      </c>
      <c r="E27" s="5">
        <f t="shared" si="2"/>
        <v>67.0729839578069</v>
      </c>
      <c r="H27" s="1"/>
    </row>
    <row r="28" spans="1:8">
      <c r="A28" s="4">
        <v>78.0312398160804</v>
      </c>
      <c r="B28" s="4">
        <f t="shared" si="0"/>
        <v>76.6422837473542</v>
      </c>
      <c r="C28" s="4">
        <f t="shared" si="1"/>
        <v>68.6794490723044</v>
      </c>
      <c r="D28" s="4">
        <v>155.120236455273</v>
      </c>
      <c r="E28" s="5">
        <f t="shared" si="2"/>
        <v>67.863664374422</v>
      </c>
      <c r="H28" s="1"/>
    </row>
    <row r="29" spans="1:5">
      <c r="A29" s="6">
        <v>52.0668445863376</v>
      </c>
      <c r="B29" s="6">
        <f t="shared" si="0"/>
        <v>51.1400547527008</v>
      </c>
      <c r="C29" s="6">
        <f t="shared" si="1"/>
        <v>45.8268023108618</v>
      </c>
      <c r="D29" s="6">
        <v>159.596511208231</v>
      </c>
      <c r="E29" s="7">
        <f t="shared" si="2"/>
        <v>45.4616599792301</v>
      </c>
    </row>
    <row r="30" spans="1:5">
      <c r="A30" s="6">
        <v>53.0494094794326</v>
      </c>
      <c r="B30" s="6">
        <f t="shared" ref="B30:B55" si="3">A30*0.9822</f>
        <v>52.1051299906987</v>
      </c>
      <c r="C30" s="6">
        <f t="shared" ref="C30:C55" si="4">B30*138/154</f>
        <v>46.691609991665</v>
      </c>
      <c r="D30" s="6">
        <v>159.596511208231</v>
      </c>
      <c r="E30" s="7">
        <f t="shared" si="2"/>
        <v>46.3195769786622</v>
      </c>
    </row>
    <row r="31" spans="1:5">
      <c r="A31" s="6">
        <v>54.0091487832822</v>
      </c>
      <c r="B31" s="6">
        <f t="shared" si="3"/>
        <v>53.0477859349398</v>
      </c>
      <c r="C31" s="6">
        <f t="shared" si="4"/>
        <v>47.536327655985</v>
      </c>
      <c r="D31" s="6">
        <v>159.596511208231</v>
      </c>
      <c r="E31" s="7">
        <f t="shared" si="2"/>
        <v>47.1575640363946</v>
      </c>
    </row>
    <row r="32" spans="1:5">
      <c r="A32" s="6">
        <v>55.0242283908122</v>
      </c>
      <c r="B32" s="6">
        <f t="shared" si="3"/>
        <v>54.0447971254557</v>
      </c>
      <c r="C32" s="6">
        <f t="shared" si="4"/>
        <v>48.4297532682655</v>
      </c>
      <c r="D32" s="6">
        <v>159.596511208231</v>
      </c>
      <c r="E32" s="7">
        <f t="shared" si="2"/>
        <v>48.0438709431413</v>
      </c>
    </row>
    <row r="33" spans="1:5">
      <c r="A33" s="6">
        <v>56.0582100907641</v>
      </c>
      <c r="B33" s="6">
        <f t="shared" si="3"/>
        <v>55.0603739511485</v>
      </c>
      <c r="C33" s="6">
        <f t="shared" si="4"/>
        <v>49.3398156185616</v>
      </c>
      <c r="D33" s="6">
        <v>159.596511208231</v>
      </c>
      <c r="E33" s="7">
        <f t="shared" si="2"/>
        <v>48.9466820284187</v>
      </c>
    </row>
    <row r="34" spans="1:5">
      <c r="A34" s="6">
        <v>57.1544719542851</v>
      </c>
      <c r="B34" s="6">
        <f t="shared" si="3"/>
        <v>56.1371223534988</v>
      </c>
      <c r="C34" s="6">
        <f t="shared" si="4"/>
        <v>50.3046940570314</v>
      </c>
      <c r="D34" s="6">
        <v>159.596511208231</v>
      </c>
      <c r="E34" s="7">
        <f t="shared" si="2"/>
        <v>49.9038724340126</v>
      </c>
    </row>
    <row r="35" spans="1:5">
      <c r="A35" s="6">
        <v>58.1789775616843</v>
      </c>
      <c r="B35" s="6">
        <f t="shared" si="3"/>
        <v>57.1433917610863</v>
      </c>
      <c r="C35" s="6">
        <f t="shared" si="4"/>
        <v>51.2064159937007</v>
      </c>
      <c r="D35" s="6">
        <v>159.596511208231</v>
      </c>
      <c r="E35" s="7">
        <f t="shared" si="2"/>
        <v>50.7984095610544</v>
      </c>
    </row>
    <row r="36" spans="1:5">
      <c r="A36" s="6">
        <v>58.8939806913304</v>
      </c>
      <c r="B36" s="6">
        <f t="shared" si="3"/>
        <v>57.8456678350247</v>
      </c>
      <c r="C36" s="6">
        <f t="shared" si="4"/>
        <v>51.8357283196975</v>
      </c>
      <c r="D36" s="6">
        <v>159.596511208231</v>
      </c>
      <c r="E36" s="7">
        <f t="shared" si="2"/>
        <v>51.4227076037399</v>
      </c>
    </row>
    <row r="37" spans="1:5">
      <c r="A37" s="6">
        <v>59.9576637715578</v>
      </c>
      <c r="B37" s="6">
        <f t="shared" si="3"/>
        <v>58.8904173564241</v>
      </c>
      <c r="C37" s="6">
        <f t="shared" si="4"/>
        <v>52.7719324362761</v>
      </c>
      <c r="D37" s="6">
        <v>159.596511208231</v>
      </c>
      <c r="E37" s="7">
        <f t="shared" si="2"/>
        <v>52.3514521609172</v>
      </c>
    </row>
    <row r="38" spans="1:5">
      <c r="A38" s="6">
        <v>60.8705464091402</v>
      </c>
      <c r="B38" s="6">
        <f t="shared" si="3"/>
        <v>59.7870506830575</v>
      </c>
      <c r="C38" s="6">
        <f t="shared" si="4"/>
        <v>53.5754090536489</v>
      </c>
      <c r="D38" s="6">
        <v>159.596511208231</v>
      </c>
      <c r="E38" s="7">
        <f t="shared" si="2"/>
        <v>53.1485267752986</v>
      </c>
    </row>
    <row r="39" spans="1:5">
      <c r="A39" s="6">
        <v>61.0069393121058</v>
      </c>
      <c r="B39" s="6">
        <f t="shared" si="3"/>
        <v>59.9210157923503</v>
      </c>
      <c r="C39" s="6">
        <f t="shared" si="4"/>
        <v>53.6954557100282</v>
      </c>
      <c r="D39" s="6">
        <v>159.596511208231</v>
      </c>
      <c r="E39" s="7">
        <f t="shared" si="2"/>
        <v>53.2676169146659</v>
      </c>
    </row>
    <row r="40" spans="1:5">
      <c r="A40" s="6">
        <v>62.0004090824961</v>
      </c>
      <c r="B40" s="6">
        <f t="shared" si="3"/>
        <v>60.8968018008276</v>
      </c>
      <c r="C40" s="6">
        <f t="shared" si="4"/>
        <v>54.5698613539884</v>
      </c>
      <c r="D40" s="6">
        <v>159.596511208231</v>
      </c>
      <c r="E40" s="7">
        <f t="shared" si="2"/>
        <v>54.1350554018635</v>
      </c>
    </row>
    <row r="41" spans="1:5">
      <c r="A41" s="6">
        <v>63.1386660128715</v>
      </c>
      <c r="B41" s="6">
        <f t="shared" si="3"/>
        <v>62.0147977578424</v>
      </c>
      <c r="C41" s="6">
        <f t="shared" si="4"/>
        <v>55.5717018868977</v>
      </c>
      <c r="D41" s="6">
        <v>159.596511208231</v>
      </c>
      <c r="E41" s="7">
        <f t="shared" si="2"/>
        <v>55.1289133924687</v>
      </c>
    </row>
    <row r="42" spans="1:5">
      <c r="A42" s="6">
        <v>64.9009915502834</v>
      </c>
      <c r="B42" s="6">
        <f t="shared" si="3"/>
        <v>63.7457539006883</v>
      </c>
      <c r="C42" s="6">
        <f t="shared" si="4"/>
        <v>57.122818430487</v>
      </c>
      <c r="D42" s="6">
        <v>159.596511208231</v>
      </c>
      <c r="E42" s="7">
        <f t="shared" si="2"/>
        <v>56.6676708299716</v>
      </c>
    </row>
    <row r="43" spans="1:5">
      <c r="A43" s="6">
        <v>66.0450106358323</v>
      </c>
      <c r="B43" s="6">
        <f t="shared" si="3"/>
        <v>64.8694094465145</v>
      </c>
      <c r="C43" s="6">
        <f t="shared" si="4"/>
        <v>58.1297305429805</v>
      </c>
      <c r="D43" s="6">
        <v>159.596511208231</v>
      </c>
      <c r="E43" s="7">
        <f t="shared" si="2"/>
        <v>57.6665599904379</v>
      </c>
    </row>
    <row r="44" spans="1:5">
      <c r="A44" s="6">
        <v>66.8965990879481</v>
      </c>
      <c r="B44" s="6">
        <f t="shared" si="3"/>
        <v>65.7058396241827</v>
      </c>
      <c r="C44" s="6">
        <f t="shared" si="4"/>
        <v>58.8792588840078</v>
      </c>
      <c r="D44" s="6">
        <v>159.596511208231</v>
      </c>
      <c r="E44" s="7">
        <f t="shared" si="2"/>
        <v>58.410116181713</v>
      </c>
    </row>
    <row r="45" spans="1:5">
      <c r="A45" s="6">
        <v>66.9723111938792</v>
      </c>
      <c r="B45" s="6">
        <f t="shared" si="3"/>
        <v>65.7802040546281</v>
      </c>
      <c r="C45" s="6">
        <f t="shared" si="4"/>
        <v>58.9458971398615</v>
      </c>
      <c r="D45" s="6">
        <v>159.596511208231</v>
      </c>
      <c r="E45" s="7">
        <f t="shared" si="2"/>
        <v>58.4762234721296</v>
      </c>
    </row>
    <row r="46" spans="1:5">
      <c r="A46" s="6">
        <v>68.8475207635212</v>
      </c>
      <c r="B46" s="6">
        <f t="shared" si="3"/>
        <v>67.6220348939305</v>
      </c>
      <c r="C46" s="6">
        <f t="shared" si="4"/>
        <v>60.5963689309247</v>
      </c>
      <c r="D46" s="6">
        <v>159.596511208231</v>
      </c>
      <c r="E46" s="7">
        <f t="shared" si="2"/>
        <v>60.113544506699</v>
      </c>
    </row>
    <row r="47" spans="1:5">
      <c r="A47" s="6">
        <v>69.6813576804388</v>
      </c>
      <c r="B47" s="6">
        <f t="shared" si="3"/>
        <v>68.441029513727</v>
      </c>
      <c r="C47" s="6">
        <f t="shared" si="4"/>
        <v>61.3302732006125</v>
      </c>
      <c r="D47" s="6">
        <v>159.596511208231</v>
      </c>
      <c r="E47" s="7">
        <f t="shared" si="2"/>
        <v>60.8416011173157</v>
      </c>
    </row>
    <row r="48" spans="1:5">
      <c r="A48" s="6">
        <v>70.8336026356881</v>
      </c>
      <c r="B48" s="6">
        <f t="shared" si="3"/>
        <v>69.5727645087729</v>
      </c>
      <c r="C48" s="6">
        <f t="shared" si="4"/>
        <v>62.3444253390302</v>
      </c>
      <c r="D48" s="6">
        <v>159.596511208231</v>
      </c>
      <c r="E48" s="7">
        <f t="shared" si="2"/>
        <v>61.8476726160689</v>
      </c>
    </row>
    <row r="49" spans="1:5">
      <c r="A49" s="6">
        <v>71.8809135984415</v>
      </c>
      <c r="B49" s="6">
        <f t="shared" si="3"/>
        <v>70.6014333363892</v>
      </c>
      <c r="C49" s="6">
        <f t="shared" si="4"/>
        <v>63.2662194832579</v>
      </c>
      <c r="D49" s="6">
        <v>159.596511208231</v>
      </c>
      <c r="E49" s="7">
        <f t="shared" si="2"/>
        <v>62.7621220177849</v>
      </c>
    </row>
    <row r="50" spans="1:5">
      <c r="A50" s="6">
        <v>72.9445098374253</v>
      </c>
      <c r="B50" s="6">
        <f t="shared" si="3"/>
        <v>71.6460975623191</v>
      </c>
      <c r="C50" s="6">
        <f t="shared" si="4"/>
        <v>64.202347166234</v>
      </c>
      <c r="D50" s="6">
        <v>159.596511208231</v>
      </c>
      <c r="E50" s="7">
        <f t="shared" si="2"/>
        <v>63.6907907503733</v>
      </c>
    </row>
    <row r="51" spans="1:5">
      <c r="A51" s="6">
        <v>74.1040259115717</v>
      </c>
      <c r="B51" s="6">
        <f t="shared" si="3"/>
        <v>72.7849742503457</v>
      </c>
      <c r="C51" s="6">
        <f t="shared" si="4"/>
        <v>65.2228990035565</v>
      </c>
      <c r="D51" s="6">
        <v>159.596511208231</v>
      </c>
      <c r="E51" s="7">
        <f t="shared" si="2"/>
        <v>64.7032109560165</v>
      </c>
    </row>
    <row r="52" spans="1:5">
      <c r="A52" s="6">
        <v>75.1409853629208</v>
      </c>
      <c r="B52" s="6">
        <f t="shared" si="3"/>
        <v>73.8034758234608</v>
      </c>
      <c r="C52" s="6">
        <f t="shared" si="4"/>
        <v>66.1355822314129</v>
      </c>
      <c r="D52" s="6">
        <v>159.596511208231</v>
      </c>
      <c r="E52" s="7">
        <f t="shared" si="2"/>
        <v>65.6086220360237</v>
      </c>
    </row>
    <row r="53" spans="1:5">
      <c r="A53" s="6">
        <v>76.3076645525236</v>
      </c>
      <c r="B53" s="6">
        <f t="shared" si="3"/>
        <v>74.9493881234887</v>
      </c>
      <c r="C53" s="6">
        <f t="shared" si="4"/>
        <v>67.1624387080613</v>
      </c>
      <c r="D53" s="6">
        <v>159.596511208231</v>
      </c>
      <c r="E53" s="7">
        <f t="shared" si="2"/>
        <v>66.627296646401</v>
      </c>
    </row>
    <row r="54" spans="1:5">
      <c r="A54" s="6">
        <v>77.1220968486985</v>
      </c>
      <c r="B54" s="6">
        <f t="shared" si="3"/>
        <v>75.7493235247917</v>
      </c>
      <c r="C54" s="6">
        <f t="shared" si="4"/>
        <v>67.8792639378003</v>
      </c>
      <c r="D54" s="6">
        <v>159.596511208231</v>
      </c>
      <c r="E54" s="7">
        <f t="shared" si="2"/>
        <v>67.3384103007615</v>
      </c>
    </row>
    <row r="55" spans="1:5">
      <c r="A55" s="6">
        <v>78.0312398160804</v>
      </c>
      <c r="B55" s="6">
        <f t="shared" si="3"/>
        <v>76.6422837473542</v>
      </c>
      <c r="C55" s="6">
        <f t="shared" si="4"/>
        <v>68.6794490723044</v>
      </c>
      <c r="D55" s="6">
        <v>159.596511208231</v>
      </c>
      <c r="E55" s="7">
        <f t="shared" si="2"/>
        <v>68.1322196584054</v>
      </c>
    </row>
    <row r="56" spans="1:5">
      <c r="A56" s="4">
        <v>52.0668445863376</v>
      </c>
      <c r="B56" s="4">
        <f t="shared" si="0"/>
        <v>51.1400547527008</v>
      </c>
      <c r="C56" s="4">
        <f t="shared" si="1"/>
        <v>45.8268023108618</v>
      </c>
      <c r="D56" s="4">
        <v>164.94259415341</v>
      </c>
      <c r="E56" s="5">
        <f t="shared" si="2"/>
        <v>45.6284187671396</v>
      </c>
    </row>
    <row r="57" spans="1:5">
      <c r="A57" s="4">
        <v>53.0494094794326</v>
      </c>
      <c r="B57" s="4">
        <f t="shared" si="0"/>
        <v>52.1051299906987</v>
      </c>
      <c r="C57" s="4">
        <f t="shared" si="1"/>
        <v>46.691609991665</v>
      </c>
      <c r="D57" s="4">
        <v>164.94259415341</v>
      </c>
      <c r="E57" s="5">
        <f t="shared" si="2"/>
        <v>46.4894827083908</v>
      </c>
    </row>
    <row r="58" spans="1:5">
      <c r="A58" s="4">
        <v>54.0091487832822</v>
      </c>
      <c r="B58" s="4">
        <f t="shared" si="0"/>
        <v>53.0477859349398</v>
      </c>
      <c r="C58" s="4">
        <f t="shared" si="1"/>
        <v>47.536327655985</v>
      </c>
      <c r="D58" s="4">
        <v>164.94259415341</v>
      </c>
      <c r="E58" s="5">
        <f t="shared" si="2"/>
        <v>47.3305436025404</v>
      </c>
    </row>
    <row r="59" spans="1:5">
      <c r="A59" s="4">
        <v>55.0242283908122</v>
      </c>
      <c r="B59" s="4">
        <f t="shared" si="0"/>
        <v>54.0447971254557</v>
      </c>
      <c r="C59" s="4">
        <f t="shared" si="1"/>
        <v>48.4297532682655</v>
      </c>
      <c r="D59" s="4">
        <v>164.94259415341</v>
      </c>
      <c r="E59" s="5">
        <f t="shared" si="2"/>
        <v>48.2201015886703</v>
      </c>
    </row>
    <row r="60" spans="1:5">
      <c r="A60" s="4">
        <v>56.0582100907641</v>
      </c>
      <c r="B60" s="4">
        <f t="shared" si="0"/>
        <v>55.0603739511485</v>
      </c>
      <c r="C60" s="4">
        <f t="shared" si="1"/>
        <v>49.3398156185616</v>
      </c>
      <c r="D60" s="4">
        <v>164.94259415341</v>
      </c>
      <c r="E60" s="5">
        <f t="shared" si="2"/>
        <v>49.1262242926251</v>
      </c>
    </row>
    <row r="61" spans="1:5">
      <c r="A61" s="4">
        <v>57.1544719542851</v>
      </c>
      <c r="B61" s="4">
        <f t="shared" si="0"/>
        <v>56.1371223534988</v>
      </c>
      <c r="C61" s="4">
        <f t="shared" si="1"/>
        <v>50.3046940570314</v>
      </c>
      <c r="D61" s="4">
        <v>164.94259415341</v>
      </c>
      <c r="E61" s="5">
        <f t="shared" si="2"/>
        <v>50.0869257867254</v>
      </c>
    </row>
    <row r="62" spans="1:5">
      <c r="A62" s="4">
        <v>58.1789775616843</v>
      </c>
      <c r="B62" s="4">
        <f t="shared" si="0"/>
        <v>57.1433917610863</v>
      </c>
      <c r="C62" s="4">
        <f t="shared" si="1"/>
        <v>51.2064159937007</v>
      </c>
      <c r="D62" s="4">
        <v>164.94259415341</v>
      </c>
      <c r="E62" s="5">
        <f t="shared" si="2"/>
        <v>50.9847441825795</v>
      </c>
    </row>
    <row r="63" spans="1:5">
      <c r="A63" s="4">
        <v>58.8939806913304</v>
      </c>
      <c r="B63" s="4">
        <f t="shared" si="0"/>
        <v>57.8456678350247</v>
      </c>
      <c r="C63" s="4">
        <f t="shared" si="1"/>
        <v>51.8357283196975</v>
      </c>
      <c r="D63" s="4">
        <v>164.94259415341</v>
      </c>
      <c r="E63" s="5">
        <f t="shared" si="2"/>
        <v>51.6113322249029</v>
      </c>
    </row>
    <row r="64" spans="1:5">
      <c r="A64" s="4">
        <v>59.9576637715578</v>
      </c>
      <c r="B64" s="4">
        <f t="shared" si="0"/>
        <v>58.8904173564241</v>
      </c>
      <c r="C64" s="4">
        <f t="shared" si="1"/>
        <v>52.7719324362761</v>
      </c>
      <c r="D64" s="4">
        <v>164.94259415341</v>
      </c>
      <c r="E64" s="5">
        <f t="shared" si="2"/>
        <v>52.5434835278239</v>
      </c>
    </row>
    <row r="65" spans="1:5">
      <c r="A65" s="4">
        <v>60.8705464091402</v>
      </c>
      <c r="B65" s="4">
        <f t="shared" si="0"/>
        <v>59.7870506830575</v>
      </c>
      <c r="C65" s="4">
        <f t="shared" si="1"/>
        <v>53.5754090536489</v>
      </c>
      <c r="D65" s="4">
        <v>164.94259415341</v>
      </c>
      <c r="E65" s="5">
        <f t="shared" si="2"/>
        <v>53.3434819069034</v>
      </c>
    </row>
    <row r="66" spans="1:5">
      <c r="A66" s="4">
        <v>61.0069393121058</v>
      </c>
      <c r="B66" s="4">
        <f t="shared" si="0"/>
        <v>59.9210157923503</v>
      </c>
      <c r="C66" s="4">
        <f t="shared" si="1"/>
        <v>53.6954557100282</v>
      </c>
      <c r="D66" s="4">
        <v>164.94259415341</v>
      </c>
      <c r="E66" s="5">
        <f t="shared" si="2"/>
        <v>53.4630088830977</v>
      </c>
    </row>
    <row r="67" spans="1:5">
      <c r="A67" s="4">
        <v>62.0004090824961</v>
      </c>
      <c r="B67" s="4">
        <f t="shared" si="0"/>
        <v>60.8968018008276</v>
      </c>
      <c r="C67" s="4">
        <f t="shared" si="1"/>
        <v>54.5698613539884</v>
      </c>
      <c r="D67" s="4">
        <v>164.94259415341</v>
      </c>
      <c r="E67" s="5">
        <f t="shared" si="2"/>
        <v>54.3336292380665</v>
      </c>
    </row>
    <row r="68" spans="1:5">
      <c r="A68" s="4">
        <v>63.1386660128715</v>
      </c>
      <c r="B68" s="4">
        <f t="shared" si="0"/>
        <v>62.0147977578424</v>
      </c>
      <c r="C68" s="4">
        <f t="shared" si="1"/>
        <v>55.5717018868977</v>
      </c>
      <c r="D68" s="4">
        <v>164.94259415341</v>
      </c>
      <c r="E68" s="5">
        <f t="shared" si="2"/>
        <v>55.3311328182507</v>
      </c>
    </row>
    <row r="69" spans="1:5">
      <c r="A69" s="4">
        <v>64.9009915502834</v>
      </c>
      <c r="B69" s="4">
        <f t="shared" si="0"/>
        <v>63.7457539006883</v>
      </c>
      <c r="C69" s="4">
        <f t="shared" si="1"/>
        <v>57.122818430487</v>
      </c>
      <c r="D69" s="4">
        <v>164.94259415341</v>
      </c>
      <c r="E69" s="5">
        <f t="shared" si="2"/>
        <v>56.8755346014568</v>
      </c>
    </row>
    <row r="70" spans="1:5">
      <c r="A70" s="4">
        <v>66.0450106358323</v>
      </c>
      <c r="B70" s="4">
        <f t="shared" si="0"/>
        <v>64.8694094465145</v>
      </c>
      <c r="C70" s="4">
        <f t="shared" si="1"/>
        <v>58.1297305429805</v>
      </c>
      <c r="D70" s="4">
        <v>164.94259415341</v>
      </c>
      <c r="E70" s="5">
        <f t="shared" si="2"/>
        <v>57.878087806433</v>
      </c>
    </row>
    <row r="71" spans="1:5">
      <c r="A71" s="4">
        <v>66.8965990879481</v>
      </c>
      <c r="B71" s="4">
        <f t="shared" si="0"/>
        <v>65.7058396241827</v>
      </c>
      <c r="C71" s="4">
        <f t="shared" si="1"/>
        <v>58.8792588840078</v>
      </c>
      <c r="D71" s="4">
        <v>164.94259415341</v>
      </c>
      <c r="E71" s="5">
        <f t="shared" si="2"/>
        <v>58.6243714504507</v>
      </c>
    </row>
    <row r="72" spans="1:5">
      <c r="A72" s="4">
        <v>66.9723111938792</v>
      </c>
      <c r="B72" s="4">
        <f t="shared" si="0"/>
        <v>65.7802040546281</v>
      </c>
      <c r="C72" s="4">
        <f t="shared" si="1"/>
        <v>58.9458971398615</v>
      </c>
      <c r="D72" s="4">
        <v>164.94259415341</v>
      </c>
      <c r="E72" s="5">
        <f t="shared" si="2"/>
        <v>58.6907212302887</v>
      </c>
    </row>
    <row r="73" spans="1:5">
      <c r="A73" s="4">
        <v>68.8475207635212</v>
      </c>
      <c r="B73" s="4">
        <f t="shared" si="0"/>
        <v>67.6220348939305</v>
      </c>
      <c r="C73" s="4">
        <f t="shared" si="1"/>
        <v>60.5963689309247</v>
      </c>
      <c r="D73" s="4">
        <v>164.94259415341</v>
      </c>
      <c r="E73" s="5">
        <f t="shared" si="2"/>
        <v>60.3340481535843</v>
      </c>
    </row>
    <row r="74" spans="1:5">
      <c r="A74" s="4">
        <v>69.6813576804388</v>
      </c>
      <c r="B74" s="4">
        <f t="shared" si="0"/>
        <v>68.441029513727</v>
      </c>
      <c r="C74" s="4">
        <f t="shared" si="1"/>
        <v>61.3302732006125</v>
      </c>
      <c r="D74" s="4">
        <v>164.94259415341</v>
      </c>
      <c r="E74" s="5">
        <f t="shared" si="2"/>
        <v>61.0647753626344</v>
      </c>
    </row>
    <row r="75" spans="1:5">
      <c r="A75" s="4">
        <v>70.8336026356881</v>
      </c>
      <c r="B75" s="4">
        <f t="shared" si="0"/>
        <v>69.5727645087729</v>
      </c>
      <c r="C75" s="4">
        <f t="shared" si="1"/>
        <v>62.3444253390302</v>
      </c>
      <c r="D75" s="4">
        <v>164.94259415341</v>
      </c>
      <c r="E75" s="5">
        <f t="shared" si="2"/>
        <v>62.0745372515704</v>
      </c>
    </row>
    <row r="76" spans="1:5">
      <c r="A76" s="4">
        <v>71.8809135984415</v>
      </c>
      <c r="B76" s="4">
        <f t="shared" si="0"/>
        <v>70.6014333363892</v>
      </c>
      <c r="C76" s="4">
        <f t="shared" si="1"/>
        <v>63.2662194832579</v>
      </c>
      <c r="D76" s="4">
        <v>164.94259415341</v>
      </c>
      <c r="E76" s="5">
        <f t="shared" si="2"/>
        <v>62.9923409626957</v>
      </c>
    </row>
    <row r="77" spans="1:5">
      <c r="A77" s="4">
        <v>72.9445098374253</v>
      </c>
      <c r="B77" s="4">
        <f t="shared" si="0"/>
        <v>71.6460975623191</v>
      </c>
      <c r="C77" s="4">
        <f t="shared" si="1"/>
        <v>64.202347166234</v>
      </c>
      <c r="D77" s="4">
        <v>164.94259415341</v>
      </c>
      <c r="E77" s="5">
        <f t="shared" si="2"/>
        <v>63.9244161628941</v>
      </c>
    </row>
    <row r="78" spans="1:5">
      <c r="A78" s="4">
        <v>74.1040259115717</v>
      </c>
      <c r="B78" s="4">
        <f t="shared" si="0"/>
        <v>72.7849742503457</v>
      </c>
      <c r="C78" s="4">
        <f t="shared" si="1"/>
        <v>65.2228990035565</v>
      </c>
      <c r="D78" s="4">
        <v>164.94259415341</v>
      </c>
      <c r="E78" s="5">
        <f t="shared" si="2"/>
        <v>64.9405500465338</v>
      </c>
    </row>
    <row r="79" spans="1:5">
      <c r="A79" s="4">
        <v>75.1409853629208</v>
      </c>
      <c r="B79" s="4">
        <f t="shared" si="0"/>
        <v>73.8034758234608</v>
      </c>
      <c r="C79" s="4">
        <f t="shared" si="1"/>
        <v>66.1355822314129</v>
      </c>
      <c r="D79" s="4">
        <v>164.94259415341</v>
      </c>
      <c r="E79" s="5">
        <f t="shared" si="2"/>
        <v>65.849282282309</v>
      </c>
    </row>
    <row r="80" spans="1:5">
      <c r="A80" s="4">
        <v>76.3076645525236</v>
      </c>
      <c r="B80" s="4">
        <f t="shared" si="0"/>
        <v>74.9493881234887</v>
      </c>
      <c r="C80" s="4">
        <f t="shared" si="1"/>
        <v>67.1624387080613</v>
      </c>
      <c r="D80" s="4">
        <v>164.94259415341</v>
      </c>
      <c r="E80" s="5">
        <f t="shared" si="2"/>
        <v>66.8716935125849</v>
      </c>
    </row>
    <row r="81" spans="1:5">
      <c r="A81" s="4">
        <v>77.1220968486985</v>
      </c>
      <c r="B81" s="4">
        <f t="shared" si="0"/>
        <v>75.7493235247917</v>
      </c>
      <c r="C81" s="4">
        <f t="shared" si="1"/>
        <v>67.8792639378003</v>
      </c>
      <c r="D81" s="4">
        <v>164.94259415341</v>
      </c>
      <c r="E81" s="5">
        <f t="shared" si="2"/>
        <v>67.5854156165955</v>
      </c>
    </row>
    <row r="82" spans="1:5">
      <c r="A82" s="4">
        <v>78.0312398160804</v>
      </c>
      <c r="B82" s="4">
        <f t="shared" si="0"/>
        <v>76.6422837473542</v>
      </c>
      <c r="C82" s="4">
        <f t="shared" si="1"/>
        <v>68.6794490723044</v>
      </c>
      <c r="D82" s="4">
        <v>164.94259415341</v>
      </c>
      <c r="E82" s="5">
        <f t="shared" si="2"/>
        <v>68.3821367615866</v>
      </c>
    </row>
    <row r="83" spans="1:5">
      <c r="A83" s="6">
        <v>52.0668445863376</v>
      </c>
      <c r="B83" s="6">
        <f t="shared" si="0"/>
        <v>51.1400547527008</v>
      </c>
      <c r="C83" s="6">
        <f t="shared" si="1"/>
        <v>45.8268023108618</v>
      </c>
      <c r="D83" s="6">
        <v>168.93795690722</v>
      </c>
      <c r="E83" s="7">
        <f t="shared" si="2"/>
        <v>45.7198722309779</v>
      </c>
    </row>
    <row r="84" spans="1:5">
      <c r="A84" s="6">
        <v>53.0494094794326</v>
      </c>
      <c r="B84" s="6">
        <f t="shared" si="0"/>
        <v>52.1051299906987</v>
      </c>
      <c r="C84" s="6">
        <f t="shared" si="1"/>
        <v>46.691609991665</v>
      </c>
      <c r="D84" s="6">
        <v>168.93795690722</v>
      </c>
      <c r="E84" s="7">
        <f t="shared" si="2"/>
        <v>46.5826620106899</v>
      </c>
    </row>
    <row r="85" spans="1:5">
      <c r="A85" s="6">
        <v>54.0091487832822</v>
      </c>
      <c r="B85" s="6">
        <f t="shared" si="0"/>
        <v>53.0477859349398</v>
      </c>
      <c r="C85" s="6">
        <f t="shared" si="1"/>
        <v>47.536327655985</v>
      </c>
      <c r="D85" s="6">
        <v>168.93795690722</v>
      </c>
      <c r="E85" s="7">
        <f t="shared" si="2"/>
        <v>47.4254086510071</v>
      </c>
    </row>
    <row r="86" spans="1:5">
      <c r="A86" s="6">
        <v>55.0242283908122</v>
      </c>
      <c r="B86" s="6">
        <f t="shared" si="0"/>
        <v>54.0447971254557</v>
      </c>
      <c r="C86" s="6">
        <f t="shared" si="1"/>
        <v>48.4297532682655</v>
      </c>
      <c r="D86" s="6">
        <v>168.93795690722</v>
      </c>
      <c r="E86" s="7">
        <f t="shared" si="2"/>
        <v>48.3167495864768</v>
      </c>
    </row>
    <row r="87" spans="1:5">
      <c r="A87" s="6">
        <v>56.0582100907641</v>
      </c>
      <c r="B87" s="6">
        <f t="shared" si="0"/>
        <v>55.0603739511485</v>
      </c>
      <c r="C87" s="6">
        <f t="shared" si="1"/>
        <v>49.3398156185616</v>
      </c>
      <c r="D87" s="6">
        <v>168.93795690722</v>
      </c>
      <c r="E87" s="7">
        <f t="shared" si="2"/>
        <v>49.2246884405892</v>
      </c>
    </row>
    <row r="88" spans="1:5">
      <c r="A88" s="6">
        <v>57.1544719542851</v>
      </c>
      <c r="B88" s="6">
        <f t="shared" si="0"/>
        <v>56.1371223534988</v>
      </c>
      <c r="C88" s="6">
        <f t="shared" si="1"/>
        <v>50.3046940570314</v>
      </c>
      <c r="D88" s="6">
        <v>168.93795690722</v>
      </c>
      <c r="E88" s="7">
        <f t="shared" si="2"/>
        <v>50.1873154776236</v>
      </c>
    </row>
    <row r="89" spans="1:5">
      <c r="A89" s="6">
        <v>58.1789775616843</v>
      </c>
      <c r="B89" s="6">
        <f t="shared" si="0"/>
        <v>57.1433917610863</v>
      </c>
      <c r="C89" s="6">
        <f t="shared" si="1"/>
        <v>51.2064159937007</v>
      </c>
      <c r="D89" s="6">
        <v>168.93795690722</v>
      </c>
      <c r="E89" s="7">
        <f t="shared" si="2"/>
        <v>51.0869333792335</v>
      </c>
    </row>
    <row r="90" spans="1:5">
      <c r="A90" s="6">
        <v>58.8939806913304</v>
      </c>
      <c r="B90" s="6">
        <f t="shared" si="0"/>
        <v>57.8456678350247</v>
      </c>
      <c r="C90" s="6">
        <f t="shared" si="1"/>
        <v>51.8357283196975</v>
      </c>
      <c r="D90" s="6">
        <v>168.93795690722</v>
      </c>
      <c r="E90" s="7">
        <f t="shared" si="2"/>
        <v>51.7147772977941</v>
      </c>
    </row>
    <row r="91" spans="1:5">
      <c r="A91" s="6">
        <v>59.9576637715578</v>
      </c>
      <c r="B91" s="6">
        <f t="shared" si="0"/>
        <v>58.8904173564241</v>
      </c>
      <c r="C91" s="6">
        <f t="shared" si="1"/>
        <v>52.7719324362761</v>
      </c>
      <c r="D91" s="6">
        <v>168.93795690722</v>
      </c>
      <c r="E91" s="7">
        <f t="shared" si="2"/>
        <v>52.6487969202356</v>
      </c>
    </row>
    <row r="92" spans="1:5">
      <c r="A92" s="6">
        <v>60.8705464091402</v>
      </c>
      <c r="B92" s="6">
        <f t="shared" si="0"/>
        <v>59.7870506830575</v>
      </c>
      <c r="C92" s="6">
        <f t="shared" si="1"/>
        <v>53.5754090536489</v>
      </c>
      <c r="D92" s="6">
        <v>168.93795690722</v>
      </c>
      <c r="E92" s="7">
        <f t="shared" si="2"/>
        <v>53.4503987435021</v>
      </c>
    </row>
    <row r="93" spans="1:5">
      <c r="A93" s="6">
        <v>61.0069393121058</v>
      </c>
      <c r="B93" s="6">
        <f t="shared" si="0"/>
        <v>59.9210157923503</v>
      </c>
      <c r="C93" s="6">
        <f t="shared" si="1"/>
        <v>53.6954557100282</v>
      </c>
      <c r="D93" s="6">
        <v>168.93795690722</v>
      </c>
      <c r="E93" s="7">
        <f t="shared" si="2"/>
        <v>53.5701652887257</v>
      </c>
    </row>
    <row r="94" spans="1:5">
      <c r="A94" s="6">
        <v>62.0004090824961</v>
      </c>
      <c r="B94" s="6">
        <f t="shared" ref="B94:B136" si="5">A94*0.9822</f>
        <v>60.8968018008276</v>
      </c>
      <c r="C94" s="6">
        <f t="shared" ref="C94:C136" si="6">B94*138/154</f>
        <v>54.5698613539884</v>
      </c>
      <c r="D94" s="6">
        <v>168.93795690722</v>
      </c>
      <c r="E94" s="7">
        <f t="shared" ref="E94:E136" si="7">2*C94/(1+1/SIN(D94*PI()/360))</f>
        <v>54.4425306361642</v>
      </c>
    </row>
    <row r="95" spans="1:5">
      <c r="A95" s="6">
        <v>63.1386660128715</v>
      </c>
      <c r="B95" s="6">
        <f t="shared" si="5"/>
        <v>62.0147977578424</v>
      </c>
      <c r="C95" s="6">
        <f t="shared" si="6"/>
        <v>55.5717018868977</v>
      </c>
      <c r="D95" s="6">
        <v>168.93795690722</v>
      </c>
      <c r="E95" s="7">
        <f t="shared" si="7"/>
        <v>55.4420335220457</v>
      </c>
    </row>
    <row r="96" spans="1:5">
      <c r="A96" s="6">
        <v>64.9009915502834</v>
      </c>
      <c r="B96" s="6">
        <f t="shared" si="5"/>
        <v>63.7457539006883</v>
      </c>
      <c r="C96" s="6">
        <f t="shared" si="6"/>
        <v>57.122818430487</v>
      </c>
      <c r="D96" s="6">
        <v>168.93795690722</v>
      </c>
      <c r="E96" s="7">
        <f t="shared" si="7"/>
        <v>56.9895307641006</v>
      </c>
    </row>
    <row r="97" spans="1:5">
      <c r="A97" s="6">
        <v>66.0450106358323</v>
      </c>
      <c r="B97" s="6">
        <f t="shared" si="5"/>
        <v>64.8694094465145</v>
      </c>
      <c r="C97" s="6">
        <f t="shared" si="6"/>
        <v>58.1297305429805</v>
      </c>
      <c r="D97" s="6">
        <v>168.93795690722</v>
      </c>
      <c r="E97" s="7">
        <f t="shared" si="7"/>
        <v>57.994093395784</v>
      </c>
    </row>
    <row r="98" spans="1:5">
      <c r="A98" s="6">
        <v>66.8965990879481</v>
      </c>
      <c r="B98" s="6">
        <f t="shared" si="5"/>
        <v>65.7058396241827</v>
      </c>
      <c r="C98" s="6">
        <f t="shared" si="6"/>
        <v>58.8792588840078</v>
      </c>
      <c r="D98" s="6">
        <v>168.93795690722</v>
      </c>
      <c r="E98" s="7">
        <f t="shared" si="7"/>
        <v>58.7418728230459</v>
      </c>
    </row>
    <row r="99" spans="1:5">
      <c r="A99" s="6">
        <v>66.9723111938792</v>
      </c>
      <c r="B99" s="6">
        <f t="shared" si="5"/>
        <v>65.7802040546281</v>
      </c>
      <c r="C99" s="6">
        <f t="shared" si="6"/>
        <v>58.9458971398615</v>
      </c>
      <c r="D99" s="6">
        <v>168.93795690722</v>
      </c>
      <c r="E99" s="7">
        <f t="shared" si="7"/>
        <v>58.8083555883644</v>
      </c>
    </row>
    <row r="100" spans="1:5">
      <c r="A100" s="6">
        <v>68.8475207635212</v>
      </c>
      <c r="B100" s="6">
        <f t="shared" si="5"/>
        <v>67.6220348939305</v>
      </c>
      <c r="C100" s="6">
        <f t="shared" si="6"/>
        <v>60.5963689309247</v>
      </c>
      <c r="D100" s="6">
        <v>168.93795690722</v>
      </c>
      <c r="E100" s="7">
        <f t="shared" si="7"/>
        <v>60.4549762470866</v>
      </c>
    </row>
    <row r="101" spans="1:5">
      <c r="A101" s="6">
        <v>69.6813576804388</v>
      </c>
      <c r="B101" s="6">
        <f t="shared" si="5"/>
        <v>68.441029513727</v>
      </c>
      <c r="C101" s="6">
        <f t="shared" si="6"/>
        <v>61.3302732006125</v>
      </c>
      <c r="D101" s="6">
        <v>168.93795690722</v>
      </c>
      <c r="E101" s="7">
        <f t="shared" si="7"/>
        <v>61.1871680594736</v>
      </c>
    </row>
    <row r="102" spans="1:5">
      <c r="A102" s="6">
        <v>70.8336026356881</v>
      </c>
      <c r="B102" s="6">
        <f t="shared" si="5"/>
        <v>69.5727645087729</v>
      </c>
      <c r="C102" s="6">
        <f t="shared" si="6"/>
        <v>62.3444253390302</v>
      </c>
      <c r="D102" s="6">
        <v>168.93795690722</v>
      </c>
      <c r="E102" s="7">
        <f t="shared" si="7"/>
        <v>62.1989538235491</v>
      </c>
    </row>
    <row r="103" spans="1:5">
      <c r="A103" s="6">
        <v>71.8809135984415</v>
      </c>
      <c r="B103" s="6">
        <f t="shared" si="5"/>
        <v>70.6014333363892</v>
      </c>
      <c r="C103" s="6">
        <f t="shared" si="6"/>
        <v>63.2662194832579</v>
      </c>
      <c r="D103" s="6">
        <v>168.93795690722</v>
      </c>
      <c r="E103" s="7">
        <f t="shared" si="7"/>
        <v>63.1185970971834</v>
      </c>
    </row>
    <row r="104" spans="1:5">
      <c r="A104" s="6">
        <v>72.9445098374253</v>
      </c>
      <c r="B104" s="6">
        <f t="shared" si="5"/>
        <v>71.6460975623191</v>
      </c>
      <c r="C104" s="6">
        <f t="shared" si="6"/>
        <v>64.202347166234</v>
      </c>
      <c r="D104" s="6">
        <v>168.93795690722</v>
      </c>
      <c r="E104" s="7">
        <f t="shared" si="7"/>
        <v>64.0525404643689</v>
      </c>
    </row>
    <row r="105" spans="1:5">
      <c r="A105" s="6">
        <v>74.1040259115717</v>
      </c>
      <c r="B105" s="6">
        <f t="shared" si="5"/>
        <v>72.7849742503457</v>
      </c>
      <c r="C105" s="6">
        <f t="shared" si="6"/>
        <v>65.2228990035565</v>
      </c>
      <c r="D105" s="6">
        <v>168.93795690722</v>
      </c>
      <c r="E105" s="7">
        <f t="shared" si="7"/>
        <v>65.0707109945963</v>
      </c>
    </row>
    <row r="106" spans="1:5">
      <c r="A106" s="6">
        <v>75.1409853629208</v>
      </c>
      <c r="B106" s="6">
        <f t="shared" si="5"/>
        <v>73.8034758234608</v>
      </c>
      <c r="C106" s="6">
        <f t="shared" si="6"/>
        <v>66.1355822314129</v>
      </c>
      <c r="D106" s="6">
        <v>168.93795690722</v>
      </c>
      <c r="E106" s="7">
        <f t="shared" si="7"/>
        <v>65.981264610838</v>
      </c>
    </row>
    <row r="107" spans="1:5">
      <c r="A107" s="6">
        <v>76.3076645525236</v>
      </c>
      <c r="B107" s="6">
        <f t="shared" si="5"/>
        <v>74.9493881234887</v>
      </c>
      <c r="C107" s="6">
        <f t="shared" si="6"/>
        <v>67.1624387080613</v>
      </c>
      <c r="D107" s="6">
        <v>168.93795690722</v>
      </c>
      <c r="E107" s="7">
        <f t="shared" si="7"/>
        <v>67.0057250694458</v>
      </c>
    </row>
    <row r="108" spans="1:5">
      <c r="A108" s="6">
        <v>77.1220968486985</v>
      </c>
      <c r="B108" s="6">
        <f t="shared" si="5"/>
        <v>75.7493235247917</v>
      </c>
      <c r="C108" s="6">
        <f t="shared" si="6"/>
        <v>67.8792639378003</v>
      </c>
      <c r="D108" s="6">
        <v>168.93795690722</v>
      </c>
      <c r="E108" s="7">
        <f t="shared" si="7"/>
        <v>67.7208776933033</v>
      </c>
    </row>
    <row r="109" spans="1:5">
      <c r="A109" s="6">
        <v>78.0312398160804</v>
      </c>
      <c r="B109" s="6">
        <f t="shared" si="5"/>
        <v>76.6422837473542</v>
      </c>
      <c r="C109" s="6">
        <f t="shared" si="6"/>
        <v>68.6794490723044</v>
      </c>
      <c r="D109" s="6">
        <v>168.93795690722</v>
      </c>
      <c r="E109" s="7">
        <f t="shared" si="7"/>
        <v>68.5191957138906</v>
      </c>
    </row>
    <row r="110" spans="1:5">
      <c r="A110" s="4">
        <v>52.0668445863376</v>
      </c>
      <c r="B110" s="4">
        <f t="shared" si="5"/>
        <v>51.1400547527008</v>
      </c>
      <c r="C110" s="4">
        <f t="shared" si="6"/>
        <v>45.8268023108618</v>
      </c>
      <c r="D110" s="4">
        <v>174.252029288347</v>
      </c>
      <c r="E110" s="5">
        <f t="shared" si="7"/>
        <v>45.7979642837173</v>
      </c>
    </row>
    <row r="111" spans="1:5">
      <c r="A111" s="4">
        <v>53.0494094794326</v>
      </c>
      <c r="B111" s="4">
        <f t="shared" si="5"/>
        <v>52.1051299906987</v>
      </c>
      <c r="C111" s="4">
        <f t="shared" si="6"/>
        <v>46.691609991665</v>
      </c>
      <c r="D111" s="4">
        <v>174.252029288347</v>
      </c>
      <c r="E111" s="5">
        <f t="shared" si="7"/>
        <v>46.662227755758</v>
      </c>
    </row>
    <row r="112" spans="1:5">
      <c r="A112" s="4">
        <v>54.0091487832822</v>
      </c>
      <c r="B112" s="4">
        <f t="shared" si="5"/>
        <v>53.0477859349398</v>
      </c>
      <c r="C112" s="4">
        <f t="shared" si="6"/>
        <v>47.536327655985</v>
      </c>
      <c r="D112" s="4">
        <v>174.252029288347</v>
      </c>
      <c r="E112" s="5">
        <f t="shared" si="7"/>
        <v>47.5064138536211</v>
      </c>
    </row>
    <row r="113" spans="1:5">
      <c r="A113" s="4">
        <v>55.0242283908122</v>
      </c>
      <c r="B113" s="4">
        <f t="shared" si="5"/>
        <v>54.0447971254557</v>
      </c>
      <c r="C113" s="4">
        <f t="shared" si="6"/>
        <v>48.4297532682655</v>
      </c>
      <c r="D113" s="4">
        <v>174.252029288347</v>
      </c>
      <c r="E113" s="5">
        <f t="shared" si="7"/>
        <v>48.3992772483617</v>
      </c>
    </row>
    <row r="114" spans="1:5">
      <c r="A114" s="4">
        <v>56.0582100907641</v>
      </c>
      <c r="B114" s="4">
        <f t="shared" si="5"/>
        <v>55.0603739511485</v>
      </c>
      <c r="C114" s="4">
        <f t="shared" si="6"/>
        <v>49.3398156185616</v>
      </c>
      <c r="D114" s="4">
        <v>174.252029288347</v>
      </c>
      <c r="E114" s="5">
        <f t="shared" si="7"/>
        <v>49.3087669119017</v>
      </c>
    </row>
    <row r="115" spans="1:5">
      <c r="A115" s="4">
        <v>57.1544719542851</v>
      </c>
      <c r="B115" s="4">
        <f t="shared" si="5"/>
        <v>56.1371223534988</v>
      </c>
      <c r="C115" s="4">
        <f t="shared" si="6"/>
        <v>50.3046940570314</v>
      </c>
      <c r="D115" s="4">
        <v>174.252029288347</v>
      </c>
      <c r="E115" s="5">
        <f t="shared" si="7"/>
        <v>50.2730381687835</v>
      </c>
    </row>
    <row r="116" spans="1:5">
      <c r="A116" s="4">
        <v>58.1789775616843</v>
      </c>
      <c r="B116" s="4">
        <f t="shared" si="5"/>
        <v>57.1433917610863</v>
      </c>
      <c r="C116" s="4">
        <f t="shared" si="6"/>
        <v>51.2064159937007</v>
      </c>
      <c r="D116" s="4">
        <v>174.252029288347</v>
      </c>
      <c r="E116" s="5">
        <f t="shared" si="7"/>
        <v>51.174192667177</v>
      </c>
    </row>
    <row r="117" spans="1:5">
      <c r="A117" s="4">
        <v>58.8939806913304</v>
      </c>
      <c r="B117" s="4">
        <f t="shared" si="5"/>
        <v>57.8456678350247</v>
      </c>
      <c r="C117" s="4">
        <f t="shared" si="6"/>
        <v>51.8357283196975</v>
      </c>
      <c r="D117" s="4">
        <v>174.252029288347</v>
      </c>
      <c r="E117" s="5">
        <f t="shared" si="7"/>
        <v>51.8031089776322</v>
      </c>
    </row>
    <row r="118" spans="1:5">
      <c r="A118" s="4">
        <v>59.9576637715578</v>
      </c>
      <c r="B118" s="4">
        <f t="shared" si="5"/>
        <v>58.8904173564241</v>
      </c>
      <c r="C118" s="4">
        <f t="shared" si="6"/>
        <v>52.7719324362761</v>
      </c>
      <c r="D118" s="4">
        <v>174.252029288347</v>
      </c>
      <c r="E118" s="5">
        <f t="shared" si="7"/>
        <v>52.7387239568858</v>
      </c>
    </row>
    <row r="119" spans="1:5">
      <c r="A119" s="4">
        <v>60.8705464091402</v>
      </c>
      <c r="B119" s="4">
        <f t="shared" si="5"/>
        <v>59.7870506830575</v>
      </c>
      <c r="C119" s="4">
        <f t="shared" si="6"/>
        <v>53.5754090536489</v>
      </c>
      <c r="D119" s="4">
        <v>174.252029288347</v>
      </c>
      <c r="E119" s="5">
        <f t="shared" si="7"/>
        <v>53.541694960091</v>
      </c>
    </row>
    <row r="120" spans="1:5">
      <c r="A120" s="4">
        <v>61.0069393121058</v>
      </c>
      <c r="B120" s="4">
        <f t="shared" si="5"/>
        <v>59.9210157923503</v>
      </c>
      <c r="C120" s="4">
        <f t="shared" si="6"/>
        <v>53.6954557100282</v>
      </c>
      <c r="D120" s="4">
        <v>174.252029288347</v>
      </c>
      <c r="E120" s="5">
        <f t="shared" si="7"/>
        <v>53.6616660731515</v>
      </c>
    </row>
    <row r="121" spans="1:5">
      <c r="A121" s="4">
        <v>62.0004090824961</v>
      </c>
      <c r="B121" s="4">
        <f t="shared" si="5"/>
        <v>60.8968018008276</v>
      </c>
      <c r="C121" s="4">
        <f t="shared" si="6"/>
        <v>54.5698613539884</v>
      </c>
      <c r="D121" s="4">
        <v>174.252029288347</v>
      </c>
      <c r="E121" s="5">
        <f t="shared" si="7"/>
        <v>54.5355214685143</v>
      </c>
    </row>
    <row r="122" spans="1:5">
      <c r="A122" s="4">
        <v>63.1386660128715</v>
      </c>
      <c r="B122" s="4">
        <f t="shared" si="5"/>
        <v>62.0147977578424</v>
      </c>
      <c r="C122" s="4">
        <f t="shared" si="6"/>
        <v>55.5717018868977</v>
      </c>
      <c r="D122" s="4">
        <v>174.252029288347</v>
      </c>
      <c r="E122" s="5">
        <f t="shared" si="7"/>
        <v>55.5367315602184</v>
      </c>
    </row>
    <row r="123" spans="1:5">
      <c r="A123" s="4">
        <v>64.9009915502834</v>
      </c>
      <c r="B123" s="4">
        <f t="shared" si="5"/>
        <v>63.7457539006883</v>
      </c>
      <c r="C123" s="4">
        <f t="shared" si="6"/>
        <v>57.122818430487</v>
      </c>
      <c r="D123" s="4">
        <v>174.252029288347</v>
      </c>
      <c r="E123" s="5">
        <f t="shared" si="7"/>
        <v>57.0868720125524</v>
      </c>
    </row>
    <row r="124" spans="1:5">
      <c r="A124" s="4">
        <v>66.0450106358323</v>
      </c>
      <c r="B124" s="4">
        <f t="shared" si="5"/>
        <v>64.8694094465145</v>
      </c>
      <c r="C124" s="4">
        <f t="shared" si="6"/>
        <v>58.1297305429805</v>
      </c>
      <c r="D124" s="4">
        <v>174.252029288347</v>
      </c>
      <c r="E124" s="5">
        <f t="shared" si="7"/>
        <v>58.093150492382</v>
      </c>
    </row>
    <row r="125" spans="1:5">
      <c r="A125" s="4">
        <v>66.8965990879481</v>
      </c>
      <c r="B125" s="4">
        <f t="shared" si="5"/>
        <v>65.7058396241827</v>
      </c>
      <c r="C125" s="4">
        <f t="shared" si="6"/>
        <v>58.8792588840078</v>
      </c>
      <c r="D125" s="4">
        <v>174.252029288347</v>
      </c>
      <c r="E125" s="5">
        <f t="shared" si="7"/>
        <v>58.8422071679743</v>
      </c>
    </row>
    <row r="126" spans="1:5">
      <c r="A126" s="4">
        <v>66.9723111938792</v>
      </c>
      <c r="B126" s="4">
        <f t="shared" si="5"/>
        <v>65.7802040546281</v>
      </c>
      <c r="C126" s="4">
        <f t="shared" si="6"/>
        <v>58.9458971398615</v>
      </c>
      <c r="D126" s="4">
        <v>174.252029288347</v>
      </c>
      <c r="E126" s="5">
        <f t="shared" si="7"/>
        <v>58.9088034895072</v>
      </c>
    </row>
    <row r="127" spans="1:5">
      <c r="A127" s="4">
        <v>68.8475207635212</v>
      </c>
      <c r="B127" s="4">
        <f t="shared" si="5"/>
        <v>67.6220348939305</v>
      </c>
      <c r="C127" s="4">
        <f t="shared" si="6"/>
        <v>60.5963689309247</v>
      </c>
      <c r="D127" s="4">
        <v>174.252029288347</v>
      </c>
      <c r="E127" s="5">
        <f t="shared" si="7"/>
        <v>60.5582366667481</v>
      </c>
    </row>
    <row r="128" spans="1:5">
      <c r="A128" s="4">
        <v>69.6813576804388</v>
      </c>
      <c r="B128" s="4">
        <f t="shared" si="5"/>
        <v>68.441029513727</v>
      </c>
      <c r="C128" s="4">
        <f t="shared" si="6"/>
        <v>61.3302732006125</v>
      </c>
      <c r="D128" s="4">
        <v>174.252029288347</v>
      </c>
      <c r="E128" s="5">
        <f t="shared" si="7"/>
        <v>61.2916791029632</v>
      </c>
    </row>
    <row r="129" spans="1:5">
      <c r="A129" s="4">
        <v>70.8336026356881</v>
      </c>
      <c r="B129" s="4">
        <f t="shared" si="5"/>
        <v>69.5727645087729</v>
      </c>
      <c r="C129" s="4">
        <f t="shared" si="6"/>
        <v>62.3444253390302</v>
      </c>
      <c r="D129" s="4">
        <v>174.252029288347</v>
      </c>
      <c r="E129" s="5">
        <f t="shared" si="7"/>
        <v>62.3051930526918</v>
      </c>
    </row>
    <row r="130" spans="1:5">
      <c r="A130" s="4">
        <v>71.8809135984415</v>
      </c>
      <c r="B130" s="4">
        <f t="shared" si="5"/>
        <v>70.6014333363892</v>
      </c>
      <c r="C130" s="4">
        <f t="shared" si="6"/>
        <v>63.2662194832579</v>
      </c>
      <c r="D130" s="4">
        <v>174.252029288347</v>
      </c>
      <c r="E130" s="5">
        <f t="shared" si="7"/>
        <v>63.2264071275449</v>
      </c>
    </row>
    <row r="131" spans="1:5">
      <c r="A131" s="4">
        <v>72.9445098374253</v>
      </c>
      <c r="B131" s="4">
        <f t="shared" si="5"/>
        <v>71.6460975623191</v>
      </c>
      <c r="C131" s="4">
        <f t="shared" si="6"/>
        <v>64.202347166234</v>
      </c>
      <c r="D131" s="4">
        <v>174.252029288347</v>
      </c>
      <c r="E131" s="5">
        <f t="shared" si="7"/>
        <v>64.1619457212944</v>
      </c>
    </row>
    <row r="132" spans="1:5">
      <c r="A132" s="4">
        <v>74.1040259115717</v>
      </c>
      <c r="B132" s="4">
        <f t="shared" si="5"/>
        <v>72.7849742503457</v>
      </c>
      <c r="C132" s="4">
        <f t="shared" si="6"/>
        <v>65.2228990035565</v>
      </c>
      <c r="D132" s="4">
        <v>174.252029288347</v>
      </c>
      <c r="E132" s="5">
        <f t="shared" si="7"/>
        <v>65.1818553427061</v>
      </c>
    </row>
    <row r="133" spans="1:5">
      <c r="A133" s="4">
        <v>75.1409853629208</v>
      </c>
      <c r="B133" s="4">
        <f t="shared" si="5"/>
        <v>73.8034758234608</v>
      </c>
      <c r="C133" s="4">
        <f t="shared" si="6"/>
        <v>66.1355822314129</v>
      </c>
      <c r="D133" s="4">
        <v>174.252029288347</v>
      </c>
      <c r="E133" s="5">
        <f t="shared" si="7"/>
        <v>66.0939642345326</v>
      </c>
    </row>
    <row r="134" spans="1:5">
      <c r="A134" s="4">
        <v>76.3076645525236</v>
      </c>
      <c r="B134" s="4">
        <f t="shared" si="5"/>
        <v>74.9493881234887</v>
      </c>
      <c r="C134" s="4">
        <f t="shared" si="6"/>
        <v>67.1624387080613</v>
      </c>
      <c r="D134" s="4">
        <v>174.252029288347</v>
      </c>
      <c r="E134" s="5">
        <f t="shared" si="7"/>
        <v>67.1201745278679</v>
      </c>
    </row>
    <row r="135" spans="1:5">
      <c r="A135" s="4">
        <v>77.1220968486985</v>
      </c>
      <c r="B135" s="4">
        <f t="shared" si="5"/>
        <v>75.7493235247917</v>
      </c>
      <c r="C135" s="4">
        <f t="shared" si="6"/>
        <v>67.8792639378003</v>
      </c>
      <c r="D135" s="4">
        <v>174.252029288347</v>
      </c>
      <c r="E135" s="5">
        <f t="shared" si="7"/>
        <v>67.8365486716836</v>
      </c>
    </row>
    <row r="136" spans="1:5">
      <c r="A136" s="4">
        <v>78.0312398160804</v>
      </c>
      <c r="B136" s="4">
        <f t="shared" si="5"/>
        <v>76.6422837473542</v>
      </c>
      <c r="C136" s="4">
        <f t="shared" si="6"/>
        <v>68.6794490723044</v>
      </c>
      <c r="D136" s="4">
        <v>174.252029288347</v>
      </c>
      <c r="E136" s="5">
        <f t="shared" si="7"/>
        <v>68.6362302632943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"/>
  <sheetViews>
    <sheetView workbookViewId="0">
      <selection activeCell="J13" sqref="J13"/>
    </sheetView>
  </sheetViews>
  <sheetFormatPr defaultColWidth="9" defaultRowHeight="14.25" outlineLevelCol="7"/>
  <cols>
    <col min="1" max="1" width="10.375" style="1" customWidth="1"/>
    <col min="2" max="3" width="11.875" style="1" customWidth="1"/>
    <col min="4" max="4" width="11.5" style="1" customWidth="1"/>
    <col min="5" max="5" width="10.375" style="2" customWidth="1"/>
    <col min="6" max="7" width="9" style="3"/>
    <col min="8" max="8" width="9.375" style="3" customWidth="1"/>
    <col min="9" max="16384" width="9" style="3"/>
  </cols>
  <sheetData>
    <row r="1" spans="1:5">
      <c r="A1" s="1" t="s">
        <v>22</v>
      </c>
      <c r="B1" s="1" t="s">
        <v>23</v>
      </c>
      <c r="C1" s="1" t="s">
        <v>24</v>
      </c>
      <c r="D1" s="1" t="s">
        <v>15</v>
      </c>
      <c r="E1" s="2" t="s">
        <v>25</v>
      </c>
    </row>
    <row r="2" spans="1:8">
      <c r="A2" s="4">
        <v>52.0668445863376</v>
      </c>
      <c r="B2" s="4">
        <f>A2*0.9822</f>
        <v>51.1400547527008</v>
      </c>
      <c r="C2" s="4">
        <f>B2*142/158</f>
        <v>45.9613150309083</v>
      </c>
      <c r="D2" s="4">
        <v>155.032259125273</v>
      </c>
      <c r="E2" s="5">
        <f>2*C2/(1+1/SIN(D2*PI()/360))</f>
        <v>45.4114811399854</v>
      </c>
      <c r="H2" s="1"/>
    </row>
    <row r="3" spans="1:8">
      <c r="A3" s="4">
        <v>53.0494094794326</v>
      </c>
      <c r="B3" s="4">
        <f t="shared" ref="B3:B67" si="0">A3*0.9822</f>
        <v>52.1051299906987</v>
      </c>
      <c r="C3" s="4">
        <f t="shared" ref="C3:C67" si="1">B3*142/158</f>
        <v>46.8286611308811</v>
      </c>
      <c r="D3" s="4">
        <v>155.032259125273</v>
      </c>
      <c r="E3" s="5">
        <f t="shared" ref="E3:E67" si="2">2*C3/(1+1/SIN(D3*PI()/360))</f>
        <v>46.2684512034891</v>
      </c>
      <c r="H3" s="1"/>
    </row>
    <row r="4" spans="1:8">
      <c r="A4" s="4">
        <v>54.0091487832822</v>
      </c>
      <c r="B4" s="4">
        <f t="shared" si="0"/>
        <v>53.0477859349398</v>
      </c>
      <c r="C4" s="4">
        <f t="shared" si="1"/>
        <v>47.6758582453256</v>
      </c>
      <c r="D4" s="4">
        <v>155.032259125273</v>
      </c>
      <c r="E4" s="5">
        <f t="shared" si="2"/>
        <v>47.1055133231995</v>
      </c>
      <c r="H4" s="1"/>
    </row>
    <row r="5" spans="1:8">
      <c r="A5" s="4">
        <v>55.0242283908122</v>
      </c>
      <c r="B5" s="4">
        <f t="shared" si="0"/>
        <v>54.0447971254557</v>
      </c>
      <c r="C5" s="4">
        <f t="shared" si="1"/>
        <v>48.5719062773083</v>
      </c>
      <c r="D5" s="4">
        <v>155.032259125273</v>
      </c>
      <c r="E5" s="5">
        <f t="shared" si="2"/>
        <v>47.9908419583253</v>
      </c>
      <c r="H5" s="1"/>
    </row>
    <row r="6" spans="1:8">
      <c r="A6" s="4">
        <v>56.0582100907641</v>
      </c>
      <c r="B6" s="4">
        <f t="shared" si="0"/>
        <v>55.0603739511485</v>
      </c>
      <c r="C6" s="4">
        <f t="shared" si="1"/>
        <v>49.4846398801461</v>
      </c>
      <c r="D6" s="4">
        <v>155.032259125273</v>
      </c>
      <c r="E6" s="5">
        <f t="shared" si="2"/>
        <v>48.8926565553016</v>
      </c>
      <c r="H6" s="1"/>
    </row>
    <row r="7" spans="1:8">
      <c r="A7" s="4">
        <v>57.1544719542851</v>
      </c>
      <c r="B7" s="4">
        <f t="shared" si="0"/>
        <v>56.1371223534988</v>
      </c>
      <c r="C7" s="4">
        <f t="shared" si="1"/>
        <v>50.4523504696002</v>
      </c>
      <c r="D7" s="4">
        <v>155.032259125273</v>
      </c>
      <c r="E7" s="5">
        <f t="shared" si="2"/>
        <v>49.8487904507832</v>
      </c>
      <c r="H7" s="1"/>
    </row>
    <row r="8" spans="1:8">
      <c r="A8" s="4">
        <v>58.1789775616843</v>
      </c>
      <c r="B8" s="4">
        <f t="shared" si="0"/>
        <v>57.1433917610863</v>
      </c>
      <c r="C8" s="4">
        <f t="shared" si="1"/>
        <v>51.3567191776852</v>
      </c>
      <c r="D8" s="4">
        <v>155.032259125273</v>
      </c>
      <c r="E8" s="5">
        <f t="shared" si="2"/>
        <v>50.7423402220022</v>
      </c>
      <c r="H8" s="1"/>
    </row>
    <row r="9" spans="1:8">
      <c r="A9" s="4">
        <v>58.8939806913304</v>
      </c>
      <c r="B9" s="4">
        <f t="shared" si="0"/>
        <v>57.8456678350247</v>
      </c>
      <c r="C9" s="4">
        <f t="shared" si="1"/>
        <v>51.9878786871741</v>
      </c>
      <c r="D9" s="4">
        <v>155.032259125273</v>
      </c>
      <c r="E9" s="5">
        <f t="shared" si="2"/>
        <v>51.3659491884168</v>
      </c>
      <c r="H9" s="1"/>
    </row>
    <row r="10" spans="1:8">
      <c r="A10" s="4">
        <v>59.9576637715578</v>
      </c>
      <c r="B10" s="4">
        <f t="shared" si="0"/>
        <v>58.8904173564241</v>
      </c>
      <c r="C10" s="4">
        <f t="shared" si="1"/>
        <v>52.9268307886849</v>
      </c>
      <c r="D10" s="4">
        <v>155.032259125273</v>
      </c>
      <c r="E10" s="5">
        <f t="shared" si="2"/>
        <v>52.2936686329199</v>
      </c>
      <c r="H10" s="1"/>
    </row>
    <row r="11" spans="1:8">
      <c r="A11" s="4">
        <v>60.8705464091402</v>
      </c>
      <c r="B11" s="4">
        <f t="shared" si="0"/>
        <v>59.7870506830575</v>
      </c>
      <c r="C11" s="4">
        <f t="shared" si="1"/>
        <v>53.7326658037605</v>
      </c>
      <c r="D11" s="4">
        <v>155.032259125273</v>
      </c>
      <c r="E11" s="5">
        <f t="shared" si="2"/>
        <v>53.0898634668675</v>
      </c>
      <c r="H11" s="1"/>
    </row>
    <row r="12" spans="1:8">
      <c r="A12" s="4">
        <v>61.0069393121058</v>
      </c>
      <c r="B12" s="4">
        <f t="shared" si="0"/>
        <v>59.9210157923503</v>
      </c>
      <c r="C12" s="4">
        <f t="shared" si="1"/>
        <v>53.8530648260364</v>
      </c>
      <c r="D12" s="4">
        <v>155.032259125273</v>
      </c>
      <c r="E12" s="5">
        <f t="shared" si="2"/>
        <v>53.2088221590998</v>
      </c>
      <c r="H12" s="1"/>
    </row>
    <row r="13" spans="1:8">
      <c r="A13" s="4">
        <v>62.0004090824961</v>
      </c>
      <c r="B13" s="4">
        <f t="shared" si="0"/>
        <v>60.8968018008276</v>
      </c>
      <c r="C13" s="4">
        <f t="shared" si="1"/>
        <v>54.7300370615033</v>
      </c>
      <c r="D13" s="4">
        <v>155.032259125273</v>
      </c>
      <c r="E13" s="5">
        <f t="shared" si="2"/>
        <v>54.0753032009154</v>
      </c>
      <c r="H13" s="1"/>
    </row>
    <row r="14" spans="1:8">
      <c r="A14" s="4">
        <v>63.1386660128715</v>
      </c>
      <c r="B14" s="4">
        <f t="shared" si="0"/>
        <v>62.0147977578424</v>
      </c>
      <c r="C14" s="4">
        <f t="shared" si="1"/>
        <v>55.7348182380609</v>
      </c>
      <c r="D14" s="4">
        <v>155.032259125273</v>
      </c>
      <c r="E14" s="5">
        <f t="shared" si="2"/>
        <v>55.0680642091322</v>
      </c>
      <c r="H14" s="1"/>
    </row>
    <row r="15" spans="1:8">
      <c r="A15" s="4">
        <v>64.9009915502834</v>
      </c>
      <c r="B15" s="4">
        <f t="shared" si="0"/>
        <v>63.7457539006883</v>
      </c>
      <c r="C15" s="4">
        <f t="shared" si="1"/>
        <v>57.2904876828971</v>
      </c>
      <c r="D15" s="4">
        <v>155.032259125273</v>
      </c>
      <c r="E15" s="5">
        <f t="shared" si="2"/>
        <v>56.6051232251052</v>
      </c>
      <c r="H15" s="1"/>
    </row>
    <row r="16" spans="1:8">
      <c r="A16" s="4">
        <v>66.0450106358323</v>
      </c>
      <c r="B16" s="4">
        <f t="shared" si="0"/>
        <v>64.8694094465145</v>
      </c>
      <c r="C16" s="4">
        <f t="shared" si="1"/>
        <v>58.3003553253485</v>
      </c>
      <c r="D16" s="4">
        <v>155.032259125273</v>
      </c>
      <c r="E16" s="5">
        <f t="shared" si="2"/>
        <v>57.6029098499705</v>
      </c>
      <c r="H16" s="1"/>
    </row>
    <row r="17" spans="1:8">
      <c r="A17" s="4">
        <v>66.8965990879481</v>
      </c>
      <c r="B17" s="4">
        <f t="shared" si="0"/>
        <v>65.7058396241827</v>
      </c>
      <c r="C17" s="4">
        <f t="shared" si="1"/>
        <v>59.052083712873</v>
      </c>
      <c r="D17" s="4">
        <v>155.032259125273</v>
      </c>
      <c r="E17" s="5">
        <f t="shared" si="2"/>
        <v>58.3456453323976</v>
      </c>
      <c r="H17" s="1"/>
    </row>
    <row r="18" spans="1:8">
      <c r="A18" s="4">
        <v>66.9723111938792</v>
      </c>
      <c r="B18" s="4">
        <f t="shared" si="0"/>
        <v>65.7802040546281</v>
      </c>
      <c r="C18" s="4">
        <f t="shared" si="1"/>
        <v>59.1189175680835</v>
      </c>
      <c r="D18" s="4">
        <v>155.032259125273</v>
      </c>
      <c r="E18" s="5">
        <f t="shared" si="2"/>
        <v>58.4116796561187</v>
      </c>
      <c r="H18" s="1"/>
    </row>
    <row r="19" spans="1:8">
      <c r="A19" s="4">
        <v>68.8475207635212</v>
      </c>
      <c r="B19" s="4">
        <f t="shared" si="0"/>
        <v>67.6220348939305</v>
      </c>
      <c r="C19" s="4">
        <f t="shared" si="1"/>
        <v>60.7742338920135</v>
      </c>
      <c r="D19" s="4">
        <v>155.032259125273</v>
      </c>
      <c r="E19" s="5">
        <f t="shared" si="2"/>
        <v>60.0471934784345</v>
      </c>
      <c r="H19" s="1"/>
    </row>
    <row r="20" spans="1:8">
      <c r="A20" s="4">
        <v>69.6813576804388</v>
      </c>
      <c r="B20" s="4">
        <f t="shared" si="0"/>
        <v>68.441029513727</v>
      </c>
      <c r="C20" s="4">
        <f t="shared" si="1"/>
        <v>61.51029234778</v>
      </c>
      <c r="D20" s="4">
        <v>155.032259125273</v>
      </c>
      <c r="E20" s="5">
        <f t="shared" si="2"/>
        <v>60.7744464880467</v>
      </c>
      <c r="H20" s="1"/>
    </row>
    <row r="21" spans="1:8">
      <c r="A21" s="4">
        <v>70.8336026356881</v>
      </c>
      <c r="B21" s="4">
        <f t="shared" si="0"/>
        <v>69.5727645087729</v>
      </c>
      <c r="C21" s="4">
        <f t="shared" si="1"/>
        <v>62.5274212673782</v>
      </c>
      <c r="D21" s="4">
        <v>155.032259125273</v>
      </c>
      <c r="E21" s="5">
        <f t="shared" si="2"/>
        <v>61.779407523609</v>
      </c>
      <c r="H21" s="1"/>
    </row>
    <row r="22" spans="1:8">
      <c r="A22" s="4">
        <v>71.8809135984415</v>
      </c>
      <c r="B22" s="4">
        <f t="shared" si="0"/>
        <v>70.6014333363892</v>
      </c>
      <c r="C22" s="4">
        <f t="shared" si="1"/>
        <v>63.4519210997929</v>
      </c>
      <c r="D22" s="4">
        <v>155.032259125273</v>
      </c>
      <c r="E22" s="5">
        <f t="shared" si="2"/>
        <v>62.6928475910959</v>
      </c>
      <c r="H22" s="1"/>
    </row>
    <row r="23" spans="1:8">
      <c r="A23" s="4">
        <v>72.9445098374253</v>
      </c>
      <c r="B23" s="4">
        <f t="shared" si="0"/>
        <v>71.6460975623191</v>
      </c>
      <c r="C23" s="4">
        <f t="shared" si="1"/>
        <v>64.3907965433501</v>
      </c>
      <c r="D23" s="4">
        <v>155.032259125273</v>
      </c>
      <c r="E23" s="5">
        <f t="shared" si="2"/>
        <v>63.6204912947024</v>
      </c>
      <c r="H23" s="1"/>
    </row>
    <row r="24" spans="1:8">
      <c r="A24" s="4">
        <v>74.1040259115717</v>
      </c>
      <c r="B24" s="4">
        <f t="shared" si="0"/>
        <v>72.7849742503457</v>
      </c>
      <c r="C24" s="4">
        <f t="shared" si="1"/>
        <v>65.4143439465132</v>
      </c>
      <c r="D24" s="4">
        <v>155.032259125273</v>
      </c>
      <c r="E24" s="5">
        <f t="shared" si="2"/>
        <v>64.6317940296952</v>
      </c>
      <c r="H24" s="1"/>
    </row>
    <row r="25" spans="1:8">
      <c r="A25" s="4">
        <v>75.1409853629208</v>
      </c>
      <c r="B25" s="4">
        <f t="shared" si="0"/>
        <v>73.8034758234608</v>
      </c>
      <c r="C25" s="4">
        <f t="shared" si="1"/>
        <v>66.3297061198192</v>
      </c>
      <c r="D25" s="4">
        <v>155.032259125273</v>
      </c>
      <c r="E25" s="5">
        <f t="shared" si="2"/>
        <v>65.5362057516267</v>
      </c>
      <c r="H25" s="1"/>
    </row>
    <row r="26" spans="1:8">
      <c r="A26" s="4">
        <v>76.3076645525236</v>
      </c>
      <c r="B26" s="4">
        <f t="shared" si="0"/>
        <v>74.9493881234887</v>
      </c>
      <c r="C26" s="4">
        <f t="shared" si="1"/>
        <v>67.3595766679455</v>
      </c>
      <c r="D26" s="4">
        <v>155.032259125273</v>
      </c>
      <c r="E26" s="5">
        <f t="shared" si="2"/>
        <v>66.5537559879812</v>
      </c>
      <c r="H26" s="1"/>
    </row>
    <row r="27" spans="1:8">
      <c r="A27" s="4">
        <v>77.1220968486985</v>
      </c>
      <c r="B27" s="4">
        <f t="shared" si="0"/>
        <v>75.7493235247917</v>
      </c>
      <c r="C27" s="4">
        <f t="shared" si="1"/>
        <v>68.0785059526609</v>
      </c>
      <c r="D27" s="4">
        <v>155.032259125273</v>
      </c>
      <c r="E27" s="5">
        <f t="shared" si="2"/>
        <v>67.2640847423234</v>
      </c>
      <c r="H27" s="1"/>
    </row>
    <row r="28" spans="1:8">
      <c r="A28" s="4">
        <v>78.0312398160804</v>
      </c>
      <c r="B28" s="4">
        <f t="shared" si="0"/>
        <v>76.6422837473542</v>
      </c>
      <c r="C28" s="4">
        <f t="shared" si="1"/>
        <v>68.8810398235715</v>
      </c>
      <c r="D28" s="4">
        <v>155.032259125273</v>
      </c>
      <c r="E28" s="5">
        <f t="shared" si="2"/>
        <v>68.0570179235988</v>
      </c>
      <c r="H28" s="1"/>
    </row>
    <row r="29" spans="1:5">
      <c r="A29" s="6">
        <v>52.0668445863376</v>
      </c>
      <c r="B29" s="6">
        <f t="shared" si="0"/>
        <v>51.1400547527008</v>
      </c>
      <c r="C29" s="6">
        <f t="shared" si="1"/>
        <v>45.9613150309083</v>
      </c>
      <c r="D29" s="6">
        <v>159.523322036435</v>
      </c>
      <c r="E29" s="7">
        <f t="shared" si="2"/>
        <v>45.5924548600299</v>
      </c>
    </row>
    <row r="30" spans="1:5">
      <c r="A30" s="6">
        <v>53.0494094794326</v>
      </c>
      <c r="B30" s="6">
        <f t="shared" ref="B30:B55" si="3">A30*0.9822</f>
        <v>52.1051299906987</v>
      </c>
      <c r="C30" s="6">
        <f t="shared" si="1"/>
        <v>46.8286611308811</v>
      </c>
      <c r="D30" s="6">
        <v>159.523322036435</v>
      </c>
      <c r="E30" s="7">
        <f t="shared" si="2"/>
        <v>46.4528401184682</v>
      </c>
    </row>
    <row r="31" spans="1:5">
      <c r="A31" s="6">
        <v>54.0091487832822</v>
      </c>
      <c r="B31" s="6">
        <f t="shared" si="3"/>
        <v>53.0477859349398</v>
      </c>
      <c r="C31" s="6">
        <f t="shared" si="1"/>
        <v>47.6758582453256</v>
      </c>
      <c r="D31" s="6">
        <v>159.523322036435</v>
      </c>
      <c r="E31" s="7">
        <f t="shared" si="2"/>
        <v>47.2932380960257</v>
      </c>
    </row>
    <row r="32" spans="1:5">
      <c r="A32" s="6">
        <v>55.0242283908122</v>
      </c>
      <c r="B32" s="6">
        <f t="shared" si="3"/>
        <v>54.0447971254557</v>
      </c>
      <c r="C32" s="6">
        <f t="shared" si="1"/>
        <v>48.5719062773083</v>
      </c>
      <c r="D32" s="6">
        <v>159.523322036435</v>
      </c>
      <c r="E32" s="7">
        <f t="shared" si="2"/>
        <v>48.1820949405942</v>
      </c>
    </row>
    <row r="33" spans="1:5">
      <c r="A33" s="6">
        <v>56.0582100907641</v>
      </c>
      <c r="B33" s="6">
        <f t="shared" si="3"/>
        <v>55.0603739511485</v>
      </c>
      <c r="C33" s="6">
        <f t="shared" si="1"/>
        <v>49.4846398801461</v>
      </c>
      <c r="D33" s="6">
        <v>159.523322036435</v>
      </c>
      <c r="E33" s="7">
        <f t="shared" si="2"/>
        <v>49.0875034468266</v>
      </c>
    </row>
    <row r="34" spans="1:5">
      <c r="A34" s="6">
        <v>57.1544719542851</v>
      </c>
      <c r="B34" s="6">
        <f t="shared" si="3"/>
        <v>56.1371223534988</v>
      </c>
      <c r="C34" s="6">
        <f t="shared" si="1"/>
        <v>50.4523504696002</v>
      </c>
      <c r="D34" s="6">
        <v>159.523322036435</v>
      </c>
      <c r="E34" s="7">
        <f t="shared" si="2"/>
        <v>50.0474477246957</v>
      </c>
    </row>
    <row r="35" spans="1:5">
      <c r="A35" s="6">
        <v>58.1789775616843</v>
      </c>
      <c r="B35" s="6">
        <f t="shared" si="3"/>
        <v>57.1433917610863</v>
      </c>
      <c r="C35" s="6">
        <f t="shared" si="1"/>
        <v>51.3567191776852</v>
      </c>
      <c r="D35" s="6">
        <v>159.523322036435</v>
      </c>
      <c r="E35" s="7">
        <f t="shared" si="2"/>
        <v>50.9445584682082</v>
      </c>
    </row>
    <row r="36" spans="1:5">
      <c r="A36" s="6">
        <v>58.8939806913304</v>
      </c>
      <c r="B36" s="6">
        <f t="shared" si="3"/>
        <v>57.8456678350247</v>
      </c>
      <c r="C36" s="6">
        <f t="shared" si="1"/>
        <v>51.9878786871741</v>
      </c>
      <c r="D36" s="6">
        <v>159.523322036435</v>
      </c>
      <c r="E36" s="7">
        <f t="shared" si="2"/>
        <v>51.5706526395021</v>
      </c>
    </row>
    <row r="37" spans="1:5">
      <c r="A37" s="6">
        <v>59.9576637715578</v>
      </c>
      <c r="B37" s="6">
        <f t="shared" si="3"/>
        <v>58.8904173564241</v>
      </c>
      <c r="C37" s="6">
        <f t="shared" si="1"/>
        <v>52.9268307886849</v>
      </c>
      <c r="D37" s="6">
        <v>159.523322036435</v>
      </c>
      <c r="E37" s="7">
        <f t="shared" si="2"/>
        <v>52.5020692291944</v>
      </c>
    </row>
    <row r="38" spans="1:5">
      <c r="A38" s="6">
        <v>60.8705464091402</v>
      </c>
      <c r="B38" s="6">
        <f t="shared" si="3"/>
        <v>59.7870506830575</v>
      </c>
      <c r="C38" s="6">
        <f t="shared" si="1"/>
        <v>53.7326658037605</v>
      </c>
      <c r="D38" s="6">
        <v>159.523322036435</v>
      </c>
      <c r="E38" s="7">
        <f t="shared" si="2"/>
        <v>53.301437056785</v>
      </c>
    </row>
    <row r="39" spans="1:5">
      <c r="A39" s="6">
        <v>61.0069393121058</v>
      </c>
      <c r="B39" s="6">
        <f t="shared" si="3"/>
        <v>59.9210157923503</v>
      </c>
      <c r="C39" s="6">
        <f t="shared" si="1"/>
        <v>53.8530648260364</v>
      </c>
      <c r="D39" s="6">
        <v>159.523322036435</v>
      </c>
      <c r="E39" s="7">
        <f t="shared" si="2"/>
        <v>53.4208698228973</v>
      </c>
    </row>
    <row r="40" spans="1:5">
      <c r="A40" s="6">
        <v>62.0004090824961</v>
      </c>
      <c r="B40" s="6">
        <f t="shared" si="3"/>
        <v>60.8968018008276</v>
      </c>
      <c r="C40" s="6">
        <f t="shared" si="1"/>
        <v>54.7300370615033</v>
      </c>
      <c r="D40" s="6">
        <v>159.523322036435</v>
      </c>
      <c r="E40" s="7">
        <f t="shared" si="2"/>
        <v>54.2908039627743</v>
      </c>
    </row>
    <row r="41" spans="1:5">
      <c r="A41" s="6">
        <v>63.1386660128715</v>
      </c>
      <c r="B41" s="6">
        <f t="shared" si="3"/>
        <v>62.0147977578424</v>
      </c>
      <c r="C41" s="6">
        <f t="shared" si="1"/>
        <v>55.7348182380609</v>
      </c>
      <c r="D41" s="6">
        <v>159.523322036435</v>
      </c>
      <c r="E41" s="7">
        <f t="shared" si="2"/>
        <v>55.2875213196559</v>
      </c>
    </row>
    <row r="42" spans="1:5">
      <c r="A42" s="6">
        <v>64.9009915502834</v>
      </c>
      <c r="B42" s="6">
        <f t="shared" si="3"/>
        <v>63.7457539006883</v>
      </c>
      <c r="C42" s="6">
        <f t="shared" si="1"/>
        <v>57.2904876828971</v>
      </c>
      <c r="D42" s="6">
        <v>159.523322036435</v>
      </c>
      <c r="E42" s="7">
        <f t="shared" si="2"/>
        <v>56.8307058193406</v>
      </c>
    </row>
    <row r="43" spans="1:5">
      <c r="A43" s="6">
        <v>66.0450106358323</v>
      </c>
      <c r="B43" s="6">
        <f t="shared" si="3"/>
        <v>64.8694094465145</v>
      </c>
      <c r="C43" s="6">
        <f t="shared" si="1"/>
        <v>58.3003553253485</v>
      </c>
      <c r="D43" s="6">
        <v>159.523322036435</v>
      </c>
      <c r="E43" s="7">
        <f t="shared" si="2"/>
        <v>57.8324688209454</v>
      </c>
    </row>
    <row r="44" spans="1:5">
      <c r="A44" s="6">
        <v>66.8965990879481</v>
      </c>
      <c r="B44" s="6">
        <f t="shared" si="3"/>
        <v>65.7058396241827</v>
      </c>
      <c r="C44" s="6">
        <f t="shared" si="1"/>
        <v>59.052083712873</v>
      </c>
      <c r="D44" s="6">
        <v>159.523322036435</v>
      </c>
      <c r="E44" s="7">
        <f t="shared" si="2"/>
        <v>58.5781642509427</v>
      </c>
    </row>
    <row r="45" spans="1:5">
      <c r="A45" s="6">
        <v>66.9723111938792</v>
      </c>
      <c r="B45" s="6">
        <f t="shared" si="3"/>
        <v>65.7802040546281</v>
      </c>
      <c r="C45" s="6">
        <f t="shared" si="1"/>
        <v>59.1189175680835</v>
      </c>
      <c r="D45" s="6">
        <v>159.523322036435</v>
      </c>
      <c r="E45" s="7">
        <f t="shared" si="2"/>
        <v>58.6444617344842</v>
      </c>
    </row>
    <row r="46" spans="1:5">
      <c r="A46" s="6">
        <v>68.8475207635212</v>
      </c>
      <c r="B46" s="6">
        <f t="shared" si="3"/>
        <v>67.6220348939305</v>
      </c>
      <c r="C46" s="6">
        <f t="shared" si="1"/>
        <v>60.7742338920135</v>
      </c>
      <c r="D46" s="6">
        <v>159.523322036435</v>
      </c>
      <c r="E46" s="7">
        <f t="shared" si="2"/>
        <v>60.2864934023574</v>
      </c>
    </row>
    <row r="47" spans="1:5">
      <c r="A47" s="6">
        <v>69.6813576804388</v>
      </c>
      <c r="B47" s="6">
        <f t="shared" si="3"/>
        <v>68.441029513727</v>
      </c>
      <c r="C47" s="6">
        <f t="shared" si="1"/>
        <v>61.51029234778</v>
      </c>
      <c r="D47" s="6">
        <v>159.523322036435</v>
      </c>
      <c r="E47" s="7">
        <f t="shared" si="2"/>
        <v>61.0166446588284</v>
      </c>
    </row>
    <row r="48" spans="1:5">
      <c r="A48" s="6">
        <v>70.8336026356881</v>
      </c>
      <c r="B48" s="6">
        <f t="shared" si="3"/>
        <v>69.5727645087729</v>
      </c>
      <c r="C48" s="6">
        <f t="shared" si="1"/>
        <v>62.5274212673782</v>
      </c>
      <c r="D48" s="6">
        <v>159.523322036435</v>
      </c>
      <c r="E48" s="7">
        <f t="shared" si="2"/>
        <v>62.0256106625736</v>
      </c>
    </row>
    <row r="49" spans="1:5">
      <c r="A49" s="6">
        <v>71.8809135984415</v>
      </c>
      <c r="B49" s="6">
        <f t="shared" si="3"/>
        <v>70.6014333363892</v>
      </c>
      <c r="C49" s="6">
        <f t="shared" si="1"/>
        <v>63.4519210997929</v>
      </c>
      <c r="D49" s="6">
        <v>159.523322036435</v>
      </c>
      <c r="E49" s="7">
        <f t="shared" si="2"/>
        <v>62.9426909691125</v>
      </c>
    </row>
    <row r="50" spans="1:5">
      <c r="A50" s="6">
        <v>72.9445098374253</v>
      </c>
      <c r="B50" s="6">
        <f t="shared" si="3"/>
        <v>71.6460975623191</v>
      </c>
      <c r="C50" s="6">
        <f t="shared" si="1"/>
        <v>64.3907965433501</v>
      </c>
      <c r="D50" s="6">
        <v>159.523322036435</v>
      </c>
      <c r="E50" s="7">
        <f t="shared" si="2"/>
        <v>63.8740315160656</v>
      </c>
    </row>
    <row r="51" spans="1:5">
      <c r="A51" s="6">
        <v>74.1040259115717</v>
      </c>
      <c r="B51" s="6">
        <f t="shared" si="3"/>
        <v>72.7849742503457</v>
      </c>
      <c r="C51" s="6">
        <f t="shared" si="1"/>
        <v>65.4143439465132</v>
      </c>
      <c r="D51" s="6">
        <v>159.523322036435</v>
      </c>
      <c r="E51" s="7">
        <f t="shared" si="2"/>
        <v>64.889364492166</v>
      </c>
    </row>
    <row r="52" spans="1:5">
      <c r="A52" s="6">
        <v>75.1409853629208</v>
      </c>
      <c r="B52" s="6">
        <f t="shared" si="3"/>
        <v>73.8034758234608</v>
      </c>
      <c r="C52" s="6">
        <f t="shared" si="1"/>
        <v>66.3297061198192</v>
      </c>
      <c r="D52" s="6">
        <v>159.523322036435</v>
      </c>
      <c r="E52" s="7">
        <f t="shared" si="2"/>
        <v>65.7973804734094</v>
      </c>
    </row>
    <row r="53" spans="1:5">
      <c r="A53" s="6">
        <v>76.3076645525236</v>
      </c>
      <c r="B53" s="6">
        <f t="shared" si="3"/>
        <v>74.9493881234887</v>
      </c>
      <c r="C53" s="6">
        <f t="shared" si="1"/>
        <v>67.3595766679455</v>
      </c>
      <c r="D53" s="6">
        <v>159.523322036435</v>
      </c>
      <c r="E53" s="7">
        <f t="shared" si="2"/>
        <v>66.8189858483981</v>
      </c>
    </row>
    <row r="54" spans="1:5">
      <c r="A54" s="6">
        <v>77.1220968486985</v>
      </c>
      <c r="B54" s="6">
        <f t="shared" si="3"/>
        <v>75.7493235247917</v>
      </c>
      <c r="C54" s="6">
        <f t="shared" si="1"/>
        <v>68.0785059526609</v>
      </c>
      <c r="D54" s="6">
        <v>159.523322036435</v>
      </c>
      <c r="E54" s="7">
        <f t="shared" si="2"/>
        <v>67.5321454030996</v>
      </c>
    </row>
    <row r="55" spans="1:5">
      <c r="A55" s="6">
        <v>78.0312398160804</v>
      </c>
      <c r="B55" s="6">
        <f t="shared" si="3"/>
        <v>76.6422837473542</v>
      </c>
      <c r="C55" s="6">
        <f t="shared" si="1"/>
        <v>68.8810398235715</v>
      </c>
      <c r="D55" s="6">
        <v>159.523322036435</v>
      </c>
      <c r="E55" s="7">
        <f t="shared" si="2"/>
        <v>68.328238579688</v>
      </c>
    </row>
    <row r="56" spans="1:5">
      <c r="A56" s="4">
        <v>52.0668445863376</v>
      </c>
      <c r="B56" s="4">
        <f t="shared" si="0"/>
        <v>51.1400547527008</v>
      </c>
      <c r="C56" s="4">
        <f t="shared" si="1"/>
        <v>45.9613150309083</v>
      </c>
      <c r="D56" s="4">
        <v>164.887853092592</v>
      </c>
      <c r="E56" s="5">
        <f t="shared" si="2"/>
        <v>45.7608956673254</v>
      </c>
    </row>
    <row r="57" spans="1:5">
      <c r="A57" s="4">
        <v>53.0494094794326</v>
      </c>
      <c r="B57" s="4">
        <f t="shared" si="0"/>
        <v>52.1051299906987</v>
      </c>
      <c r="C57" s="4">
        <f t="shared" si="1"/>
        <v>46.8286611308811</v>
      </c>
      <c r="D57" s="4">
        <v>164.887853092592</v>
      </c>
      <c r="E57" s="5">
        <f t="shared" si="2"/>
        <v>46.624459609341</v>
      </c>
    </row>
    <row r="58" spans="1:5">
      <c r="A58" s="4">
        <v>54.0091487832822</v>
      </c>
      <c r="B58" s="4">
        <f t="shared" si="0"/>
        <v>53.0477859349398</v>
      </c>
      <c r="C58" s="4">
        <f t="shared" si="1"/>
        <v>47.6758582453256</v>
      </c>
      <c r="D58" s="4">
        <v>164.887853092592</v>
      </c>
      <c r="E58" s="5">
        <f t="shared" si="2"/>
        <v>47.4679624276935</v>
      </c>
    </row>
    <row r="59" spans="1:5">
      <c r="A59" s="4">
        <v>55.0242283908122</v>
      </c>
      <c r="B59" s="4">
        <f t="shared" si="0"/>
        <v>54.0447971254557</v>
      </c>
      <c r="C59" s="4">
        <f t="shared" si="1"/>
        <v>48.5719062773083</v>
      </c>
      <c r="D59" s="4">
        <v>164.887853092592</v>
      </c>
      <c r="E59" s="5">
        <f t="shared" si="2"/>
        <v>48.3601031437913</v>
      </c>
    </row>
    <row r="60" spans="1:5">
      <c r="A60" s="4">
        <v>56.0582100907641</v>
      </c>
      <c r="B60" s="4">
        <f t="shared" si="0"/>
        <v>55.0603739511485</v>
      </c>
      <c r="C60" s="4">
        <f t="shared" si="1"/>
        <v>49.4846398801461</v>
      </c>
      <c r="D60" s="4">
        <v>164.887853092592</v>
      </c>
      <c r="E60" s="5">
        <f t="shared" si="2"/>
        <v>49.2688566714794</v>
      </c>
    </row>
    <row r="61" spans="1:5">
      <c r="A61" s="4">
        <v>57.1544719542851</v>
      </c>
      <c r="B61" s="4">
        <f t="shared" si="0"/>
        <v>56.1371223534988</v>
      </c>
      <c r="C61" s="4">
        <f t="shared" si="1"/>
        <v>50.4523504696002</v>
      </c>
      <c r="D61" s="4">
        <v>164.887853092592</v>
      </c>
      <c r="E61" s="5">
        <f t="shared" si="2"/>
        <v>50.2323474525938</v>
      </c>
    </row>
    <row r="62" spans="1:5">
      <c r="A62" s="4">
        <v>58.1789775616843</v>
      </c>
      <c r="B62" s="4">
        <f t="shared" si="0"/>
        <v>57.1433917610863</v>
      </c>
      <c r="C62" s="4">
        <f t="shared" si="1"/>
        <v>51.3567191776852</v>
      </c>
      <c r="D62" s="4">
        <v>164.887853092592</v>
      </c>
      <c r="E62" s="5">
        <f t="shared" si="2"/>
        <v>51.1327725615716</v>
      </c>
    </row>
    <row r="63" spans="1:5">
      <c r="A63" s="4">
        <v>58.8939806913304</v>
      </c>
      <c r="B63" s="4">
        <f t="shared" si="0"/>
        <v>57.8456678350247</v>
      </c>
      <c r="C63" s="4">
        <f t="shared" si="1"/>
        <v>51.9878786871741</v>
      </c>
      <c r="D63" s="4">
        <v>164.887853092592</v>
      </c>
      <c r="E63" s="5">
        <f t="shared" si="2"/>
        <v>51.7611798306792</v>
      </c>
    </row>
    <row r="64" spans="1:5">
      <c r="A64" s="4">
        <v>59.9576637715578</v>
      </c>
      <c r="B64" s="4">
        <f t="shared" si="0"/>
        <v>58.8904173564241</v>
      </c>
      <c r="C64" s="4">
        <f t="shared" si="1"/>
        <v>52.9268307886849</v>
      </c>
      <c r="D64" s="4">
        <v>164.887853092592</v>
      </c>
      <c r="E64" s="5">
        <f t="shared" si="2"/>
        <v>52.6960375283964</v>
      </c>
    </row>
    <row r="65" spans="1:5">
      <c r="A65" s="4">
        <v>60.8705464091402</v>
      </c>
      <c r="B65" s="4">
        <f t="shared" si="0"/>
        <v>59.7870506830575</v>
      </c>
      <c r="C65" s="4">
        <f t="shared" si="1"/>
        <v>53.7326658037605</v>
      </c>
      <c r="D65" s="4">
        <v>164.887853092592</v>
      </c>
      <c r="E65" s="5">
        <f t="shared" si="2"/>
        <v>53.4983586113583</v>
      </c>
    </row>
    <row r="66" spans="1:5">
      <c r="A66" s="4">
        <v>61.0069393121058</v>
      </c>
      <c r="B66" s="4">
        <f t="shared" si="0"/>
        <v>59.9210157923503</v>
      </c>
      <c r="C66" s="4">
        <f t="shared" si="1"/>
        <v>53.8530648260364</v>
      </c>
      <c r="D66" s="4">
        <v>164.887853092592</v>
      </c>
      <c r="E66" s="5">
        <f t="shared" si="2"/>
        <v>53.6182326204703</v>
      </c>
    </row>
    <row r="67" spans="1:5">
      <c r="A67" s="4">
        <v>62.0004090824961</v>
      </c>
      <c r="B67" s="4">
        <f t="shared" si="0"/>
        <v>60.8968018008276</v>
      </c>
      <c r="C67" s="4">
        <f t="shared" si="1"/>
        <v>54.7300370615033</v>
      </c>
      <c r="D67" s="4">
        <v>164.887853092592</v>
      </c>
      <c r="E67" s="5">
        <f t="shared" si="2"/>
        <v>54.4913807221588</v>
      </c>
    </row>
    <row r="68" spans="1:5">
      <c r="A68" s="4">
        <v>63.1386660128715</v>
      </c>
      <c r="B68" s="4">
        <f t="shared" ref="B68:B131" si="4">A68*0.9822</f>
        <v>62.0147977578424</v>
      </c>
      <c r="C68" s="4">
        <f t="shared" ref="C68:C131" si="5">B68*142/158</f>
        <v>55.7348182380609</v>
      </c>
      <c r="D68" s="4">
        <v>164.887853092592</v>
      </c>
      <c r="E68" s="5">
        <f t="shared" ref="E68:E131" si="6">2*C68/(1+1/SIN(D68*PI()/360))</f>
        <v>55.491780440009</v>
      </c>
    </row>
    <row r="69" spans="1:5">
      <c r="A69" s="4">
        <v>64.9009915502834</v>
      </c>
      <c r="B69" s="4">
        <f t="shared" si="4"/>
        <v>63.7457539006883</v>
      </c>
      <c r="C69" s="4">
        <f t="shared" si="5"/>
        <v>57.2904876828971</v>
      </c>
      <c r="D69" s="4">
        <v>164.887853092592</v>
      </c>
      <c r="E69" s="5">
        <f t="shared" si="6"/>
        <v>57.0406662173224</v>
      </c>
    </row>
    <row r="70" spans="1:5">
      <c r="A70" s="4">
        <v>66.0450106358323</v>
      </c>
      <c r="B70" s="4">
        <f t="shared" si="4"/>
        <v>64.8694094465145</v>
      </c>
      <c r="C70" s="4">
        <f t="shared" si="5"/>
        <v>58.3003553253485</v>
      </c>
      <c r="D70" s="4">
        <v>164.887853092592</v>
      </c>
      <c r="E70" s="5">
        <f t="shared" si="6"/>
        <v>58.046130220973</v>
      </c>
    </row>
    <row r="71" spans="1:5">
      <c r="A71" s="4">
        <v>66.8965990879481</v>
      </c>
      <c r="B71" s="4">
        <f t="shared" si="4"/>
        <v>65.7058396241827</v>
      </c>
      <c r="C71" s="4">
        <f t="shared" si="5"/>
        <v>59.052083712873</v>
      </c>
      <c r="D71" s="4">
        <v>164.887853092592</v>
      </c>
      <c r="E71" s="5">
        <f t="shared" si="6"/>
        <v>58.7945806142776</v>
      </c>
    </row>
    <row r="72" spans="1:5">
      <c r="A72" s="4">
        <v>66.9723111938792</v>
      </c>
      <c r="B72" s="4">
        <f t="shared" si="4"/>
        <v>65.7802040546281</v>
      </c>
      <c r="C72" s="4">
        <f t="shared" si="5"/>
        <v>59.1189175680835</v>
      </c>
      <c r="D72" s="4">
        <v>164.887853092592</v>
      </c>
      <c r="E72" s="5">
        <f t="shared" si="6"/>
        <v>58.8611230331199</v>
      </c>
    </row>
    <row r="73" spans="1:5">
      <c r="A73" s="4">
        <v>68.8475207635212</v>
      </c>
      <c r="B73" s="4">
        <f t="shared" si="4"/>
        <v>67.6220348939305</v>
      </c>
      <c r="C73" s="4">
        <f t="shared" si="5"/>
        <v>60.7742338920135</v>
      </c>
      <c r="D73" s="4">
        <v>164.887853092592</v>
      </c>
      <c r="E73" s="5">
        <f t="shared" si="6"/>
        <v>60.5092211683635</v>
      </c>
    </row>
    <row r="74" spans="1:5">
      <c r="A74" s="4">
        <v>69.6813576804388</v>
      </c>
      <c r="B74" s="4">
        <f t="shared" si="4"/>
        <v>68.441029513727</v>
      </c>
      <c r="C74" s="4">
        <f t="shared" si="5"/>
        <v>61.51029234778</v>
      </c>
      <c r="D74" s="4">
        <v>164.887853092592</v>
      </c>
      <c r="E74" s="5">
        <f t="shared" si="6"/>
        <v>61.2420699603689</v>
      </c>
    </row>
    <row r="75" spans="1:5">
      <c r="A75" s="4">
        <v>70.8336026356881</v>
      </c>
      <c r="B75" s="4">
        <f t="shared" si="4"/>
        <v>69.5727645087729</v>
      </c>
      <c r="C75" s="4">
        <f t="shared" si="5"/>
        <v>62.5274212673782</v>
      </c>
      <c r="D75" s="4">
        <v>164.887853092592</v>
      </c>
      <c r="E75" s="5">
        <f t="shared" si="6"/>
        <v>62.2547635775696</v>
      </c>
    </row>
    <row r="76" spans="1:5">
      <c r="A76" s="4">
        <v>71.8809135984415</v>
      </c>
      <c r="B76" s="4">
        <f t="shared" si="4"/>
        <v>70.6014333363892</v>
      </c>
      <c r="C76" s="4">
        <f t="shared" si="5"/>
        <v>63.4519210997929</v>
      </c>
      <c r="D76" s="4">
        <v>164.887853092592</v>
      </c>
      <c r="E76" s="5">
        <f t="shared" si="6"/>
        <v>63.1752320268979</v>
      </c>
    </row>
    <row r="77" spans="1:5">
      <c r="A77" s="4">
        <v>72.9445098374253</v>
      </c>
      <c r="B77" s="4">
        <f t="shared" si="4"/>
        <v>71.6460975623191</v>
      </c>
      <c r="C77" s="4">
        <f t="shared" si="5"/>
        <v>64.3907965433501</v>
      </c>
      <c r="D77" s="4">
        <v>164.887853092592</v>
      </c>
      <c r="E77" s="5">
        <f t="shared" si="6"/>
        <v>64.110013400937</v>
      </c>
    </row>
    <row r="78" spans="1:5">
      <c r="A78" s="4">
        <v>74.1040259115717</v>
      </c>
      <c r="B78" s="4">
        <f t="shared" si="4"/>
        <v>72.7849742503457</v>
      </c>
      <c r="C78" s="4">
        <f t="shared" si="5"/>
        <v>65.4143439465132</v>
      </c>
      <c r="D78" s="4">
        <v>164.887853092592</v>
      </c>
      <c r="E78" s="5">
        <f t="shared" si="6"/>
        <v>65.1290975131999</v>
      </c>
    </row>
    <row r="79" spans="1:5">
      <c r="A79" s="4">
        <v>75.1409853629208</v>
      </c>
      <c r="B79" s="4">
        <f t="shared" si="4"/>
        <v>73.8034758234608</v>
      </c>
      <c r="C79" s="4">
        <f t="shared" si="5"/>
        <v>66.3297061198192</v>
      </c>
      <c r="D79" s="4">
        <v>164.887853092592</v>
      </c>
      <c r="E79" s="5">
        <f t="shared" si="6"/>
        <v>66.0404681491859</v>
      </c>
    </row>
    <row r="80" spans="1:5">
      <c r="A80" s="4">
        <v>76.3076645525236</v>
      </c>
      <c r="B80" s="4">
        <f t="shared" si="4"/>
        <v>74.9493881234887</v>
      </c>
      <c r="C80" s="4">
        <f t="shared" si="5"/>
        <v>67.3595766679455</v>
      </c>
      <c r="D80" s="4">
        <v>164.887853092592</v>
      </c>
      <c r="E80" s="5">
        <f t="shared" si="6"/>
        <v>67.0658478336437</v>
      </c>
    </row>
    <row r="81" spans="1:5">
      <c r="A81" s="4">
        <v>77.1220968486985</v>
      </c>
      <c r="B81" s="4">
        <f t="shared" si="4"/>
        <v>75.7493235247917</v>
      </c>
      <c r="C81" s="4">
        <f t="shared" si="5"/>
        <v>68.0785059526609</v>
      </c>
      <c r="D81" s="4">
        <v>164.887853092592</v>
      </c>
      <c r="E81" s="5">
        <f t="shared" si="6"/>
        <v>67.7816421482303</v>
      </c>
    </row>
    <row r="82" spans="1:5">
      <c r="A82" s="4">
        <v>78.0312398160804</v>
      </c>
      <c r="B82" s="4">
        <f t="shared" si="4"/>
        <v>76.6422837473542</v>
      </c>
      <c r="C82" s="4">
        <f t="shared" si="5"/>
        <v>68.8810398235715</v>
      </c>
      <c r="D82" s="4">
        <v>164.887853092592</v>
      </c>
      <c r="E82" s="5">
        <f t="shared" si="6"/>
        <v>68.580676482029</v>
      </c>
    </row>
    <row r="83" spans="1:5">
      <c r="A83" s="6">
        <v>52.0668445863376</v>
      </c>
      <c r="B83" s="6">
        <f t="shared" si="4"/>
        <v>51.1400547527008</v>
      </c>
      <c r="C83" s="6">
        <f t="shared" si="5"/>
        <v>45.9613150309083</v>
      </c>
      <c r="D83" s="6">
        <v>168.897442928506</v>
      </c>
      <c r="E83" s="7">
        <f t="shared" si="6"/>
        <v>45.8532828670281</v>
      </c>
    </row>
    <row r="84" spans="1:5">
      <c r="A84" s="6">
        <v>53.0494094794326</v>
      </c>
      <c r="B84" s="6">
        <f t="shared" si="4"/>
        <v>52.1051299906987</v>
      </c>
      <c r="C84" s="6">
        <f t="shared" si="5"/>
        <v>46.8286611308811</v>
      </c>
      <c r="D84" s="6">
        <v>168.897442928506</v>
      </c>
      <c r="E84" s="7">
        <f t="shared" si="6"/>
        <v>46.7185902682398</v>
      </c>
    </row>
    <row r="85" spans="1:5">
      <c r="A85" s="6">
        <v>54.0091487832822</v>
      </c>
      <c r="B85" s="6">
        <f t="shared" si="4"/>
        <v>53.0477859349398</v>
      </c>
      <c r="C85" s="6">
        <f t="shared" si="5"/>
        <v>47.6758582453256</v>
      </c>
      <c r="D85" s="6">
        <v>168.897442928506</v>
      </c>
      <c r="E85" s="7">
        <f t="shared" si="6"/>
        <v>47.5637960441544</v>
      </c>
    </row>
    <row r="86" spans="1:5">
      <c r="A86" s="6">
        <v>55.0242283908122</v>
      </c>
      <c r="B86" s="6">
        <f t="shared" si="4"/>
        <v>54.0447971254557</v>
      </c>
      <c r="C86" s="6">
        <f t="shared" si="5"/>
        <v>48.5719062773083</v>
      </c>
      <c r="D86" s="6">
        <v>168.897442928506</v>
      </c>
      <c r="E86" s="7">
        <f t="shared" si="6"/>
        <v>48.4577379134268</v>
      </c>
    </row>
    <row r="87" spans="1:5">
      <c r="A87" s="6">
        <v>56.0582100907641</v>
      </c>
      <c r="B87" s="6">
        <f t="shared" si="4"/>
        <v>55.0603739511485</v>
      </c>
      <c r="C87" s="6">
        <f t="shared" si="5"/>
        <v>49.4846398801461</v>
      </c>
      <c r="D87" s="6">
        <v>168.897442928506</v>
      </c>
      <c r="E87" s="7">
        <f t="shared" si="6"/>
        <v>49.3683261340862</v>
      </c>
    </row>
    <row r="88" spans="1:5">
      <c r="A88" s="6">
        <v>57.1544719542851</v>
      </c>
      <c r="B88" s="6">
        <f t="shared" si="4"/>
        <v>56.1371223534988</v>
      </c>
      <c r="C88" s="6">
        <f t="shared" si="5"/>
        <v>50.4523504696002</v>
      </c>
      <c r="D88" s="6">
        <v>168.897442928506</v>
      </c>
      <c r="E88" s="7">
        <f t="shared" si="6"/>
        <v>50.3337621178438</v>
      </c>
    </row>
    <row r="89" spans="1:5">
      <c r="A89" s="6">
        <v>58.1789775616843</v>
      </c>
      <c r="B89" s="6">
        <f t="shared" si="4"/>
        <v>57.1433917610863</v>
      </c>
      <c r="C89" s="6">
        <f t="shared" si="5"/>
        <v>51.3567191776852</v>
      </c>
      <c r="D89" s="6">
        <v>168.897442928506</v>
      </c>
      <c r="E89" s="7">
        <f t="shared" si="6"/>
        <v>51.2360051054524</v>
      </c>
    </row>
    <row r="90" spans="1:5">
      <c r="A90" s="6">
        <v>58.8939806913304</v>
      </c>
      <c r="B90" s="6">
        <f t="shared" si="4"/>
        <v>57.8456678350247</v>
      </c>
      <c r="C90" s="6">
        <f t="shared" si="5"/>
        <v>51.9878786871741</v>
      </c>
      <c r="D90" s="6">
        <v>168.897442928506</v>
      </c>
      <c r="E90" s="7">
        <f t="shared" si="6"/>
        <v>51.8656810732386</v>
      </c>
    </row>
    <row r="91" spans="1:5">
      <c r="A91" s="6">
        <v>59.9576637715578</v>
      </c>
      <c r="B91" s="6">
        <f t="shared" si="4"/>
        <v>58.8904173564241</v>
      </c>
      <c r="C91" s="6">
        <f t="shared" si="5"/>
        <v>52.9268307886849</v>
      </c>
      <c r="D91" s="6">
        <v>168.897442928506</v>
      </c>
      <c r="E91" s="7">
        <f t="shared" si="6"/>
        <v>52.802426165937</v>
      </c>
    </row>
    <row r="92" spans="1:5">
      <c r="A92" s="6">
        <v>60.8705464091402</v>
      </c>
      <c r="B92" s="6">
        <f t="shared" si="4"/>
        <v>59.7870506830575</v>
      </c>
      <c r="C92" s="6">
        <f t="shared" si="5"/>
        <v>53.7326658037605</v>
      </c>
      <c r="D92" s="6">
        <v>168.897442928506</v>
      </c>
      <c r="E92" s="7">
        <f t="shared" si="6"/>
        <v>53.6063670641808</v>
      </c>
    </row>
    <row r="93" spans="1:5">
      <c r="A93" s="6">
        <v>61.0069393121058</v>
      </c>
      <c r="B93" s="6">
        <f t="shared" si="4"/>
        <v>59.9210157923503</v>
      </c>
      <c r="C93" s="6">
        <f t="shared" si="5"/>
        <v>53.8530648260364</v>
      </c>
      <c r="D93" s="6">
        <v>168.897442928506</v>
      </c>
      <c r="E93" s="7">
        <f t="shared" si="6"/>
        <v>53.7264830883114</v>
      </c>
    </row>
    <row r="94" spans="1:5">
      <c r="A94" s="6">
        <v>62.0004090824961</v>
      </c>
      <c r="B94" s="6">
        <f t="shared" si="4"/>
        <v>60.8968018008276</v>
      </c>
      <c r="C94" s="6">
        <f t="shared" si="5"/>
        <v>54.7300370615033</v>
      </c>
      <c r="D94" s="6">
        <v>168.897442928506</v>
      </c>
      <c r="E94" s="7">
        <f t="shared" si="6"/>
        <v>54.6013939987663</v>
      </c>
    </row>
    <row r="95" spans="1:5">
      <c r="A95" s="6">
        <v>63.1386660128715</v>
      </c>
      <c r="B95" s="6">
        <f t="shared" si="4"/>
        <v>62.0147977578424</v>
      </c>
      <c r="C95" s="6">
        <f t="shared" si="5"/>
        <v>55.7348182380609</v>
      </c>
      <c r="D95" s="6">
        <v>168.897442928506</v>
      </c>
      <c r="E95" s="7">
        <f t="shared" si="6"/>
        <v>55.6038134351375</v>
      </c>
    </row>
    <row r="96" spans="1:5">
      <c r="A96" s="6">
        <v>64.9009915502834</v>
      </c>
      <c r="B96" s="6">
        <f t="shared" si="4"/>
        <v>63.7457539006883</v>
      </c>
      <c r="C96" s="6">
        <f t="shared" si="5"/>
        <v>57.2904876828971</v>
      </c>
      <c r="D96" s="6">
        <v>168.897442928506</v>
      </c>
      <c r="E96" s="7">
        <f t="shared" si="6"/>
        <v>57.1558262757992</v>
      </c>
    </row>
    <row r="97" spans="1:5">
      <c r="A97" s="6">
        <v>66.0450106358323</v>
      </c>
      <c r="B97" s="6">
        <f t="shared" si="4"/>
        <v>64.8694094465145</v>
      </c>
      <c r="C97" s="6">
        <f t="shared" si="5"/>
        <v>58.3003553253485</v>
      </c>
      <c r="D97" s="6">
        <v>168.897442928506</v>
      </c>
      <c r="E97" s="7">
        <f t="shared" si="6"/>
        <v>58.1633202223158</v>
      </c>
    </row>
    <row r="98" spans="1:5">
      <c r="A98" s="6">
        <v>66.8965990879481</v>
      </c>
      <c r="B98" s="6">
        <f t="shared" si="4"/>
        <v>65.7058396241827</v>
      </c>
      <c r="C98" s="6">
        <f t="shared" si="5"/>
        <v>59.052083712873</v>
      </c>
      <c r="D98" s="6">
        <v>168.897442928506</v>
      </c>
      <c r="E98" s="7">
        <f t="shared" si="6"/>
        <v>58.913281670746</v>
      </c>
    </row>
    <row r="99" spans="1:5">
      <c r="A99" s="6">
        <v>66.9723111938792</v>
      </c>
      <c r="B99" s="6">
        <f t="shared" si="4"/>
        <v>65.7802040546281</v>
      </c>
      <c r="C99" s="6">
        <f t="shared" si="5"/>
        <v>59.1189175680835</v>
      </c>
      <c r="D99" s="6">
        <v>168.897442928506</v>
      </c>
      <c r="E99" s="7">
        <f t="shared" si="6"/>
        <v>58.9799584328447</v>
      </c>
    </row>
    <row r="100" spans="1:5">
      <c r="A100" s="6">
        <v>68.8475207635212</v>
      </c>
      <c r="B100" s="6">
        <f t="shared" si="4"/>
        <v>67.6220348939305</v>
      </c>
      <c r="C100" s="6">
        <f t="shared" si="5"/>
        <v>60.7742338920135</v>
      </c>
      <c r="D100" s="6">
        <v>168.897442928506</v>
      </c>
      <c r="E100" s="7">
        <f t="shared" si="6"/>
        <v>60.6313839324095</v>
      </c>
    </row>
    <row r="101" spans="1:5">
      <c r="A101" s="6">
        <v>69.6813576804388</v>
      </c>
      <c r="B101" s="6">
        <f t="shared" si="4"/>
        <v>68.441029513727</v>
      </c>
      <c r="C101" s="6">
        <f t="shared" si="5"/>
        <v>61.51029234778</v>
      </c>
      <c r="D101" s="6">
        <v>168.897442928506</v>
      </c>
      <c r="E101" s="7">
        <f t="shared" si="6"/>
        <v>61.3657122812879</v>
      </c>
    </row>
    <row r="102" spans="1:5">
      <c r="A102" s="6">
        <v>70.8336026356881</v>
      </c>
      <c r="B102" s="6">
        <f t="shared" si="4"/>
        <v>69.5727645087729</v>
      </c>
      <c r="C102" s="6">
        <f t="shared" si="5"/>
        <v>62.5274212673782</v>
      </c>
      <c r="D102" s="6">
        <v>168.897442928506</v>
      </c>
      <c r="E102" s="7">
        <f t="shared" si="6"/>
        <v>62.3804504373047</v>
      </c>
    </row>
    <row r="103" spans="1:5">
      <c r="A103" s="6">
        <v>71.8809135984415</v>
      </c>
      <c r="B103" s="6">
        <f t="shared" si="4"/>
        <v>70.6014333363892</v>
      </c>
      <c r="C103" s="6">
        <f t="shared" si="5"/>
        <v>63.4519210997929</v>
      </c>
      <c r="D103" s="6">
        <v>168.897442928506</v>
      </c>
      <c r="E103" s="7">
        <f t="shared" si="6"/>
        <v>63.3027772309946</v>
      </c>
    </row>
    <row r="104" spans="1:5">
      <c r="A104" s="6">
        <v>72.9445098374253</v>
      </c>
      <c r="B104" s="6">
        <f t="shared" si="4"/>
        <v>71.6460975623191</v>
      </c>
      <c r="C104" s="6">
        <f t="shared" si="5"/>
        <v>64.3907965433501</v>
      </c>
      <c r="D104" s="6">
        <v>168.897442928506</v>
      </c>
      <c r="E104" s="7">
        <f t="shared" si="6"/>
        <v>64.2394458459241</v>
      </c>
    </row>
    <row r="105" spans="1:5">
      <c r="A105" s="6">
        <v>74.1040259115717</v>
      </c>
      <c r="B105" s="6">
        <f t="shared" si="4"/>
        <v>72.7849742503457</v>
      </c>
      <c r="C105" s="6">
        <f t="shared" si="5"/>
        <v>65.4143439465132</v>
      </c>
      <c r="D105" s="6">
        <v>168.897442928506</v>
      </c>
      <c r="E105" s="7">
        <f t="shared" si="6"/>
        <v>65.2605873988472</v>
      </c>
    </row>
    <row r="106" spans="1:5">
      <c r="A106" s="6">
        <v>75.1409853629208</v>
      </c>
      <c r="B106" s="6">
        <f t="shared" si="4"/>
        <v>73.8034758234608</v>
      </c>
      <c r="C106" s="6">
        <f t="shared" si="5"/>
        <v>66.3297061198192</v>
      </c>
      <c r="D106" s="6">
        <v>168.897442928506</v>
      </c>
      <c r="E106" s="7">
        <f t="shared" si="6"/>
        <v>66.1737980115146</v>
      </c>
    </row>
    <row r="107" spans="1:5">
      <c r="A107" s="6">
        <v>76.3076645525236</v>
      </c>
      <c r="B107" s="6">
        <f t="shared" si="4"/>
        <v>74.9493881234887</v>
      </c>
      <c r="C107" s="6">
        <f t="shared" si="5"/>
        <v>67.3595766679455</v>
      </c>
      <c r="D107" s="6">
        <v>168.897442928506</v>
      </c>
      <c r="E107" s="7">
        <f t="shared" si="6"/>
        <v>67.2012478468359</v>
      </c>
    </row>
    <row r="108" spans="1:5">
      <c r="A108" s="6">
        <v>77.1220968486985</v>
      </c>
      <c r="B108" s="6">
        <f t="shared" si="4"/>
        <v>75.7493235247917</v>
      </c>
      <c r="C108" s="6">
        <f t="shared" si="5"/>
        <v>68.0785059526609</v>
      </c>
      <c r="D108" s="6">
        <v>168.897442928506</v>
      </c>
      <c r="E108" s="7">
        <f t="shared" si="6"/>
        <v>67.9184872868144</v>
      </c>
    </row>
    <row r="109" spans="1:5">
      <c r="A109" s="6">
        <v>78.0312398160804</v>
      </c>
      <c r="B109" s="6">
        <f t="shared" si="4"/>
        <v>76.6422837473542</v>
      </c>
      <c r="C109" s="6">
        <f t="shared" si="5"/>
        <v>68.8810398235715</v>
      </c>
      <c r="D109" s="6">
        <v>168.897442928506</v>
      </c>
      <c r="E109" s="7">
        <f t="shared" si="6"/>
        <v>68.7191348002393</v>
      </c>
    </row>
    <row r="110" spans="1:5">
      <c r="A110" s="4">
        <v>52.0668445863376</v>
      </c>
      <c r="B110" s="4">
        <f t="shared" si="4"/>
        <v>51.1400547527008</v>
      </c>
      <c r="C110" s="4">
        <f t="shared" si="5"/>
        <v>45.9613150309083</v>
      </c>
      <c r="D110" s="4">
        <v>174.230844199083</v>
      </c>
      <c r="E110" s="5">
        <f t="shared" si="6"/>
        <v>45.9321786755313</v>
      </c>
    </row>
    <row r="111" spans="1:5">
      <c r="A111" s="4">
        <v>53.0494094794326</v>
      </c>
      <c r="B111" s="4">
        <f t="shared" si="4"/>
        <v>52.1051299906987</v>
      </c>
      <c r="C111" s="4">
        <f t="shared" si="5"/>
        <v>46.8286611308811</v>
      </c>
      <c r="D111" s="4">
        <v>174.230844199083</v>
      </c>
      <c r="E111" s="5">
        <f t="shared" si="6"/>
        <v>46.7989749369238</v>
      </c>
    </row>
    <row r="112" spans="1:5">
      <c r="A112" s="4">
        <v>54.0091487832822</v>
      </c>
      <c r="B112" s="4">
        <f t="shared" si="4"/>
        <v>53.0477859349398</v>
      </c>
      <c r="C112" s="4">
        <f t="shared" si="5"/>
        <v>47.6758582453256</v>
      </c>
      <c r="D112" s="4">
        <v>174.230844199083</v>
      </c>
      <c r="E112" s="5">
        <f t="shared" si="6"/>
        <v>47.6456349858778</v>
      </c>
    </row>
    <row r="113" spans="1:5">
      <c r="A113" s="4">
        <v>55.0242283908122</v>
      </c>
      <c r="B113" s="4">
        <f t="shared" si="4"/>
        <v>54.0447971254557</v>
      </c>
      <c r="C113" s="4">
        <f t="shared" si="5"/>
        <v>48.5719062773083</v>
      </c>
      <c r="D113" s="4">
        <v>174.230844199083</v>
      </c>
      <c r="E113" s="5">
        <f t="shared" si="6"/>
        <v>48.5411149842027</v>
      </c>
    </row>
    <row r="114" spans="1:5">
      <c r="A114" s="4">
        <v>56.0582100907641</v>
      </c>
      <c r="B114" s="4">
        <f t="shared" si="4"/>
        <v>55.0603739511485</v>
      </c>
      <c r="C114" s="4">
        <f t="shared" si="5"/>
        <v>49.4846398801461</v>
      </c>
      <c r="D114" s="4">
        <v>174.230844199083</v>
      </c>
      <c r="E114" s="5">
        <f t="shared" si="6"/>
        <v>49.4532699758628</v>
      </c>
    </row>
    <row r="115" spans="1:5">
      <c r="A115" s="4">
        <v>57.1544719542851</v>
      </c>
      <c r="B115" s="4">
        <f t="shared" si="4"/>
        <v>56.1371223534988</v>
      </c>
      <c r="C115" s="4">
        <f t="shared" si="5"/>
        <v>50.4523504696002</v>
      </c>
      <c r="D115" s="4">
        <v>174.230844199083</v>
      </c>
      <c r="E115" s="5">
        <f t="shared" si="6"/>
        <v>50.4203671024598</v>
      </c>
    </row>
    <row r="116" spans="1:5">
      <c r="A116" s="4">
        <v>58.1789775616843</v>
      </c>
      <c r="B116" s="4">
        <f t="shared" si="4"/>
        <v>57.1433917610863</v>
      </c>
      <c r="C116" s="4">
        <f t="shared" si="5"/>
        <v>51.3567191776852</v>
      </c>
      <c r="D116" s="4">
        <v>174.230844199083</v>
      </c>
      <c r="E116" s="5">
        <f t="shared" si="6"/>
        <v>51.3241625021428</v>
      </c>
    </row>
    <row r="117" spans="1:5">
      <c r="A117" s="4">
        <v>58.8939806913304</v>
      </c>
      <c r="B117" s="4">
        <f t="shared" si="4"/>
        <v>57.8456678350247</v>
      </c>
      <c r="C117" s="4">
        <f t="shared" si="5"/>
        <v>51.9878786871741</v>
      </c>
      <c r="D117" s="4">
        <v>174.230844199083</v>
      </c>
      <c r="E117" s="5">
        <f t="shared" si="6"/>
        <v>51.9549218993253</v>
      </c>
    </row>
    <row r="118" spans="1:5">
      <c r="A118" s="4">
        <v>59.9576637715578</v>
      </c>
      <c r="B118" s="4">
        <f t="shared" si="4"/>
        <v>58.8904173564241</v>
      </c>
      <c r="C118" s="4">
        <f t="shared" si="5"/>
        <v>52.9268307886849</v>
      </c>
      <c r="D118" s="4">
        <v>174.230844199083</v>
      </c>
      <c r="E118" s="5">
        <f t="shared" si="6"/>
        <v>52.8932787689091</v>
      </c>
    </row>
    <row r="119" spans="1:5">
      <c r="A119" s="4">
        <v>60.8705464091402</v>
      </c>
      <c r="B119" s="4">
        <f t="shared" si="4"/>
        <v>59.7870506830575</v>
      </c>
      <c r="C119" s="4">
        <f t="shared" si="5"/>
        <v>53.7326658037605</v>
      </c>
      <c r="D119" s="4">
        <v>174.230844199083</v>
      </c>
      <c r="E119" s="5">
        <f t="shared" si="6"/>
        <v>53.6986029392589</v>
      </c>
    </row>
    <row r="120" spans="1:5">
      <c r="A120" s="4">
        <v>61.0069393121058</v>
      </c>
      <c r="B120" s="4">
        <f t="shared" si="4"/>
        <v>59.9210157923503</v>
      </c>
      <c r="C120" s="4">
        <f t="shared" si="5"/>
        <v>53.8530648260364</v>
      </c>
      <c r="D120" s="4">
        <v>174.230844199083</v>
      </c>
      <c r="E120" s="5">
        <f t="shared" si="6"/>
        <v>53.8189256367234</v>
      </c>
    </row>
    <row r="121" spans="1:5">
      <c r="A121" s="4">
        <v>62.0004090824961</v>
      </c>
      <c r="B121" s="4">
        <f t="shared" si="4"/>
        <v>60.8968018008276</v>
      </c>
      <c r="C121" s="4">
        <f t="shared" si="5"/>
        <v>54.7300370615033</v>
      </c>
      <c r="D121" s="4">
        <v>174.230844199083</v>
      </c>
      <c r="E121" s="5">
        <f t="shared" si="6"/>
        <v>54.6953419312933</v>
      </c>
    </row>
    <row r="122" spans="1:5">
      <c r="A122" s="4">
        <v>63.1386660128715</v>
      </c>
      <c r="B122" s="4">
        <f t="shared" si="4"/>
        <v>62.0147977578424</v>
      </c>
      <c r="C122" s="4">
        <f t="shared" si="5"/>
        <v>55.7348182380609</v>
      </c>
      <c r="D122" s="4">
        <v>174.230844199083</v>
      </c>
      <c r="E122" s="5">
        <f t="shared" si="6"/>
        <v>55.6994861447566</v>
      </c>
    </row>
    <row r="123" spans="1:5">
      <c r="A123" s="4">
        <v>64.9009915502834</v>
      </c>
      <c r="B123" s="4">
        <f t="shared" si="4"/>
        <v>63.7457539006883</v>
      </c>
      <c r="C123" s="4">
        <f t="shared" si="5"/>
        <v>57.2904876828971</v>
      </c>
      <c r="D123" s="4">
        <v>174.230844199083</v>
      </c>
      <c r="E123" s="5">
        <f t="shared" si="6"/>
        <v>57.2541694007129</v>
      </c>
    </row>
    <row r="124" spans="1:5">
      <c r="A124" s="4">
        <v>66.0450106358323</v>
      </c>
      <c r="B124" s="4">
        <f t="shared" si="4"/>
        <v>64.8694094465145</v>
      </c>
      <c r="C124" s="4">
        <f t="shared" si="5"/>
        <v>58.3003553253485</v>
      </c>
      <c r="D124" s="4">
        <v>174.230844199083</v>
      </c>
      <c r="E124" s="5">
        <f t="shared" si="6"/>
        <v>58.2633968555958</v>
      </c>
    </row>
    <row r="125" spans="1:5">
      <c r="A125" s="4">
        <v>66.8965990879481</v>
      </c>
      <c r="B125" s="4">
        <f t="shared" si="4"/>
        <v>65.7058396241827</v>
      </c>
      <c r="C125" s="4">
        <f t="shared" si="5"/>
        <v>59.052083712873</v>
      </c>
      <c r="D125" s="4">
        <v>174.230844199083</v>
      </c>
      <c r="E125" s="5">
        <f t="shared" si="6"/>
        <v>59.0146486983253</v>
      </c>
    </row>
    <row r="126" spans="1:5">
      <c r="A126" s="4">
        <v>66.9723111938792</v>
      </c>
      <c r="B126" s="4">
        <f t="shared" si="4"/>
        <v>65.7802040546281</v>
      </c>
      <c r="C126" s="4">
        <f t="shared" si="5"/>
        <v>59.1189175680835</v>
      </c>
      <c r="D126" s="4">
        <v>174.230844199083</v>
      </c>
      <c r="E126" s="5">
        <f t="shared" si="6"/>
        <v>59.0814401854061</v>
      </c>
    </row>
    <row r="127" spans="1:5">
      <c r="A127" s="4">
        <v>68.8475207635212</v>
      </c>
      <c r="B127" s="4">
        <f t="shared" si="4"/>
        <v>67.6220348939305</v>
      </c>
      <c r="C127" s="4">
        <f t="shared" si="5"/>
        <v>60.7742338920135</v>
      </c>
      <c r="D127" s="4">
        <v>174.230844199083</v>
      </c>
      <c r="E127" s="5">
        <f t="shared" si="6"/>
        <v>60.7357071510956</v>
      </c>
    </row>
    <row r="128" spans="1:5">
      <c r="A128" s="4">
        <v>69.6813576804388</v>
      </c>
      <c r="B128" s="4">
        <f t="shared" si="4"/>
        <v>68.441029513727</v>
      </c>
      <c r="C128" s="4">
        <f t="shared" si="5"/>
        <v>61.51029234778</v>
      </c>
      <c r="D128" s="4">
        <v>174.230844199083</v>
      </c>
      <c r="E128" s="5">
        <f t="shared" si="6"/>
        <v>61.4712989957407</v>
      </c>
    </row>
    <row r="129" spans="1:5">
      <c r="A129" s="4">
        <v>70.8336026356881</v>
      </c>
      <c r="B129" s="4">
        <f t="shared" si="4"/>
        <v>69.5727645087729</v>
      </c>
      <c r="C129" s="4">
        <f t="shared" si="5"/>
        <v>62.5274212673782</v>
      </c>
      <c r="D129" s="4">
        <v>174.230844199083</v>
      </c>
      <c r="E129" s="5">
        <f t="shared" si="6"/>
        <v>62.4877831246133</v>
      </c>
    </row>
    <row r="130" spans="1:5">
      <c r="A130" s="4">
        <v>71.8809135984415</v>
      </c>
      <c r="B130" s="4">
        <f t="shared" si="4"/>
        <v>70.6014333363892</v>
      </c>
      <c r="C130" s="4">
        <f t="shared" si="5"/>
        <v>63.4519210997929</v>
      </c>
      <c r="D130" s="4">
        <v>174.230844199083</v>
      </c>
      <c r="E130" s="5">
        <f t="shared" si="6"/>
        <v>63.4116968868591</v>
      </c>
    </row>
    <row r="131" spans="1:5">
      <c r="A131" s="4">
        <v>72.9445098374253</v>
      </c>
      <c r="B131" s="4">
        <f t="shared" si="4"/>
        <v>71.6460975623191</v>
      </c>
      <c r="C131" s="4">
        <f t="shared" si="5"/>
        <v>64.3907965433501</v>
      </c>
      <c r="D131" s="4">
        <v>174.230844199083</v>
      </c>
      <c r="E131" s="5">
        <f t="shared" si="6"/>
        <v>64.3499771470853</v>
      </c>
    </row>
    <row r="132" spans="1:5">
      <c r="A132" s="4">
        <v>74.1040259115717</v>
      </c>
      <c r="B132" s="4">
        <f t="shared" ref="B132:B136" si="7">A132*0.9822</f>
        <v>72.7849742503457</v>
      </c>
      <c r="C132" s="4">
        <f t="shared" ref="C132:C136" si="8">B132*142/158</f>
        <v>65.4143439465132</v>
      </c>
      <c r="D132" s="4">
        <v>174.230844199083</v>
      </c>
      <c r="E132" s="5">
        <f t="shared" ref="E132:E136" si="9">2*C132/(1+1/SIN(D132*PI()/360))</f>
        <v>65.3728756906398</v>
      </c>
    </row>
    <row r="133" spans="1:5">
      <c r="A133" s="4">
        <v>75.1409853629208</v>
      </c>
      <c r="B133" s="4">
        <f t="shared" si="7"/>
        <v>73.8034758234608</v>
      </c>
      <c r="C133" s="4">
        <f t="shared" si="8"/>
        <v>66.3297061198192</v>
      </c>
      <c r="D133" s="4">
        <v>174.230844199083</v>
      </c>
      <c r="E133" s="5">
        <f t="shared" si="9"/>
        <v>66.2876575864328</v>
      </c>
    </row>
    <row r="134" spans="1:5">
      <c r="A134" s="4">
        <v>76.3076645525236</v>
      </c>
      <c r="B134" s="4">
        <f t="shared" si="7"/>
        <v>74.9493881234887</v>
      </c>
      <c r="C134" s="4">
        <f t="shared" si="8"/>
        <v>67.3595766679455</v>
      </c>
      <c r="D134" s="4">
        <v>174.230844199083</v>
      </c>
      <c r="E134" s="5">
        <f t="shared" si="9"/>
        <v>67.3168752665056</v>
      </c>
    </row>
    <row r="135" spans="1:5">
      <c r="A135" s="4">
        <v>77.1220968486985</v>
      </c>
      <c r="B135" s="4">
        <f t="shared" si="7"/>
        <v>75.7493235247917</v>
      </c>
      <c r="C135" s="4">
        <f t="shared" si="8"/>
        <v>68.0785059526609</v>
      </c>
      <c r="D135" s="4">
        <v>174.230844199083</v>
      </c>
      <c r="E135" s="5">
        <f t="shared" si="9"/>
        <v>68.0353487988318</v>
      </c>
    </row>
    <row r="136" spans="1:5">
      <c r="A136" s="4">
        <v>78.0312398160804</v>
      </c>
      <c r="B136" s="4">
        <f t="shared" si="7"/>
        <v>76.6422837473542</v>
      </c>
      <c r="C136" s="4">
        <f t="shared" si="8"/>
        <v>68.8810398235715</v>
      </c>
      <c r="D136" s="4">
        <v>174.230844199083</v>
      </c>
      <c r="E136" s="5">
        <f t="shared" si="9"/>
        <v>68.8373739177181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"/>
  <sheetViews>
    <sheetView workbookViewId="0">
      <selection activeCell="J4" sqref="J4"/>
    </sheetView>
  </sheetViews>
  <sheetFormatPr defaultColWidth="9" defaultRowHeight="14.25" outlineLevelCol="7"/>
  <cols>
    <col min="1" max="1" width="10.375" style="1" customWidth="1"/>
    <col min="2" max="3" width="11.875" style="1" customWidth="1"/>
    <col min="4" max="4" width="11.5" style="1" customWidth="1"/>
    <col min="5" max="5" width="10.375" style="2" customWidth="1"/>
    <col min="6" max="7" width="9" style="3"/>
    <col min="8" max="8" width="9.375" style="3" customWidth="1"/>
    <col min="9" max="16384" width="9" style="3"/>
  </cols>
  <sheetData>
    <row r="1" spans="1:5">
      <c r="A1" s="1" t="s">
        <v>22</v>
      </c>
      <c r="B1" s="1" t="s">
        <v>23</v>
      </c>
      <c r="C1" s="1" t="s">
        <v>24</v>
      </c>
      <c r="D1" s="1" t="s">
        <v>15</v>
      </c>
      <c r="E1" s="2" t="s">
        <v>25</v>
      </c>
    </row>
    <row r="2" spans="1:8">
      <c r="A2" s="4">
        <v>52.0668445863376</v>
      </c>
      <c r="B2" s="4">
        <f>A2*0.9822</f>
        <v>51.1400547527008</v>
      </c>
      <c r="C2" s="4">
        <f>B2*144/160</f>
        <v>46.0260492774307</v>
      </c>
      <c r="D2" s="4">
        <v>154.990105869935</v>
      </c>
      <c r="E2" s="5">
        <f>2*C2/(1+1/SIN(D2*PI()/360))</f>
        <v>45.4735653542784</v>
      </c>
      <c r="H2" s="1"/>
    </row>
    <row r="3" spans="1:8">
      <c r="A3" s="4">
        <v>53.0494094794326</v>
      </c>
      <c r="B3" s="4">
        <f t="shared" ref="B3:B67" si="0">A3*0.9822</f>
        <v>52.1051299906987</v>
      </c>
      <c r="C3" s="4">
        <f t="shared" ref="C3:C67" si="1">B3*144/160</f>
        <v>46.8946169916288</v>
      </c>
      <c r="D3" s="4">
        <v>154.990105869935</v>
      </c>
      <c r="E3" s="5">
        <f t="shared" ref="E3:E67" si="2">2*C3/(1+1/SIN(D3*PI()/360))</f>
        <v>46.3317070226655</v>
      </c>
      <c r="H3" s="1"/>
    </row>
    <row r="4" spans="1:8">
      <c r="A4" s="4">
        <v>54.0091487832822</v>
      </c>
      <c r="B4" s="4">
        <f t="shared" si="0"/>
        <v>53.0477859349398</v>
      </c>
      <c r="C4" s="4">
        <f t="shared" si="1"/>
        <v>47.7430073414458</v>
      </c>
      <c r="D4" s="4">
        <v>154.990105869935</v>
      </c>
      <c r="E4" s="5">
        <f t="shared" si="2"/>
        <v>47.1699135301543</v>
      </c>
      <c r="H4" s="1"/>
    </row>
    <row r="5" spans="1:8">
      <c r="A5" s="4">
        <v>55.0242283908122</v>
      </c>
      <c r="B5" s="4">
        <f t="shared" si="0"/>
        <v>54.0447971254557</v>
      </c>
      <c r="C5" s="4">
        <f t="shared" si="1"/>
        <v>48.6403174129101</v>
      </c>
      <c r="D5" s="4">
        <v>154.990105869935</v>
      </c>
      <c r="E5" s="5">
        <f t="shared" si="2"/>
        <v>48.0564525405272</v>
      </c>
      <c r="H5" s="1"/>
    </row>
    <row r="6" spans="1:8">
      <c r="A6" s="4">
        <v>56.0582100907641</v>
      </c>
      <c r="B6" s="4">
        <f t="shared" si="0"/>
        <v>55.0603739511485</v>
      </c>
      <c r="C6" s="4">
        <f t="shared" si="1"/>
        <v>49.5543365560336</v>
      </c>
      <c r="D6" s="4">
        <v>154.990105869935</v>
      </c>
      <c r="E6" s="5">
        <f t="shared" si="2"/>
        <v>48.9595000514998</v>
      </c>
      <c r="H6" s="1"/>
    </row>
    <row r="7" spans="1:8">
      <c r="A7" s="4">
        <v>57.1544719542851</v>
      </c>
      <c r="B7" s="4">
        <f t="shared" si="0"/>
        <v>56.1371223534988</v>
      </c>
      <c r="C7" s="4">
        <f t="shared" si="1"/>
        <v>50.5234101181489</v>
      </c>
      <c r="D7" s="4">
        <v>154.990105869935</v>
      </c>
      <c r="E7" s="5">
        <f t="shared" si="2"/>
        <v>49.9169411234964</v>
      </c>
      <c r="H7" s="1"/>
    </row>
    <row r="8" spans="1:8">
      <c r="A8" s="4">
        <v>58.1789775616843</v>
      </c>
      <c r="B8" s="4">
        <f t="shared" si="0"/>
        <v>57.1433917610863</v>
      </c>
      <c r="C8" s="4">
        <f t="shared" si="1"/>
        <v>51.4290525849777</v>
      </c>
      <c r="D8" s="4">
        <v>154.990105869935</v>
      </c>
      <c r="E8" s="5">
        <f t="shared" si="2"/>
        <v>50.811712509472</v>
      </c>
      <c r="H8" s="1"/>
    </row>
    <row r="9" spans="1:8">
      <c r="A9" s="4">
        <v>58.8939806913304</v>
      </c>
      <c r="B9" s="4">
        <f t="shared" si="0"/>
        <v>57.8456678350247</v>
      </c>
      <c r="C9" s="4">
        <f t="shared" si="1"/>
        <v>52.0611010515223</v>
      </c>
      <c r="D9" s="4">
        <v>154.990105869935</v>
      </c>
      <c r="E9" s="5">
        <f t="shared" si="2"/>
        <v>51.4361740416197</v>
      </c>
      <c r="H9" s="1"/>
    </row>
    <row r="10" spans="1:8">
      <c r="A10" s="4">
        <v>59.9576637715578</v>
      </c>
      <c r="B10" s="4">
        <f t="shared" si="0"/>
        <v>58.8904173564241</v>
      </c>
      <c r="C10" s="4">
        <f t="shared" si="1"/>
        <v>53.0013756207817</v>
      </c>
      <c r="D10" s="4">
        <v>154.990105869935</v>
      </c>
      <c r="E10" s="5">
        <f t="shared" si="2"/>
        <v>52.3651618158789</v>
      </c>
      <c r="H10" s="1"/>
    </row>
    <row r="11" spans="1:8">
      <c r="A11" s="4">
        <v>60.8705464091402</v>
      </c>
      <c r="B11" s="4">
        <f t="shared" si="0"/>
        <v>59.7870506830575</v>
      </c>
      <c r="C11" s="4">
        <f t="shared" si="1"/>
        <v>53.8083456147517</v>
      </c>
      <c r="D11" s="4">
        <v>154.990105869935</v>
      </c>
      <c r="E11" s="5">
        <f t="shared" si="2"/>
        <v>53.162445165978</v>
      </c>
      <c r="H11" s="1"/>
    </row>
    <row r="12" spans="1:8">
      <c r="A12" s="4">
        <v>61.0069393121058</v>
      </c>
      <c r="B12" s="4">
        <f t="shared" si="0"/>
        <v>59.9210157923503</v>
      </c>
      <c r="C12" s="4">
        <f t="shared" si="1"/>
        <v>53.9289142131153</v>
      </c>
      <c r="D12" s="4">
        <v>154.990105869935</v>
      </c>
      <c r="E12" s="5">
        <f t="shared" si="2"/>
        <v>53.281566492345</v>
      </c>
      <c r="H12" s="1"/>
    </row>
    <row r="13" spans="1:8">
      <c r="A13" s="4">
        <v>62.0004090824961</v>
      </c>
      <c r="B13" s="4">
        <f t="shared" si="0"/>
        <v>60.8968018008276</v>
      </c>
      <c r="C13" s="4">
        <f t="shared" si="1"/>
        <v>54.8071216207449</v>
      </c>
      <c r="D13" s="4">
        <v>154.990105869935</v>
      </c>
      <c r="E13" s="5">
        <f t="shared" si="2"/>
        <v>54.1492321419587</v>
      </c>
      <c r="H13" s="1"/>
    </row>
    <row r="14" spans="1:8">
      <c r="A14" s="4">
        <v>63.1386660128715</v>
      </c>
      <c r="B14" s="4">
        <f t="shared" si="0"/>
        <v>62.0147977578424</v>
      </c>
      <c r="C14" s="4">
        <f t="shared" si="1"/>
        <v>55.8133179820582</v>
      </c>
      <c r="D14" s="4">
        <v>154.990105869935</v>
      </c>
      <c r="E14" s="5">
        <f t="shared" si="2"/>
        <v>55.1433504013734</v>
      </c>
      <c r="H14" s="1"/>
    </row>
    <row r="15" spans="1:8">
      <c r="A15" s="4">
        <v>64.9009915502834</v>
      </c>
      <c r="B15" s="4">
        <f t="shared" si="0"/>
        <v>63.7457539006883</v>
      </c>
      <c r="C15" s="4">
        <f t="shared" si="1"/>
        <v>57.3711785106195</v>
      </c>
      <c r="D15" s="4">
        <v>154.990105869935</v>
      </c>
      <c r="E15" s="5">
        <f t="shared" si="2"/>
        <v>56.6825108044612</v>
      </c>
      <c r="H15" s="1"/>
    </row>
    <row r="16" spans="1:8">
      <c r="A16" s="4">
        <v>66.0450106358323</v>
      </c>
      <c r="B16" s="4">
        <f t="shared" si="0"/>
        <v>64.8694094465145</v>
      </c>
      <c r="C16" s="4">
        <f t="shared" si="1"/>
        <v>58.3824685018631</v>
      </c>
      <c r="D16" s="4">
        <v>154.990105869935</v>
      </c>
      <c r="E16" s="5">
        <f t="shared" si="2"/>
        <v>57.681661551286</v>
      </c>
      <c r="H16" s="1"/>
    </row>
    <row r="17" spans="1:8">
      <c r="A17" s="4">
        <v>66.8965990879481</v>
      </c>
      <c r="B17" s="4">
        <f t="shared" si="0"/>
        <v>65.7058396241827</v>
      </c>
      <c r="C17" s="4">
        <f t="shared" si="1"/>
        <v>59.1352556617644</v>
      </c>
      <c r="D17" s="4">
        <v>154.990105869935</v>
      </c>
      <c r="E17" s="5">
        <f t="shared" si="2"/>
        <v>58.4254124630207</v>
      </c>
      <c r="H17" s="1"/>
    </row>
    <row r="18" spans="1:8">
      <c r="A18" s="4">
        <v>66.9723111938792</v>
      </c>
      <c r="B18" s="4">
        <f t="shared" si="0"/>
        <v>65.7802040546281</v>
      </c>
      <c r="C18" s="4">
        <f t="shared" si="1"/>
        <v>59.2021836491653</v>
      </c>
      <c r="D18" s="4">
        <v>154.990105869935</v>
      </c>
      <c r="E18" s="5">
        <f t="shared" si="2"/>
        <v>58.4915370654335</v>
      </c>
      <c r="H18" s="1"/>
    </row>
    <row r="19" spans="1:8">
      <c r="A19" s="4">
        <v>68.8475207635212</v>
      </c>
      <c r="B19" s="4">
        <f t="shared" si="0"/>
        <v>67.6220348939305</v>
      </c>
      <c r="C19" s="4">
        <f t="shared" si="1"/>
        <v>60.8598314045375</v>
      </c>
      <c r="D19" s="4">
        <v>154.990105869935</v>
      </c>
      <c r="E19" s="5">
        <f t="shared" si="2"/>
        <v>60.1292868771527</v>
      </c>
      <c r="H19" s="1"/>
    </row>
    <row r="20" spans="1:8">
      <c r="A20" s="4">
        <v>69.6813576804388</v>
      </c>
      <c r="B20" s="4">
        <f t="shared" si="0"/>
        <v>68.441029513727</v>
      </c>
      <c r="C20" s="4">
        <f t="shared" si="1"/>
        <v>61.5969265623543</v>
      </c>
      <c r="D20" s="4">
        <v>154.990105869935</v>
      </c>
      <c r="E20" s="5">
        <f t="shared" si="2"/>
        <v>60.8575341492413</v>
      </c>
      <c r="H20" s="1"/>
    </row>
    <row r="21" spans="1:8">
      <c r="A21" s="4">
        <v>70.8336026356881</v>
      </c>
      <c r="B21" s="4">
        <f t="shared" si="0"/>
        <v>69.5727645087729</v>
      </c>
      <c r="C21" s="4">
        <f t="shared" si="1"/>
        <v>62.6154880578956</v>
      </c>
      <c r="D21" s="4">
        <v>154.990105869935</v>
      </c>
      <c r="E21" s="5">
        <f t="shared" si="2"/>
        <v>61.8638691152442</v>
      </c>
      <c r="H21" s="1"/>
    </row>
    <row r="22" spans="1:8">
      <c r="A22" s="4">
        <v>71.8809135984415</v>
      </c>
      <c r="B22" s="4">
        <f t="shared" si="0"/>
        <v>70.6014333363892</v>
      </c>
      <c r="C22" s="4">
        <f t="shared" si="1"/>
        <v>63.5412900027503</v>
      </c>
      <c r="D22" s="4">
        <v>154.990105869935</v>
      </c>
      <c r="E22" s="5">
        <f t="shared" si="2"/>
        <v>62.7785579904658</v>
      </c>
      <c r="H22" s="1"/>
    </row>
    <row r="23" spans="1:8">
      <c r="A23" s="4">
        <v>72.9445098374253</v>
      </c>
      <c r="B23" s="4">
        <f t="shared" si="0"/>
        <v>71.6460975623191</v>
      </c>
      <c r="C23" s="4">
        <f t="shared" si="1"/>
        <v>64.4814878060872</v>
      </c>
      <c r="D23" s="4">
        <v>154.990105869935</v>
      </c>
      <c r="E23" s="5">
        <f t="shared" si="2"/>
        <v>63.7074699202794</v>
      </c>
      <c r="H23" s="1"/>
    </row>
    <row r="24" spans="1:8">
      <c r="A24" s="4">
        <v>74.1040259115717</v>
      </c>
      <c r="B24" s="4">
        <f t="shared" si="0"/>
        <v>72.7849742503457</v>
      </c>
      <c r="C24" s="4">
        <f t="shared" si="1"/>
        <v>65.5064768253112</v>
      </c>
      <c r="D24" s="4">
        <v>154.990105869935</v>
      </c>
      <c r="E24" s="5">
        <f t="shared" si="2"/>
        <v>64.7201552557542</v>
      </c>
      <c r="H24" s="1"/>
    </row>
    <row r="25" spans="1:8">
      <c r="A25" s="4">
        <v>75.1409853629208</v>
      </c>
      <c r="B25" s="4">
        <f t="shared" si="0"/>
        <v>73.8034758234608</v>
      </c>
      <c r="C25" s="4">
        <f t="shared" si="1"/>
        <v>66.4231282411147</v>
      </c>
      <c r="D25" s="4">
        <v>154.990105869935</v>
      </c>
      <c r="E25" s="5">
        <f t="shared" si="2"/>
        <v>65.6258034423361</v>
      </c>
      <c r="H25" s="1"/>
    </row>
    <row r="26" spans="1:8">
      <c r="A26" s="4">
        <v>76.3076645525236</v>
      </c>
      <c r="B26" s="4">
        <f t="shared" si="0"/>
        <v>74.9493881234887</v>
      </c>
      <c r="C26" s="4">
        <f t="shared" si="1"/>
        <v>67.4544493111398</v>
      </c>
      <c r="D26" s="4">
        <v>154.990105869935</v>
      </c>
      <c r="E26" s="5">
        <f t="shared" si="2"/>
        <v>66.6447448204315</v>
      </c>
      <c r="H26" s="1"/>
    </row>
    <row r="27" spans="1:8">
      <c r="A27" s="4">
        <v>77.1220968486985</v>
      </c>
      <c r="B27" s="4">
        <f t="shared" si="0"/>
        <v>75.7493235247917</v>
      </c>
      <c r="C27" s="4">
        <f t="shared" si="1"/>
        <v>68.1743911723125</v>
      </c>
      <c r="D27" s="4">
        <v>154.990105869935</v>
      </c>
      <c r="E27" s="5">
        <f t="shared" si="2"/>
        <v>67.3560446992888</v>
      </c>
      <c r="H27" s="1"/>
    </row>
    <row r="28" spans="1:8">
      <c r="A28" s="4">
        <v>78.0312398160804</v>
      </c>
      <c r="B28" s="4">
        <f t="shared" si="0"/>
        <v>76.6422837473542</v>
      </c>
      <c r="C28" s="4">
        <f t="shared" si="1"/>
        <v>68.9780553726188</v>
      </c>
      <c r="D28" s="4">
        <v>154.990105869935</v>
      </c>
      <c r="E28" s="5">
        <f t="shared" si="2"/>
        <v>68.150061937554</v>
      </c>
      <c r="H28" s="1"/>
    </row>
    <row r="29" spans="1:5">
      <c r="A29" s="6">
        <v>52.0668445863376</v>
      </c>
      <c r="B29" s="6">
        <f t="shared" si="0"/>
        <v>51.1400547527008</v>
      </c>
      <c r="C29" s="6">
        <f t="shared" si="1"/>
        <v>46.0260492774307</v>
      </c>
      <c r="D29" s="6">
        <v>159.488253692334</v>
      </c>
      <c r="E29" s="7">
        <f t="shared" si="2"/>
        <v>45.6553965155546</v>
      </c>
    </row>
    <row r="30" spans="1:5">
      <c r="A30" s="6">
        <v>53.0494094794326</v>
      </c>
      <c r="B30" s="6">
        <f t="shared" ref="B30:B55" si="3">A30*0.9822</f>
        <v>52.1051299906987</v>
      </c>
      <c r="C30" s="6">
        <f t="shared" si="1"/>
        <v>46.8946169916288</v>
      </c>
      <c r="D30" s="6">
        <v>159.488253692334</v>
      </c>
      <c r="E30" s="7">
        <f t="shared" si="2"/>
        <v>46.5169695598386</v>
      </c>
    </row>
    <row r="31" spans="1:5">
      <c r="A31" s="6">
        <v>54.0091487832822</v>
      </c>
      <c r="B31" s="6">
        <f t="shared" si="3"/>
        <v>53.0477859349398</v>
      </c>
      <c r="C31" s="6">
        <f t="shared" si="1"/>
        <v>47.7430073414458</v>
      </c>
      <c r="D31" s="6">
        <v>159.488253692334</v>
      </c>
      <c r="E31" s="7">
        <f t="shared" si="2"/>
        <v>47.3585277302431</v>
      </c>
    </row>
    <row r="32" spans="1:5">
      <c r="A32" s="6">
        <v>55.0242283908122</v>
      </c>
      <c r="B32" s="6">
        <f t="shared" si="3"/>
        <v>54.0447971254557</v>
      </c>
      <c r="C32" s="6">
        <f t="shared" si="1"/>
        <v>48.6403174129101</v>
      </c>
      <c r="D32" s="6">
        <v>159.488253692334</v>
      </c>
      <c r="E32" s="7">
        <f t="shared" si="2"/>
        <v>48.248611666476</v>
      </c>
    </row>
    <row r="33" spans="1:5">
      <c r="A33" s="6">
        <v>56.0582100907641</v>
      </c>
      <c r="B33" s="6">
        <f t="shared" si="3"/>
        <v>55.0603739511485</v>
      </c>
      <c r="C33" s="6">
        <f t="shared" si="1"/>
        <v>49.5543365560336</v>
      </c>
      <c r="D33" s="6">
        <v>159.488253692334</v>
      </c>
      <c r="E33" s="7">
        <f t="shared" si="2"/>
        <v>49.1552701144035</v>
      </c>
    </row>
    <row r="34" spans="1:5">
      <c r="A34" s="6">
        <v>57.1544719542851</v>
      </c>
      <c r="B34" s="6">
        <f t="shared" si="3"/>
        <v>56.1371223534988</v>
      </c>
      <c r="C34" s="6">
        <f t="shared" si="1"/>
        <v>50.5234101181489</v>
      </c>
      <c r="D34" s="6">
        <v>159.488253692334</v>
      </c>
      <c r="E34" s="7">
        <f t="shared" si="2"/>
        <v>50.1165396221214</v>
      </c>
    </row>
    <row r="35" spans="1:5">
      <c r="A35" s="6">
        <v>58.1789775616843</v>
      </c>
      <c r="B35" s="6">
        <f t="shared" si="3"/>
        <v>57.1433917610863</v>
      </c>
      <c r="C35" s="6">
        <f t="shared" si="1"/>
        <v>51.4290525849777</v>
      </c>
      <c r="D35" s="6">
        <v>159.488253692334</v>
      </c>
      <c r="E35" s="7">
        <f t="shared" si="2"/>
        <v>51.014888852036</v>
      </c>
    </row>
    <row r="36" spans="1:5">
      <c r="A36" s="6">
        <v>58.8939806913304</v>
      </c>
      <c r="B36" s="6">
        <f t="shared" si="3"/>
        <v>57.8456678350247</v>
      </c>
      <c r="C36" s="6">
        <f t="shared" si="1"/>
        <v>52.0611010515223</v>
      </c>
      <c r="D36" s="6">
        <v>159.488253692334</v>
      </c>
      <c r="E36" s="7">
        <f t="shared" si="2"/>
        <v>51.6418473637954</v>
      </c>
    </row>
    <row r="37" spans="1:5">
      <c r="A37" s="6">
        <v>59.9576637715578</v>
      </c>
      <c r="B37" s="6">
        <f t="shared" si="3"/>
        <v>58.8904173564241</v>
      </c>
      <c r="C37" s="6">
        <f t="shared" si="1"/>
        <v>53.0013756207817</v>
      </c>
      <c r="D37" s="6">
        <v>159.488253692334</v>
      </c>
      <c r="E37" s="7">
        <f t="shared" si="2"/>
        <v>52.5745498000673</v>
      </c>
    </row>
    <row r="38" spans="1:5">
      <c r="A38" s="6">
        <v>60.8705464091402</v>
      </c>
      <c r="B38" s="6">
        <f t="shared" si="3"/>
        <v>59.7870506830575</v>
      </c>
      <c r="C38" s="6">
        <f t="shared" si="1"/>
        <v>53.8083456147517</v>
      </c>
      <c r="D38" s="6">
        <v>159.488253692334</v>
      </c>
      <c r="E38" s="7">
        <f t="shared" si="2"/>
        <v>53.3750211772386</v>
      </c>
    </row>
    <row r="39" spans="1:5">
      <c r="A39" s="6">
        <v>61.0069393121058</v>
      </c>
      <c r="B39" s="6">
        <f t="shared" si="3"/>
        <v>59.9210157923503</v>
      </c>
      <c r="C39" s="6">
        <f t="shared" si="1"/>
        <v>53.9289142131153</v>
      </c>
      <c r="D39" s="6">
        <v>159.488253692334</v>
      </c>
      <c r="E39" s="7">
        <f t="shared" si="2"/>
        <v>53.4946188236156</v>
      </c>
    </row>
    <row r="40" spans="1:5">
      <c r="A40" s="6">
        <v>62.0004090824961</v>
      </c>
      <c r="B40" s="6">
        <f t="shared" si="3"/>
        <v>60.8968018008276</v>
      </c>
      <c r="C40" s="6">
        <f t="shared" si="1"/>
        <v>54.8071216207449</v>
      </c>
      <c r="D40" s="6">
        <v>159.488253692334</v>
      </c>
      <c r="E40" s="7">
        <f t="shared" si="2"/>
        <v>54.3657539318354</v>
      </c>
    </row>
    <row r="41" spans="1:5">
      <c r="A41" s="6">
        <v>63.1386660128715</v>
      </c>
      <c r="B41" s="6">
        <f t="shared" si="3"/>
        <v>62.0147977578424</v>
      </c>
      <c r="C41" s="6">
        <f t="shared" si="1"/>
        <v>55.8133179820582</v>
      </c>
      <c r="D41" s="6">
        <v>159.488253692334</v>
      </c>
      <c r="E41" s="7">
        <f t="shared" si="2"/>
        <v>55.363847284827</v>
      </c>
    </row>
    <row r="42" spans="1:5">
      <c r="A42" s="6">
        <v>64.9009915502834</v>
      </c>
      <c r="B42" s="6">
        <f t="shared" si="3"/>
        <v>63.7457539006883</v>
      </c>
      <c r="C42" s="6">
        <f t="shared" si="1"/>
        <v>57.3711785106195</v>
      </c>
      <c r="D42" s="6">
        <v>159.488253692334</v>
      </c>
      <c r="E42" s="7">
        <f t="shared" si="2"/>
        <v>56.9091621937535</v>
      </c>
    </row>
    <row r="43" spans="1:5">
      <c r="A43" s="6">
        <v>66.0450106358323</v>
      </c>
      <c r="B43" s="6">
        <f t="shared" si="3"/>
        <v>64.8694094465145</v>
      </c>
      <c r="C43" s="6">
        <f t="shared" si="1"/>
        <v>58.3824685018631</v>
      </c>
      <c r="D43" s="6">
        <v>159.488253692334</v>
      </c>
      <c r="E43" s="7">
        <f t="shared" si="2"/>
        <v>57.9123081571216</v>
      </c>
    </row>
    <row r="44" spans="1:5">
      <c r="A44" s="6">
        <v>66.8965990879481</v>
      </c>
      <c r="B44" s="6">
        <f t="shared" si="3"/>
        <v>65.7058396241827</v>
      </c>
      <c r="C44" s="6">
        <f t="shared" si="1"/>
        <v>59.1352556617644</v>
      </c>
      <c r="D44" s="6">
        <v>159.488253692334</v>
      </c>
      <c r="E44" s="7">
        <f t="shared" si="2"/>
        <v>58.6590330404578</v>
      </c>
    </row>
    <row r="45" spans="1:5">
      <c r="A45" s="6">
        <v>66.9723111938792</v>
      </c>
      <c r="B45" s="6">
        <f t="shared" si="3"/>
        <v>65.7802040546281</v>
      </c>
      <c r="C45" s="6">
        <f t="shared" si="1"/>
        <v>59.2021836491653</v>
      </c>
      <c r="D45" s="6">
        <v>159.488253692334</v>
      </c>
      <c r="E45" s="7">
        <f t="shared" si="2"/>
        <v>58.7254220495243</v>
      </c>
    </row>
    <row r="46" spans="1:5">
      <c r="A46" s="6">
        <v>68.8475207635212</v>
      </c>
      <c r="B46" s="6">
        <f t="shared" si="3"/>
        <v>67.6220348939305</v>
      </c>
      <c r="C46" s="6">
        <f t="shared" si="1"/>
        <v>60.8598314045375</v>
      </c>
      <c r="D46" s="6">
        <v>159.488253692334</v>
      </c>
      <c r="E46" s="7">
        <f t="shared" si="2"/>
        <v>60.3697205879119</v>
      </c>
    </row>
    <row r="47" spans="1:5">
      <c r="A47" s="6">
        <v>69.6813576804388</v>
      </c>
      <c r="B47" s="6">
        <f t="shared" si="3"/>
        <v>68.441029513727</v>
      </c>
      <c r="C47" s="6">
        <f t="shared" si="1"/>
        <v>61.5969265623543</v>
      </c>
      <c r="D47" s="6">
        <v>159.488253692334</v>
      </c>
      <c r="E47" s="7">
        <f t="shared" si="2"/>
        <v>61.1008798385566</v>
      </c>
    </row>
    <row r="48" spans="1:5">
      <c r="A48" s="6">
        <v>70.8336026356881</v>
      </c>
      <c r="B48" s="6">
        <f t="shared" si="3"/>
        <v>69.5727645087729</v>
      </c>
      <c r="C48" s="6">
        <f t="shared" si="1"/>
        <v>62.6154880578956</v>
      </c>
      <c r="D48" s="6">
        <v>159.488253692334</v>
      </c>
      <c r="E48" s="7">
        <f t="shared" si="2"/>
        <v>62.1112387480105</v>
      </c>
    </row>
    <row r="49" spans="1:5">
      <c r="A49" s="6">
        <v>71.8809135984415</v>
      </c>
      <c r="B49" s="6">
        <f t="shared" si="3"/>
        <v>70.6014333363892</v>
      </c>
      <c r="C49" s="6">
        <f t="shared" si="1"/>
        <v>63.5412900027503</v>
      </c>
      <c r="D49" s="6">
        <v>159.488253692334</v>
      </c>
      <c r="E49" s="7">
        <f t="shared" si="2"/>
        <v>63.0295851094902</v>
      </c>
    </row>
    <row r="50" spans="1:5">
      <c r="A50" s="6">
        <v>72.9445098374253</v>
      </c>
      <c r="B50" s="6">
        <f t="shared" si="3"/>
        <v>71.6460975623191</v>
      </c>
      <c r="C50" s="6">
        <f t="shared" si="1"/>
        <v>64.4814878060872</v>
      </c>
      <c r="D50" s="6">
        <v>159.488253692334</v>
      </c>
      <c r="E50" s="7">
        <f t="shared" si="2"/>
        <v>63.9622113980439</v>
      </c>
    </row>
    <row r="51" spans="1:5">
      <c r="A51" s="6">
        <v>74.1040259115717</v>
      </c>
      <c r="B51" s="6">
        <f t="shared" si="3"/>
        <v>72.7849742503457</v>
      </c>
      <c r="C51" s="6">
        <f t="shared" si="1"/>
        <v>65.5064768253112</v>
      </c>
      <c r="D51" s="6">
        <v>159.488253692334</v>
      </c>
      <c r="E51" s="7">
        <f t="shared" si="2"/>
        <v>64.9789460696357</v>
      </c>
    </row>
    <row r="52" spans="1:5">
      <c r="A52" s="6">
        <v>75.1409853629208</v>
      </c>
      <c r="B52" s="6">
        <f t="shared" si="3"/>
        <v>73.8034758234608</v>
      </c>
      <c r="C52" s="6">
        <f t="shared" si="1"/>
        <v>66.4231282411147</v>
      </c>
      <c r="D52" s="6">
        <v>159.488253692334</v>
      </c>
      <c r="E52" s="7">
        <f t="shared" si="2"/>
        <v>65.8882155922662</v>
      </c>
    </row>
    <row r="53" spans="1:5">
      <c r="A53" s="6">
        <v>76.3076645525236</v>
      </c>
      <c r="B53" s="6">
        <f t="shared" si="3"/>
        <v>74.9493881234887</v>
      </c>
      <c r="C53" s="6">
        <f t="shared" si="1"/>
        <v>67.4544493111398</v>
      </c>
      <c r="D53" s="6">
        <v>159.488253692334</v>
      </c>
      <c r="E53" s="7">
        <f t="shared" si="2"/>
        <v>66.911231321968</v>
      </c>
    </row>
    <row r="54" spans="1:5">
      <c r="A54" s="6">
        <v>77.1220968486985</v>
      </c>
      <c r="B54" s="6">
        <f t="shared" si="3"/>
        <v>75.7493235247917</v>
      </c>
      <c r="C54" s="6">
        <f t="shared" si="1"/>
        <v>68.1743911723125</v>
      </c>
      <c r="D54" s="6">
        <v>159.488253692334</v>
      </c>
      <c r="E54" s="7">
        <f t="shared" si="2"/>
        <v>67.625375413325</v>
      </c>
    </row>
    <row r="55" spans="1:5">
      <c r="A55" s="6">
        <v>78.0312398160804</v>
      </c>
      <c r="B55" s="6">
        <f t="shared" si="3"/>
        <v>76.6422837473542</v>
      </c>
      <c r="C55" s="6">
        <f t="shared" si="1"/>
        <v>68.9780553726188</v>
      </c>
      <c r="D55" s="6">
        <v>159.488253692334</v>
      </c>
      <c r="E55" s="7">
        <f t="shared" si="2"/>
        <v>68.4225676187471</v>
      </c>
    </row>
    <row r="56" spans="1:5">
      <c r="A56" s="4">
        <v>52.0668445863376</v>
      </c>
      <c r="B56" s="4">
        <f t="shared" si="0"/>
        <v>51.1400547527008</v>
      </c>
      <c r="C56" s="4">
        <f t="shared" si="1"/>
        <v>46.0260492774307</v>
      </c>
      <c r="D56" s="4">
        <v>164.86162361493</v>
      </c>
      <c r="E56" s="5">
        <f t="shared" si="2"/>
        <v>45.824648298302</v>
      </c>
    </row>
    <row r="57" spans="1:5">
      <c r="A57" s="4">
        <v>53.0494094794326</v>
      </c>
      <c r="B57" s="4">
        <f t="shared" si="0"/>
        <v>52.1051299906987</v>
      </c>
      <c r="C57" s="4">
        <f t="shared" si="1"/>
        <v>46.8946169916288</v>
      </c>
      <c r="D57" s="4">
        <v>164.86162361493</v>
      </c>
      <c r="E57" s="5">
        <f t="shared" si="2"/>
        <v>46.6894153302597</v>
      </c>
    </row>
    <row r="58" spans="1:5">
      <c r="A58" s="4">
        <v>54.0091487832822</v>
      </c>
      <c r="B58" s="4">
        <f t="shared" si="0"/>
        <v>53.0477859349398</v>
      </c>
      <c r="C58" s="4">
        <f t="shared" si="1"/>
        <v>47.7430073414458</v>
      </c>
      <c r="D58" s="4">
        <v>164.86162361493</v>
      </c>
      <c r="E58" s="5">
        <f t="shared" si="2"/>
        <v>47.534093290032</v>
      </c>
    </row>
    <row r="59" spans="1:5">
      <c r="A59" s="4">
        <v>55.0242283908122</v>
      </c>
      <c r="B59" s="4">
        <f t="shared" si="0"/>
        <v>54.0447971254557</v>
      </c>
      <c r="C59" s="4">
        <f t="shared" si="1"/>
        <v>48.6403174129101</v>
      </c>
      <c r="D59" s="4">
        <v>164.86162361493</v>
      </c>
      <c r="E59" s="5">
        <f t="shared" si="2"/>
        <v>48.4274769083288</v>
      </c>
    </row>
    <row r="60" spans="1:5">
      <c r="A60" s="4">
        <v>56.0582100907641</v>
      </c>
      <c r="B60" s="4">
        <f t="shared" si="0"/>
        <v>55.0603739511485</v>
      </c>
      <c r="C60" s="4">
        <f t="shared" si="1"/>
        <v>49.5543365560336</v>
      </c>
      <c r="D60" s="4">
        <v>164.86162361493</v>
      </c>
      <c r="E60" s="5">
        <f t="shared" si="2"/>
        <v>49.337496482659</v>
      </c>
    </row>
    <row r="61" spans="1:5">
      <c r="A61" s="4">
        <v>57.1544719542851</v>
      </c>
      <c r="B61" s="4">
        <f t="shared" si="0"/>
        <v>56.1371223534988</v>
      </c>
      <c r="C61" s="4">
        <f t="shared" si="1"/>
        <v>50.5234101181489</v>
      </c>
      <c r="D61" s="4">
        <v>164.86162361493</v>
      </c>
      <c r="E61" s="5">
        <f t="shared" si="2"/>
        <v>50.3023295686239</v>
      </c>
    </row>
    <row r="62" spans="1:5">
      <c r="A62" s="4">
        <v>58.1789775616843</v>
      </c>
      <c r="B62" s="4">
        <f t="shared" si="0"/>
        <v>57.1433917610863</v>
      </c>
      <c r="C62" s="4">
        <f t="shared" si="1"/>
        <v>51.4290525849777</v>
      </c>
      <c r="D62" s="4">
        <v>164.86162361493</v>
      </c>
      <c r="E62" s="5">
        <f t="shared" si="2"/>
        <v>51.2040091213546</v>
      </c>
    </row>
    <row r="63" spans="1:5">
      <c r="A63" s="4">
        <v>58.8939806913304</v>
      </c>
      <c r="B63" s="4">
        <f t="shared" si="0"/>
        <v>57.8456678350247</v>
      </c>
      <c r="C63" s="4">
        <f t="shared" si="1"/>
        <v>52.0611010515223</v>
      </c>
      <c r="D63" s="4">
        <v>164.86162361493</v>
      </c>
      <c r="E63" s="5">
        <f t="shared" si="2"/>
        <v>51.833291867573</v>
      </c>
    </row>
    <row r="64" spans="1:5">
      <c r="A64" s="4">
        <v>59.9576637715578</v>
      </c>
      <c r="B64" s="4">
        <f t="shared" si="0"/>
        <v>58.8904173564241</v>
      </c>
      <c r="C64" s="4">
        <f t="shared" si="1"/>
        <v>53.0013756207817</v>
      </c>
      <c r="D64" s="4">
        <v>164.86162361493</v>
      </c>
      <c r="E64" s="5">
        <f t="shared" si="2"/>
        <v>52.7694519794356</v>
      </c>
    </row>
    <row r="65" spans="1:5">
      <c r="A65" s="4">
        <v>60.8705464091402</v>
      </c>
      <c r="B65" s="4">
        <f t="shared" si="0"/>
        <v>59.7870506830575</v>
      </c>
      <c r="C65" s="4">
        <f t="shared" si="1"/>
        <v>53.8083456147517</v>
      </c>
      <c r="D65" s="4">
        <v>164.86162361493</v>
      </c>
      <c r="E65" s="5">
        <f t="shared" si="2"/>
        <v>53.5728908307274</v>
      </c>
    </row>
    <row r="66" spans="1:5">
      <c r="A66" s="4">
        <v>61.0069393121058</v>
      </c>
      <c r="B66" s="4">
        <f t="shared" si="0"/>
        <v>59.9210157923503</v>
      </c>
      <c r="C66" s="4">
        <f t="shared" si="1"/>
        <v>53.9289142131153</v>
      </c>
      <c r="D66" s="4">
        <v>164.86162361493</v>
      </c>
      <c r="E66" s="5">
        <f t="shared" si="2"/>
        <v>53.6929318445135</v>
      </c>
    </row>
    <row r="67" spans="1:5">
      <c r="A67" s="4">
        <v>62.0004090824961</v>
      </c>
      <c r="B67" s="4">
        <f t="shared" si="0"/>
        <v>60.8968018008276</v>
      </c>
      <c r="C67" s="4">
        <f t="shared" si="1"/>
        <v>54.8071216207449</v>
      </c>
      <c r="D67" s="4">
        <v>164.86162361493</v>
      </c>
      <c r="E67" s="5">
        <f t="shared" si="2"/>
        <v>54.5672963884919</v>
      </c>
    </row>
    <row r="68" spans="1:5">
      <c r="A68" s="4">
        <v>63.1386660128715</v>
      </c>
      <c r="B68" s="4">
        <f t="shared" ref="B68:B131" si="4">A68*0.9822</f>
        <v>62.0147977578424</v>
      </c>
      <c r="C68" s="4">
        <f t="shared" ref="C68:C131" si="5">B68*144/160</f>
        <v>55.8133179820582</v>
      </c>
      <c r="D68" s="4">
        <v>164.86162361493</v>
      </c>
      <c r="E68" s="5">
        <f t="shared" ref="E68:E131" si="6">2*C68/(1+1/SIN(D68*PI()/360))</f>
        <v>55.5690898315546</v>
      </c>
    </row>
    <row r="69" spans="1:5">
      <c r="A69" s="4">
        <v>64.9009915502834</v>
      </c>
      <c r="B69" s="4">
        <f t="shared" si="4"/>
        <v>63.7457539006883</v>
      </c>
      <c r="C69" s="4">
        <f t="shared" si="5"/>
        <v>57.3711785106195</v>
      </c>
      <c r="D69" s="4">
        <v>164.86162361493</v>
      </c>
      <c r="E69" s="5">
        <f t="shared" si="6"/>
        <v>57.1201334674927</v>
      </c>
    </row>
    <row r="70" spans="1:5">
      <c r="A70" s="4">
        <v>66.0450106358323</v>
      </c>
      <c r="B70" s="4">
        <f t="shared" si="4"/>
        <v>64.8694094465145</v>
      </c>
      <c r="C70" s="4">
        <f t="shared" si="5"/>
        <v>58.3824685018631</v>
      </c>
      <c r="D70" s="4">
        <v>164.86162361493</v>
      </c>
      <c r="E70" s="5">
        <f t="shared" si="6"/>
        <v>58.1269982517585</v>
      </c>
    </row>
    <row r="71" spans="1:5">
      <c r="A71" s="4">
        <v>66.8965990879481</v>
      </c>
      <c r="B71" s="4">
        <f t="shared" si="4"/>
        <v>65.7058396241827</v>
      </c>
      <c r="C71" s="4">
        <f t="shared" si="5"/>
        <v>59.1352556617644</v>
      </c>
      <c r="D71" s="4">
        <v>164.86162361493</v>
      </c>
      <c r="E71" s="5">
        <f t="shared" si="6"/>
        <v>58.8764913624538</v>
      </c>
    </row>
    <row r="72" spans="1:5">
      <c r="A72" s="4">
        <v>66.9723111938792</v>
      </c>
      <c r="B72" s="4">
        <f t="shared" si="4"/>
        <v>65.7802040546281</v>
      </c>
      <c r="C72" s="4">
        <f t="shared" si="5"/>
        <v>59.2021836491653</v>
      </c>
      <c r="D72" s="4">
        <v>164.86162361493</v>
      </c>
      <c r="E72" s="5">
        <f t="shared" si="6"/>
        <v>58.9431264860872</v>
      </c>
    </row>
    <row r="73" spans="1:5">
      <c r="A73" s="4">
        <v>68.8475207635212</v>
      </c>
      <c r="B73" s="4">
        <f t="shared" si="4"/>
        <v>67.6220348939305</v>
      </c>
      <c r="C73" s="4">
        <f t="shared" si="5"/>
        <v>60.8598314045375</v>
      </c>
      <c r="D73" s="4">
        <v>164.86162361493</v>
      </c>
      <c r="E73" s="5">
        <f t="shared" si="6"/>
        <v>60.5935206994712</v>
      </c>
    </row>
    <row r="74" spans="1:5">
      <c r="A74" s="4">
        <v>69.6813576804388</v>
      </c>
      <c r="B74" s="4">
        <f t="shared" si="4"/>
        <v>68.441029513727</v>
      </c>
      <c r="C74" s="4">
        <f t="shared" si="5"/>
        <v>61.5969265623543</v>
      </c>
      <c r="D74" s="4">
        <v>164.86162361493</v>
      </c>
      <c r="E74" s="5">
        <f t="shared" si="6"/>
        <v>61.3273904732104</v>
      </c>
    </row>
    <row r="75" spans="1:5">
      <c r="A75" s="4">
        <v>70.8336026356881</v>
      </c>
      <c r="B75" s="4">
        <f t="shared" si="4"/>
        <v>69.5727645087729</v>
      </c>
      <c r="C75" s="4">
        <f t="shared" si="5"/>
        <v>62.6154880578956</v>
      </c>
      <c r="D75" s="4">
        <v>164.86162361493</v>
      </c>
      <c r="E75" s="5">
        <f t="shared" si="6"/>
        <v>62.3414949430951</v>
      </c>
    </row>
    <row r="76" spans="1:5">
      <c r="A76" s="4">
        <v>71.8809135984415</v>
      </c>
      <c r="B76" s="4">
        <f t="shared" si="4"/>
        <v>70.6014333363892</v>
      </c>
      <c r="C76" s="4">
        <f t="shared" si="5"/>
        <v>63.5412900027503</v>
      </c>
      <c r="D76" s="4">
        <v>164.86162361493</v>
      </c>
      <c r="E76" s="5">
        <f t="shared" si="6"/>
        <v>63.2632457599234</v>
      </c>
    </row>
    <row r="77" spans="1:5">
      <c r="A77" s="4">
        <v>72.9445098374253</v>
      </c>
      <c r="B77" s="4">
        <f t="shared" si="4"/>
        <v>71.6460975623191</v>
      </c>
      <c r="C77" s="4">
        <f t="shared" si="5"/>
        <v>64.4814878060872</v>
      </c>
      <c r="D77" s="4">
        <v>164.86162361493</v>
      </c>
      <c r="E77" s="5">
        <f t="shared" si="6"/>
        <v>64.199329441776</v>
      </c>
    </row>
    <row r="78" spans="1:5">
      <c r="A78" s="4">
        <v>74.1040259115717</v>
      </c>
      <c r="B78" s="4">
        <f t="shared" si="4"/>
        <v>72.7849742503457</v>
      </c>
      <c r="C78" s="4">
        <f t="shared" si="5"/>
        <v>65.5064768253112</v>
      </c>
      <c r="D78" s="4">
        <v>164.86162361493</v>
      </c>
      <c r="E78" s="5">
        <f t="shared" si="6"/>
        <v>65.2198333097583</v>
      </c>
    </row>
    <row r="79" spans="1:5">
      <c r="A79" s="4">
        <v>75.1409853629208</v>
      </c>
      <c r="B79" s="4">
        <f t="shared" si="4"/>
        <v>73.8034758234608</v>
      </c>
      <c r="C79" s="4">
        <f t="shared" si="5"/>
        <v>66.4231282411147</v>
      </c>
      <c r="D79" s="4">
        <v>164.86162361493</v>
      </c>
      <c r="E79" s="5">
        <f t="shared" si="6"/>
        <v>66.1324736384587</v>
      </c>
    </row>
    <row r="80" spans="1:5">
      <c r="A80" s="4">
        <v>76.3076645525236</v>
      </c>
      <c r="B80" s="4">
        <f t="shared" si="4"/>
        <v>74.9493881234887</v>
      </c>
      <c r="C80" s="4">
        <f t="shared" si="5"/>
        <v>67.4544493111398</v>
      </c>
      <c r="D80" s="4">
        <v>164.86162361493</v>
      </c>
      <c r="E80" s="5">
        <f t="shared" si="6"/>
        <v>67.1592818494277</v>
      </c>
    </row>
    <row r="81" spans="1:5">
      <c r="A81" s="4">
        <v>77.1220968486985</v>
      </c>
      <c r="B81" s="4">
        <f t="shared" si="4"/>
        <v>75.7493235247917</v>
      </c>
      <c r="C81" s="4">
        <f t="shared" si="5"/>
        <v>68.1743911723125</v>
      </c>
      <c r="D81" s="4">
        <v>164.86162361493</v>
      </c>
      <c r="E81" s="5">
        <f t="shared" si="6"/>
        <v>67.8760733859901</v>
      </c>
    </row>
    <row r="82" spans="1:5">
      <c r="A82" s="4">
        <v>78.0312398160804</v>
      </c>
      <c r="B82" s="4">
        <f t="shared" si="4"/>
        <v>76.6422837473542</v>
      </c>
      <c r="C82" s="4">
        <f t="shared" si="5"/>
        <v>68.9780553726188</v>
      </c>
      <c r="D82" s="4">
        <v>164.86162361493</v>
      </c>
      <c r="E82" s="5">
        <f t="shared" si="6"/>
        <v>68.6762209091239</v>
      </c>
    </row>
    <row r="83" spans="1:5">
      <c r="A83" s="6">
        <v>52.0668445863376</v>
      </c>
      <c r="B83" s="6">
        <f t="shared" si="4"/>
        <v>51.1400547527008</v>
      </c>
      <c r="C83" s="6">
        <f t="shared" si="5"/>
        <v>46.0260492774307</v>
      </c>
      <c r="D83" s="6">
        <v>168.878030229279</v>
      </c>
      <c r="E83" s="7">
        <f t="shared" si="6"/>
        <v>45.9174857114877</v>
      </c>
    </row>
    <row r="84" spans="1:5">
      <c r="A84" s="6">
        <v>53.0494094794326</v>
      </c>
      <c r="B84" s="6">
        <f t="shared" si="4"/>
        <v>52.1051299906987</v>
      </c>
      <c r="C84" s="6">
        <f t="shared" si="5"/>
        <v>46.8946169916288</v>
      </c>
      <c r="D84" s="6">
        <v>168.878030229279</v>
      </c>
      <c r="E84" s="7">
        <f t="shared" si="6"/>
        <v>46.7840046987193</v>
      </c>
    </row>
    <row r="85" spans="1:5">
      <c r="A85" s="6">
        <v>54.0091487832822</v>
      </c>
      <c r="B85" s="6">
        <f t="shared" si="4"/>
        <v>53.0477859349398</v>
      </c>
      <c r="C85" s="6">
        <f t="shared" si="5"/>
        <v>47.7430073414458</v>
      </c>
      <c r="D85" s="6">
        <v>168.878030229279</v>
      </c>
      <c r="E85" s="7">
        <f t="shared" si="6"/>
        <v>47.6303939147624</v>
      </c>
    </row>
    <row r="86" spans="1:5">
      <c r="A86" s="6">
        <v>55.0242283908122</v>
      </c>
      <c r="B86" s="6">
        <f t="shared" si="4"/>
        <v>54.0447971254557</v>
      </c>
      <c r="C86" s="6">
        <f t="shared" si="5"/>
        <v>48.6403174129101</v>
      </c>
      <c r="D86" s="6">
        <v>168.878030229279</v>
      </c>
      <c r="E86" s="7">
        <f t="shared" si="6"/>
        <v>48.525587463461</v>
      </c>
    </row>
    <row r="87" spans="1:5">
      <c r="A87" s="6">
        <v>56.0582100907641</v>
      </c>
      <c r="B87" s="6">
        <f t="shared" si="4"/>
        <v>55.0603739511485</v>
      </c>
      <c r="C87" s="6">
        <f t="shared" si="5"/>
        <v>49.5543365560336</v>
      </c>
      <c r="D87" s="6">
        <v>168.878030229279</v>
      </c>
      <c r="E87" s="7">
        <f t="shared" si="6"/>
        <v>49.437450671433</v>
      </c>
    </row>
    <row r="88" spans="1:5">
      <c r="A88" s="6">
        <v>57.1544719542851</v>
      </c>
      <c r="B88" s="6">
        <f t="shared" si="4"/>
        <v>56.1371223534988</v>
      </c>
      <c r="C88" s="6">
        <f t="shared" si="5"/>
        <v>50.5234101181489</v>
      </c>
      <c r="D88" s="6">
        <v>168.878030229279</v>
      </c>
      <c r="E88" s="7">
        <f t="shared" si="6"/>
        <v>50.404238439238</v>
      </c>
    </row>
    <row r="89" spans="1:5">
      <c r="A89" s="6">
        <v>58.1789775616843</v>
      </c>
      <c r="B89" s="6">
        <f t="shared" si="4"/>
        <v>57.1433917610863</v>
      </c>
      <c r="C89" s="6">
        <f t="shared" si="5"/>
        <v>51.4290525849777</v>
      </c>
      <c r="D89" s="6">
        <v>168.878030229279</v>
      </c>
      <c r="E89" s="7">
        <f t="shared" si="6"/>
        <v>51.3077447293318</v>
      </c>
    </row>
    <row r="90" spans="1:5">
      <c r="A90" s="6">
        <v>58.8939806913304</v>
      </c>
      <c r="B90" s="6">
        <f t="shared" si="4"/>
        <v>57.8456678350247</v>
      </c>
      <c r="C90" s="6">
        <f t="shared" si="5"/>
        <v>52.0611010515223</v>
      </c>
      <c r="D90" s="6">
        <v>168.878030229279</v>
      </c>
      <c r="E90" s="7">
        <f t="shared" si="6"/>
        <v>51.9383023567439</v>
      </c>
    </row>
    <row r="91" spans="1:5">
      <c r="A91" s="6">
        <v>59.9576637715578</v>
      </c>
      <c r="B91" s="6">
        <f t="shared" si="4"/>
        <v>58.8904173564241</v>
      </c>
      <c r="C91" s="6">
        <f t="shared" si="5"/>
        <v>53.0013756207817</v>
      </c>
      <c r="D91" s="6">
        <v>168.878030229279</v>
      </c>
      <c r="E91" s="7">
        <f t="shared" si="6"/>
        <v>52.8763590610811</v>
      </c>
    </row>
    <row r="92" spans="1:5">
      <c r="A92" s="6">
        <v>60.8705464091402</v>
      </c>
      <c r="B92" s="6">
        <f t="shared" si="4"/>
        <v>59.7870506830575</v>
      </c>
      <c r="C92" s="6">
        <f t="shared" si="5"/>
        <v>53.8083456147517</v>
      </c>
      <c r="D92" s="6">
        <v>168.878030229279</v>
      </c>
      <c r="E92" s="7">
        <f t="shared" si="6"/>
        <v>53.6814256212016</v>
      </c>
    </row>
    <row r="93" spans="1:5">
      <c r="A93" s="6">
        <v>61.0069393121058</v>
      </c>
      <c r="B93" s="6">
        <f t="shared" si="4"/>
        <v>59.9210157923503</v>
      </c>
      <c r="C93" s="6">
        <f t="shared" si="5"/>
        <v>53.9289142131153</v>
      </c>
      <c r="D93" s="6">
        <v>168.878030229279</v>
      </c>
      <c r="E93" s="7">
        <f t="shared" si="6"/>
        <v>53.8017098293734</v>
      </c>
    </row>
    <row r="94" spans="1:5">
      <c r="A94" s="6">
        <v>62.0004090824961</v>
      </c>
      <c r="B94" s="6">
        <f t="shared" si="4"/>
        <v>60.8968018008276</v>
      </c>
      <c r="C94" s="6">
        <f t="shared" si="5"/>
        <v>54.8071216207449</v>
      </c>
      <c r="D94" s="6">
        <v>168.878030229279</v>
      </c>
      <c r="E94" s="7">
        <f t="shared" si="6"/>
        <v>54.6778457724887</v>
      </c>
    </row>
    <row r="95" spans="1:5">
      <c r="A95" s="6">
        <v>63.1386660128715</v>
      </c>
      <c r="B95" s="6">
        <f t="shared" si="4"/>
        <v>62.0147977578424</v>
      </c>
      <c r="C95" s="6">
        <f t="shared" si="5"/>
        <v>55.8133179820582</v>
      </c>
      <c r="D95" s="6">
        <v>168.878030229279</v>
      </c>
      <c r="E95" s="7">
        <f t="shared" si="6"/>
        <v>55.6816687763938</v>
      </c>
    </row>
    <row r="96" spans="1:5">
      <c r="A96" s="6">
        <v>64.9009915502834</v>
      </c>
      <c r="B96" s="6">
        <f t="shared" si="4"/>
        <v>63.7457539006883</v>
      </c>
      <c r="C96" s="6">
        <f t="shared" si="5"/>
        <v>57.3711785106195</v>
      </c>
      <c r="D96" s="6">
        <v>168.878030229279</v>
      </c>
      <c r="E96" s="7">
        <f t="shared" si="6"/>
        <v>57.2358547142206</v>
      </c>
    </row>
    <row r="97" spans="1:5">
      <c r="A97" s="6">
        <v>66.0450106358323</v>
      </c>
      <c r="B97" s="6">
        <f t="shared" si="4"/>
        <v>64.8694094465145</v>
      </c>
      <c r="C97" s="6">
        <f t="shared" si="5"/>
        <v>58.3824685018631</v>
      </c>
      <c r="D97" s="6">
        <v>168.878030229279</v>
      </c>
      <c r="E97" s="7">
        <f t="shared" si="6"/>
        <v>58.2447593334982</v>
      </c>
    </row>
    <row r="98" spans="1:5">
      <c r="A98" s="6">
        <v>66.8965990879481</v>
      </c>
      <c r="B98" s="6">
        <f t="shared" si="4"/>
        <v>65.7058396241827</v>
      </c>
      <c r="C98" s="6">
        <f t="shared" si="5"/>
        <v>59.1352556617644</v>
      </c>
      <c r="D98" s="6">
        <v>168.878030229279</v>
      </c>
      <c r="E98" s="7">
        <f t="shared" si="6"/>
        <v>58.9957708628651</v>
      </c>
    </row>
    <row r="99" spans="1:5">
      <c r="A99" s="6">
        <v>66.9723111938792</v>
      </c>
      <c r="B99" s="6">
        <f t="shared" si="4"/>
        <v>65.7802040546281</v>
      </c>
      <c r="C99" s="6">
        <f t="shared" si="5"/>
        <v>59.2021836491653</v>
      </c>
      <c r="D99" s="6">
        <v>168.878030229279</v>
      </c>
      <c r="E99" s="7">
        <f t="shared" si="6"/>
        <v>59.0625409844251</v>
      </c>
    </row>
    <row r="100" spans="1:5">
      <c r="A100" s="6">
        <v>68.8475207635212</v>
      </c>
      <c r="B100" s="6">
        <f t="shared" si="4"/>
        <v>67.6220348939305</v>
      </c>
      <c r="C100" s="6">
        <f t="shared" si="5"/>
        <v>60.8598314045375</v>
      </c>
      <c r="D100" s="6">
        <v>168.878030229279</v>
      </c>
      <c r="E100" s="7">
        <f t="shared" si="6"/>
        <v>60.7162787767605</v>
      </c>
    </row>
    <row r="101" spans="1:5">
      <c r="A101" s="6">
        <v>69.6813576804388</v>
      </c>
      <c r="B101" s="6">
        <f t="shared" si="4"/>
        <v>68.441029513727</v>
      </c>
      <c r="C101" s="6">
        <f t="shared" si="5"/>
        <v>61.5969265623543</v>
      </c>
      <c r="D101" s="6">
        <v>168.878030229279</v>
      </c>
      <c r="E101" s="7">
        <f t="shared" si="6"/>
        <v>61.4516353174241</v>
      </c>
    </row>
    <row r="102" spans="1:5">
      <c r="A102" s="6">
        <v>70.8336026356881</v>
      </c>
      <c r="B102" s="6">
        <f t="shared" si="4"/>
        <v>69.5727645087729</v>
      </c>
      <c r="C102" s="6">
        <f t="shared" si="5"/>
        <v>62.6154880578956</v>
      </c>
      <c r="D102" s="6">
        <v>168.878030229279</v>
      </c>
      <c r="E102" s="7">
        <f t="shared" si="6"/>
        <v>62.4677942893983</v>
      </c>
    </row>
    <row r="103" spans="1:5">
      <c r="A103" s="6">
        <v>71.8809135984415</v>
      </c>
      <c r="B103" s="6">
        <f t="shared" si="4"/>
        <v>70.6014333363892</v>
      </c>
      <c r="C103" s="6">
        <f t="shared" si="5"/>
        <v>63.5412900027503</v>
      </c>
      <c r="D103" s="6">
        <v>168.878030229279</v>
      </c>
      <c r="E103" s="7">
        <f t="shared" si="6"/>
        <v>63.3914125065148</v>
      </c>
    </row>
    <row r="104" spans="1:5">
      <c r="A104" s="6">
        <v>72.9445098374253</v>
      </c>
      <c r="B104" s="6">
        <f t="shared" si="4"/>
        <v>71.6460975623191</v>
      </c>
      <c r="C104" s="6">
        <f t="shared" si="5"/>
        <v>64.4814878060872</v>
      </c>
      <c r="D104" s="6">
        <v>168.878030229279</v>
      </c>
      <c r="E104" s="7">
        <f t="shared" si="6"/>
        <v>64.3293926260004</v>
      </c>
    </row>
    <row r="105" spans="1:5">
      <c r="A105" s="6">
        <v>74.1040259115717</v>
      </c>
      <c r="B105" s="6">
        <f t="shared" si="4"/>
        <v>72.7849742503457</v>
      </c>
      <c r="C105" s="6">
        <f t="shared" si="5"/>
        <v>65.5064768253112</v>
      </c>
      <c r="D105" s="6">
        <v>168.878030229279</v>
      </c>
      <c r="E105" s="7">
        <f t="shared" si="6"/>
        <v>65.3519639607885</v>
      </c>
    </row>
    <row r="106" spans="1:5">
      <c r="A106" s="6">
        <v>75.1409853629208</v>
      </c>
      <c r="B106" s="6">
        <f t="shared" si="4"/>
        <v>73.8034758234608</v>
      </c>
      <c r="C106" s="6">
        <f t="shared" si="5"/>
        <v>66.4231282411147</v>
      </c>
      <c r="D106" s="6">
        <v>168.878030229279</v>
      </c>
      <c r="E106" s="7">
        <f t="shared" si="6"/>
        <v>66.266453232589</v>
      </c>
    </row>
    <row r="107" spans="1:5">
      <c r="A107" s="6">
        <v>76.3076645525236</v>
      </c>
      <c r="B107" s="6">
        <f t="shared" si="4"/>
        <v>74.9493881234887</v>
      </c>
      <c r="C107" s="6">
        <f t="shared" si="5"/>
        <v>67.4544493111398</v>
      </c>
      <c r="D107" s="6">
        <v>168.878030229279</v>
      </c>
      <c r="E107" s="7">
        <f t="shared" si="6"/>
        <v>67.2953416825055</v>
      </c>
    </row>
    <row r="108" spans="1:5">
      <c r="A108" s="6">
        <v>77.1220968486985</v>
      </c>
      <c r="B108" s="6">
        <f t="shared" si="4"/>
        <v>75.7493235247917</v>
      </c>
      <c r="C108" s="6">
        <f t="shared" si="5"/>
        <v>68.1743911723125</v>
      </c>
      <c r="D108" s="6">
        <v>168.878030229279</v>
      </c>
      <c r="E108" s="7">
        <f t="shared" si="6"/>
        <v>68.0135853867226</v>
      </c>
    </row>
    <row r="109" spans="1:5">
      <c r="A109" s="6">
        <v>78.0312398160804</v>
      </c>
      <c r="B109" s="6">
        <f t="shared" si="4"/>
        <v>76.6422837473542</v>
      </c>
      <c r="C109" s="6">
        <f t="shared" si="5"/>
        <v>68.9780553726188</v>
      </c>
      <c r="D109" s="6">
        <v>168.878030229279</v>
      </c>
      <c r="E109" s="7">
        <f t="shared" si="6"/>
        <v>68.815353950693</v>
      </c>
    </row>
    <row r="110" spans="1:5">
      <c r="A110" s="4">
        <v>52.0668445863376</v>
      </c>
      <c r="B110" s="4">
        <f t="shared" si="4"/>
        <v>51.1400547527008</v>
      </c>
      <c r="C110" s="4">
        <f t="shared" si="5"/>
        <v>46.0260492774307</v>
      </c>
      <c r="D110" s="4">
        <v>174.220693046066</v>
      </c>
      <c r="E110" s="5">
        <f t="shared" si="6"/>
        <v>45.9967690725041</v>
      </c>
    </row>
    <row r="111" spans="1:5">
      <c r="A111" s="4">
        <v>53.0494094794326</v>
      </c>
      <c r="B111" s="4">
        <f t="shared" si="4"/>
        <v>52.1051299906987</v>
      </c>
      <c r="C111" s="4">
        <f t="shared" si="5"/>
        <v>46.8946169916288</v>
      </c>
      <c r="D111" s="4">
        <v>174.220693046066</v>
      </c>
      <c r="E111" s="5">
        <f t="shared" si="6"/>
        <v>46.8647842335053</v>
      </c>
    </row>
    <row r="112" spans="1:5">
      <c r="A112" s="4">
        <v>54.0091487832822</v>
      </c>
      <c r="B112" s="4">
        <f t="shared" si="4"/>
        <v>53.0477859349398</v>
      </c>
      <c r="C112" s="4">
        <f t="shared" si="5"/>
        <v>47.7430073414458</v>
      </c>
      <c r="D112" s="4">
        <v>174.220693046066</v>
      </c>
      <c r="E112" s="5">
        <f t="shared" si="6"/>
        <v>47.7126348662775</v>
      </c>
    </row>
    <row r="113" spans="1:5">
      <c r="A113" s="4">
        <v>55.0242283908122</v>
      </c>
      <c r="B113" s="4">
        <f t="shared" si="4"/>
        <v>54.0447971254557</v>
      </c>
      <c r="C113" s="4">
        <f t="shared" si="5"/>
        <v>48.6403174129101</v>
      </c>
      <c r="D113" s="4">
        <v>174.220693046066</v>
      </c>
      <c r="E113" s="5">
        <f t="shared" si="6"/>
        <v>48.6093740996363</v>
      </c>
    </row>
    <row r="114" spans="1:5">
      <c r="A114" s="4">
        <v>56.0582100907641</v>
      </c>
      <c r="B114" s="4">
        <f t="shared" si="4"/>
        <v>55.0603739511485</v>
      </c>
      <c r="C114" s="4">
        <f t="shared" si="5"/>
        <v>49.5543365560336</v>
      </c>
      <c r="D114" s="4">
        <v>174.220693046066</v>
      </c>
      <c r="E114" s="5">
        <f t="shared" si="6"/>
        <v>49.522811774912</v>
      </c>
    </row>
    <row r="115" spans="1:5">
      <c r="A115" s="4">
        <v>57.1544719542851</v>
      </c>
      <c r="B115" s="4">
        <f t="shared" si="4"/>
        <v>56.1371223534988</v>
      </c>
      <c r="C115" s="4">
        <f t="shared" si="5"/>
        <v>50.5234101181489</v>
      </c>
      <c r="D115" s="4">
        <v>174.220693046066</v>
      </c>
      <c r="E115" s="5">
        <f t="shared" si="6"/>
        <v>50.4912688454332</v>
      </c>
    </row>
    <row r="116" spans="1:5">
      <c r="A116" s="4">
        <v>58.1789775616843</v>
      </c>
      <c r="B116" s="4">
        <f t="shared" si="4"/>
        <v>57.1433917610863</v>
      </c>
      <c r="C116" s="4">
        <f t="shared" si="5"/>
        <v>51.4290525849777</v>
      </c>
      <c r="D116" s="4">
        <v>174.220693046066</v>
      </c>
      <c r="E116" s="5">
        <f t="shared" si="6"/>
        <v>51.3963351733703</v>
      </c>
    </row>
    <row r="117" spans="1:5">
      <c r="A117" s="4">
        <v>58.8939806913304</v>
      </c>
      <c r="B117" s="4">
        <f t="shared" si="4"/>
        <v>57.8456678350247</v>
      </c>
      <c r="C117" s="4">
        <f t="shared" si="5"/>
        <v>52.0611010515223</v>
      </c>
      <c r="D117" s="4">
        <v>174.220693046066</v>
      </c>
      <c r="E117" s="5">
        <f t="shared" si="6"/>
        <v>52.0279815522077</v>
      </c>
    </row>
    <row r="118" spans="1:5">
      <c r="A118" s="4">
        <v>59.9576637715578</v>
      </c>
      <c r="B118" s="4">
        <f t="shared" si="4"/>
        <v>58.8904173564241</v>
      </c>
      <c r="C118" s="4">
        <f t="shared" si="5"/>
        <v>53.0013756207817</v>
      </c>
      <c r="D118" s="4">
        <v>174.220693046066</v>
      </c>
      <c r="E118" s="5">
        <f t="shared" si="6"/>
        <v>52.9676579508114</v>
      </c>
    </row>
    <row r="119" spans="1:5">
      <c r="A119" s="4">
        <v>60.8705464091402</v>
      </c>
      <c r="B119" s="4">
        <f t="shared" si="4"/>
        <v>59.7870506830575</v>
      </c>
      <c r="C119" s="4">
        <f t="shared" si="5"/>
        <v>53.8083456147517</v>
      </c>
      <c r="D119" s="4">
        <v>174.220693046066</v>
      </c>
      <c r="E119" s="5">
        <f t="shared" si="6"/>
        <v>53.7741145779563</v>
      </c>
    </row>
    <row r="120" spans="1:5">
      <c r="A120" s="4">
        <v>61.0069393121058</v>
      </c>
      <c r="B120" s="4">
        <f t="shared" si="4"/>
        <v>59.9210157923503</v>
      </c>
      <c r="C120" s="4">
        <f t="shared" si="5"/>
        <v>53.9289142131153</v>
      </c>
      <c r="D120" s="4">
        <v>174.220693046066</v>
      </c>
      <c r="E120" s="5">
        <f t="shared" si="6"/>
        <v>53.8946064746841</v>
      </c>
    </row>
    <row r="121" spans="1:5">
      <c r="A121" s="4">
        <v>62.0004090824961</v>
      </c>
      <c r="B121" s="4">
        <f t="shared" si="4"/>
        <v>60.8968018008276</v>
      </c>
      <c r="C121" s="4">
        <f t="shared" si="5"/>
        <v>54.8071216207449</v>
      </c>
      <c r="D121" s="4">
        <v>174.220693046066</v>
      </c>
      <c r="E121" s="5">
        <f t="shared" si="6"/>
        <v>54.7722551966722</v>
      </c>
    </row>
    <row r="122" spans="1:5">
      <c r="A122" s="4">
        <v>63.1386660128715</v>
      </c>
      <c r="B122" s="4">
        <f t="shared" si="4"/>
        <v>62.0147977578424</v>
      </c>
      <c r="C122" s="4">
        <f t="shared" si="5"/>
        <v>55.8133179820582</v>
      </c>
      <c r="D122" s="4">
        <v>174.220693046066</v>
      </c>
      <c r="E122" s="5">
        <f t="shared" si="6"/>
        <v>55.777811450131</v>
      </c>
    </row>
    <row r="123" spans="1:5">
      <c r="A123" s="4">
        <v>64.9009915502834</v>
      </c>
      <c r="B123" s="4">
        <f t="shared" si="4"/>
        <v>63.7457539006883</v>
      </c>
      <c r="C123" s="4">
        <f t="shared" si="5"/>
        <v>57.3711785106195</v>
      </c>
      <c r="D123" s="4">
        <v>174.220693046066</v>
      </c>
      <c r="E123" s="5">
        <f t="shared" si="6"/>
        <v>57.334680920884</v>
      </c>
    </row>
    <row r="124" spans="1:5">
      <c r="A124" s="4">
        <v>66.0450106358323</v>
      </c>
      <c r="B124" s="4">
        <f t="shared" si="4"/>
        <v>64.8694094465145</v>
      </c>
      <c r="C124" s="4">
        <f t="shared" si="5"/>
        <v>58.3824685018631</v>
      </c>
      <c r="D124" s="4">
        <v>174.220693046066</v>
      </c>
      <c r="E124" s="5">
        <f t="shared" si="6"/>
        <v>58.3453275638792</v>
      </c>
    </row>
    <row r="125" spans="1:5">
      <c r="A125" s="4">
        <v>66.8965990879481</v>
      </c>
      <c r="B125" s="4">
        <f t="shared" si="4"/>
        <v>65.7058396241827</v>
      </c>
      <c r="C125" s="4">
        <f t="shared" si="5"/>
        <v>59.1352556617644</v>
      </c>
      <c r="D125" s="4">
        <v>174.220693046066</v>
      </c>
      <c r="E125" s="5">
        <f t="shared" si="6"/>
        <v>59.0976358262289</v>
      </c>
    </row>
    <row r="126" spans="1:5">
      <c r="A126" s="4">
        <v>66.9723111938792</v>
      </c>
      <c r="B126" s="4">
        <f t="shared" si="4"/>
        <v>65.7802040546281</v>
      </c>
      <c r="C126" s="4">
        <f t="shared" si="5"/>
        <v>59.2021836491653</v>
      </c>
      <c r="D126" s="4">
        <v>174.220693046066</v>
      </c>
      <c r="E126" s="5">
        <f t="shared" si="6"/>
        <v>59.1645212363237</v>
      </c>
    </row>
    <row r="127" spans="1:5">
      <c r="A127" s="4">
        <v>68.8475207635212</v>
      </c>
      <c r="B127" s="4">
        <f t="shared" si="4"/>
        <v>67.6220348939305</v>
      </c>
      <c r="C127" s="4">
        <f t="shared" si="5"/>
        <v>60.8598314045375</v>
      </c>
      <c r="D127" s="4">
        <v>174.220693046066</v>
      </c>
      <c r="E127" s="5">
        <f t="shared" si="6"/>
        <v>60.8211144526526</v>
      </c>
    </row>
    <row r="128" spans="1:5">
      <c r="A128" s="4">
        <v>69.6813576804388</v>
      </c>
      <c r="B128" s="4">
        <f t="shared" si="4"/>
        <v>68.441029513727</v>
      </c>
      <c r="C128" s="4">
        <f t="shared" si="5"/>
        <v>61.5969265623543</v>
      </c>
      <c r="D128" s="4">
        <v>174.220693046066</v>
      </c>
      <c r="E128" s="5">
        <f t="shared" si="6"/>
        <v>61.5577406956351</v>
      </c>
    </row>
    <row r="129" spans="1:5">
      <c r="A129" s="4">
        <v>70.8336026356881</v>
      </c>
      <c r="B129" s="4">
        <f t="shared" si="4"/>
        <v>69.5727645087729</v>
      </c>
      <c r="C129" s="4">
        <f t="shared" si="5"/>
        <v>62.6154880578956</v>
      </c>
      <c r="D129" s="4">
        <v>174.220693046066</v>
      </c>
      <c r="E129" s="5">
        <f t="shared" si="6"/>
        <v>62.5756542170446</v>
      </c>
    </row>
    <row r="130" spans="1:5">
      <c r="A130" s="4">
        <v>71.8809135984415</v>
      </c>
      <c r="B130" s="4">
        <f t="shared" si="4"/>
        <v>70.6014333363892</v>
      </c>
      <c r="C130" s="4">
        <f t="shared" si="5"/>
        <v>63.5412900027503</v>
      </c>
      <c r="D130" s="4">
        <v>174.220693046066</v>
      </c>
      <c r="E130" s="5">
        <f t="shared" si="6"/>
        <v>63.5008671982344</v>
      </c>
    </row>
    <row r="131" spans="1:5">
      <c r="A131" s="4">
        <v>72.9445098374253</v>
      </c>
      <c r="B131" s="4">
        <f t="shared" si="4"/>
        <v>71.6460975623191</v>
      </c>
      <c r="C131" s="4">
        <f t="shared" si="5"/>
        <v>64.4814878060872</v>
      </c>
      <c r="D131" s="4">
        <v>174.220693046066</v>
      </c>
      <c r="E131" s="5">
        <f t="shared" si="6"/>
        <v>64.4404668797514</v>
      </c>
    </row>
    <row r="132" spans="1:5">
      <c r="A132" s="4">
        <v>74.1040259115717</v>
      </c>
      <c r="B132" s="4">
        <f t="shared" ref="B132:B136" si="7">A132*0.9822</f>
        <v>72.7849742503457</v>
      </c>
      <c r="C132" s="4">
        <f t="shared" ref="C132:C136" si="8">B132*144/160</f>
        <v>65.5064768253112</v>
      </c>
      <c r="D132" s="4">
        <v>174.220693046066</v>
      </c>
      <c r="E132" s="5">
        <f t="shared" ref="E132:E136" si="9">2*C132/(1+1/SIN(D132*PI()/360))</f>
        <v>65.4648038358719</v>
      </c>
    </row>
    <row r="133" spans="1:5">
      <c r="A133" s="4">
        <v>75.1409853629208</v>
      </c>
      <c r="B133" s="4">
        <f t="shared" si="7"/>
        <v>73.8034758234608</v>
      </c>
      <c r="C133" s="4">
        <f t="shared" si="8"/>
        <v>66.4231282411147</v>
      </c>
      <c r="D133" s="4">
        <v>174.220693046066</v>
      </c>
      <c r="E133" s="5">
        <f t="shared" si="9"/>
        <v>66.3808721092654</v>
      </c>
    </row>
    <row r="134" spans="1:5">
      <c r="A134" s="4">
        <v>76.3076645525236</v>
      </c>
      <c r="B134" s="4">
        <f t="shared" si="7"/>
        <v>74.9493881234887</v>
      </c>
      <c r="C134" s="4">
        <f t="shared" si="8"/>
        <v>67.4544493111398</v>
      </c>
      <c r="D134" s="4">
        <v>174.220693046066</v>
      </c>
      <c r="E134" s="5">
        <f t="shared" si="9"/>
        <v>67.4115370879521</v>
      </c>
    </row>
    <row r="135" spans="1:5">
      <c r="A135" s="4">
        <v>77.1220968486985</v>
      </c>
      <c r="B135" s="4">
        <f t="shared" si="7"/>
        <v>75.7493235247917</v>
      </c>
      <c r="C135" s="4">
        <f t="shared" si="8"/>
        <v>68.1743911723125</v>
      </c>
      <c r="D135" s="4">
        <v>174.220693046066</v>
      </c>
      <c r="E135" s="5">
        <f t="shared" si="9"/>
        <v>68.1310209466335</v>
      </c>
    </row>
    <row r="136" spans="1:5">
      <c r="A136" s="4">
        <v>78.0312398160804</v>
      </c>
      <c r="B136" s="4">
        <f t="shared" si="7"/>
        <v>76.6422837473542</v>
      </c>
      <c r="C136" s="4">
        <f t="shared" si="8"/>
        <v>68.9780553726188</v>
      </c>
      <c r="D136" s="4">
        <v>174.220693046066</v>
      </c>
      <c r="E136" s="5">
        <f t="shared" si="9"/>
        <v>68.9341738831479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"/>
  <sheetViews>
    <sheetView workbookViewId="0">
      <selection activeCell="I82" sqref="I82"/>
    </sheetView>
  </sheetViews>
  <sheetFormatPr defaultColWidth="9" defaultRowHeight="14.25" outlineLevelCol="7"/>
  <cols>
    <col min="1" max="1" width="10.375" style="1" customWidth="1"/>
    <col min="2" max="3" width="11.875" style="1" customWidth="1"/>
    <col min="4" max="4" width="11.5" style="1" customWidth="1"/>
    <col min="5" max="5" width="10.375" style="2" customWidth="1"/>
    <col min="6" max="7" width="9" style="3"/>
    <col min="8" max="8" width="9.375" style="3" customWidth="1"/>
    <col min="9" max="16384" width="9" style="3"/>
  </cols>
  <sheetData>
    <row r="1" spans="1:5">
      <c r="A1" s="1" t="s">
        <v>22</v>
      </c>
      <c r="B1" s="1" t="s">
        <v>23</v>
      </c>
      <c r="C1" s="1" t="s">
        <v>24</v>
      </c>
      <c r="D1" s="1" t="s">
        <v>15</v>
      </c>
      <c r="E1" s="2" t="s">
        <v>25</v>
      </c>
    </row>
    <row r="2" spans="1:8">
      <c r="A2" s="4">
        <v>52.0668445863376</v>
      </c>
      <c r="B2" s="4">
        <f>A2*0.9822</f>
        <v>51.1400547527008</v>
      </c>
      <c r="C2" s="4">
        <f>B2*148/164</f>
        <v>46.150781118291</v>
      </c>
      <c r="D2" s="4">
        <v>154.909221707642</v>
      </c>
      <c r="E2" s="5">
        <f>2*C2/(1+1/SIN(D2*PI()/360))</f>
        <v>45.5931820688415</v>
      </c>
      <c r="H2" s="1"/>
    </row>
    <row r="3" spans="1:8">
      <c r="A3" s="4">
        <v>53.0494094794326</v>
      </c>
      <c r="B3" s="4">
        <f t="shared" ref="B3:B67" si="0">A3*0.9822</f>
        <v>52.1051299906987</v>
      </c>
      <c r="C3" s="4">
        <f t="shared" ref="C3:C67" si="1">B3*148/164</f>
        <v>47.0217026745329</v>
      </c>
      <c r="D3" s="4">
        <v>154.909221707642</v>
      </c>
      <c r="E3" s="5">
        <f t="shared" ref="E3:E67" si="2">2*C3/(1+1/SIN(D3*PI()/360))</f>
        <v>46.4535810505975</v>
      </c>
      <c r="H3" s="1"/>
    </row>
    <row r="4" spans="1:8">
      <c r="A4" s="4">
        <v>54.0091487832822</v>
      </c>
      <c r="B4" s="4">
        <f t="shared" si="0"/>
        <v>53.0477859349398</v>
      </c>
      <c r="C4" s="4">
        <f t="shared" si="1"/>
        <v>47.8723921851895</v>
      </c>
      <c r="D4" s="4">
        <v>154.909221707642</v>
      </c>
      <c r="E4" s="5">
        <f t="shared" si="2"/>
        <v>47.2939924326715</v>
      </c>
      <c r="H4" s="1"/>
    </row>
    <row r="5" spans="1:8">
      <c r="A5" s="4">
        <v>55.0242283908122</v>
      </c>
      <c r="B5" s="4">
        <f t="shared" si="0"/>
        <v>54.0447971254557</v>
      </c>
      <c r="C5" s="4">
        <f t="shared" si="1"/>
        <v>48.7721339912649</v>
      </c>
      <c r="D5" s="4">
        <v>154.909221707642</v>
      </c>
      <c r="E5" s="5">
        <f t="shared" si="2"/>
        <v>48.1828634546851</v>
      </c>
      <c r="H5" s="1"/>
    </row>
    <row r="6" spans="1:8">
      <c r="A6" s="4">
        <v>56.0582100907641</v>
      </c>
      <c r="B6" s="4">
        <f t="shared" si="0"/>
        <v>55.0603739511485</v>
      </c>
      <c r="C6" s="4">
        <f t="shared" si="1"/>
        <v>49.6886301510364</v>
      </c>
      <c r="D6" s="4">
        <v>154.909221707642</v>
      </c>
      <c r="E6" s="5">
        <f t="shared" si="2"/>
        <v>49.0882864023651</v>
      </c>
      <c r="H6" s="1"/>
    </row>
    <row r="7" spans="1:8">
      <c r="A7" s="4">
        <v>57.1544719542851</v>
      </c>
      <c r="B7" s="4">
        <f t="shared" si="0"/>
        <v>56.1371223534988</v>
      </c>
      <c r="C7" s="4">
        <f t="shared" si="1"/>
        <v>50.6603299287672</v>
      </c>
      <c r="D7" s="4">
        <v>154.909221707642</v>
      </c>
      <c r="E7" s="5">
        <f t="shared" si="2"/>
        <v>50.0482459915383</v>
      </c>
      <c r="H7" s="1"/>
    </row>
    <row r="8" spans="1:8">
      <c r="A8" s="4">
        <v>58.1789775616843</v>
      </c>
      <c r="B8" s="4">
        <f t="shared" si="0"/>
        <v>57.1433917610863</v>
      </c>
      <c r="C8" s="4">
        <f t="shared" si="1"/>
        <v>51.5684267112242</v>
      </c>
      <c r="D8" s="4">
        <v>154.909221707642</v>
      </c>
      <c r="E8" s="5">
        <f t="shared" si="2"/>
        <v>50.9453710441472</v>
      </c>
      <c r="H8" s="1"/>
    </row>
    <row r="9" spans="1:8">
      <c r="A9" s="4">
        <v>58.8939806913304</v>
      </c>
      <c r="B9" s="4">
        <f t="shared" si="0"/>
        <v>57.8456678350247</v>
      </c>
      <c r="C9" s="4">
        <f t="shared" si="1"/>
        <v>52.2021880462418</v>
      </c>
      <c r="D9" s="4">
        <v>154.909221707642</v>
      </c>
      <c r="E9" s="5">
        <f t="shared" si="2"/>
        <v>51.5714752017689</v>
      </c>
      <c r="H9" s="1"/>
    </row>
    <row r="10" spans="1:8">
      <c r="A10" s="4">
        <v>59.9576637715578</v>
      </c>
      <c r="B10" s="4">
        <f t="shared" si="0"/>
        <v>58.8904173564241</v>
      </c>
      <c r="C10" s="4">
        <f t="shared" si="1"/>
        <v>53.1450107850657</v>
      </c>
      <c r="D10" s="4">
        <v>154.909221707642</v>
      </c>
      <c r="E10" s="5">
        <f t="shared" si="2"/>
        <v>52.5029066477429</v>
      </c>
      <c r="H10" s="1"/>
    </row>
    <row r="11" spans="1:8">
      <c r="A11" s="4">
        <v>60.8705464091402</v>
      </c>
      <c r="B11" s="4">
        <f t="shared" si="0"/>
        <v>59.7870506830575</v>
      </c>
      <c r="C11" s="4">
        <f t="shared" si="1"/>
        <v>53.9541676895885</v>
      </c>
      <c r="D11" s="4">
        <v>154.909221707642</v>
      </c>
      <c r="E11" s="5">
        <f t="shared" si="2"/>
        <v>53.3022872254109</v>
      </c>
      <c r="H11" s="1"/>
    </row>
    <row r="12" spans="1:8">
      <c r="A12" s="4">
        <v>61.0069393121058</v>
      </c>
      <c r="B12" s="4">
        <f t="shared" si="0"/>
        <v>59.9210157923503</v>
      </c>
      <c r="C12" s="4">
        <f t="shared" si="1"/>
        <v>54.075063032121</v>
      </c>
      <c r="D12" s="4">
        <v>154.909221707642</v>
      </c>
      <c r="E12" s="5">
        <f t="shared" si="2"/>
        <v>53.4217218964998</v>
      </c>
      <c r="H12" s="1"/>
    </row>
    <row r="13" spans="1:8">
      <c r="A13" s="4">
        <v>62.0004090824961</v>
      </c>
      <c r="B13" s="4">
        <f t="shared" si="0"/>
        <v>60.8968018008276</v>
      </c>
      <c r="C13" s="4">
        <f t="shared" si="1"/>
        <v>54.9556504056249</v>
      </c>
      <c r="D13" s="4">
        <v>154.909221707642</v>
      </c>
      <c r="E13" s="5">
        <f t="shared" si="2"/>
        <v>54.291669912001</v>
      </c>
      <c r="H13" s="1"/>
    </row>
    <row r="14" spans="1:8">
      <c r="A14" s="4">
        <v>63.1386660128715</v>
      </c>
      <c r="B14" s="4">
        <f t="shared" si="0"/>
        <v>62.0147977578424</v>
      </c>
      <c r="C14" s="4">
        <f t="shared" si="1"/>
        <v>55.9645735863456</v>
      </c>
      <c r="D14" s="4">
        <v>154.909221707642</v>
      </c>
      <c r="E14" s="5">
        <f t="shared" si="2"/>
        <v>55.2884031667246</v>
      </c>
      <c r="H14" s="1"/>
    </row>
    <row r="15" spans="1:8">
      <c r="A15" s="4">
        <v>64.9009915502834</v>
      </c>
      <c r="B15" s="4">
        <f t="shared" si="0"/>
        <v>63.7457539006883</v>
      </c>
      <c r="C15" s="4">
        <f t="shared" si="1"/>
        <v>57.5266559591578</v>
      </c>
      <c r="D15" s="4">
        <v>154.909221707642</v>
      </c>
      <c r="E15" s="5">
        <f t="shared" si="2"/>
        <v>56.831612280512</v>
      </c>
      <c r="H15" s="1"/>
    </row>
    <row r="16" spans="1:8">
      <c r="A16" s="4">
        <v>66.0450106358323</v>
      </c>
      <c r="B16" s="4">
        <f t="shared" si="0"/>
        <v>64.8694094465145</v>
      </c>
      <c r="C16" s="4">
        <f t="shared" si="1"/>
        <v>58.5406865736838</v>
      </c>
      <c r="D16" s="4">
        <v>154.909221707642</v>
      </c>
      <c r="E16" s="5">
        <f t="shared" si="2"/>
        <v>57.833391260438</v>
      </c>
      <c r="H16" s="1"/>
    </row>
    <row r="17" spans="1:8">
      <c r="A17" s="4">
        <v>66.8965990879481</v>
      </c>
      <c r="B17" s="4">
        <f t="shared" si="0"/>
        <v>65.7058396241827</v>
      </c>
      <c r="C17" s="4">
        <f t="shared" si="1"/>
        <v>59.2955138071892</v>
      </c>
      <c r="D17" s="4">
        <v>154.909221707642</v>
      </c>
      <c r="E17" s="5">
        <f t="shared" si="2"/>
        <v>58.5790985844272</v>
      </c>
      <c r="H17" s="1"/>
    </row>
    <row r="18" spans="1:8">
      <c r="A18" s="4">
        <v>66.9723111938792</v>
      </c>
      <c r="B18" s="4">
        <f t="shared" si="0"/>
        <v>65.7802040546281</v>
      </c>
      <c r="C18" s="4">
        <f t="shared" si="1"/>
        <v>59.3626231712498</v>
      </c>
      <c r="D18" s="4">
        <v>154.909221707642</v>
      </c>
      <c r="E18" s="5">
        <f t="shared" si="2"/>
        <v>58.6453971254268</v>
      </c>
      <c r="H18" s="1"/>
    </row>
    <row r="19" spans="1:8">
      <c r="A19" s="4">
        <v>68.8475207635212</v>
      </c>
      <c r="B19" s="4">
        <f t="shared" si="0"/>
        <v>67.6220348939305</v>
      </c>
      <c r="C19" s="4">
        <f t="shared" si="1"/>
        <v>61.0247631969617</v>
      </c>
      <c r="D19" s="4">
        <v>154.909221707642</v>
      </c>
      <c r="E19" s="5">
        <f t="shared" si="2"/>
        <v>60.2874549840349</v>
      </c>
      <c r="H19" s="1"/>
    </row>
    <row r="20" spans="1:8">
      <c r="A20" s="4">
        <v>69.6813576804388</v>
      </c>
      <c r="B20" s="4">
        <f t="shared" si="0"/>
        <v>68.441029513727</v>
      </c>
      <c r="C20" s="4">
        <f t="shared" si="1"/>
        <v>61.7638559026317</v>
      </c>
      <c r="D20" s="4">
        <v>154.909221707642</v>
      </c>
      <c r="E20" s="5">
        <f t="shared" si="2"/>
        <v>61.017617886565</v>
      </c>
      <c r="H20" s="1"/>
    </row>
    <row r="21" spans="1:8">
      <c r="A21" s="4">
        <v>70.8336026356881</v>
      </c>
      <c r="B21" s="4">
        <f t="shared" si="0"/>
        <v>69.5727645087729</v>
      </c>
      <c r="C21" s="4">
        <f t="shared" si="1"/>
        <v>62.7851777274292</v>
      </c>
      <c r="D21" s="4">
        <v>154.909221707642</v>
      </c>
      <c r="E21" s="5">
        <f t="shared" si="2"/>
        <v>62.0265999835207</v>
      </c>
      <c r="H21" s="1"/>
    </row>
    <row r="22" spans="1:8">
      <c r="A22" s="4">
        <v>71.8809135984415</v>
      </c>
      <c r="B22" s="4">
        <f t="shared" si="0"/>
        <v>70.6014333363892</v>
      </c>
      <c r="C22" s="4">
        <f t="shared" si="1"/>
        <v>63.7134886206439</v>
      </c>
      <c r="D22" s="4">
        <v>154.909221707642</v>
      </c>
      <c r="E22" s="5">
        <f t="shared" si="2"/>
        <v>62.9436949176746</v>
      </c>
      <c r="H22" s="1"/>
    </row>
    <row r="23" spans="1:8">
      <c r="A23" s="4">
        <v>72.9445098374253</v>
      </c>
      <c r="B23" s="4">
        <f t="shared" si="0"/>
        <v>71.6460975623191</v>
      </c>
      <c r="C23" s="4">
        <f t="shared" si="1"/>
        <v>64.6562343855075</v>
      </c>
      <c r="D23" s="4">
        <v>154.909221707642</v>
      </c>
      <c r="E23" s="5">
        <f t="shared" si="2"/>
        <v>63.8750503196965</v>
      </c>
      <c r="H23" s="1"/>
    </row>
    <row r="24" spans="1:8">
      <c r="A24" s="4">
        <v>74.1040259115717</v>
      </c>
      <c r="B24" s="4">
        <f t="shared" si="0"/>
        <v>72.7849742503457</v>
      </c>
      <c r="C24" s="4">
        <f t="shared" si="1"/>
        <v>65.684001152751</v>
      </c>
      <c r="D24" s="4">
        <v>154.909221707642</v>
      </c>
      <c r="E24" s="5">
        <f t="shared" si="2"/>
        <v>64.8903994905617</v>
      </c>
      <c r="H24" s="1"/>
    </row>
    <row r="25" spans="1:8">
      <c r="A25" s="4">
        <v>75.1409853629208</v>
      </c>
      <c r="B25" s="4">
        <f t="shared" si="0"/>
        <v>73.8034758234608</v>
      </c>
      <c r="C25" s="4">
        <f t="shared" si="1"/>
        <v>66.6031367187329</v>
      </c>
      <c r="D25" s="4">
        <v>154.909221707642</v>
      </c>
      <c r="E25" s="5">
        <f t="shared" si="2"/>
        <v>65.7984299548424</v>
      </c>
      <c r="H25" s="1"/>
    </row>
    <row r="26" spans="1:8">
      <c r="A26" s="4">
        <v>76.3076645525236</v>
      </c>
      <c r="B26" s="4">
        <f t="shared" si="0"/>
        <v>74.9493881234887</v>
      </c>
      <c r="C26" s="4">
        <f t="shared" si="1"/>
        <v>67.6372526968069</v>
      </c>
      <c r="D26" s="4">
        <v>154.909221707642</v>
      </c>
      <c r="E26" s="5">
        <f t="shared" si="2"/>
        <v>66.820051624642</v>
      </c>
      <c r="H26" s="1"/>
    </row>
    <row r="27" spans="1:8">
      <c r="A27" s="4">
        <v>77.1220968486985</v>
      </c>
      <c r="B27" s="4">
        <f t="shared" si="0"/>
        <v>75.7493235247917</v>
      </c>
      <c r="C27" s="4">
        <f t="shared" si="1"/>
        <v>68.359145619934</v>
      </c>
      <c r="D27" s="4">
        <v>154.909221707642</v>
      </c>
      <c r="E27" s="5">
        <f t="shared" si="2"/>
        <v>67.5332225543817</v>
      </c>
      <c r="H27" s="1"/>
    </row>
    <row r="28" spans="1:8">
      <c r="A28" s="4">
        <v>78.0312398160804</v>
      </c>
      <c r="B28" s="4">
        <f t="shared" si="0"/>
        <v>76.6422837473542</v>
      </c>
      <c r="C28" s="4">
        <f t="shared" si="1"/>
        <v>69.1649877720026</v>
      </c>
      <c r="D28" s="4">
        <v>154.909221707642</v>
      </c>
      <c r="E28" s="5">
        <f t="shared" si="2"/>
        <v>68.3293284288162</v>
      </c>
      <c r="H28" s="1"/>
    </row>
    <row r="29" spans="1:5">
      <c r="A29" s="6">
        <v>52.0668445863376</v>
      </c>
      <c r="B29" s="6">
        <f t="shared" si="0"/>
        <v>51.1400547527008</v>
      </c>
      <c r="C29" s="6">
        <f t="shared" si="1"/>
        <v>46.150781118291</v>
      </c>
      <c r="D29" s="6">
        <v>159.420962984155</v>
      </c>
      <c r="E29" s="7">
        <f t="shared" si="2"/>
        <v>45.7766681860036</v>
      </c>
    </row>
    <row r="30" spans="1:5">
      <c r="A30" s="6">
        <v>53.0494094794326</v>
      </c>
      <c r="B30" s="6">
        <f t="shared" ref="B30:B55" si="3">A30*0.9822</f>
        <v>52.1051299906987</v>
      </c>
      <c r="C30" s="6">
        <f t="shared" si="1"/>
        <v>47.0217026745329</v>
      </c>
      <c r="D30" s="6">
        <v>159.420962984155</v>
      </c>
      <c r="E30" s="7">
        <f t="shared" si="2"/>
        <v>46.6405297746935</v>
      </c>
    </row>
    <row r="31" spans="1:5">
      <c r="A31" s="6">
        <v>54.0091487832822</v>
      </c>
      <c r="B31" s="6">
        <f t="shared" si="3"/>
        <v>53.0477859349398</v>
      </c>
      <c r="C31" s="6">
        <f t="shared" si="1"/>
        <v>47.8723921851895</v>
      </c>
      <c r="D31" s="6">
        <v>159.420962984155</v>
      </c>
      <c r="E31" s="7">
        <f t="shared" si="2"/>
        <v>47.4843233252041</v>
      </c>
    </row>
    <row r="32" spans="1:5">
      <c r="A32" s="6">
        <v>55.0242283908122</v>
      </c>
      <c r="B32" s="6">
        <f t="shared" si="3"/>
        <v>54.0447971254557</v>
      </c>
      <c r="C32" s="6">
        <f t="shared" si="1"/>
        <v>48.7721339912649</v>
      </c>
      <c r="D32" s="6">
        <v>159.420962984155</v>
      </c>
      <c r="E32" s="7">
        <f t="shared" si="2"/>
        <v>48.376771537602</v>
      </c>
    </row>
    <row r="33" spans="1:5">
      <c r="A33" s="6">
        <v>56.0582100907641</v>
      </c>
      <c r="B33" s="6">
        <f t="shared" si="3"/>
        <v>55.0603739511485</v>
      </c>
      <c r="C33" s="6">
        <f t="shared" si="1"/>
        <v>49.6886301510364</v>
      </c>
      <c r="D33" s="6">
        <v>159.420962984155</v>
      </c>
      <c r="E33" s="7">
        <f t="shared" si="2"/>
        <v>49.2858382875683</v>
      </c>
    </row>
    <row r="34" spans="1:5">
      <c r="A34" s="6">
        <v>57.1544719542851</v>
      </c>
      <c r="B34" s="6">
        <f t="shared" si="3"/>
        <v>56.1371223534988</v>
      </c>
      <c r="C34" s="6">
        <f t="shared" si="1"/>
        <v>50.6603299287672</v>
      </c>
      <c r="D34" s="6">
        <v>159.420962984155</v>
      </c>
      <c r="E34" s="7">
        <f t="shared" si="2"/>
        <v>50.2496611573824</v>
      </c>
    </row>
    <row r="35" spans="1:5">
      <c r="A35" s="6">
        <v>58.1789775616843</v>
      </c>
      <c r="B35" s="6">
        <f t="shared" si="3"/>
        <v>57.1433917610863</v>
      </c>
      <c r="C35" s="6">
        <f t="shared" si="1"/>
        <v>51.5684267112242</v>
      </c>
      <c r="D35" s="6">
        <v>159.420962984155</v>
      </c>
      <c r="E35" s="7">
        <f t="shared" si="2"/>
        <v>51.1503966180621</v>
      </c>
    </row>
    <row r="36" spans="1:5">
      <c r="A36" s="6">
        <v>58.8939806913304</v>
      </c>
      <c r="B36" s="6">
        <f t="shared" si="3"/>
        <v>57.8456678350247</v>
      </c>
      <c r="C36" s="6">
        <f t="shared" si="1"/>
        <v>52.2021880462418</v>
      </c>
      <c r="D36" s="6">
        <v>159.420962984155</v>
      </c>
      <c r="E36" s="7">
        <f t="shared" si="2"/>
        <v>51.7790204818242</v>
      </c>
    </row>
    <row r="37" spans="1:5">
      <c r="A37" s="6">
        <v>59.9576637715578</v>
      </c>
      <c r="B37" s="6">
        <f t="shared" si="3"/>
        <v>58.8904173564241</v>
      </c>
      <c r="C37" s="6">
        <f t="shared" si="1"/>
        <v>53.1450107850657</v>
      </c>
      <c r="D37" s="6">
        <v>159.420962984155</v>
      </c>
      <c r="E37" s="7">
        <f t="shared" si="2"/>
        <v>52.7142003992071</v>
      </c>
    </row>
    <row r="38" spans="1:5">
      <c r="A38" s="6">
        <v>60.8705464091402</v>
      </c>
      <c r="B38" s="6">
        <f t="shared" si="3"/>
        <v>59.7870506830575</v>
      </c>
      <c r="C38" s="6">
        <f t="shared" si="1"/>
        <v>53.9541676895885</v>
      </c>
      <c r="D38" s="6">
        <v>159.420962984155</v>
      </c>
      <c r="E38" s="7">
        <f t="shared" si="2"/>
        <v>53.5167980201187</v>
      </c>
    </row>
    <row r="39" spans="1:5">
      <c r="A39" s="6">
        <v>61.0069393121058</v>
      </c>
      <c r="B39" s="6">
        <f t="shared" si="3"/>
        <v>59.9210157923503</v>
      </c>
      <c r="C39" s="6">
        <f t="shared" si="1"/>
        <v>54.075063032121</v>
      </c>
      <c r="D39" s="6">
        <v>159.420962984155</v>
      </c>
      <c r="E39" s="7">
        <f t="shared" si="2"/>
        <v>53.6367133464956</v>
      </c>
    </row>
    <row r="40" spans="1:5">
      <c r="A40" s="6">
        <v>62.0004090824961</v>
      </c>
      <c r="B40" s="6">
        <f t="shared" si="3"/>
        <v>60.8968018008276</v>
      </c>
      <c r="C40" s="6">
        <f t="shared" si="1"/>
        <v>54.9556504056249</v>
      </c>
      <c r="D40" s="6">
        <v>159.420962984155</v>
      </c>
      <c r="E40" s="7">
        <f t="shared" si="2"/>
        <v>54.5101623982538</v>
      </c>
    </row>
    <row r="41" spans="1:5">
      <c r="A41" s="6">
        <v>63.1386660128715</v>
      </c>
      <c r="B41" s="6">
        <f t="shared" si="3"/>
        <v>62.0147977578424</v>
      </c>
      <c r="C41" s="6">
        <f t="shared" si="1"/>
        <v>55.9645735863456</v>
      </c>
      <c r="D41" s="6">
        <v>159.420962984155</v>
      </c>
      <c r="E41" s="7">
        <f t="shared" si="2"/>
        <v>55.5109069262963</v>
      </c>
    </row>
    <row r="42" spans="1:5">
      <c r="A42" s="6">
        <v>64.9009915502834</v>
      </c>
      <c r="B42" s="6">
        <f t="shared" si="3"/>
        <v>63.7457539006883</v>
      </c>
      <c r="C42" s="6">
        <f t="shared" si="1"/>
        <v>57.5266559591578</v>
      </c>
      <c r="D42" s="6">
        <v>159.420962984155</v>
      </c>
      <c r="E42" s="7">
        <f t="shared" si="2"/>
        <v>57.0603265618198</v>
      </c>
    </row>
    <row r="43" spans="1:5">
      <c r="A43" s="6">
        <v>66.0450106358323</v>
      </c>
      <c r="B43" s="6">
        <f t="shared" si="3"/>
        <v>64.8694094465145</v>
      </c>
      <c r="C43" s="6">
        <f t="shared" si="1"/>
        <v>58.5406865736838</v>
      </c>
      <c r="D43" s="6">
        <v>159.420962984155</v>
      </c>
      <c r="E43" s="7">
        <f t="shared" si="2"/>
        <v>58.0661371211824</v>
      </c>
    </row>
    <row r="44" spans="1:5">
      <c r="A44" s="6">
        <v>66.8965990879481</v>
      </c>
      <c r="B44" s="6">
        <f t="shared" si="3"/>
        <v>65.7058396241827</v>
      </c>
      <c r="C44" s="6">
        <f t="shared" si="1"/>
        <v>59.2955138071892</v>
      </c>
      <c r="D44" s="6">
        <v>159.420962984155</v>
      </c>
      <c r="E44" s="7">
        <f t="shared" si="2"/>
        <v>58.8148454846957</v>
      </c>
    </row>
    <row r="45" spans="1:5">
      <c r="A45" s="6">
        <v>66.9723111938792</v>
      </c>
      <c r="B45" s="6">
        <f t="shared" si="3"/>
        <v>65.7802040546281</v>
      </c>
      <c r="C45" s="6">
        <f t="shared" si="1"/>
        <v>59.3626231712498</v>
      </c>
      <c r="D45" s="6">
        <v>159.420962984155</v>
      </c>
      <c r="E45" s="7">
        <f t="shared" si="2"/>
        <v>58.8814108388746</v>
      </c>
    </row>
    <row r="46" spans="1:5">
      <c r="A46" s="6">
        <v>68.8475207635212</v>
      </c>
      <c r="B46" s="6">
        <f t="shared" si="3"/>
        <v>67.6220348939305</v>
      </c>
      <c r="C46" s="6">
        <f t="shared" si="1"/>
        <v>61.0247631969617</v>
      </c>
      <c r="D46" s="6">
        <v>159.420962984155</v>
      </c>
      <c r="E46" s="7">
        <f t="shared" si="2"/>
        <v>60.5300770280918</v>
      </c>
    </row>
    <row r="47" spans="1:5">
      <c r="A47" s="6">
        <v>69.6813576804388</v>
      </c>
      <c r="B47" s="6">
        <f t="shared" si="3"/>
        <v>68.441029513727</v>
      </c>
      <c r="C47" s="6">
        <f t="shared" si="1"/>
        <v>61.7638559026317</v>
      </c>
      <c r="D47" s="6">
        <v>159.420962984155</v>
      </c>
      <c r="E47" s="7">
        <f t="shared" si="2"/>
        <v>61.2631784128643</v>
      </c>
    </row>
    <row r="48" spans="1:5">
      <c r="A48" s="6">
        <v>70.8336026356881</v>
      </c>
      <c r="B48" s="6">
        <f t="shared" si="3"/>
        <v>69.5727645087729</v>
      </c>
      <c r="C48" s="6">
        <f t="shared" si="1"/>
        <v>62.7851777274292</v>
      </c>
      <c r="D48" s="6">
        <v>159.420962984155</v>
      </c>
      <c r="E48" s="7">
        <f t="shared" si="2"/>
        <v>62.2762210776254</v>
      </c>
    </row>
    <row r="49" spans="1:5">
      <c r="A49" s="6">
        <v>71.8809135984415</v>
      </c>
      <c r="B49" s="6">
        <f t="shared" si="3"/>
        <v>70.6014333363892</v>
      </c>
      <c r="C49" s="6">
        <f t="shared" si="1"/>
        <v>63.7134886206439</v>
      </c>
      <c r="D49" s="6">
        <v>159.420962984155</v>
      </c>
      <c r="E49" s="7">
        <f t="shared" si="2"/>
        <v>63.1970067870422</v>
      </c>
    </row>
    <row r="50" spans="1:5">
      <c r="A50" s="6">
        <v>72.9445098374253</v>
      </c>
      <c r="B50" s="6">
        <f t="shared" si="3"/>
        <v>71.6460975623191</v>
      </c>
      <c r="C50" s="6">
        <f t="shared" si="1"/>
        <v>64.6562343855075</v>
      </c>
      <c r="D50" s="6">
        <v>159.420962984155</v>
      </c>
      <c r="E50" s="7">
        <f t="shared" si="2"/>
        <v>64.1321103544402</v>
      </c>
    </row>
    <row r="51" spans="1:5">
      <c r="A51" s="6">
        <v>74.1040259115717</v>
      </c>
      <c r="B51" s="6">
        <f t="shared" si="3"/>
        <v>72.7849742503457</v>
      </c>
      <c r="C51" s="6">
        <f t="shared" si="1"/>
        <v>65.684001152751</v>
      </c>
      <c r="D51" s="6">
        <v>159.420962984155</v>
      </c>
      <c r="E51" s="7">
        <f t="shared" si="2"/>
        <v>65.1515457168909</v>
      </c>
    </row>
    <row r="52" spans="1:5">
      <c r="A52" s="6">
        <v>75.1409853629208</v>
      </c>
      <c r="B52" s="6">
        <f t="shared" si="3"/>
        <v>73.8034758234608</v>
      </c>
      <c r="C52" s="6">
        <f t="shared" si="1"/>
        <v>66.6031367187329</v>
      </c>
      <c r="D52" s="6">
        <v>159.420962984155</v>
      </c>
      <c r="E52" s="7">
        <f t="shared" si="2"/>
        <v>66.0632304772</v>
      </c>
    </row>
    <row r="53" spans="1:5">
      <c r="A53" s="6">
        <v>76.3076645525236</v>
      </c>
      <c r="B53" s="6">
        <f t="shared" si="3"/>
        <v>74.9493881234887</v>
      </c>
      <c r="C53" s="6">
        <f t="shared" si="1"/>
        <v>67.6372526968069</v>
      </c>
      <c r="D53" s="6">
        <v>159.420962984155</v>
      </c>
      <c r="E53" s="7">
        <f t="shared" si="2"/>
        <v>67.0889635817557</v>
      </c>
    </row>
    <row r="54" spans="1:5">
      <c r="A54" s="6">
        <v>77.1220968486985</v>
      </c>
      <c r="B54" s="6">
        <f t="shared" si="3"/>
        <v>75.7493235247917</v>
      </c>
      <c r="C54" s="6">
        <f t="shared" si="1"/>
        <v>68.359145619934</v>
      </c>
      <c r="D54" s="6">
        <v>159.420962984155</v>
      </c>
      <c r="E54" s="7">
        <f t="shared" si="2"/>
        <v>67.8050046109013</v>
      </c>
    </row>
    <row r="55" spans="1:5">
      <c r="A55" s="6">
        <v>78.0312398160804</v>
      </c>
      <c r="B55" s="6">
        <f t="shared" si="3"/>
        <v>76.6422837473542</v>
      </c>
      <c r="C55" s="6">
        <f t="shared" si="1"/>
        <v>69.1649877720026</v>
      </c>
      <c r="D55" s="6">
        <v>159.420962984155</v>
      </c>
      <c r="E55" s="7">
        <f t="shared" si="2"/>
        <v>68.604314349798</v>
      </c>
    </row>
    <row r="56" spans="1:5">
      <c r="A56" s="4">
        <v>52.0668445863376</v>
      </c>
      <c r="B56" s="4">
        <f t="shared" si="0"/>
        <v>51.1400547527008</v>
      </c>
      <c r="C56" s="4">
        <f t="shared" si="1"/>
        <v>46.150781118291</v>
      </c>
      <c r="D56" s="4">
        <v>164.811292462282</v>
      </c>
      <c r="E56" s="5">
        <f t="shared" si="2"/>
        <v>45.9474853174127</v>
      </c>
    </row>
    <row r="57" spans="1:5">
      <c r="A57" s="4">
        <v>53.0494094794326</v>
      </c>
      <c r="B57" s="4">
        <f t="shared" si="0"/>
        <v>52.1051299906987</v>
      </c>
      <c r="C57" s="4">
        <f t="shared" si="1"/>
        <v>47.0217026745329</v>
      </c>
      <c r="D57" s="4">
        <v>164.811292462282</v>
      </c>
      <c r="E57" s="5">
        <f t="shared" si="2"/>
        <v>46.8145704338158</v>
      </c>
    </row>
    <row r="58" spans="1:5">
      <c r="A58" s="4">
        <v>54.0091487832822</v>
      </c>
      <c r="B58" s="4">
        <f t="shared" si="0"/>
        <v>53.0477859349398</v>
      </c>
      <c r="C58" s="4">
        <f t="shared" si="1"/>
        <v>47.8723921851895</v>
      </c>
      <c r="D58" s="4">
        <v>164.811292462282</v>
      </c>
      <c r="E58" s="5">
        <f t="shared" si="2"/>
        <v>47.6615126275001</v>
      </c>
    </row>
    <row r="59" spans="1:5">
      <c r="A59" s="4">
        <v>55.0242283908122</v>
      </c>
      <c r="B59" s="4">
        <f t="shared" si="0"/>
        <v>54.0447971254557</v>
      </c>
      <c r="C59" s="4">
        <f t="shared" si="1"/>
        <v>48.7721339912649</v>
      </c>
      <c r="D59" s="4">
        <v>164.811292462282</v>
      </c>
      <c r="E59" s="5">
        <f t="shared" si="2"/>
        <v>48.5572910395306</v>
      </c>
    </row>
    <row r="60" spans="1:5">
      <c r="A60" s="4">
        <v>56.0582100907641</v>
      </c>
      <c r="B60" s="4">
        <f t="shared" si="0"/>
        <v>55.0603739511485</v>
      </c>
      <c r="C60" s="4">
        <f t="shared" si="1"/>
        <v>49.6886301510364</v>
      </c>
      <c r="D60" s="4">
        <v>164.811292462282</v>
      </c>
      <c r="E60" s="5">
        <f t="shared" si="2"/>
        <v>49.4697500017448</v>
      </c>
    </row>
    <row r="61" spans="1:5">
      <c r="A61" s="4">
        <v>57.1544719542851</v>
      </c>
      <c r="B61" s="4">
        <f t="shared" si="0"/>
        <v>56.1371223534988</v>
      </c>
      <c r="C61" s="4">
        <f t="shared" si="1"/>
        <v>50.6603299287672</v>
      </c>
      <c r="D61" s="4">
        <v>164.811292462282</v>
      </c>
      <c r="E61" s="5">
        <f t="shared" si="2"/>
        <v>50.4371694080552</v>
      </c>
    </row>
    <row r="62" spans="1:5">
      <c r="A62" s="4">
        <v>58.1789775616843</v>
      </c>
      <c r="B62" s="4">
        <f t="shared" si="0"/>
        <v>57.1433917610863</v>
      </c>
      <c r="C62" s="4">
        <f t="shared" si="1"/>
        <v>51.5684267112242</v>
      </c>
      <c r="D62" s="4">
        <v>164.811292462282</v>
      </c>
      <c r="E62" s="5">
        <f t="shared" si="2"/>
        <v>51.3412659925049</v>
      </c>
    </row>
    <row r="63" spans="1:5">
      <c r="A63" s="4">
        <v>58.8939806913304</v>
      </c>
      <c r="B63" s="4">
        <f t="shared" si="0"/>
        <v>57.8456678350247</v>
      </c>
      <c r="C63" s="4">
        <f t="shared" si="1"/>
        <v>52.2021880462418</v>
      </c>
      <c r="D63" s="4">
        <v>164.811292462282</v>
      </c>
      <c r="E63" s="5">
        <f t="shared" si="2"/>
        <v>51.9722355867319</v>
      </c>
    </row>
    <row r="64" spans="1:5">
      <c r="A64" s="4">
        <v>59.9576637715578</v>
      </c>
      <c r="B64" s="4">
        <f t="shared" si="0"/>
        <v>58.8904173564241</v>
      </c>
      <c r="C64" s="4">
        <f t="shared" si="1"/>
        <v>53.1450107850657</v>
      </c>
      <c r="D64" s="4">
        <v>164.811292462282</v>
      </c>
      <c r="E64" s="5">
        <f t="shared" si="2"/>
        <v>52.9109051584991</v>
      </c>
    </row>
    <row r="65" spans="1:5">
      <c r="A65" s="4">
        <v>60.8705464091402</v>
      </c>
      <c r="B65" s="4">
        <f t="shared" si="0"/>
        <v>59.7870506830575</v>
      </c>
      <c r="C65" s="4">
        <f t="shared" si="1"/>
        <v>53.9541676895885</v>
      </c>
      <c r="D65" s="4">
        <v>164.811292462282</v>
      </c>
      <c r="E65" s="5">
        <f t="shared" si="2"/>
        <v>53.7164976986286</v>
      </c>
    </row>
    <row r="66" spans="1:5">
      <c r="A66" s="4">
        <v>61.0069393121058</v>
      </c>
      <c r="B66" s="4">
        <f t="shared" si="0"/>
        <v>59.9210157923503</v>
      </c>
      <c r="C66" s="4">
        <f t="shared" si="1"/>
        <v>54.075063032121</v>
      </c>
      <c r="D66" s="4">
        <v>164.811292462282</v>
      </c>
      <c r="E66" s="5">
        <f t="shared" si="2"/>
        <v>53.8368604929597</v>
      </c>
    </row>
    <row r="67" spans="1:5">
      <c r="A67" s="4">
        <v>62.0004090824961</v>
      </c>
      <c r="B67" s="4">
        <f t="shared" si="0"/>
        <v>60.8968018008276</v>
      </c>
      <c r="C67" s="4">
        <f t="shared" si="1"/>
        <v>54.9556504056249</v>
      </c>
      <c r="D67" s="4">
        <v>164.811292462282</v>
      </c>
      <c r="E67" s="5">
        <f t="shared" si="2"/>
        <v>54.7135688483624</v>
      </c>
    </row>
    <row r="68" spans="1:5">
      <c r="A68" s="4">
        <v>63.1386660128715</v>
      </c>
      <c r="B68" s="4">
        <f t="shared" ref="B68:B131" si="4">A68*0.9822</f>
        <v>62.0147977578424</v>
      </c>
      <c r="C68" s="4">
        <f t="shared" ref="C68:C131" si="5">B68*148/164</f>
        <v>55.9645735863456</v>
      </c>
      <c r="D68" s="4">
        <v>164.811292462282</v>
      </c>
      <c r="E68" s="5">
        <f t="shared" ref="E68:E131" si="6">2*C68/(1+1/SIN(D68*PI()/360))</f>
        <v>55.7180476872739</v>
      </c>
    </row>
    <row r="69" spans="1:5">
      <c r="A69" s="4">
        <v>64.9009915502834</v>
      </c>
      <c r="B69" s="4">
        <f t="shared" si="4"/>
        <v>63.7457539006883</v>
      </c>
      <c r="C69" s="4">
        <f t="shared" si="5"/>
        <v>57.5266559591578</v>
      </c>
      <c r="D69" s="4">
        <v>164.811292462282</v>
      </c>
      <c r="E69" s="5">
        <f t="shared" si="6"/>
        <v>57.2732490327379</v>
      </c>
    </row>
    <row r="70" spans="1:5">
      <c r="A70" s="4">
        <v>66.0450106358323</v>
      </c>
      <c r="B70" s="4">
        <f t="shared" si="4"/>
        <v>64.8694094465145</v>
      </c>
      <c r="C70" s="4">
        <f t="shared" si="5"/>
        <v>58.5406865736838</v>
      </c>
      <c r="D70" s="4">
        <v>164.811292462282</v>
      </c>
      <c r="E70" s="5">
        <f t="shared" si="6"/>
        <v>58.2828128070307</v>
      </c>
    </row>
    <row r="71" spans="1:5">
      <c r="A71" s="4">
        <v>66.8965990879481</v>
      </c>
      <c r="B71" s="4">
        <f t="shared" si="4"/>
        <v>65.7058396241827</v>
      </c>
      <c r="C71" s="4">
        <f t="shared" si="5"/>
        <v>59.2955138071892</v>
      </c>
      <c r="D71" s="4">
        <v>164.811292462282</v>
      </c>
      <c r="E71" s="5">
        <f t="shared" si="6"/>
        <v>59.034315000239</v>
      </c>
    </row>
    <row r="72" spans="1:5">
      <c r="A72" s="4">
        <v>66.9723111938792</v>
      </c>
      <c r="B72" s="4">
        <f t="shared" si="4"/>
        <v>65.7802040546281</v>
      </c>
      <c r="C72" s="4">
        <f t="shared" si="5"/>
        <v>59.3626231712498</v>
      </c>
      <c r="D72" s="4">
        <v>164.811292462282</v>
      </c>
      <c r="E72" s="5">
        <f t="shared" si="6"/>
        <v>59.1011287452096</v>
      </c>
    </row>
    <row r="73" spans="1:5">
      <c r="A73" s="4">
        <v>68.8475207635212</v>
      </c>
      <c r="B73" s="4">
        <f t="shared" si="4"/>
        <v>67.6220348939305</v>
      </c>
      <c r="C73" s="4">
        <f t="shared" si="5"/>
        <v>61.0247631969617</v>
      </c>
      <c r="D73" s="4">
        <v>164.811292462282</v>
      </c>
      <c r="E73" s="5">
        <f t="shared" si="6"/>
        <v>60.7559469861216</v>
      </c>
    </row>
    <row r="74" spans="1:5">
      <c r="A74" s="4">
        <v>69.6813576804388</v>
      </c>
      <c r="B74" s="4">
        <f t="shared" si="4"/>
        <v>68.441029513727</v>
      </c>
      <c r="C74" s="4">
        <f t="shared" si="5"/>
        <v>61.7638559026317</v>
      </c>
      <c r="D74" s="4">
        <v>164.811292462282</v>
      </c>
      <c r="E74" s="5">
        <f t="shared" si="6"/>
        <v>61.4917839626385</v>
      </c>
    </row>
    <row r="75" spans="1:5">
      <c r="A75" s="4">
        <v>70.8336026356881</v>
      </c>
      <c r="B75" s="4">
        <f t="shared" si="4"/>
        <v>69.5727645087729</v>
      </c>
      <c r="C75" s="4">
        <f t="shared" si="5"/>
        <v>62.7851777274292</v>
      </c>
      <c r="D75" s="4">
        <v>164.811292462282</v>
      </c>
      <c r="E75" s="5">
        <f t="shared" si="6"/>
        <v>62.5086068291671</v>
      </c>
    </row>
    <row r="76" spans="1:5">
      <c r="A76" s="4">
        <v>71.8809135984415</v>
      </c>
      <c r="B76" s="4">
        <f t="shared" si="4"/>
        <v>70.6014333363892</v>
      </c>
      <c r="C76" s="4">
        <f t="shared" si="5"/>
        <v>63.7134886206439</v>
      </c>
      <c r="D76" s="4">
        <v>164.811292462282</v>
      </c>
      <c r="E76" s="5">
        <f t="shared" si="6"/>
        <v>63.4328284805115</v>
      </c>
    </row>
    <row r="77" spans="1:5">
      <c r="A77" s="4">
        <v>72.9445098374253</v>
      </c>
      <c r="B77" s="4">
        <f t="shared" si="4"/>
        <v>71.6460975623191</v>
      </c>
      <c r="C77" s="4">
        <f t="shared" si="5"/>
        <v>64.6562343855075</v>
      </c>
      <c r="D77" s="4">
        <v>164.811292462282</v>
      </c>
      <c r="E77" s="5">
        <f t="shared" si="6"/>
        <v>64.3714214173915</v>
      </c>
    </row>
    <row r="78" spans="1:5">
      <c r="A78" s="4">
        <v>74.1040259115717</v>
      </c>
      <c r="B78" s="4">
        <f t="shared" si="4"/>
        <v>72.7849742503457</v>
      </c>
      <c r="C78" s="4">
        <f t="shared" si="5"/>
        <v>65.684001152751</v>
      </c>
      <c r="D78" s="4">
        <v>164.811292462282</v>
      </c>
      <c r="E78" s="5">
        <f t="shared" si="6"/>
        <v>65.3946608361698</v>
      </c>
    </row>
    <row r="79" spans="1:5">
      <c r="A79" s="4">
        <v>75.1409853629208</v>
      </c>
      <c r="B79" s="4">
        <f t="shared" si="4"/>
        <v>73.8034758234608</v>
      </c>
      <c r="C79" s="4">
        <f t="shared" si="5"/>
        <v>66.6031367187329</v>
      </c>
      <c r="D79" s="4">
        <v>164.811292462282</v>
      </c>
      <c r="E79" s="5">
        <f t="shared" si="6"/>
        <v>66.3097475779179</v>
      </c>
    </row>
    <row r="80" spans="1:5">
      <c r="A80" s="4">
        <v>76.3076645525236</v>
      </c>
      <c r="B80" s="4">
        <f t="shared" si="4"/>
        <v>74.9493881234887</v>
      </c>
      <c r="C80" s="4">
        <f t="shared" si="5"/>
        <v>67.6372526968069</v>
      </c>
      <c r="D80" s="4">
        <v>164.811292462282</v>
      </c>
      <c r="E80" s="5">
        <f t="shared" si="6"/>
        <v>67.3393082390314</v>
      </c>
    </row>
    <row r="81" spans="1:5">
      <c r="A81" s="4">
        <v>77.1220968486985</v>
      </c>
      <c r="B81" s="4">
        <f t="shared" si="4"/>
        <v>75.7493235247917</v>
      </c>
      <c r="C81" s="4">
        <f t="shared" si="5"/>
        <v>68.359145619934</v>
      </c>
      <c r="D81" s="4">
        <v>164.811292462282</v>
      </c>
      <c r="E81" s="5">
        <f t="shared" si="6"/>
        <v>68.0580211986477</v>
      </c>
    </row>
    <row r="82" spans="1:5">
      <c r="A82" s="4">
        <v>78.0312398160804</v>
      </c>
      <c r="B82" s="4">
        <f t="shared" si="4"/>
        <v>76.6422837473542</v>
      </c>
      <c r="C82" s="4">
        <f t="shared" si="5"/>
        <v>69.1649877720026</v>
      </c>
      <c r="D82" s="4">
        <v>164.811292462282</v>
      </c>
      <c r="E82" s="5">
        <f t="shared" si="6"/>
        <v>68.8603135879231</v>
      </c>
    </row>
    <row r="83" spans="1:5">
      <c r="A83" s="6">
        <v>52.0668445863376</v>
      </c>
      <c r="B83" s="6">
        <f t="shared" si="4"/>
        <v>51.1400547527008</v>
      </c>
      <c r="C83" s="6">
        <f t="shared" si="5"/>
        <v>46.150781118291</v>
      </c>
      <c r="D83" s="6">
        <v>168.840779274661</v>
      </c>
      <c r="E83" s="7">
        <f t="shared" si="6"/>
        <v>46.0411917677709</v>
      </c>
    </row>
    <row r="84" spans="1:5">
      <c r="A84" s="6">
        <v>53.0494094794326</v>
      </c>
      <c r="B84" s="6">
        <f t="shared" si="4"/>
        <v>52.1051299906987</v>
      </c>
      <c r="C84" s="6">
        <f t="shared" si="5"/>
        <v>47.0217026745329</v>
      </c>
      <c r="D84" s="6">
        <v>168.840779274661</v>
      </c>
      <c r="E84" s="7">
        <f t="shared" si="6"/>
        <v>46.9100452392396</v>
      </c>
    </row>
    <row r="85" spans="1:5">
      <c r="A85" s="6">
        <v>54.0091487832822</v>
      </c>
      <c r="B85" s="6">
        <f t="shared" si="4"/>
        <v>53.0477859349398</v>
      </c>
      <c r="C85" s="6">
        <f t="shared" si="5"/>
        <v>47.8723921851895</v>
      </c>
      <c r="D85" s="6">
        <v>168.840779274661</v>
      </c>
      <c r="E85" s="7">
        <f t="shared" si="6"/>
        <v>47.7587147080095</v>
      </c>
    </row>
    <row r="86" spans="1:5">
      <c r="A86" s="6">
        <v>55.0242283908122</v>
      </c>
      <c r="B86" s="6">
        <f t="shared" si="4"/>
        <v>54.0447971254557</v>
      </c>
      <c r="C86" s="6">
        <f t="shared" si="5"/>
        <v>48.7721339912649</v>
      </c>
      <c r="D86" s="6">
        <v>168.840779274661</v>
      </c>
      <c r="E86" s="7">
        <f t="shared" si="6"/>
        <v>48.6563199929302</v>
      </c>
    </row>
    <row r="87" spans="1:5">
      <c r="A87" s="6">
        <v>56.0582100907641</v>
      </c>
      <c r="B87" s="6">
        <f t="shared" si="4"/>
        <v>55.0603739511485</v>
      </c>
      <c r="C87" s="6">
        <f t="shared" si="5"/>
        <v>49.6886301510364</v>
      </c>
      <c r="D87" s="6">
        <v>168.840779274661</v>
      </c>
      <c r="E87" s="7">
        <f t="shared" si="6"/>
        <v>49.5706398467656</v>
      </c>
    </row>
    <row r="88" spans="1:5">
      <c r="A88" s="6">
        <v>57.1544719542851</v>
      </c>
      <c r="B88" s="6">
        <f t="shared" si="4"/>
        <v>56.1371223534988</v>
      </c>
      <c r="C88" s="6">
        <f t="shared" si="5"/>
        <v>50.6603299287672</v>
      </c>
      <c r="D88" s="6">
        <v>168.840779274661</v>
      </c>
      <c r="E88" s="7">
        <f t="shared" si="6"/>
        <v>50.5400322324011</v>
      </c>
    </row>
    <row r="89" spans="1:5">
      <c r="A89" s="6">
        <v>58.1789775616843</v>
      </c>
      <c r="B89" s="6">
        <f t="shared" si="4"/>
        <v>57.1433917610863</v>
      </c>
      <c r="C89" s="6">
        <f t="shared" si="5"/>
        <v>51.5684267112242</v>
      </c>
      <c r="D89" s="6">
        <v>168.840779274661</v>
      </c>
      <c r="E89" s="7">
        <f t="shared" si="6"/>
        <v>51.4459726540298</v>
      </c>
    </row>
    <row r="90" spans="1:5">
      <c r="A90" s="6">
        <v>58.8939806913304</v>
      </c>
      <c r="B90" s="6">
        <f t="shared" si="4"/>
        <v>57.8456678350247</v>
      </c>
      <c r="C90" s="6">
        <f t="shared" si="5"/>
        <v>52.2021880462418</v>
      </c>
      <c r="D90" s="6">
        <v>168.840779274661</v>
      </c>
      <c r="E90" s="7">
        <f t="shared" si="6"/>
        <v>52.0782290634231</v>
      </c>
    </row>
    <row r="91" spans="1:5">
      <c r="A91" s="6">
        <v>59.9576637715578</v>
      </c>
      <c r="B91" s="6">
        <f t="shared" si="4"/>
        <v>58.8904173564241</v>
      </c>
      <c r="C91" s="6">
        <f t="shared" si="5"/>
        <v>53.1450107850657</v>
      </c>
      <c r="D91" s="6">
        <v>168.840779274661</v>
      </c>
      <c r="E91" s="7">
        <f t="shared" si="6"/>
        <v>53.0188129813841</v>
      </c>
    </row>
    <row r="92" spans="1:5">
      <c r="A92" s="6">
        <v>60.8705464091402</v>
      </c>
      <c r="B92" s="6">
        <f t="shared" si="4"/>
        <v>59.7870506830575</v>
      </c>
      <c r="C92" s="6">
        <f t="shared" si="5"/>
        <v>53.9541676895885</v>
      </c>
      <c r="D92" s="6">
        <v>168.840779274661</v>
      </c>
      <c r="E92" s="7">
        <f t="shared" si="6"/>
        <v>53.8260484670817</v>
      </c>
    </row>
    <row r="93" spans="1:5">
      <c r="A93" s="6">
        <v>61.0069393121058</v>
      </c>
      <c r="B93" s="6">
        <f t="shared" si="4"/>
        <v>59.9210157923503</v>
      </c>
      <c r="C93" s="6">
        <f t="shared" si="5"/>
        <v>54.075063032121</v>
      </c>
      <c r="D93" s="6">
        <v>168.840779274661</v>
      </c>
      <c r="E93" s="7">
        <f t="shared" si="6"/>
        <v>53.9466567323049</v>
      </c>
    </row>
    <row r="94" spans="1:5">
      <c r="A94" s="6">
        <v>62.0004090824961</v>
      </c>
      <c r="B94" s="6">
        <f t="shared" si="4"/>
        <v>60.8968018008276</v>
      </c>
      <c r="C94" s="6">
        <f t="shared" si="5"/>
        <v>54.9556504056249</v>
      </c>
      <c r="D94" s="6">
        <v>168.840779274661</v>
      </c>
      <c r="E94" s="7">
        <f t="shared" si="6"/>
        <v>54.8251530686476</v>
      </c>
    </row>
    <row r="95" spans="1:5">
      <c r="A95" s="6">
        <v>63.1386660128715</v>
      </c>
      <c r="B95" s="6">
        <f t="shared" si="4"/>
        <v>62.0147977578424</v>
      </c>
      <c r="C95" s="6">
        <f t="shared" si="5"/>
        <v>55.9645735863456</v>
      </c>
      <c r="D95" s="6">
        <v>168.840779274661</v>
      </c>
      <c r="E95" s="7">
        <f t="shared" si="6"/>
        <v>55.8316804668177</v>
      </c>
    </row>
    <row r="96" spans="1:5">
      <c r="A96" s="6">
        <v>64.9009915502834</v>
      </c>
      <c r="B96" s="6">
        <f t="shared" si="4"/>
        <v>63.7457539006883</v>
      </c>
      <c r="C96" s="6">
        <f t="shared" si="5"/>
        <v>57.5266559591578</v>
      </c>
      <c r="D96" s="6">
        <v>168.840779274661</v>
      </c>
      <c r="E96" s="7">
        <f t="shared" si="6"/>
        <v>57.3900535287894</v>
      </c>
    </row>
    <row r="97" spans="1:5">
      <c r="A97" s="6">
        <v>66.0450106358323</v>
      </c>
      <c r="B97" s="6">
        <f t="shared" si="4"/>
        <v>64.8694094465145</v>
      </c>
      <c r="C97" s="6">
        <f t="shared" si="5"/>
        <v>58.5406865736838</v>
      </c>
      <c r="D97" s="6">
        <v>168.840779274661</v>
      </c>
      <c r="E97" s="7">
        <f t="shared" si="6"/>
        <v>58.4016762326852</v>
      </c>
    </row>
    <row r="98" spans="1:5">
      <c r="A98" s="6">
        <v>66.8965990879481</v>
      </c>
      <c r="B98" s="6">
        <f t="shared" si="4"/>
        <v>65.7058396241827</v>
      </c>
      <c r="C98" s="6">
        <f t="shared" si="5"/>
        <v>59.2955138071892</v>
      </c>
      <c r="D98" s="6">
        <v>168.840779274661</v>
      </c>
      <c r="E98" s="7">
        <f t="shared" si="6"/>
        <v>59.1547110582557</v>
      </c>
    </row>
    <row r="99" spans="1:5">
      <c r="A99" s="6">
        <v>66.9723111938792</v>
      </c>
      <c r="B99" s="6">
        <f t="shared" si="4"/>
        <v>65.7802040546281</v>
      </c>
      <c r="C99" s="6">
        <f t="shared" si="5"/>
        <v>59.3626231712498</v>
      </c>
      <c r="D99" s="6">
        <v>168.840779274661</v>
      </c>
      <c r="E99" s="7">
        <f t="shared" si="6"/>
        <v>59.2216610648483</v>
      </c>
    </row>
    <row r="100" spans="1:5">
      <c r="A100" s="6">
        <v>68.8475207635212</v>
      </c>
      <c r="B100" s="6">
        <f t="shared" si="4"/>
        <v>67.6220348939305</v>
      </c>
      <c r="C100" s="6">
        <f t="shared" si="5"/>
        <v>61.0247631969617</v>
      </c>
      <c r="D100" s="6">
        <v>168.840779274661</v>
      </c>
      <c r="E100" s="7">
        <f t="shared" si="6"/>
        <v>60.8798541834554</v>
      </c>
    </row>
    <row r="101" spans="1:5">
      <c r="A101" s="6">
        <v>69.6813576804388</v>
      </c>
      <c r="B101" s="6">
        <f t="shared" si="4"/>
        <v>68.441029513727</v>
      </c>
      <c r="C101" s="6">
        <f t="shared" si="5"/>
        <v>61.7638559026317</v>
      </c>
      <c r="D101" s="6">
        <v>168.840779274661</v>
      </c>
      <c r="E101" s="7">
        <f t="shared" si="6"/>
        <v>61.6171918443</v>
      </c>
    </row>
    <row r="102" spans="1:5">
      <c r="A102" s="6">
        <v>70.8336026356881</v>
      </c>
      <c r="B102" s="6">
        <f t="shared" si="4"/>
        <v>69.5727645087729</v>
      </c>
      <c r="C102" s="6">
        <f t="shared" si="5"/>
        <v>62.7851777274292</v>
      </c>
      <c r="D102" s="6">
        <v>168.840779274661</v>
      </c>
      <c r="E102" s="7">
        <f t="shared" si="6"/>
        <v>62.6360884448058</v>
      </c>
    </row>
    <row r="103" spans="1:5">
      <c r="A103" s="6">
        <v>71.8809135984415</v>
      </c>
      <c r="B103" s="6">
        <f t="shared" si="4"/>
        <v>70.6014333363892</v>
      </c>
      <c r="C103" s="6">
        <f t="shared" si="5"/>
        <v>63.7134886206439</v>
      </c>
      <c r="D103" s="6">
        <v>168.840779274661</v>
      </c>
      <c r="E103" s="7">
        <f t="shared" si="6"/>
        <v>63.5621949768937</v>
      </c>
    </row>
    <row r="104" spans="1:5">
      <c r="A104" s="6">
        <v>72.9445098374253</v>
      </c>
      <c r="B104" s="6">
        <f t="shared" si="4"/>
        <v>71.6460975623191</v>
      </c>
      <c r="C104" s="6">
        <f t="shared" si="5"/>
        <v>64.6562343855075</v>
      </c>
      <c r="D104" s="6">
        <v>168.840779274661</v>
      </c>
      <c r="E104" s="7">
        <f t="shared" si="6"/>
        <v>64.5027021036764</v>
      </c>
    </row>
    <row r="105" spans="1:5">
      <c r="A105" s="6">
        <v>74.1040259115717</v>
      </c>
      <c r="B105" s="6">
        <f t="shared" si="4"/>
        <v>72.7849742503457</v>
      </c>
      <c r="C105" s="6">
        <f t="shared" si="5"/>
        <v>65.684001152751</v>
      </c>
      <c r="D105" s="6">
        <v>168.840779274661</v>
      </c>
      <c r="E105" s="7">
        <f t="shared" si="6"/>
        <v>65.5280283425089</v>
      </c>
    </row>
    <row r="106" spans="1:5">
      <c r="A106" s="6">
        <v>75.1409853629208</v>
      </c>
      <c r="B106" s="6">
        <f t="shared" si="4"/>
        <v>73.8034758234608</v>
      </c>
      <c r="C106" s="6">
        <f t="shared" si="5"/>
        <v>66.6031367187329</v>
      </c>
      <c r="D106" s="6">
        <v>168.840779274661</v>
      </c>
      <c r="E106" s="7">
        <f t="shared" si="6"/>
        <v>66.4449813350375</v>
      </c>
    </row>
    <row r="107" spans="1:5">
      <c r="A107" s="6">
        <v>76.3076645525236</v>
      </c>
      <c r="B107" s="6">
        <f t="shared" si="4"/>
        <v>74.9493881234887</v>
      </c>
      <c r="C107" s="6">
        <f t="shared" si="5"/>
        <v>67.6372526968069</v>
      </c>
      <c r="D107" s="6">
        <v>168.840779274661</v>
      </c>
      <c r="E107" s="7">
        <f t="shared" si="6"/>
        <v>67.4766417079049</v>
      </c>
    </row>
    <row r="108" spans="1:5">
      <c r="A108" s="6">
        <v>77.1220968486985</v>
      </c>
      <c r="B108" s="6">
        <f t="shared" si="4"/>
        <v>75.7493235247917</v>
      </c>
      <c r="C108" s="6">
        <f t="shared" si="5"/>
        <v>68.359145619934</v>
      </c>
      <c r="D108" s="6">
        <v>168.840779274661</v>
      </c>
      <c r="E108" s="7">
        <f t="shared" si="6"/>
        <v>68.1968204287006</v>
      </c>
    </row>
    <row r="109" spans="1:5">
      <c r="A109" s="6">
        <v>78.0312398160804</v>
      </c>
      <c r="B109" s="6">
        <f t="shared" si="4"/>
        <v>76.6422837473542</v>
      </c>
      <c r="C109" s="6">
        <f t="shared" si="5"/>
        <v>69.1649877720026</v>
      </c>
      <c r="D109" s="6">
        <v>168.840779274661</v>
      </c>
      <c r="E109" s="7">
        <f t="shared" si="6"/>
        <v>69.0007490331341</v>
      </c>
    </row>
    <row r="110" spans="1:5">
      <c r="A110" s="4">
        <v>52.0668445863376</v>
      </c>
      <c r="B110" s="4">
        <f t="shared" si="4"/>
        <v>51.1400547527008</v>
      </c>
      <c r="C110" s="4">
        <f t="shared" si="5"/>
        <v>46.150781118291</v>
      </c>
      <c r="D110" s="4">
        <v>174.201213869578</v>
      </c>
      <c r="E110" s="5">
        <f t="shared" si="6"/>
        <v>46.1212232320583</v>
      </c>
    </row>
    <row r="111" spans="1:5">
      <c r="A111" s="4">
        <v>53.0494094794326</v>
      </c>
      <c r="B111" s="4">
        <f t="shared" si="4"/>
        <v>52.1051299906987</v>
      </c>
      <c r="C111" s="4">
        <f t="shared" si="5"/>
        <v>47.0217026745329</v>
      </c>
      <c r="D111" s="4">
        <v>174.201213869578</v>
      </c>
      <c r="E111" s="5">
        <f t="shared" si="6"/>
        <v>46.9915869949183</v>
      </c>
    </row>
    <row r="112" spans="1:5">
      <c r="A112" s="4">
        <v>54.0091487832822</v>
      </c>
      <c r="B112" s="4">
        <f t="shared" si="4"/>
        <v>53.0477859349398</v>
      </c>
      <c r="C112" s="4">
        <f t="shared" si="5"/>
        <v>47.8723921851895</v>
      </c>
      <c r="D112" s="4">
        <v>174.201213869578</v>
      </c>
      <c r="E112" s="5">
        <f t="shared" si="6"/>
        <v>47.8417316700778</v>
      </c>
    </row>
    <row r="113" spans="1:5">
      <c r="A113" s="4">
        <v>55.0242283908122</v>
      </c>
      <c r="B113" s="4">
        <f t="shared" si="4"/>
        <v>54.0447971254557</v>
      </c>
      <c r="C113" s="4">
        <f t="shared" si="5"/>
        <v>48.7721339912649</v>
      </c>
      <c r="D113" s="4">
        <v>174.201213869578</v>
      </c>
      <c r="E113" s="5">
        <f t="shared" si="6"/>
        <v>48.740897224456</v>
      </c>
    </row>
    <row r="114" spans="1:5">
      <c r="A114" s="4">
        <v>56.0582100907641</v>
      </c>
      <c r="B114" s="4">
        <f t="shared" si="4"/>
        <v>55.0603739511485</v>
      </c>
      <c r="C114" s="4">
        <f t="shared" si="5"/>
        <v>49.6886301510364</v>
      </c>
      <c r="D114" s="4">
        <v>174.201213869578</v>
      </c>
      <c r="E114" s="5">
        <f t="shared" si="6"/>
        <v>49.6568064019801</v>
      </c>
    </row>
    <row r="115" spans="1:5">
      <c r="A115" s="4">
        <v>57.1544719542851</v>
      </c>
      <c r="B115" s="4">
        <f t="shared" si="4"/>
        <v>56.1371223534988</v>
      </c>
      <c r="C115" s="4">
        <f t="shared" si="5"/>
        <v>50.6603299287672</v>
      </c>
      <c r="D115" s="4">
        <v>174.201213869578</v>
      </c>
      <c r="E115" s="5">
        <f t="shared" si="6"/>
        <v>50.6278838415665</v>
      </c>
    </row>
    <row r="116" spans="1:5">
      <c r="A116" s="4">
        <v>58.1789775616843</v>
      </c>
      <c r="B116" s="4">
        <f t="shared" si="4"/>
        <v>57.1433917610863</v>
      </c>
      <c r="C116" s="4">
        <f t="shared" si="5"/>
        <v>51.5684267112242</v>
      </c>
      <c r="D116" s="4">
        <v>174.201213869578</v>
      </c>
      <c r="E116" s="5">
        <f t="shared" si="6"/>
        <v>51.5353990212698</v>
      </c>
    </row>
    <row r="117" spans="1:5">
      <c r="A117" s="4">
        <v>58.8939806913304</v>
      </c>
      <c r="B117" s="4">
        <f t="shared" si="4"/>
        <v>57.8456678350247</v>
      </c>
      <c r="C117" s="4">
        <f t="shared" si="5"/>
        <v>52.2021880462418</v>
      </c>
      <c r="D117" s="4">
        <v>174.201213869578</v>
      </c>
      <c r="E117" s="5">
        <f t="shared" si="6"/>
        <v>52.1687544553474</v>
      </c>
    </row>
    <row r="118" spans="1:5">
      <c r="A118" s="4">
        <v>59.9576637715578</v>
      </c>
      <c r="B118" s="4">
        <f t="shared" si="4"/>
        <v>58.8904173564241</v>
      </c>
      <c r="C118" s="4">
        <f t="shared" si="5"/>
        <v>53.1450107850657</v>
      </c>
      <c r="D118" s="4">
        <v>174.201213869578</v>
      </c>
      <c r="E118" s="5">
        <f t="shared" si="6"/>
        <v>53.1109733507134</v>
      </c>
    </row>
    <row r="119" spans="1:5">
      <c r="A119" s="4">
        <v>60.8705464091402</v>
      </c>
      <c r="B119" s="4">
        <f t="shared" si="4"/>
        <v>59.7870506830575</v>
      </c>
      <c r="C119" s="4">
        <f t="shared" si="5"/>
        <v>53.9541676895885</v>
      </c>
      <c r="D119" s="4">
        <v>174.201213869578</v>
      </c>
      <c r="E119" s="5">
        <f t="shared" si="6"/>
        <v>53.9196120198532</v>
      </c>
    </row>
    <row r="120" spans="1:5">
      <c r="A120" s="4">
        <v>61.0069393121058</v>
      </c>
      <c r="B120" s="4">
        <f t="shared" si="4"/>
        <v>59.9210157923503</v>
      </c>
      <c r="C120" s="4">
        <f t="shared" si="5"/>
        <v>54.075063032121</v>
      </c>
      <c r="D120" s="4">
        <v>174.201213869578</v>
      </c>
      <c r="E120" s="5">
        <f t="shared" si="6"/>
        <v>54.0404299333435</v>
      </c>
    </row>
    <row r="121" spans="1:5">
      <c r="A121" s="4">
        <v>62.0004090824961</v>
      </c>
      <c r="B121" s="4">
        <f t="shared" si="4"/>
        <v>60.8968018008276</v>
      </c>
      <c r="C121" s="4">
        <f t="shared" si="5"/>
        <v>54.9556504056249</v>
      </c>
      <c r="D121" s="4">
        <v>174.201213869578</v>
      </c>
      <c r="E121" s="5">
        <f t="shared" si="6"/>
        <v>54.9204533228633</v>
      </c>
    </row>
    <row r="122" spans="1:5">
      <c r="A122" s="4">
        <v>63.1386660128715</v>
      </c>
      <c r="B122" s="4">
        <f t="shared" si="4"/>
        <v>62.0147977578424</v>
      </c>
      <c r="C122" s="4">
        <f t="shared" si="5"/>
        <v>55.9645735863456</v>
      </c>
      <c r="D122" s="4">
        <v>174.201213869578</v>
      </c>
      <c r="E122" s="5">
        <f t="shared" si="6"/>
        <v>55.9287303252123</v>
      </c>
    </row>
    <row r="123" spans="1:5">
      <c r="A123" s="4">
        <v>64.9009915502834</v>
      </c>
      <c r="B123" s="4">
        <f t="shared" si="4"/>
        <v>63.7457539006883</v>
      </c>
      <c r="C123" s="4">
        <f t="shared" si="5"/>
        <v>57.5266559591578</v>
      </c>
      <c r="D123" s="4">
        <v>174.201213869578</v>
      </c>
      <c r="E123" s="5">
        <f t="shared" si="6"/>
        <v>57.4898122414354</v>
      </c>
    </row>
    <row r="124" spans="1:5">
      <c r="A124" s="4">
        <v>66.0450106358323</v>
      </c>
      <c r="B124" s="4">
        <f t="shared" si="4"/>
        <v>64.8694094465145</v>
      </c>
      <c r="C124" s="4">
        <f t="shared" si="5"/>
        <v>58.5406865736838</v>
      </c>
      <c r="D124" s="4">
        <v>174.201213869578</v>
      </c>
      <c r="E124" s="5">
        <f t="shared" si="6"/>
        <v>58.5031934064654</v>
      </c>
    </row>
    <row r="125" spans="1:5">
      <c r="A125" s="4">
        <v>66.8965990879481</v>
      </c>
      <c r="B125" s="4">
        <f t="shared" si="4"/>
        <v>65.7058396241827</v>
      </c>
      <c r="C125" s="4">
        <f t="shared" si="5"/>
        <v>59.2955138071892</v>
      </c>
      <c r="D125" s="4">
        <v>174.201213869578</v>
      </c>
      <c r="E125" s="5">
        <f t="shared" si="6"/>
        <v>59.2575372007537</v>
      </c>
    </row>
    <row r="126" spans="1:5">
      <c r="A126" s="4">
        <v>66.9723111938792</v>
      </c>
      <c r="B126" s="4">
        <f t="shared" si="4"/>
        <v>65.7802040546281</v>
      </c>
      <c r="C126" s="4">
        <f t="shared" si="5"/>
        <v>59.3626231712498</v>
      </c>
      <c r="D126" s="4">
        <v>174.201213869578</v>
      </c>
      <c r="E126" s="5">
        <f t="shared" si="6"/>
        <v>59.3246035837227</v>
      </c>
    </row>
    <row r="127" spans="1:5">
      <c r="A127" s="4">
        <v>68.8475207635212</v>
      </c>
      <c r="B127" s="4">
        <f t="shared" si="4"/>
        <v>67.6220348939305</v>
      </c>
      <c r="C127" s="4">
        <f t="shared" si="5"/>
        <v>61.0247631969617</v>
      </c>
      <c r="D127" s="4">
        <v>174.201213869578</v>
      </c>
      <c r="E127" s="5">
        <f t="shared" si="6"/>
        <v>60.9856790695808</v>
      </c>
    </row>
    <row r="128" spans="1:5">
      <c r="A128" s="4">
        <v>69.6813576804388</v>
      </c>
      <c r="B128" s="4">
        <f t="shared" si="4"/>
        <v>68.441029513727</v>
      </c>
      <c r="C128" s="4">
        <f t="shared" si="5"/>
        <v>61.7638559026317</v>
      </c>
      <c r="D128" s="4">
        <v>174.201213869578</v>
      </c>
      <c r="E128" s="5">
        <f t="shared" si="6"/>
        <v>61.7242984134229</v>
      </c>
    </row>
    <row r="129" spans="1:5">
      <c r="A129" s="4">
        <v>70.8336026356881</v>
      </c>
      <c r="B129" s="4">
        <f t="shared" si="4"/>
        <v>69.5727645087729</v>
      </c>
      <c r="C129" s="4">
        <f t="shared" si="5"/>
        <v>62.7851777274292</v>
      </c>
      <c r="D129" s="4">
        <v>174.201213869578</v>
      </c>
      <c r="E129" s="5">
        <f t="shared" si="6"/>
        <v>62.744966118971</v>
      </c>
    </row>
    <row r="130" spans="1:5">
      <c r="A130" s="4">
        <v>71.8809135984415</v>
      </c>
      <c r="B130" s="4">
        <f t="shared" si="4"/>
        <v>70.6014333363892</v>
      </c>
      <c r="C130" s="4">
        <f t="shared" si="5"/>
        <v>63.7134886206439</v>
      </c>
      <c r="D130" s="4">
        <v>174.201213869578</v>
      </c>
      <c r="E130" s="5">
        <f t="shared" si="6"/>
        <v>63.6726824630339</v>
      </c>
    </row>
    <row r="131" spans="1:5">
      <c r="A131" s="4">
        <v>72.9445098374253</v>
      </c>
      <c r="B131" s="4">
        <f t="shared" si="4"/>
        <v>71.6460975623191</v>
      </c>
      <c r="C131" s="4">
        <f t="shared" si="5"/>
        <v>64.6562343855075</v>
      </c>
      <c r="D131" s="4">
        <v>174.201213869578</v>
      </c>
      <c r="E131" s="5">
        <f t="shared" si="6"/>
        <v>64.6148244337387</v>
      </c>
    </row>
    <row r="132" spans="1:5">
      <c r="A132" s="4">
        <v>74.1040259115717</v>
      </c>
      <c r="B132" s="4">
        <f t="shared" ref="B132:B136" si="7">A132*0.9822</f>
        <v>72.7849742503457</v>
      </c>
      <c r="C132" s="4">
        <f t="shared" ref="C132:C136" si="8">B132*148/164</f>
        <v>65.684001152751</v>
      </c>
      <c r="D132" s="4">
        <v>174.201213869578</v>
      </c>
      <c r="E132" s="5">
        <f t="shared" ref="E132:E136" si="9">2*C132/(1+1/SIN(D132*PI()/360))</f>
        <v>65.641932953983</v>
      </c>
    </row>
    <row r="133" spans="1:5">
      <c r="A133" s="4">
        <v>75.1409853629208</v>
      </c>
      <c r="B133" s="4">
        <f t="shared" si="7"/>
        <v>73.8034758234608</v>
      </c>
      <c r="C133" s="4">
        <f t="shared" si="8"/>
        <v>66.6031367187329</v>
      </c>
      <c r="D133" s="4">
        <v>174.201213869578</v>
      </c>
      <c r="E133" s="5">
        <f t="shared" si="9"/>
        <v>66.5604798472744</v>
      </c>
    </row>
    <row r="134" spans="1:5">
      <c r="A134" s="4">
        <v>76.3076645525236</v>
      </c>
      <c r="B134" s="4">
        <f t="shared" si="7"/>
        <v>74.9493881234887</v>
      </c>
      <c r="C134" s="4">
        <f t="shared" si="8"/>
        <v>67.6372526968069</v>
      </c>
      <c r="D134" s="4">
        <v>174.201213869578</v>
      </c>
      <c r="E134" s="5">
        <f t="shared" si="9"/>
        <v>67.593933511912</v>
      </c>
    </row>
    <row r="135" spans="1:5">
      <c r="A135" s="4">
        <v>77.1220968486985</v>
      </c>
      <c r="B135" s="4">
        <f t="shared" si="7"/>
        <v>75.7493235247917</v>
      </c>
      <c r="C135" s="4">
        <f t="shared" si="8"/>
        <v>68.359145619934</v>
      </c>
      <c r="D135" s="4">
        <v>174.201213869578</v>
      </c>
      <c r="E135" s="5">
        <f t="shared" si="9"/>
        <v>68.3153640890424</v>
      </c>
    </row>
    <row r="136" spans="1:5">
      <c r="A136" s="4">
        <v>78.0312398160804</v>
      </c>
      <c r="B136" s="4">
        <f t="shared" si="7"/>
        <v>76.6422837473542</v>
      </c>
      <c r="C136" s="4">
        <f t="shared" si="8"/>
        <v>69.1649877720026</v>
      </c>
      <c r="D136" s="4">
        <v>174.201213869578</v>
      </c>
      <c r="E136" s="5">
        <f t="shared" si="9"/>
        <v>69.1206901287057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"/>
  <sheetViews>
    <sheetView workbookViewId="0">
      <selection activeCell="K5" sqref="K5"/>
    </sheetView>
  </sheetViews>
  <sheetFormatPr defaultColWidth="9" defaultRowHeight="14.25" outlineLevelCol="7"/>
  <cols>
    <col min="1" max="1" width="10.375" style="1" customWidth="1"/>
    <col min="2" max="3" width="11.875" style="1" customWidth="1"/>
    <col min="4" max="4" width="11.5" style="1" customWidth="1"/>
    <col min="5" max="5" width="10.375" style="2" customWidth="1"/>
    <col min="6" max="7" width="9" style="3"/>
    <col min="8" max="8" width="9.375" style="3" customWidth="1"/>
    <col min="9" max="16384" width="9" style="3"/>
  </cols>
  <sheetData>
    <row r="1" spans="1:5">
      <c r="A1" s="1" t="s">
        <v>22</v>
      </c>
      <c r="B1" s="1" t="s">
        <v>23</v>
      </c>
      <c r="C1" s="1" t="s">
        <v>24</v>
      </c>
      <c r="D1" s="1" t="s">
        <v>15</v>
      </c>
      <c r="E1" s="2" t="s">
        <v>25</v>
      </c>
    </row>
    <row r="2" spans="1:8">
      <c r="A2" s="4">
        <v>52.0668445863376</v>
      </c>
      <c r="B2" s="4">
        <f>A2*0.9822</f>
        <v>51.1400547527008</v>
      </c>
      <c r="C2" s="4">
        <f>B2*150/166</f>
        <v>46.210892848826</v>
      </c>
      <c r="D2" s="4">
        <v>154.870399380722</v>
      </c>
      <c r="E2" s="5">
        <f>2*C2/(1+1/SIN(D2*PI()/360))</f>
        <v>45.6508244832265</v>
      </c>
      <c r="H2" s="1"/>
    </row>
    <row r="3" spans="1:8">
      <c r="A3" s="4">
        <v>53.0494094794326</v>
      </c>
      <c r="B3" s="4">
        <f t="shared" ref="B3:B67" si="0">A3*0.9822</f>
        <v>52.1051299906987</v>
      </c>
      <c r="C3" s="4">
        <f t="shared" ref="C3:C67" si="1">B3*150/166</f>
        <v>47.0829487867759</v>
      </c>
      <c r="D3" s="4">
        <v>154.870399380722</v>
      </c>
      <c r="E3" s="5">
        <f t="shared" ref="E3:E67" si="2">2*C3/(1+1/SIN(D3*PI()/360))</f>
        <v>46.5123112476814</v>
      </c>
      <c r="H3" s="1"/>
    </row>
    <row r="4" spans="1:8">
      <c r="A4" s="4">
        <v>54.0091487832822</v>
      </c>
      <c r="B4" s="4">
        <f t="shared" si="0"/>
        <v>53.0477859349398</v>
      </c>
      <c r="C4" s="4">
        <f t="shared" si="1"/>
        <v>47.9347463267528</v>
      </c>
      <c r="D4" s="4">
        <v>154.870399380722</v>
      </c>
      <c r="E4" s="5">
        <f t="shared" si="2"/>
        <v>47.3537851425905</v>
      </c>
      <c r="H4" s="1"/>
    </row>
    <row r="5" spans="1:8">
      <c r="A5" s="4">
        <v>55.0242283908122</v>
      </c>
      <c r="B5" s="4">
        <f t="shared" si="0"/>
        <v>54.0447971254557</v>
      </c>
      <c r="C5" s="4">
        <f t="shared" si="1"/>
        <v>48.8356600531226</v>
      </c>
      <c r="D5" s="4">
        <v>154.870399380722</v>
      </c>
      <c r="E5" s="5">
        <f t="shared" si="2"/>
        <v>48.2437799438505</v>
      </c>
      <c r="H5" s="1"/>
    </row>
    <row r="6" spans="1:8">
      <c r="A6" s="4">
        <v>56.0582100907641</v>
      </c>
      <c r="B6" s="4">
        <f t="shared" si="0"/>
        <v>55.0603739511485</v>
      </c>
      <c r="C6" s="4">
        <f t="shared" si="1"/>
        <v>49.753349955857</v>
      </c>
      <c r="D6" s="4">
        <v>154.870399380722</v>
      </c>
      <c r="E6" s="5">
        <f t="shared" si="2"/>
        <v>49.1503475969969</v>
      </c>
      <c r="H6" s="1"/>
    </row>
    <row r="7" spans="1:8">
      <c r="A7" s="4">
        <v>57.1544719542851</v>
      </c>
      <c r="B7" s="4">
        <f t="shared" si="0"/>
        <v>56.1371223534988</v>
      </c>
      <c r="C7" s="4">
        <f t="shared" si="1"/>
        <v>50.7263153796676</v>
      </c>
      <c r="D7" s="4">
        <v>154.870399380722</v>
      </c>
      <c r="E7" s="5">
        <f t="shared" si="2"/>
        <v>50.1115208410614</v>
      </c>
      <c r="H7" s="1"/>
    </row>
    <row r="8" spans="1:8">
      <c r="A8" s="4">
        <v>58.1789775616843</v>
      </c>
      <c r="B8" s="4">
        <f t="shared" si="0"/>
        <v>57.1433917610863</v>
      </c>
      <c r="C8" s="4">
        <f t="shared" si="1"/>
        <v>51.635594964837</v>
      </c>
      <c r="D8" s="4">
        <v>154.870399380722</v>
      </c>
      <c r="E8" s="5">
        <f t="shared" si="2"/>
        <v>51.0097801082983</v>
      </c>
      <c r="H8" s="1"/>
    </row>
    <row r="9" spans="1:8">
      <c r="A9" s="4">
        <v>58.8939806913304</v>
      </c>
      <c r="B9" s="4">
        <f t="shared" si="0"/>
        <v>57.8456678350247</v>
      </c>
      <c r="C9" s="4">
        <f t="shared" si="1"/>
        <v>52.2701817786368</v>
      </c>
      <c r="D9" s="4">
        <v>154.870399380722</v>
      </c>
      <c r="E9" s="5">
        <f t="shared" si="2"/>
        <v>51.6366758350464</v>
      </c>
      <c r="H9" s="1"/>
    </row>
    <row r="10" spans="1:8">
      <c r="A10" s="4">
        <v>59.9576637715578</v>
      </c>
      <c r="B10" s="4">
        <f t="shared" si="0"/>
        <v>58.8904173564241</v>
      </c>
      <c r="C10" s="4">
        <f t="shared" si="1"/>
        <v>53.2142325509856</v>
      </c>
      <c r="D10" s="4">
        <v>154.870399380722</v>
      </c>
      <c r="E10" s="5">
        <f t="shared" si="2"/>
        <v>52.5692848684347</v>
      </c>
      <c r="H10" s="1"/>
    </row>
    <row r="11" spans="1:8">
      <c r="A11" s="4">
        <v>60.8705464091402</v>
      </c>
      <c r="B11" s="4">
        <f t="shared" si="0"/>
        <v>59.7870506830575</v>
      </c>
      <c r="C11" s="4">
        <f t="shared" si="1"/>
        <v>54.024443388305</v>
      </c>
      <c r="D11" s="4">
        <v>154.870399380722</v>
      </c>
      <c r="E11" s="5">
        <f t="shared" si="2"/>
        <v>53.3696760846328</v>
      </c>
      <c r="H11" s="1"/>
    </row>
    <row r="12" spans="1:8">
      <c r="A12" s="4">
        <v>61.0069393121058</v>
      </c>
      <c r="B12" s="4">
        <f t="shared" si="0"/>
        <v>59.9210157923503</v>
      </c>
      <c r="C12" s="4">
        <f t="shared" si="1"/>
        <v>54.1454961979069</v>
      </c>
      <c r="D12" s="4">
        <v>154.870399380722</v>
      </c>
      <c r="E12" s="5">
        <f t="shared" si="2"/>
        <v>53.4892617542371</v>
      </c>
      <c r="H12" s="1"/>
    </row>
    <row r="13" spans="1:8">
      <c r="A13" s="4">
        <v>62.0004090824961</v>
      </c>
      <c r="B13" s="4">
        <f t="shared" si="0"/>
        <v>60.8968018008276</v>
      </c>
      <c r="C13" s="4">
        <f t="shared" si="1"/>
        <v>55.0272305429165</v>
      </c>
      <c r="D13" s="4">
        <v>154.870399380722</v>
      </c>
      <c r="E13" s="5">
        <f t="shared" si="2"/>
        <v>54.3603096250616</v>
      </c>
      <c r="H13" s="1"/>
    </row>
    <row r="14" spans="1:8">
      <c r="A14" s="4">
        <v>63.1386660128715</v>
      </c>
      <c r="B14" s="4">
        <f t="shared" si="0"/>
        <v>62.0147977578424</v>
      </c>
      <c r="C14" s="4">
        <f t="shared" si="1"/>
        <v>56.037467853472</v>
      </c>
      <c r="D14" s="4">
        <v>154.870399380722</v>
      </c>
      <c r="E14" s="5">
        <f t="shared" si="2"/>
        <v>55.3583030267785</v>
      </c>
      <c r="H14" s="1"/>
    </row>
    <row r="15" spans="1:8">
      <c r="A15" s="4">
        <v>64.9009915502834</v>
      </c>
      <c r="B15" s="4">
        <f t="shared" si="0"/>
        <v>63.7457539006883</v>
      </c>
      <c r="C15" s="4">
        <f t="shared" si="1"/>
        <v>57.6015848500196</v>
      </c>
      <c r="D15" s="4">
        <v>154.870399380722</v>
      </c>
      <c r="E15" s="5">
        <f t="shared" si="2"/>
        <v>56.9034631844541</v>
      </c>
      <c r="H15" s="1"/>
    </row>
    <row r="16" spans="1:8">
      <c r="A16" s="4">
        <v>66.0450106358323</v>
      </c>
      <c r="B16" s="4">
        <f t="shared" si="0"/>
        <v>64.8694094465145</v>
      </c>
      <c r="C16" s="4">
        <f t="shared" si="1"/>
        <v>58.6169362468505</v>
      </c>
      <c r="D16" s="4">
        <v>154.870399380722</v>
      </c>
      <c r="E16" s="5">
        <f t="shared" si="2"/>
        <v>57.906508690568</v>
      </c>
      <c r="H16" s="1"/>
    </row>
    <row r="17" spans="1:8">
      <c r="A17" s="4">
        <v>66.8965990879481</v>
      </c>
      <c r="B17" s="4">
        <f t="shared" si="0"/>
        <v>65.7058396241827</v>
      </c>
      <c r="C17" s="4">
        <f t="shared" si="1"/>
        <v>59.3727466483578</v>
      </c>
      <c r="D17" s="4">
        <v>154.870399380722</v>
      </c>
      <c r="E17" s="5">
        <f t="shared" si="2"/>
        <v>58.6531587952237</v>
      </c>
      <c r="H17" s="1"/>
    </row>
    <row r="18" spans="1:8">
      <c r="A18" s="4">
        <v>66.9723111938792</v>
      </c>
      <c r="B18" s="4">
        <f t="shared" si="0"/>
        <v>65.7802040546281</v>
      </c>
      <c r="C18" s="4">
        <f t="shared" si="1"/>
        <v>59.4399434228567</v>
      </c>
      <c r="D18" s="4">
        <v>154.870399380722</v>
      </c>
      <c r="E18" s="5">
        <f t="shared" si="2"/>
        <v>58.7195411559481</v>
      </c>
      <c r="H18" s="1"/>
    </row>
    <row r="19" spans="1:8">
      <c r="A19" s="4">
        <v>68.8475207635212</v>
      </c>
      <c r="B19" s="4">
        <f t="shared" si="0"/>
        <v>67.6220348939305</v>
      </c>
      <c r="C19" s="4">
        <f t="shared" si="1"/>
        <v>61.10424839813</v>
      </c>
      <c r="D19" s="4">
        <v>154.870399380722</v>
      </c>
      <c r="E19" s="5">
        <f t="shared" si="2"/>
        <v>60.3636750306454</v>
      </c>
      <c r="H19" s="1"/>
    </row>
    <row r="20" spans="1:8">
      <c r="A20" s="4">
        <v>69.6813576804388</v>
      </c>
      <c r="B20" s="4">
        <f t="shared" si="0"/>
        <v>68.441029513727</v>
      </c>
      <c r="C20" s="4">
        <f t="shared" si="1"/>
        <v>61.8443037774641</v>
      </c>
      <c r="D20" s="4">
        <v>154.870399380722</v>
      </c>
      <c r="E20" s="5">
        <f t="shared" si="2"/>
        <v>61.0947610613865</v>
      </c>
      <c r="H20" s="1"/>
    </row>
    <row r="21" spans="1:8">
      <c r="A21" s="4">
        <v>70.8336026356881</v>
      </c>
      <c r="B21" s="4">
        <f t="shared" si="0"/>
        <v>69.5727645087729</v>
      </c>
      <c r="C21" s="4">
        <f t="shared" si="1"/>
        <v>62.8669558814213</v>
      </c>
      <c r="D21" s="4">
        <v>154.870399380722</v>
      </c>
      <c r="E21" s="5">
        <f t="shared" si="2"/>
        <v>62.1050187912658</v>
      </c>
      <c r="H21" s="1"/>
    </row>
    <row r="22" spans="1:8">
      <c r="A22" s="4">
        <v>71.8809135984415</v>
      </c>
      <c r="B22" s="4">
        <f t="shared" si="0"/>
        <v>70.6014333363892</v>
      </c>
      <c r="C22" s="4">
        <f t="shared" si="1"/>
        <v>63.7964759063758</v>
      </c>
      <c r="D22" s="4">
        <v>154.870399380722</v>
      </c>
      <c r="E22" s="5">
        <f t="shared" si="2"/>
        <v>63.0232731875108</v>
      </c>
      <c r="H22" s="1"/>
    </row>
    <row r="23" spans="1:8">
      <c r="A23" s="4">
        <v>72.9445098374253</v>
      </c>
      <c r="B23" s="4">
        <f t="shared" si="0"/>
        <v>71.6460975623191</v>
      </c>
      <c r="C23" s="4">
        <f t="shared" si="1"/>
        <v>64.7404496045052</v>
      </c>
      <c r="D23" s="4">
        <v>154.870399380722</v>
      </c>
      <c r="E23" s="5">
        <f t="shared" si="2"/>
        <v>63.9558060808064</v>
      </c>
      <c r="H23" s="1"/>
    </row>
    <row r="24" spans="1:8">
      <c r="A24" s="4">
        <v>74.1040259115717</v>
      </c>
      <c r="B24" s="4">
        <f t="shared" si="0"/>
        <v>72.7849742503457</v>
      </c>
      <c r="C24" s="4">
        <f t="shared" si="1"/>
        <v>65.7695550454931</v>
      </c>
      <c r="D24" s="4">
        <v>154.870399380722</v>
      </c>
      <c r="E24" s="5">
        <f t="shared" si="2"/>
        <v>64.9724389343408</v>
      </c>
      <c r="H24" s="1"/>
    </row>
    <row r="25" spans="1:8">
      <c r="A25" s="4">
        <v>75.1409853629208</v>
      </c>
      <c r="B25" s="4">
        <f t="shared" si="0"/>
        <v>73.8034758234608</v>
      </c>
      <c r="C25" s="4">
        <f t="shared" si="1"/>
        <v>66.6898877922838</v>
      </c>
      <c r="D25" s="4">
        <v>154.870399380722</v>
      </c>
      <c r="E25" s="5">
        <f t="shared" si="2"/>
        <v>65.8816174007113</v>
      </c>
      <c r="H25" s="1"/>
    </row>
    <row r="26" spans="1:8">
      <c r="A26" s="4">
        <v>76.3076645525236</v>
      </c>
      <c r="B26" s="4">
        <f t="shared" si="0"/>
        <v>74.9493881234887</v>
      </c>
      <c r="C26" s="4">
        <f t="shared" si="1"/>
        <v>67.7253507139958</v>
      </c>
      <c r="D26" s="4">
        <v>154.870399380722</v>
      </c>
      <c r="E26" s="5">
        <f t="shared" si="2"/>
        <v>66.9045306833566</v>
      </c>
      <c r="H26" s="1"/>
    </row>
    <row r="27" spans="1:8">
      <c r="A27" s="4">
        <v>77.1220968486985</v>
      </c>
      <c r="B27" s="4">
        <f t="shared" si="0"/>
        <v>75.7493235247917</v>
      </c>
      <c r="C27" s="4">
        <f t="shared" si="1"/>
        <v>68.4481839079443</v>
      </c>
      <c r="D27" s="4">
        <v>154.870399380722</v>
      </c>
      <c r="E27" s="5">
        <f t="shared" si="2"/>
        <v>67.6186032587457</v>
      </c>
      <c r="H27" s="1"/>
    </row>
    <row r="28" spans="1:8">
      <c r="A28" s="4">
        <v>78.0312398160804</v>
      </c>
      <c r="B28" s="4">
        <f t="shared" si="0"/>
        <v>76.6422837473542</v>
      </c>
      <c r="C28" s="4">
        <f t="shared" si="1"/>
        <v>69.25507567532</v>
      </c>
      <c r="D28" s="4">
        <v>154.870399380722</v>
      </c>
      <c r="E28" s="5">
        <f t="shared" si="2"/>
        <v>68.4157156315781</v>
      </c>
      <c r="H28" s="1"/>
    </row>
    <row r="29" spans="1:5">
      <c r="A29" s="6">
        <v>52.0668445863376</v>
      </c>
      <c r="B29" s="6">
        <f t="shared" si="0"/>
        <v>51.1400547527008</v>
      </c>
      <c r="C29" s="6">
        <f t="shared" si="1"/>
        <v>46.210892848826</v>
      </c>
      <c r="D29" s="6">
        <v>159.388664636734</v>
      </c>
      <c r="E29" s="7">
        <f t="shared" si="2"/>
        <v>45.8351094859969</v>
      </c>
    </row>
    <row r="30" spans="1:5">
      <c r="A30" s="6">
        <v>53.0494094794326</v>
      </c>
      <c r="B30" s="6">
        <f t="shared" ref="B30:B55" si="3">A30*0.9822</f>
        <v>52.1051299906987</v>
      </c>
      <c r="C30" s="6">
        <f t="shared" si="1"/>
        <v>47.0829487867759</v>
      </c>
      <c r="D30" s="6">
        <v>159.388664636734</v>
      </c>
      <c r="E30" s="7">
        <f t="shared" si="2"/>
        <v>46.700073933332</v>
      </c>
    </row>
    <row r="31" spans="1:5">
      <c r="A31" s="6">
        <v>54.0091487832822</v>
      </c>
      <c r="B31" s="6">
        <f t="shared" si="3"/>
        <v>53.0477859349398</v>
      </c>
      <c r="C31" s="6">
        <f t="shared" si="1"/>
        <v>47.9347463267528</v>
      </c>
      <c r="D31" s="6">
        <v>159.388664636734</v>
      </c>
      <c r="E31" s="7">
        <f t="shared" si="2"/>
        <v>47.5449447224004</v>
      </c>
    </row>
    <row r="32" spans="1:5">
      <c r="A32" s="6">
        <v>55.0242283908122</v>
      </c>
      <c r="B32" s="6">
        <f t="shared" si="3"/>
        <v>54.0447971254557</v>
      </c>
      <c r="C32" s="6">
        <f t="shared" si="1"/>
        <v>48.8356600531226</v>
      </c>
      <c r="D32" s="6">
        <v>159.388664636734</v>
      </c>
      <c r="E32" s="7">
        <f t="shared" si="2"/>
        <v>48.4385322888793</v>
      </c>
    </row>
    <row r="33" spans="1:5">
      <c r="A33" s="6">
        <v>56.0582100907641</v>
      </c>
      <c r="B33" s="6">
        <f t="shared" si="3"/>
        <v>55.0603739511485</v>
      </c>
      <c r="C33" s="6">
        <f t="shared" si="1"/>
        <v>49.753349955857</v>
      </c>
      <c r="D33" s="6">
        <v>159.388664636734</v>
      </c>
      <c r="E33" s="7">
        <f t="shared" si="2"/>
        <v>49.34875960917</v>
      </c>
    </row>
    <row r="34" spans="1:5">
      <c r="A34" s="6">
        <v>57.1544719542851</v>
      </c>
      <c r="B34" s="6">
        <f t="shared" si="3"/>
        <v>56.1371223534988</v>
      </c>
      <c r="C34" s="6">
        <f t="shared" si="1"/>
        <v>50.7263153796676</v>
      </c>
      <c r="D34" s="6">
        <v>159.388664636734</v>
      </c>
      <c r="E34" s="7">
        <f t="shared" si="2"/>
        <v>50.3138129543268</v>
      </c>
    </row>
    <row r="35" spans="1:5">
      <c r="A35" s="6">
        <v>58.1789775616843</v>
      </c>
      <c r="B35" s="6">
        <f t="shared" si="3"/>
        <v>57.1433917610863</v>
      </c>
      <c r="C35" s="6">
        <f t="shared" si="1"/>
        <v>51.635594964837</v>
      </c>
      <c r="D35" s="6">
        <v>159.388664636734</v>
      </c>
      <c r="E35" s="7">
        <f t="shared" si="2"/>
        <v>51.2156983490965</v>
      </c>
    </row>
    <row r="36" spans="1:5">
      <c r="A36" s="6">
        <v>58.8939806913304</v>
      </c>
      <c r="B36" s="6">
        <f t="shared" si="3"/>
        <v>57.8456678350247</v>
      </c>
      <c r="C36" s="6">
        <f t="shared" si="1"/>
        <v>52.2701817786368</v>
      </c>
      <c r="D36" s="6">
        <v>159.388664636734</v>
      </c>
      <c r="E36" s="7">
        <f t="shared" si="2"/>
        <v>51.8451247526078</v>
      </c>
    </row>
    <row r="37" spans="1:5">
      <c r="A37" s="6">
        <v>59.9576637715578</v>
      </c>
      <c r="B37" s="6">
        <f t="shared" si="3"/>
        <v>58.8904173564241</v>
      </c>
      <c r="C37" s="6">
        <f t="shared" si="1"/>
        <v>53.2142325509856</v>
      </c>
      <c r="D37" s="6">
        <v>159.388664636734</v>
      </c>
      <c r="E37" s="7">
        <f t="shared" si="2"/>
        <v>52.781498577985</v>
      </c>
    </row>
    <row r="38" spans="1:5">
      <c r="A38" s="6">
        <v>60.8705464091402</v>
      </c>
      <c r="B38" s="6">
        <f t="shared" si="3"/>
        <v>59.7870506830575</v>
      </c>
      <c r="C38" s="6">
        <f t="shared" si="1"/>
        <v>54.024443388305</v>
      </c>
      <c r="D38" s="6">
        <v>159.388664636734</v>
      </c>
      <c r="E38" s="7">
        <f t="shared" si="2"/>
        <v>53.585120844206</v>
      </c>
    </row>
    <row r="39" spans="1:5">
      <c r="A39" s="6">
        <v>61.0069393121058</v>
      </c>
      <c r="B39" s="6">
        <f t="shared" si="3"/>
        <v>59.9210157923503</v>
      </c>
      <c r="C39" s="6">
        <f t="shared" si="1"/>
        <v>54.1454961979069</v>
      </c>
      <c r="D39" s="6">
        <v>159.388664636734</v>
      </c>
      <c r="E39" s="7">
        <f t="shared" si="2"/>
        <v>53.7051892618375</v>
      </c>
    </row>
    <row r="40" spans="1:5">
      <c r="A40" s="6">
        <v>62.0004090824961</v>
      </c>
      <c r="B40" s="6">
        <f t="shared" si="3"/>
        <v>60.8968018008276</v>
      </c>
      <c r="C40" s="6">
        <f t="shared" si="1"/>
        <v>55.0272305429165</v>
      </c>
      <c r="D40" s="6">
        <v>159.388664636734</v>
      </c>
      <c r="E40" s="7">
        <f t="shared" si="2"/>
        <v>54.5797534121838</v>
      </c>
    </row>
    <row r="41" spans="1:5">
      <c r="A41" s="6">
        <v>63.1386660128715</v>
      </c>
      <c r="B41" s="6">
        <f t="shared" si="3"/>
        <v>62.0147977578424</v>
      </c>
      <c r="C41" s="6">
        <f t="shared" si="1"/>
        <v>56.037467853472</v>
      </c>
      <c r="D41" s="6">
        <v>159.388664636734</v>
      </c>
      <c r="E41" s="7">
        <f t="shared" si="2"/>
        <v>55.5817755520206</v>
      </c>
    </row>
    <row r="42" spans="1:5">
      <c r="A42" s="6">
        <v>64.9009915502834</v>
      </c>
      <c r="B42" s="6">
        <f t="shared" si="3"/>
        <v>63.7457539006883</v>
      </c>
      <c r="C42" s="6">
        <f t="shared" si="1"/>
        <v>57.6015848500196</v>
      </c>
      <c r="D42" s="6">
        <v>159.388664636734</v>
      </c>
      <c r="E42" s="7">
        <f t="shared" si="2"/>
        <v>57.1331732716058</v>
      </c>
    </row>
    <row r="43" spans="1:5">
      <c r="A43" s="6">
        <v>66.0450106358323</v>
      </c>
      <c r="B43" s="6">
        <f t="shared" si="3"/>
        <v>64.8694094465145</v>
      </c>
      <c r="C43" s="6">
        <f t="shared" si="1"/>
        <v>58.6169362468505</v>
      </c>
      <c r="D43" s="6">
        <v>159.388664636734</v>
      </c>
      <c r="E43" s="7">
        <f t="shared" si="2"/>
        <v>58.1402679103688</v>
      </c>
    </row>
    <row r="44" spans="1:5">
      <c r="A44" s="6">
        <v>66.8965990879481</v>
      </c>
      <c r="B44" s="6">
        <f t="shared" si="3"/>
        <v>65.7058396241827</v>
      </c>
      <c r="C44" s="6">
        <f t="shared" si="1"/>
        <v>59.3727466483578</v>
      </c>
      <c r="D44" s="6">
        <v>159.388664636734</v>
      </c>
      <c r="E44" s="7">
        <f t="shared" si="2"/>
        <v>58.889932120863</v>
      </c>
    </row>
    <row r="45" spans="1:5">
      <c r="A45" s="6">
        <v>66.9723111938792</v>
      </c>
      <c r="B45" s="6">
        <f t="shared" si="3"/>
        <v>65.7802040546281</v>
      </c>
      <c r="C45" s="6">
        <f t="shared" si="1"/>
        <v>59.4399434228567</v>
      </c>
      <c r="D45" s="6">
        <v>159.388664636734</v>
      </c>
      <c r="E45" s="7">
        <f t="shared" si="2"/>
        <v>58.9565824564524</v>
      </c>
    </row>
    <row r="46" spans="1:5">
      <c r="A46" s="6">
        <v>68.8475207635212</v>
      </c>
      <c r="B46" s="6">
        <f t="shared" si="3"/>
        <v>67.6220348939305</v>
      </c>
      <c r="C46" s="6">
        <f t="shared" si="1"/>
        <v>61.10424839813</v>
      </c>
      <c r="D46" s="6">
        <v>159.388664636734</v>
      </c>
      <c r="E46" s="7">
        <f t="shared" si="2"/>
        <v>60.607353433964</v>
      </c>
    </row>
    <row r="47" spans="1:5">
      <c r="A47" s="6">
        <v>69.6813576804388</v>
      </c>
      <c r="B47" s="6">
        <f t="shared" si="3"/>
        <v>68.441029513727</v>
      </c>
      <c r="C47" s="6">
        <f t="shared" si="1"/>
        <v>61.8443037774641</v>
      </c>
      <c r="D47" s="6">
        <v>159.388664636734</v>
      </c>
      <c r="E47" s="7">
        <f t="shared" si="2"/>
        <v>61.3413907408918</v>
      </c>
    </row>
    <row r="48" spans="1:5">
      <c r="A48" s="6">
        <v>70.8336026356881</v>
      </c>
      <c r="B48" s="6">
        <f t="shared" si="3"/>
        <v>69.5727645087729</v>
      </c>
      <c r="C48" s="6">
        <f t="shared" si="1"/>
        <v>62.8669558814213</v>
      </c>
      <c r="D48" s="6">
        <v>159.388664636734</v>
      </c>
      <c r="E48" s="7">
        <f t="shared" si="2"/>
        <v>62.3557267180023</v>
      </c>
    </row>
    <row r="49" spans="1:5">
      <c r="A49" s="6">
        <v>71.8809135984415</v>
      </c>
      <c r="B49" s="6">
        <f t="shared" si="3"/>
        <v>70.6014333363892</v>
      </c>
      <c r="C49" s="6">
        <f t="shared" si="1"/>
        <v>63.7964759063758</v>
      </c>
      <c r="D49" s="6">
        <v>159.388664636734</v>
      </c>
      <c r="E49" s="7">
        <f t="shared" si="2"/>
        <v>63.2776879588853</v>
      </c>
    </row>
    <row r="50" spans="1:5">
      <c r="A50" s="6">
        <v>72.9445098374253</v>
      </c>
      <c r="B50" s="6">
        <f t="shared" si="3"/>
        <v>71.6460975623191</v>
      </c>
      <c r="C50" s="6">
        <f t="shared" si="1"/>
        <v>64.7404496045052</v>
      </c>
      <c r="D50" s="6">
        <v>159.388664636734</v>
      </c>
      <c r="E50" s="7">
        <f t="shared" si="2"/>
        <v>64.2139853368046</v>
      </c>
    </row>
    <row r="51" spans="1:5">
      <c r="A51" s="6">
        <v>74.1040259115717</v>
      </c>
      <c r="B51" s="6">
        <f t="shared" si="3"/>
        <v>72.7849742503457</v>
      </c>
      <c r="C51" s="6">
        <f t="shared" si="1"/>
        <v>65.7695550454931</v>
      </c>
      <c r="D51" s="6">
        <v>159.388664636734</v>
      </c>
      <c r="E51" s="7">
        <f t="shared" si="2"/>
        <v>65.2347221729143</v>
      </c>
    </row>
    <row r="52" spans="1:5">
      <c r="A52" s="6">
        <v>75.1409853629208</v>
      </c>
      <c r="B52" s="6">
        <f t="shared" si="3"/>
        <v>73.8034758234608</v>
      </c>
      <c r="C52" s="6">
        <f t="shared" si="1"/>
        <v>66.6898877922838</v>
      </c>
      <c r="D52" s="6">
        <v>159.388664636734</v>
      </c>
      <c r="E52" s="7">
        <f t="shared" si="2"/>
        <v>66.1475708458603</v>
      </c>
    </row>
    <row r="53" spans="1:5">
      <c r="A53" s="6">
        <v>76.3076645525236</v>
      </c>
      <c r="B53" s="6">
        <f t="shared" si="3"/>
        <v>74.9493881234887</v>
      </c>
      <c r="C53" s="6">
        <f t="shared" si="1"/>
        <v>67.7253507139958</v>
      </c>
      <c r="D53" s="6">
        <v>159.388664636734</v>
      </c>
      <c r="E53" s="7">
        <f t="shared" si="2"/>
        <v>67.1746134641585</v>
      </c>
    </row>
    <row r="54" spans="1:5">
      <c r="A54" s="6">
        <v>77.1220968486985</v>
      </c>
      <c r="B54" s="6">
        <f t="shared" si="3"/>
        <v>75.7493235247917</v>
      </c>
      <c r="C54" s="6">
        <f t="shared" si="1"/>
        <v>68.4481839079443</v>
      </c>
      <c r="D54" s="6">
        <v>159.388664636734</v>
      </c>
      <c r="E54" s="7">
        <f t="shared" si="2"/>
        <v>67.8915686351639</v>
      </c>
    </row>
    <row r="55" spans="1:5">
      <c r="A55" s="6">
        <v>78.0312398160804</v>
      </c>
      <c r="B55" s="6">
        <f t="shared" si="3"/>
        <v>76.6422837473542</v>
      </c>
      <c r="C55" s="6">
        <f t="shared" si="1"/>
        <v>69.25507567532</v>
      </c>
      <c r="D55" s="6">
        <v>159.388664636734</v>
      </c>
      <c r="E55" s="7">
        <f t="shared" si="2"/>
        <v>68.6918988218584</v>
      </c>
    </row>
    <row r="56" spans="1:5">
      <c r="A56" s="4">
        <v>52.0668445863376</v>
      </c>
      <c r="B56" s="4">
        <f t="shared" si="0"/>
        <v>51.1400547527008</v>
      </c>
      <c r="C56" s="4">
        <f t="shared" si="1"/>
        <v>46.210892848826</v>
      </c>
      <c r="D56" s="4">
        <v>164.787134008027</v>
      </c>
      <c r="E56" s="5">
        <f t="shared" si="2"/>
        <v>46.0066822830458</v>
      </c>
    </row>
    <row r="57" spans="1:5">
      <c r="A57" s="4">
        <v>53.0494094794326</v>
      </c>
      <c r="B57" s="4">
        <f t="shared" si="0"/>
        <v>52.1051299906987</v>
      </c>
      <c r="C57" s="4">
        <f t="shared" si="1"/>
        <v>47.0829487867759</v>
      </c>
      <c r="D57" s="4">
        <v>164.787134008027</v>
      </c>
      <c r="E57" s="5">
        <f t="shared" si="2"/>
        <v>46.8748845184268</v>
      </c>
    </row>
    <row r="58" spans="1:5">
      <c r="A58" s="4">
        <v>54.0091487832822</v>
      </c>
      <c r="B58" s="4">
        <f t="shared" si="0"/>
        <v>53.0477859349398</v>
      </c>
      <c r="C58" s="4">
        <f t="shared" si="1"/>
        <v>47.9347463267528</v>
      </c>
      <c r="D58" s="4">
        <v>164.787134008027</v>
      </c>
      <c r="E58" s="5">
        <f t="shared" si="2"/>
        <v>47.7229178797254</v>
      </c>
    </row>
    <row r="59" spans="1:5">
      <c r="A59" s="4">
        <v>55.0242283908122</v>
      </c>
      <c r="B59" s="4">
        <f t="shared" si="0"/>
        <v>54.0447971254557</v>
      </c>
      <c r="C59" s="4">
        <f t="shared" si="1"/>
        <v>48.8356600531226</v>
      </c>
      <c r="D59" s="4">
        <v>164.787134008027</v>
      </c>
      <c r="E59" s="5">
        <f t="shared" si="2"/>
        <v>48.6198503780678</v>
      </c>
    </row>
    <row r="60" spans="1:5">
      <c r="A60" s="4">
        <v>56.0582100907641</v>
      </c>
      <c r="B60" s="4">
        <f t="shared" si="0"/>
        <v>55.0603739511485</v>
      </c>
      <c r="C60" s="4">
        <f t="shared" si="1"/>
        <v>49.753349955857</v>
      </c>
      <c r="D60" s="4">
        <v>164.787134008027</v>
      </c>
      <c r="E60" s="5">
        <f t="shared" si="2"/>
        <v>49.5334849171705</v>
      </c>
    </row>
    <row r="61" spans="1:5">
      <c r="A61" s="4">
        <v>57.1544719542851</v>
      </c>
      <c r="B61" s="4">
        <f t="shared" si="0"/>
        <v>56.1371223534988</v>
      </c>
      <c r="C61" s="4">
        <f t="shared" si="1"/>
        <v>50.7263153796676</v>
      </c>
      <c r="D61" s="4">
        <v>164.787134008027</v>
      </c>
      <c r="E61" s="5">
        <f t="shared" si="2"/>
        <v>50.5021507092831</v>
      </c>
    </row>
    <row r="62" spans="1:5">
      <c r="A62" s="4">
        <v>58.1789775616843</v>
      </c>
      <c r="B62" s="4">
        <f t="shared" si="0"/>
        <v>57.1433917610863</v>
      </c>
      <c r="C62" s="4">
        <f t="shared" si="1"/>
        <v>51.635594964837</v>
      </c>
      <c r="D62" s="4">
        <v>164.787134008027</v>
      </c>
      <c r="E62" s="5">
        <f t="shared" si="2"/>
        <v>51.4074120968569</v>
      </c>
    </row>
    <row r="63" spans="1:5">
      <c r="A63" s="4">
        <v>58.8939806913304</v>
      </c>
      <c r="B63" s="4">
        <f t="shared" si="0"/>
        <v>57.8456678350247</v>
      </c>
      <c r="C63" s="4">
        <f t="shared" si="1"/>
        <v>52.2701817786368</v>
      </c>
      <c r="D63" s="4">
        <v>164.787134008027</v>
      </c>
      <c r="E63" s="5">
        <f t="shared" si="2"/>
        <v>52.0391946079416</v>
      </c>
    </row>
    <row r="64" spans="1:5">
      <c r="A64" s="4">
        <v>59.9576637715578</v>
      </c>
      <c r="B64" s="4">
        <f t="shared" si="0"/>
        <v>58.8904173564241</v>
      </c>
      <c r="C64" s="4">
        <f t="shared" si="1"/>
        <v>53.2142325509856</v>
      </c>
      <c r="D64" s="4">
        <v>164.787134008027</v>
      </c>
      <c r="E64" s="5">
        <f t="shared" si="2"/>
        <v>52.9790735253345</v>
      </c>
    </row>
    <row r="65" spans="1:5">
      <c r="A65" s="4">
        <v>60.8705464091402</v>
      </c>
      <c r="B65" s="4">
        <f t="shared" si="0"/>
        <v>59.7870506830575</v>
      </c>
      <c r="C65" s="4">
        <f t="shared" si="1"/>
        <v>54.024443388305</v>
      </c>
      <c r="D65" s="4">
        <v>164.787134008027</v>
      </c>
      <c r="E65" s="5">
        <f t="shared" si="2"/>
        <v>53.7857039597815</v>
      </c>
    </row>
    <row r="66" spans="1:5">
      <c r="A66" s="4">
        <v>61.0069393121058</v>
      </c>
      <c r="B66" s="4">
        <f t="shared" si="0"/>
        <v>59.9210157923503</v>
      </c>
      <c r="C66" s="4">
        <f t="shared" si="1"/>
        <v>54.1454961979069</v>
      </c>
      <c r="D66" s="4">
        <v>164.787134008027</v>
      </c>
      <c r="E66" s="5">
        <f t="shared" si="2"/>
        <v>53.9062218248885</v>
      </c>
    </row>
    <row r="67" spans="1:5">
      <c r="A67" s="4">
        <v>62.0004090824961</v>
      </c>
      <c r="B67" s="4">
        <f t="shared" si="0"/>
        <v>60.8968018008276</v>
      </c>
      <c r="C67" s="4">
        <f t="shared" si="1"/>
        <v>55.0272305429165</v>
      </c>
      <c r="D67" s="4">
        <v>164.787134008027</v>
      </c>
      <c r="E67" s="5">
        <f t="shared" si="2"/>
        <v>54.7840596974787</v>
      </c>
    </row>
    <row r="68" spans="1:5">
      <c r="A68" s="4">
        <v>63.1386660128715</v>
      </c>
      <c r="B68" s="4">
        <f t="shared" ref="B68:B131" si="4">A68*0.9822</f>
        <v>62.0147977578424</v>
      </c>
      <c r="C68" s="4">
        <f t="shared" ref="C68:C131" si="5">B68*150/166</f>
        <v>56.037467853472</v>
      </c>
      <c r="D68" s="4">
        <v>164.787134008027</v>
      </c>
      <c r="E68" s="5">
        <f t="shared" ref="E68:E131" si="6">2*C68/(1+1/SIN(D68*PI()/360))</f>
        <v>55.7898326681341</v>
      </c>
    </row>
    <row r="69" spans="1:5">
      <c r="A69" s="4">
        <v>64.9009915502834</v>
      </c>
      <c r="B69" s="4">
        <f t="shared" si="4"/>
        <v>63.7457539006883</v>
      </c>
      <c r="C69" s="4">
        <f t="shared" si="5"/>
        <v>57.6015848500196</v>
      </c>
      <c r="D69" s="4">
        <v>164.787134008027</v>
      </c>
      <c r="E69" s="5">
        <f t="shared" si="6"/>
        <v>57.3470376749511</v>
      </c>
    </row>
    <row r="70" spans="1:5">
      <c r="A70" s="4">
        <v>66.0450106358323</v>
      </c>
      <c r="B70" s="4">
        <f t="shared" si="4"/>
        <v>64.8694094465145</v>
      </c>
      <c r="C70" s="4">
        <f t="shared" si="5"/>
        <v>58.6169362468505</v>
      </c>
      <c r="D70" s="4">
        <v>164.787134008027</v>
      </c>
      <c r="E70" s="5">
        <f t="shared" si="6"/>
        <v>58.3579021322223</v>
      </c>
    </row>
    <row r="71" spans="1:5">
      <c r="A71" s="4">
        <v>66.8965990879481</v>
      </c>
      <c r="B71" s="4">
        <f t="shared" si="4"/>
        <v>65.7058396241827</v>
      </c>
      <c r="C71" s="4">
        <f t="shared" si="5"/>
        <v>59.3727466483578</v>
      </c>
      <c r="D71" s="4">
        <v>164.787134008027</v>
      </c>
      <c r="E71" s="5">
        <f t="shared" si="6"/>
        <v>59.110372531834</v>
      </c>
    </row>
    <row r="72" spans="1:5">
      <c r="A72" s="4">
        <v>66.9723111938792</v>
      </c>
      <c r="B72" s="4">
        <f t="shared" si="4"/>
        <v>65.7802040546281</v>
      </c>
      <c r="C72" s="4">
        <f t="shared" si="5"/>
        <v>59.4399434228567</v>
      </c>
      <c r="D72" s="4">
        <v>164.787134008027</v>
      </c>
      <c r="E72" s="5">
        <f t="shared" si="6"/>
        <v>59.1772723570533</v>
      </c>
    </row>
    <row r="73" spans="1:5">
      <c r="A73" s="4">
        <v>68.8475207635212</v>
      </c>
      <c r="B73" s="4">
        <f t="shared" si="4"/>
        <v>67.6220348939305</v>
      </c>
      <c r="C73" s="4">
        <f t="shared" si="5"/>
        <v>61.10424839813</v>
      </c>
      <c r="D73" s="4">
        <v>164.787134008027</v>
      </c>
      <c r="E73" s="5">
        <f t="shared" si="6"/>
        <v>60.8342226018793</v>
      </c>
    </row>
    <row r="74" spans="1:5">
      <c r="A74" s="4">
        <v>69.6813576804388</v>
      </c>
      <c r="B74" s="4">
        <f t="shared" si="4"/>
        <v>68.441029513727</v>
      </c>
      <c r="C74" s="4">
        <f t="shared" si="5"/>
        <v>61.8443037774641</v>
      </c>
      <c r="D74" s="4">
        <v>164.787134008027</v>
      </c>
      <c r="E74" s="5">
        <f t="shared" si="6"/>
        <v>61.5710076023395</v>
      </c>
    </row>
    <row r="75" spans="1:5">
      <c r="A75" s="4">
        <v>70.8336026356881</v>
      </c>
      <c r="B75" s="4">
        <f t="shared" si="4"/>
        <v>69.5727645087729</v>
      </c>
      <c r="C75" s="4">
        <f t="shared" si="5"/>
        <v>62.8669558814213</v>
      </c>
      <c r="D75" s="4">
        <v>164.787134008027</v>
      </c>
      <c r="E75" s="5">
        <f t="shared" si="6"/>
        <v>62.5891405041806</v>
      </c>
    </row>
    <row r="76" spans="1:5">
      <c r="A76" s="4">
        <v>71.8809135984415</v>
      </c>
      <c r="B76" s="4">
        <f t="shared" si="4"/>
        <v>70.6014333363892</v>
      </c>
      <c r="C76" s="4">
        <f t="shared" si="5"/>
        <v>63.7964759063758</v>
      </c>
      <c r="D76" s="4">
        <v>164.787134008027</v>
      </c>
      <c r="E76" s="5">
        <f t="shared" si="6"/>
        <v>63.514552887008</v>
      </c>
    </row>
    <row r="77" spans="1:5">
      <c r="A77" s="4">
        <v>72.9445098374253</v>
      </c>
      <c r="B77" s="4">
        <f t="shared" si="4"/>
        <v>71.6460975623191</v>
      </c>
      <c r="C77" s="4">
        <f t="shared" si="5"/>
        <v>64.7404496045052</v>
      </c>
      <c r="D77" s="4">
        <v>164.787134008027</v>
      </c>
      <c r="E77" s="5">
        <f t="shared" si="6"/>
        <v>64.4543550707802</v>
      </c>
    </row>
    <row r="78" spans="1:5">
      <c r="A78" s="4">
        <v>74.1040259115717</v>
      </c>
      <c r="B78" s="4">
        <f t="shared" si="4"/>
        <v>72.7849742503457</v>
      </c>
      <c r="C78" s="4">
        <f t="shared" si="5"/>
        <v>65.7695550454931</v>
      </c>
      <c r="D78" s="4">
        <v>164.787134008027</v>
      </c>
      <c r="E78" s="5">
        <f t="shared" si="6"/>
        <v>65.4789127917091</v>
      </c>
    </row>
    <row r="79" spans="1:5">
      <c r="A79" s="4">
        <v>75.1409853629208</v>
      </c>
      <c r="B79" s="4">
        <f t="shared" si="4"/>
        <v>73.8034758234608</v>
      </c>
      <c r="C79" s="4">
        <f t="shared" si="5"/>
        <v>66.6898877922838</v>
      </c>
      <c r="D79" s="4">
        <v>164.787134008027</v>
      </c>
      <c r="E79" s="5">
        <f t="shared" si="6"/>
        <v>66.3951784958754</v>
      </c>
    </row>
    <row r="80" spans="1:5">
      <c r="A80" s="4">
        <v>76.3076645525236</v>
      </c>
      <c r="B80" s="4">
        <f t="shared" si="4"/>
        <v>74.9493881234887</v>
      </c>
      <c r="C80" s="4">
        <f t="shared" si="5"/>
        <v>67.7253507139958</v>
      </c>
      <c r="D80" s="4">
        <v>164.787134008027</v>
      </c>
      <c r="E80" s="5">
        <f t="shared" si="6"/>
        <v>67.4260656031841</v>
      </c>
    </row>
    <row r="81" spans="1:5">
      <c r="A81" s="4">
        <v>77.1220968486985</v>
      </c>
      <c r="B81" s="4">
        <f t="shared" si="4"/>
        <v>75.7493235247917</v>
      </c>
      <c r="C81" s="4">
        <f t="shared" si="5"/>
        <v>68.4481839079443</v>
      </c>
      <c r="D81" s="4">
        <v>164.787134008027</v>
      </c>
      <c r="E81" s="5">
        <f t="shared" si="6"/>
        <v>68.1457045248214</v>
      </c>
    </row>
    <row r="82" spans="1:5">
      <c r="A82" s="4">
        <v>78.0312398160804</v>
      </c>
      <c r="B82" s="4">
        <f t="shared" si="4"/>
        <v>76.6422837473542</v>
      </c>
      <c r="C82" s="4">
        <f t="shared" si="5"/>
        <v>69.25507567532</v>
      </c>
      <c r="D82" s="4">
        <v>164.787134008027</v>
      </c>
      <c r="E82" s="5">
        <f t="shared" si="6"/>
        <v>68.9490305566274</v>
      </c>
    </row>
    <row r="83" spans="1:5">
      <c r="A83" s="6">
        <v>52.0668445863376</v>
      </c>
      <c r="B83" s="6">
        <f t="shared" si="4"/>
        <v>51.1400547527008</v>
      </c>
      <c r="C83" s="6">
        <f t="shared" si="5"/>
        <v>46.210892848826</v>
      </c>
      <c r="D83" s="6">
        <v>168.822899018757</v>
      </c>
      <c r="E83" s="7">
        <f t="shared" si="6"/>
        <v>46.1008082727665</v>
      </c>
    </row>
    <row r="84" spans="1:5">
      <c r="A84" s="6">
        <v>53.0494094794326</v>
      </c>
      <c r="B84" s="6">
        <f t="shared" si="4"/>
        <v>52.1051299906987</v>
      </c>
      <c r="C84" s="6">
        <f t="shared" si="5"/>
        <v>47.0829487867759</v>
      </c>
      <c r="D84" s="6">
        <v>168.822899018757</v>
      </c>
      <c r="E84" s="7">
        <f t="shared" si="6"/>
        <v>46.9707867804329</v>
      </c>
    </row>
    <row r="85" spans="1:5">
      <c r="A85" s="6">
        <v>54.0091487832822</v>
      </c>
      <c r="B85" s="6">
        <f t="shared" si="4"/>
        <v>53.0477859349398</v>
      </c>
      <c r="C85" s="6">
        <f t="shared" si="5"/>
        <v>47.9347463267528</v>
      </c>
      <c r="D85" s="6">
        <v>168.822899018757</v>
      </c>
      <c r="E85" s="7">
        <f t="shared" si="6"/>
        <v>47.8205551501148</v>
      </c>
    </row>
    <row r="86" spans="1:5">
      <c r="A86" s="6">
        <v>55.0242283908122</v>
      </c>
      <c r="B86" s="6">
        <f t="shared" si="4"/>
        <v>54.0447971254557</v>
      </c>
      <c r="C86" s="6">
        <f t="shared" si="5"/>
        <v>48.8356600531226</v>
      </c>
      <c r="D86" s="6">
        <v>168.822899018757</v>
      </c>
      <c r="E86" s="7">
        <f t="shared" si="6"/>
        <v>48.7193227005612</v>
      </c>
    </row>
    <row r="87" spans="1:5">
      <c r="A87" s="6">
        <v>56.0582100907641</v>
      </c>
      <c r="B87" s="6">
        <f t="shared" si="4"/>
        <v>55.0603739511485</v>
      </c>
      <c r="C87" s="6">
        <f t="shared" si="5"/>
        <v>49.753349955857</v>
      </c>
      <c r="D87" s="6">
        <v>168.822899018757</v>
      </c>
      <c r="E87" s="7">
        <f t="shared" si="6"/>
        <v>49.6348264628064</v>
      </c>
    </row>
    <row r="88" spans="1:5">
      <c r="A88" s="6">
        <v>57.1544719542851</v>
      </c>
      <c r="B88" s="6">
        <f t="shared" si="4"/>
        <v>56.1371223534988</v>
      </c>
      <c r="C88" s="6">
        <f t="shared" si="5"/>
        <v>50.7263153796676</v>
      </c>
      <c r="D88" s="6">
        <v>168.822899018757</v>
      </c>
      <c r="E88" s="7">
        <f t="shared" si="6"/>
        <v>50.6054740676008</v>
      </c>
    </row>
    <row r="89" spans="1:5">
      <c r="A89" s="6">
        <v>58.1789775616843</v>
      </c>
      <c r="B89" s="6">
        <f t="shared" si="4"/>
        <v>57.1433917610863</v>
      </c>
      <c r="C89" s="6">
        <f t="shared" si="5"/>
        <v>51.635594964837</v>
      </c>
      <c r="D89" s="6">
        <v>168.822899018757</v>
      </c>
      <c r="E89" s="7">
        <f t="shared" si="6"/>
        <v>51.5125875475192</v>
      </c>
    </row>
    <row r="90" spans="1:5">
      <c r="A90" s="6">
        <v>58.8939806913304</v>
      </c>
      <c r="B90" s="6">
        <f t="shared" si="4"/>
        <v>57.8456678350247</v>
      </c>
      <c r="C90" s="6">
        <f t="shared" si="5"/>
        <v>52.2701817786368</v>
      </c>
      <c r="D90" s="6">
        <v>168.822899018757</v>
      </c>
      <c r="E90" s="7">
        <f t="shared" si="6"/>
        <v>52.1456626350557</v>
      </c>
    </row>
    <row r="91" spans="1:5">
      <c r="A91" s="6">
        <v>59.9576637715578</v>
      </c>
      <c r="B91" s="6">
        <f t="shared" si="4"/>
        <v>58.8904173564241</v>
      </c>
      <c r="C91" s="6">
        <f t="shared" si="5"/>
        <v>53.2142325509856</v>
      </c>
      <c r="D91" s="6">
        <v>168.822899018757</v>
      </c>
      <c r="E91" s="7">
        <f t="shared" si="6"/>
        <v>53.0874644694887</v>
      </c>
    </row>
    <row r="92" spans="1:5">
      <c r="A92" s="6">
        <v>60.8705464091402</v>
      </c>
      <c r="B92" s="6">
        <f t="shared" si="4"/>
        <v>59.7870506830575</v>
      </c>
      <c r="C92" s="6">
        <f t="shared" si="5"/>
        <v>54.024443388305</v>
      </c>
      <c r="D92" s="6">
        <v>168.822899018757</v>
      </c>
      <c r="E92" s="7">
        <f t="shared" si="6"/>
        <v>53.8957452052444</v>
      </c>
    </row>
    <row r="93" spans="1:5">
      <c r="A93" s="6">
        <v>61.0069393121058</v>
      </c>
      <c r="B93" s="6">
        <f t="shared" si="4"/>
        <v>59.9210157923503</v>
      </c>
      <c r="C93" s="6">
        <f t="shared" si="5"/>
        <v>54.1454961979069</v>
      </c>
      <c r="D93" s="6">
        <v>168.822899018757</v>
      </c>
      <c r="E93" s="7">
        <f t="shared" si="6"/>
        <v>54.0165096402575</v>
      </c>
    </row>
    <row r="94" spans="1:5">
      <c r="A94" s="6">
        <v>62.0004090824961</v>
      </c>
      <c r="B94" s="6">
        <f t="shared" si="4"/>
        <v>60.8968018008276</v>
      </c>
      <c r="C94" s="6">
        <f t="shared" si="5"/>
        <v>55.0272305429165</v>
      </c>
      <c r="D94" s="6">
        <v>168.822899018757</v>
      </c>
      <c r="E94" s="7">
        <f t="shared" si="6"/>
        <v>54.8961434988756</v>
      </c>
    </row>
    <row r="95" spans="1:5">
      <c r="A95" s="6">
        <v>63.1386660128715</v>
      </c>
      <c r="B95" s="6">
        <f t="shared" si="4"/>
        <v>62.0147977578424</v>
      </c>
      <c r="C95" s="6">
        <f t="shared" si="5"/>
        <v>56.037467853472</v>
      </c>
      <c r="D95" s="6">
        <v>168.822899018757</v>
      </c>
      <c r="E95" s="7">
        <f t="shared" si="6"/>
        <v>55.9039742005301</v>
      </c>
    </row>
    <row r="96" spans="1:5">
      <c r="A96" s="6">
        <v>64.9009915502834</v>
      </c>
      <c r="B96" s="6">
        <f t="shared" si="4"/>
        <v>63.7457539006883</v>
      </c>
      <c r="C96" s="6">
        <f t="shared" si="5"/>
        <v>57.6015848500196</v>
      </c>
      <c r="D96" s="6">
        <v>168.822899018757</v>
      </c>
      <c r="E96" s="7">
        <f t="shared" si="6"/>
        <v>57.4643651241573</v>
      </c>
    </row>
    <row r="97" spans="1:5">
      <c r="A97" s="6">
        <v>66.0450106358323</v>
      </c>
      <c r="B97" s="6">
        <f t="shared" si="4"/>
        <v>64.8694094465145</v>
      </c>
      <c r="C97" s="6">
        <f t="shared" si="5"/>
        <v>58.6169362468505</v>
      </c>
      <c r="D97" s="6">
        <v>168.822899018757</v>
      </c>
      <c r="E97" s="7">
        <f t="shared" si="6"/>
        <v>58.4772977292016</v>
      </c>
    </row>
    <row r="98" spans="1:5">
      <c r="A98" s="6">
        <v>66.8965990879481</v>
      </c>
      <c r="B98" s="6">
        <f t="shared" si="4"/>
        <v>65.7058396241827</v>
      </c>
      <c r="C98" s="6">
        <f t="shared" si="5"/>
        <v>59.3727466483578</v>
      </c>
      <c r="D98" s="6">
        <v>168.822899018757</v>
      </c>
      <c r="E98" s="7">
        <f t="shared" si="6"/>
        <v>59.2313076230255</v>
      </c>
    </row>
    <row r="99" spans="1:5">
      <c r="A99" s="6">
        <v>66.9723111938792</v>
      </c>
      <c r="B99" s="6">
        <f t="shared" si="4"/>
        <v>65.7802040546281</v>
      </c>
      <c r="C99" s="6">
        <f t="shared" si="5"/>
        <v>59.4399434228567</v>
      </c>
      <c r="D99" s="6">
        <v>168.822899018757</v>
      </c>
      <c r="E99" s="7">
        <f t="shared" si="6"/>
        <v>59.2983443199328</v>
      </c>
    </row>
    <row r="100" spans="1:5">
      <c r="A100" s="6">
        <v>68.8475207635212</v>
      </c>
      <c r="B100" s="6">
        <f t="shared" si="4"/>
        <v>67.6220348939305</v>
      </c>
      <c r="C100" s="6">
        <f t="shared" si="5"/>
        <v>61.10424839813</v>
      </c>
      <c r="D100" s="6">
        <v>168.822899018757</v>
      </c>
      <c r="E100" s="7">
        <f t="shared" si="6"/>
        <v>60.9586845523426</v>
      </c>
    </row>
    <row r="101" spans="1:5">
      <c r="A101" s="6">
        <v>69.6813576804388</v>
      </c>
      <c r="B101" s="6">
        <f t="shared" si="4"/>
        <v>68.441029513727</v>
      </c>
      <c r="C101" s="6">
        <f t="shared" si="5"/>
        <v>61.8443037774641</v>
      </c>
      <c r="D101" s="6">
        <v>168.822899018757</v>
      </c>
      <c r="E101" s="7">
        <f t="shared" si="6"/>
        <v>61.6969769559437</v>
      </c>
    </row>
    <row r="102" spans="1:5">
      <c r="A102" s="6">
        <v>70.8336026356881</v>
      </c>
      <c r="B102" s="6">
        <f t="shared" si="4"/>
        <v>69.5727645087729</v>
      </c>
      <c r="C102" s="6">
        <f t="shared" si="5"/>
        <v>62.8669558814213</v>
      </c>
      <c r="D102" s="6">
        <v>168.822899018757</v>
      </c>
      <c r="E102" s="7">
        <f t="shared" si="6"/>
        <v>62.7171928762139</v>
      </c>
    </row>
    <row r="103" spans="1:5">
      <c r="A103" s="6">
        <v>71.8809135984415</v>
      </c>
      <c r="B103" s="6">
        <f t="shared" si="4"/>
        <v>70.6014333363892</v>
      </c>
      <c r="C103" s="6">
        <f t="shared" si="5"/>
        <v>63.7964759063758</v>
      </c>
      <c r="D103" s="6">
        <v>168.822899018757</v>
      </c>
      <c r="E103" s="7">
        <f t="shared" si="6"/>
        <v>63.6444985787094</v>
      </c>
    </row>
    <row r="104" spans="1:5">
      <c r="A104" s="6">
        <v>72.9445098374253</v>
      </c>
      <c r="B104" s="6">
        <f t="shared" si="4"/>
        <v>71.6460975623191</v>
      </c>
      <c r="C104" s="6">
        <f t="shared" si="5"/>
        <v>64.7404496045052</v>
      </c>
      <c r="D104" s="6">
        <v>168.822899018757</v>
      </c>
      <c r="E104" s="7">
        <f t="shared" si="6"/>
        <v>64.5862235225308</v>
      </c>
    </row>
    <row r="105" spans="1:5">
      <c r="A105" s="6">
        <v>74.1040259115717</v>
      </c>
      <c r="B105" s="6">
        <f t="shared" si="4"/>
        <v>72.7849742503457</v>
      </c>
      <c r="C105" s="6">
        <f t="shared" si="5"/>
        <v>65.7695550454931</v>
      </c>
      <c r="D105" s="6">
        <v>168.822899018757</v>
      </c>
      <c r="E105" s="7">
        <f t="shared" si="6"/>
        <v>65.6128774065544</v>
      </c>
    </row>
    <row r="106" spans="1:5">
      <c r="A106" s="6">
        <v>75.1409853629208</v>
      </c>
      <c r="B106" s="6">
        <f t="shared" si="4"/>
        <v>73.8034758234608</v>
      </c>
      <c r="C106" s="6">
        <f t="shared" si="5"/>
        <v>66.6898877922838</v>
      </c>
      <c r="D106" s="6">
        <v>168.822899018757</v>
      </c>
      <c r="E106" s="7">
        <f t="shared" si="6"/>
        <v>66.5310177170164</v>
      </c>
    </row>
    <row r="107" spans="1:5">
      <c r="A107" s="6">
        <v>76.3076645525236</v>
      </c>
      <c r="B107" s="6">
        <f t="shared" si="4"/>
        <v>74.9493881234887</v>
      </c>
      <c r="C107" s="6">
        <f t="shared" si="5"/>
        <v>67.7253507139958</v>
      </c>
      <c r="D107" s="6">
        <v>168.822899018757</v>
      </c>
      <c r="E107" s="7">
        <f t="shared" si="6"/>
        <v>67.5640139368376</v>
      </c>
    </row>
    <row r="108" spans="1:5">
      <c r="A108" s="6">
        <v>77.1220968486985</v>
      </c>
      <c r="B108" s="6">
        <f t="shared" si="4"/>
        <v>75.7493235247917</v>
      </c>
      <c r="C108" s="6">
        <f t="shared" si="5"/>
        <v>68.4481839079443</v>
      </c>
      <c r="D108" s="6">
        <v>168.822899018757</v>
      </c>
      <c r="E108" s="7">
        <f t="shared" si="6"/>
        <v>68.285125182111</v>
      </c>
    </row>
    <row r="109" spans="1:5">
      <c r="A109" s="6">
        <v>78.0312398160804</v>
      </c>
      <c r="B109" s="6">
        <f t="shared" si="4"/>
        <v>76.6422837473542</v>
      </c>
      <c r="C109" s="6">
        <f t="shared" si="5"/>
        <v>69.25507567532</v>
      </c>
      <c r="D109" s="6">
        <v>168.822899018757</v>
      </c>
      <c r="E109" s="7">
        <f t="shared" si="6"/>
        <v>69.0900947546824</v>
      </c>
    </row>
    <row r="110" spans="1:5">
      <c r="A110" s="4">
        <v>52.0668445863376</v>
      </c>
      <c r="B110" s="4">
        <f t="shared" si="4"/>
        <v>51.1400547527008</v>
      </c>
      <c r="C110" s="4">
        <f t="shared" si="5"/>
        <v>46.210892848826</v>
      </c>
      <c r="D110" s="4">
        <v>174.191863893792</v>
      </c>
      <c r="E110" s="5">
        <f t="shared" si="6"/>
        <v>46.1812009028158</v>
      </c>
    </row>
    <row r="111" spans="1:5">
      <c r="A111" s="4">
        <v>53.0494094794326</v>
      </c>
      <c r="B111" s="4">
        <f t="shared" si="4"/>
        <v>52.1051299906987</v>
      </c>
      <c r="C111" s="4">
        <f t="shared" si="5"/>
        <v>47.0829487867759</v>
      </c>
      <c r="D111" s="4">
        <v>174.191863893792</v>
      </c>
      <c r="E111" s="5">
        <f t="shared" si="6"/>
        <v>47.0526965175122</v>
      </c>
    </row>
    <row r="112" spans="1:5">
      <c r="A112" s="4">
        <v>54.0091487832822</v>
      </c>
      <c r="B112" s="4">
        <f t="shared" si="4"/>
        <v>53.0477859349398</v>
      </c>
      <c r="C112" s="4">
        <f t="shared" si="5"/>
        <v>47.9347463267528</v>
      </c>
      <c r="D112" s="4">
        <v>174.191863893792</v>
      </c>
      <c r="E112" s="5">
        <f t="shared" si="6"/>
        <v>47.9039467508908</v>
      </c>
    </row>
    <row r="113" spans="1:5">
      <c r="A113" s="4">
        <v>55.0242283908122</v>
      </c>
      <c r="B113" s="4">
        <f t="shared" si="4"/>
        <v>54.0447971254557</v>
      </c>
      <c r="C113" s="4">
        <f t="shared" si="5"/>
        <v>48.8356600531226</v>
      </c>
      <c r="D113" s="4">
        <v>174.191863893792</v>
      </c>
      <c r="E113" s="5">
        <f t="shared" si="6"/>
        <v>48.8042816119743</v>
      </c>
    </row>
    <row r="114" spans="1:5">
      <c r="A114" s="4">
        <v>56.0582100907641</v>
      </c>
      <c r="B114" s="4">
        <f t="shared" si="4"/>
        <v>55.0603739511485</v>
      </c>
      <c r="C114" s="4">
        <f t="shared" si="5"/>
        <v>49.753349955857</v>
      </c>
      <c r="D114" s="4">
        <v>174.191863893792</v>
      </c>
      <c r="E114" s="5">
        <f t="shared" si="6"/>
        <v>49.7213818702036</v>
      </c>
    </row>
    <row r="115" spans="1:5">
      <c r="A115" s="4">
        <v>57.1544719542851</v>
      </c>
      <c r="B115" s="4">
        <f t="shared" si="4"/>
        <v>56.1371223534988</v>
      </c>
      <c r="C115" s="4">
        <f t="shared" si="5"/>
        <v>50.7263153796676</v>
      </c>
      <c r="D115" s="4">
        <v>174.191863893792</v>
      </c>
      <c r="E115" s="5">
        <f t="shared" si="6"/>
        <v>50.6937221332554</v>
      </c>
    </row>
    <row r="116" spans="1:5">
      <c r="A116" s="4">
        <v>58.1789775616843</v>
      </c>
      <c r="B116" s="4">
        <f t="shared" si="4"/>
        <v>57.1433917610863</v>
      </c>
      <c r="C116" s="4">
        <f t="shared" si="5"/>
        <v>51.635594964837</v>
      </c>
      <c r="D116" s="4">
        <v>174.191863893792</v>
      </c>
      <c r="E116" s="5">
        <f t="shared" si="6"/>
        <v>51.6024174778121</v>
      </c>
    </row>
    <row r="117" spans="1:5">
      <c r="A117" s="4">
        <v>58.8939806913304</v>
      </c>
      <c r="B117" s="4">
        <f t="shared" si="4"/>
        <v>57.8456678350247</v>
      </c>
      <c r="C117" s="4">
        <f t="shared" si="5"/>
        <v>52.2701817786368</v>
      </c>
      <c r="D117" s="4">
        <v>174.191863893792</v>
      </c>
      <c r="E117" s="5">
        <f t="shared" si="6"/>
        <v>52.2365965497084</v>
      </c>
    </row>
    <row r="118" spans="1:5">
      <c r="A118" s="4">
        <v>59.9576637715578</v>
      </c>
      <c r="B118" s="4">
        <f t="shared" si="4"/>
        <v>58.8904173564241</v>
      </c>
      <c r="C118" s="4">
        <f t="shared" si="5"/>
        <v>53.2142325509856</v>
      </c>
      <c r="D118" s="4">
        <v>174.191863893792</v>
      </c>
      <c r="E118" s="5">
        <f t="shared" si="6"/>
        <v>53.1800407398677</v>
      </c>
    </row>
    <row r="119" spans="1:5">
      <c r="A119" s="4">
        <v>60.8705464091402</v>
      </c>
      <c r="B119" s="4">
        <f t="shared" si="4"/>
        <v>59.7870506830575</v>
      </c>
      <c r="C119" s="4">
        <f t="shared" si="5"/>
        <v>54.024443388305</v>
      </c>
      <c r="D119" s="4">
        <v>174.191863893792</v>
      </c>
      <c r="E119" s="5">
        <f t="shared" si="6"/>
        <v>53.9897309913477</v>
      </c>
    </row>
    <row r="120" spans="1:5">
      <c r="A120" s="4">
        <v>61.0069393121058</v>
      </c>
      <c r="B120" s="4">
        <f t="shared" si="4"/>
        <v>59.9210157923503</v>
      </c>
      <c r="C120" s="4">
        <f t="shared" si="5"/>
        <v>54.1454961979069</v>
      </c>
      <c r="D120" s="4">
        <v>174.191863893792</v>
      </c>
      <c r="E120" s="5">
        <f t="shared" si="6"/>
        <v>54.1107060207281</v>
      </c>
    </row>
    <row r="121" spans="1:5">
      <c r="A121" s="4">
        <v>62.0004090824961</v>
      </c>
      <c r="B121" s="4">
        <f t="shared" si="4"/>
        <v>60.8968018008276</v>
      </c>
      <c r="C121" s="4">
        <f t="shared" si="5"/>
        <v>55.0272305429165</v>
      </c>
      <c r="D121" s="4">
        <v>174.191863893792</v>
      </c>
      <c r="E121" s="5">
        <f t="shared" si="6"/>
        <v>54.9918738238045</v>
      </c>
    </row>
    <row r="122" spans="1:5">
      <c r="A122" s="4">
        <v>63.1386660128715</v>
      </c>
      <c r="B122" s="4">
        <f t="shared" si="4"/>
        <v>62.0147977578424</v>
      </c>
      <c r="C122" s="4">
        <f t="shared" si="5"/>
        <v>56.037467853472</v>
      </c>
      <c r="D122" s="4">
        <v>174.191863893792</v>
      </c>
      <c r="E122" s="5">
        <f t="shared" si="6"/>
        <v>56.0014620252467</v>
      </c>
    </row>
    <row r="123" spans="1:5">
      <c r="A123" s="4">
        <v>64.9009915502834</v>
      </c>
      <c r="B123" s="4">
        <f t="shared" si="4"/>
        <v>63.7457539006883</v>
      </c>
      <c r="C123" s="4">
        <f t="shared" si="5"/>
        <v>57.6015848500196</v>
      </c>
      <c r="D123" s="4">
        <v>174.191863893792</v>
      </c>
      <c r="E123" s="5">
        <f t="shared" si="6"/>
        <v>57.5645740276349</v>
      </c>
    </row>
    <row r="124" spans="1:5">
      <c r="A124" s="4">
        <v>66.0450106358323</v>
      </c>
      <c r="B124" s="4">
        <f t="shared" si="4"/>
        <v>64.8694094465145</v>
      </c>
      <c r="C124" s="4">
        <f t="shared" si="5"/>
        <v>58.6169362468505</v>
      </c>
      <c r="D124" s="4">
        <v>174.191863893792</v>
      </c>
      <c r="E124" s="5">
        <f t="shared" si="6"/>
        <v>58.5792730293918</v>
      </c>
    </row>
    <row r="125" spans="1:5">
      <c r="A125" s="4">
        <v>66.8965990879481</v>
      </c>
      <c r="B125" s="4">
        <f t="shared" si="4"/>
        <v>65.7058396241827</v>
      </c>
      <c r="C125" s="4">
        <f t="shared" si="5"/>
        <v>59.3727466483578</v>
      </c>
      <c r="D125" s="4">
        <v>174.191863893792</v>
      </c>
      <c r="E125" s="5">
        <f t="shared" si="6"/>
        <v>59.3345977990437</v>
      </c>
    </row>
    <row r="126" spans="1:5">
      <c r="A126" s="4">
        <v>66.9723111938792</v>
      </c>
      <c r="B126" s="4">
        <f t="shared" si="4"/>
        <v>65.7802040546281</v>
      </c>
      <c r="C126" s="4">
        <f t="shared" si="5"/>
        <v>59.4399434228567</v>
      </c>
      <c r="D126" s="4">
        <v>174.191863893792</v>
      </c>
      <c r="E126" s="5">
        <f t="shared" si="6"/>
        <v>59.4017513975104</v>
      </c>
    </row>
    <row r="127" spans="1:5">
      <c r="A127" s="4">
        <v>68.8475207635212</v>
      </c>
      <c r="B127" s="4">
        <f t="shared" si="4"/>
        <v>67.6220348939305</v>
      </c>
      <c r="C127" s="4">
        <f t="shared" si="5"/>
        <v>61.10424839813</v>
      </c>
      <c r="D127" s="4">
        <v>174.191863893792</v>
      </c>
      <c r="E127" s="5">
        <f t="shared" si="6"/>
        <v>61.0649870047099</v>
      </c>
    </row>
    <row r="128" spans="1:5">
      <c r="A128" s="4">
        <v>69.6813576804388</v>
      </c>
      <c r="B128" s="4">
        <f t="shared" si="4"/>
        <v>68.441029513727</v>
      </c>
      <c r="C128" s="4">
        <f t="shared" si="5"/>
        <v>61.8443037774641</v>
      </c>
      <c r="D128" s="4">
        <v>174.191863893792</v>
      </c>
      <c r="E128" s="5">
        <f t="shared" si="6"/>
        <v>61.8045668752838</v>
      </c>
    </row>
    <row r="129" spans="1:5">
      <c r="A129" s="4">
        <v>70.8336026356881</v>
      </c>
      <c r="B129" s="4">
        <f t="shared" si="4"/>
        <v>69.5727645087729</v>
      </c>
      <c r="C129" s="4">
        <f t="shared" si="5"/>
        <v>62.8669558814213</v>
      </c>
      <c r="D129" s="4">
        <v>174.191863893792</v>
      </c>
      <c r="E129" s="5">
        <f t="shared" si="6"/>
        <v>62.8265618932341</v>
      </c>
    </row>
    <row r="130" spans="1:5">
      <c r="A130" s="4">
        <v>71.8809135984415</v>
      </c>
      <c r="B130" s="4">
        <f t="shared" si="4"/>
        <v>70.6014333363892</v>
      </c>
      <c r="C130" s="4">
        <f t="shared" si="5"/>
        <v>63.7964759063758</v>
      </c>
      <c r="D130" s="4">
        <v>174.191863893792</v>
      </c>
      <c r="E130" s="5">
        <f t="shared" si="6"/>
        <v>63.7554846724594</v>
      </c>
    </row>
    <row r="131" spans="1:5">
      <c r="A131" s="4">
        <v>72.9445098374253</v>
      </c>
      <c r="B131" s="4">
        <f t="shared" si="4"/>
        <v>71.6460975623191</v>
      </c>
      <c r="C131" s="4">
        <f t="shared" si="5"/>
        <v>64.7404496045052</v>
      </c>
      <c r="D131" s="4">
        <v>174.191863893792</v>
      </c>
      <c r="E131" s="5">
        <f t="shared" si="6"/>
        <v>64.6988518379219</v>
      </c>
    </row>
    <row r="132" spans="1:5">
      <c r="A132" s="4">
        <v>74.1040259115717</v>
      </c>
      <c r="B132" s="4">
        <f t="shared" ref="B132:B136" si="7">A132*0.9822</f>
        <v>72.7849742503457</v>
      </c>
      <c r="C132" s="4">
        <f t="shared" ref="C132:C136" si="8">B132*150/166</f>
        <v>65.7695550454931</v>
      </c>
      <c r="D132" s="4">
        <v>174.191863893792</v>
      </c>
      <c r="E132" s="5">
        <f t="shared" ref="E132:E136" si="9">2*C132/(1+1/SIN(D132*PI()/360))</f>
        <v>65.7272960464317</v>
      </c>
    </row>
    <row r="133" spans="1:5">
      <c r="A133" s="4">
        <v>75.1409853629208</v>
      </c>
      <c r="B133" s="4">
        <f t="shared" si="7"/>
        <v>73.8034758234608</v>
      </c>
      <c r="C133" s="4">
        <f t="shared" si="8"/>
        <v>66.6898877922838</v>
      </c>
      <c r="D133" s="4">
        <v>174.191863893792</v>
      </c>
      <c r="E133" s="5">
        <f t="shared" si="9"/>
        <v>66.6470374506072</v>
      </c>
    </row>
    <row r="134" spans="1:5">
      <c r="A134" s="4">
        <v>76.3076645525236</v>
      </c>
      <c r="B134" s="4">
        <f t="shared" si="7"/>
        <v>74.9493881234887</v>
      </c>
      <c r="C134" s="4">
        <f t="shared" si="8"/>
        <v>67.7253507139958</v>
      </c>
      <c r="D134" s="4">
        <v>174.191863893792</v>
      </c>
      <c r="E134" s="5">
        <f t="shared" si="9"/>
        <v>67.6818350549606</v>
      </c>
    </row>
    <row r="135" spans="1:5">
      <c r="A135" s="4">
        <v>77.1220968486985</v>
      </c>
      <c r="B135" s="4">
        <f t="shared" si="7"/>
        <v>75.7493235247917</v>
      </c>
      <c r="C135" s="4">
        <f t="shared" si="8"/>
        <v>68.4481839079443</v>
      </c>
      <c r="D135" s="4">
        <v>174.191863893792</v>
      </c>
      <c r="E135" s="5">
        <f t="shared" si="9"/>
        <v>68.4042038059424</v>
      </c>
    </row>
    <row r="136" spans="1:5">
      <c r="A136" s="4">
        <v>78.0312398160804</v>
      </c>
      <c r="B136" s="4">
        <f t="shared" si="7"/>
        <v>76.6422837473542</v>
      </c>
      <c r="C136" s="4">
        <f t="shared" si="8"/>
        <v>69.25507567532</v>
      </c>
      <c r="D136" s="4">
        <v>174.191863893792</v>
      </c>
      <c r="E136" s="5">
        <f t="shared" si="9"/>
        <v>69.2105771200852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"/>
  <sheetViews>
    <sheetView workbookViewId="0">
      <selection activeCell="K7" sqref="K7"/>
    </sheetView>
  </sheetViews>
  <sheetFormatPr defaultColWidth="9" defaultRowHeight="14.25" outlineLevelCol="7"/>
  <cols>
    <col min="1" max="1" width="10.375" style="1" customWidth="1"/>
    <col min="2" max="3" width="11.875" style="1" customWidth="1"/>
    <col min="4" max="4" width="11.5" style="1" customWidth="1"/>
    <col min="5" max="5" width="10.375" style="2" customWidth="1"/>
    <col min="6" max="7" width="9" style="3"/>
    <col min="8" max="8" width="9.375" style="3" customWidth="1"/>
    <col min="9" max="16384" width="9" style="3"/>
  </cols>
  <sheetData>
    <row r="1" spans="1:5">
      <c r="A1" s="1" t="s">
        <v>22</v>
      </c>
      <c r="B1" s="1" t="s">
        <v>23</v>
      </c>
      <c r="C1" s="1" t="s">
        <v>24</v>
      </c>
      <c r="D1" s="1" t="s">
        <v>15</v>
      </c>
      <c r="E1" s="2" t="s">
        <v>25</v>
      </c>
    </row>
    <row r="2" spans="1:8">
      <c r="A2" s="4">
        <v>52.0668445863376</v>
      </c>
      <c r="B2" s="4">
        <f>A2*0.9822</f>
        <v>51.1400547527008</v>
      </c>
      <c r="C2" s="4">
        <f>B2*154/170</f>
        <v>46.3268731289172</v>
      </c>
      <c r="D2" s="4">
        <v>154.79578353152</v>
      </c>
      <c r="E2" s="5">
        <f>2*C2/(1+1/SIN(D2*PI()/360))</f>
        <v>45.762032770647</v>
      </c>
      <c r="H2" s="1"/>
    </row>
    <row r="3" spans="1:8">
      <c r="A3" s="4">
        <v>53.0494094794326</v>
      </c>
      <c r="B3" s="4">
        <f t="shared" ref="B3:B67" si="0">A3*0.9822</f>
        <v>52.1051299906987</v>
      </c>
      <c r="C3" s="4">
        <f t="shared" ref="C3:C67" si="1">B3*154/170</f>
        <v>47.20111775628</v>
      </c>
      <c r="D3" s="4">
        <v>154.79578353152</v>
      </c>
      <c r="E3" s="5">
        <f t="shared" ref="E3:E67" si="2">2*C3/(1+1/SIN(D3*PI()/360))</f>
        <v>46.6256181711899</v>
      </c>
      <c r="H3" s="1"/>
    </row>
    <row r="4" spans="1:8">
      <c r="A4" s="4">
        <v>54.0091487832822</v>
      </c>
      <c r="B4" s="4">
        <f t="shared" si="0"/>
        <v>53.0477859349398</v>
      </c>
      <c r="C4" s="4">
        <f t="shared" si="1"/>
        <v>48.0550531410631</v>
      </c>
      <c r="D4" s="4">
        <v>154.79578353152</v>
      </c>
      <c r="E4" s="5">
        <f t="shared" si="2"/>
        <v>47.4691419495747</v>
      </c>
      <c r="H4" s="1"/>
    </row>
    <row r="5" spans="1:8">
      <c r="A5" s="4">
        <v>55.0242283908122</v>
      </c>
      <c r="B5" s="4">
        <f t="shared" si="0"/>
        <v>54.0447971254557</v>
      </c>
      <c r="C5" s="4">
        <f t="shared" si="1"/>
        <v>48.9582279842363</v>
      </c>
      <c r="D5" s="4">
        <v>154.79578353152</v>
      </c>
      <c r="E5" s="5">
        <f t="shared" si="2"/>
        <v>48.3613048342983</v>
      </c>
      <c r="H5" s="1"/>
    </row>
    <row r="6" spans="1:8">
      <c r="A6" s="4">
        <v>56.0582100907641</v>
      </c>
      <c r="B6" s="4">
        <f t="shared" si="0"/>
        <v>55.0603739511485</v>
      </c>
      <c r="C6" s="4">
        <f t="shared" si="1"/>
        <v>49.8782211086874</v>
      </c>
      <c r="D6" s="4">
        <v>154.79578353152</v>
      </c>
      <c r="E6" s="5">
        <f t="shared" si="2"/>
        <v>49.2700809434207</v>
      </c>
      <c r="H6" s="1"/>
    </row>
    <row r="7" spans="1:8">
      <c r="A7" s="4">
        <v>57.1544719542851</v>
      </c>
      <c r="B7" s="4">
        <f t="shared" si="0"/>
        <v>56.1371223534988</v>
      </c>
      <c r="C7" s="4">
        <f t="shared" si="1"/>
        <v>50.8536284849342</v>
      </c>
      <c r="D7" s="4">
        <v>154.79578353152</v>
      </c>
      <c r="E7" s="5">
        <f t="shared" si="2"/>
        <v>50.2335956661243</v>
      </c>
      <c r="H7" s="1"/>
    </row>
    <row r="8" spans="1:8">
      <c r="A8" s="4">
        <v>58.1789775616843</v>
      </c>
      <c r="B8" s="4">
        <f t="shared" si="0"/>
        <v>57.1433917610863</v>
      </c>
      <c r="C8" s="4">
        <f t="shared" si="1"/>
        <v>51.7651901835723</v>
      </c>
      <c r="D8" s="4">
        <v>154.79578353152</v>
      </c>
      <c r="E8" s="5">
        <f t="shared" si="2"/>
        <v>51.1340431495851</v>
      </c>
      <c r="H8" s="1"/>
    </row>
    <row r="9" spans="1:8">
      <c r="A9" s="4">
        <v>58.8939806913304</v>
      </c>
      <c r="B9" s="4">
        <f t="shared" si="0"/>
        <v>57.8456678350247</v>
      </c>
      <c r="C9" s="4">
        <f t="shared" si="1"/>
        <v>52.4013696858459</v>
      </c>
      <c r="D9" s="4">
        <v>154.79578353152</v>
      </c>
      <c r="E9" s="5">
        <f t="shared" si="2"/>
        <v>51.7624660338589</v>
      </c>
      <c r="H9" s="1"/>
    </row>
    <row r="10" spans="1:8">
      <c r="A10" s="4">
        <v>59.9576637715578</v>
      </c>
      <c r="B10" s="4">
        <f t="shared" si="0"/>
        <v>58.8904173564241</v>
      </c>
      <c r="C10" s="4">
        <f t="shared" si="1"/>
        <v>53.3477898405254</v>
      </c>
      <c r="D10" s="4">
        <v>154.79578353152</v>
      </c>
      <c r="E10" s="5">
        <f t="shared" si="2"/>
        <v>52.6973469616677</v>
      </c>
      <c r="H10" s="1"/>
    </row>
    <row r="11" spans="1:8">
      <c r="A11" s="4">
        <v>60.8705464091402</v>
      </c>
      <c r="B11" s="4">
        <f t="shared" si="0"/>
        <v>59.7870506830575</v>
      </c>
      <c r="C11" s="4">
        <f t="shared" si="1"/>
        <v>54.1600341481815</v>
      </c>
      <c r="D11" s="4">
        <v>154.79578353152</v>
      </c>
      <c r="E11" s="5">
        <f t="shared" si="2"/>
        <v>53.4996879813453</v>
      </c>
      <c r="H11" s="1"/>
    </row>
    <row r="12" spans="1:8">
      <c r="A12" s="4">
        <v>61.0069393121058</v>
      </c>
      <c r="B12" s="4">
        <f t="shared" si="0"/>
        <v>59.9210157923503</v>
      </c>
      <c r="C12" s="4">
        <f t="shared" si="1"/>
        <v>54.2813907765997</v>
      </c>
      <c r="D12" s="4">
        <v>154.79578353152</v>
      </c>
      <c r="E12" s="5">
        <f t="shared" si="2"/>
        <v>53.6195649691825</v>
      </c>
      <c r="H12" s="1"/>
    </row>
    <row r="13" spans="1:8">
      <c r="A13" s="4">
        <v>62.0004090824961</v>
      </c>
      <c r="B13" s="4">
        <f t="shared" si="0"/>
        <v>60.8968018008276</v>
      </c>
      <c r="C13" s="4">
        <f t="shared" si="1"/>
        <v>55.1653381019262</v>
      </c>
      <c r="D13" s="4">
        <v>154.79578353152</v>
      </c>
      <c r="E13" s="5">
        <f t="shared" si="2"/>
        <v>54.4927347675531</v>
      </c>
      <c r="H13" s="1"/>
    </row>
    <row r="14" spans="1:8">
      <c r="A14" s="4">
        <v>63.1386660128715</v>
      </c>
      <c r="B14" s="4">
        <f t="shared" si="0"/>
        <v>62.0147977578424</v>
      </c>
      <c r="C14" s="4">
        <f t="shared" si="1"/>
        <v>56.1781109100455</v>
      </c>
      <c r="D14" s="4">
        <v>154.79578353152</v>
      </c>
      <c r="E14" s="5">
        <f t="shared" si="2"/>
        <v>55.4931593441353</v>
      </c>
      <c r="H14" s="1"/>
    </row>
    <row r="15" spans="1:8">
      <c r="A15" s="4">
        <v>64.9009915502834</v>
      </c>
      <c r="B15" s="4">
        <f t="shared" si="0"/>
        <v>63.7457539006883</v>
      </c>
      <c r="C15" s="4">
        <f t="shared" si="1"/>
        <v>57.7461535335647</v>
      </c>
      <c r="D15" s="4">
        <v>154.79578353152</v>
      </c>
      <c r="E15" s="5">
        <f t="shared" si="2"/>
        <v>57.0420836094009</v>
      </c>
      <c r="H15" s="1"/>
    </row>
    <row r="16" spans="1:8">
      <c r="A16" s="4">
        <v>66.0450106358323</v>
      </c>
      <c r="B16" s="4">
        <f t="shared" si="0"/>
        <v>64.8694094465145</v>
      </c>
      <c r="C16" s="4">
        <f t="shared" si="1"/>
        <v>58.7640532633132</v>
      </c>
      <c r="D16" s="4">
        <v>154.79578353152</v>
      </c>
      <c r="E16" s="5">
        <f t="shared" si="2"/>
        <v>58.0475725976249</v>
      </c>
      <c r="H16" s="1"/>
    </row>
    <row r="17" spans="1:8">
      <c r="A17" s="4">
        <v>66.8965990879481</v>
      </c>
      <c r="B17" s="4">
        <f t="shared" si="0"/>
        <v>65.7058396241827</v>
      </c>
      <c r="C17" s="4">
        <f t="shared" si="1"/>
        <v>59.5217606007302</v>
      </c>
      <c r="D17" s="4">
        <v>154.79578353152</v>
      </c>
      <c r="E17" s="5">
        <f t="shared" si="2"/>
        <v>58.7960415890232</v>
      </c>
      <c r="H17" s="1"/>
    </row>
    <row r="18" spans="1:8">
      <c r="A18" s="4">
        <v>66.9723111938792</v>
      </c>
      <c r="B18" s="4">
        <f t="shared" si="0"/>
        <v>65.7802040546281</v>
      </c>
      <c r="C18" s="4">
        <f t="shared" si="1"/>
        <v>59.5891260259572</v>
      </c>
      <c r="D18" s="4">
        <v>154.79578353152</v>
      </c>
      <c r="E18" s="5">
        <f t="shared" si="2"/>
        <v>58.8625856613648</v>
      </c>
      <c r="H18" s="1"/>
    </row>
    <row r="19" spans="1:8">
      <c r="A19" s="4">
        <v>68.8475207635212</v>
      </c>
      <c r="B19" s="4">
        <f t="shared" si="0"/>
        <v>67.6220348939305</v>
      </c>
      <c r="C19" s="4">
        <f t="shared" si="1"/>
        <v>61.2576080803841</v>
      </c>
      <c r="D19" s="4">
        <v>154.79578353152</v>
      </c>
      <c r="E19" s="5">
        <f t="shared" si="2"/>
        <v>60.5107247498685</v>
      </c>
      <c r="H19" s="1"/>
    </row>
    <row r="20" spans="1:8">
      <c r="A20" s="4">
        <v>69.6813576804388</v>
      </c>
      <c r="B20" s="4">
        <f t="shared" si="0"/>
        <v>68.441029513727</v>
      </c>
      <c r="C20" s="4">
        <f t="shared" si="1"/>
        <v>61.9995208536115</v>
      </c>
      <c r="D20" s="4">
        <v>154.79578353152</v>
      </c>
      <c r="E20" s="5">
        <f t="shared" si="2"/>
        <v>61.2435917522866</v>
      </c>
      <c r="H20" s="1"/>
    </row>
    <row r="21" spans="1:8">
      <c r="A21" s="4">
        <v>70.8336026356881</v>
      </c>
      <c r="B21" s="4">
        <f t="shared" si="0"/>
        <v>69.5727645087729</v>
      </c>
      <c r="C21" s="4">
        <f t="shared" si="1"/>
        <v>63.0247396138295</v>
      </c>
      <c r="D21" s="4">
        <v>154.79578353152</v>
      </c>
      <c r="E21" s="5">
        <f t="shared" si="2"/>
        <v>62.256310533708</v>
      </c>
      <c r="H21" s="1"/>
    </row>
    <row r="22" spans="1:8">
      <c r="A22" s="4">
        <v>71.8809135984415</v>
      </c>
      <c r="B22" s="4">
        <f t="shared" si="0"/>
        <v>70.6014333363892</v>
      </c>
      <c r="C22" s="4">
        <f t="shared" si="1"/>
        <v>63.9565925517879</v>
      </c>
      <c r="D22" s="4">
        <v>154.79578353152</v>
      </c>
      <c r="E22" s="5">
        <f t="shared" si="2"/>
        <v>63.1768018555722</v>
      </c>
      <c r="H22" s="1"/>
    </row>
    <row r="23" spans="1:8">
      <c r="A23" s="4">
        <v>72.9445098374253</v>
      </c>
      <c r="B23" s="4">
        <f t="shared" si="0"/>
        <v>71.6460975623191</v>
      </c>
      <c r="C23" s="4">
        <f t="shared" si="1"/>
        <v>64.9029354388068</v>
      </c>
      <c r="D23" s="4">
        <v>154.79578353152</v>
      </c>
      <c r="E23" s="5">
        <f t="shared" si="2"/>
        <v>64.1116064578063</v>
      </c>
      <c r="H23" s="1"/>
    </row>
    <row r="24" spans="1:8">
      <c r="A24" s="4">
        <v>74.1040259115717</v>
      </c>
      <c r="B24" s="4">
        <f t="shared" si="0"/>
        <v>72.7849742503457</v>
      </c>
      <c r="C24" s="4">
        <f t="shared" si="1"/>
        <v>65.9346237326661</v>
      </c>
      <c r="D24" s="4">
        <v>154.79578353152</v>
      </c>
      <c r="E24" s="5">
        <f t="shared" si="2"/>
        <v>65.130715893086</v>
      </c>
      <c r="H24" s="1"/>
    </row>
    <row r="25" spans="1:8">
      <c r="A25" s="4">
        <v>75.1409853629208</v>
      </c>
      <c r="B25" s="4">
        <f t="shared" si="0"/>
        <v>73.8034758234608</v>
      </c>
      <c r="C25" s="4">
        <f t="shared" si="1"/>
        <v>66.8572663341939</v>
      </c>
      <c r="D25" s="4">
        <v>154.79578353152</v>
      </c>
      <c r="E25" s="5">
        <f t="shared" si="2"/>
        <v>66.0421091755381</v>
      </c>
      <c r="H25" s="1"/>
    </row>
    <row r="26" spans="1:8">
      <c r="A26" s="4">
        <v>76.3076645525236</v>
      </c>
      <c r="B26" s="4">
        <f t="shared" si="0"/>
        <v>74.9493881234887</v>
      </c>
      <c r="C26" s="4">
        <f t="shared" si="1"/>
        <v>67.8953280648074</v>
      </c>
      <c r="D26" s="4">
        <v>154.79578353152</v>
      </c>
      <c r="E26" s="5">
        <f t="shared" si="2"/>
        <v>67.0675143394502</v>
      </c>
      <c r="H26" s="1"/>
    </row>
    <row r="27" spans="1:8">
      <c r="A27" s="4">
        <v>77.1220968486985</v>
      </c>
      <c r="B27" s="4">
        <f t="shared" si="0"/>
        <v>75.7493235247917</v>
      </c>
      <c r="C27" s="4">
        <f t="shared" si="1"/>
        <v>68.6199754283407</v>
      </c>
      <c r="D27" s="4">
        <v>154.79578353152</v>
      </c>
      <c r="E27" s="5">
        <f t="shared" si="2"/>
        <v>67.7833264406661</v>
      </c>
      <c r="H27" s="1"/>
    </row>
    <row r="28" spans="1:8">
      <c r="A28" s="4">
        <v>78.0312398160804</v>
      </c>
      <c r="B28" s="4">
        <f t="shared" si="0"/>
        <v>76.6422837473542</v>
      </c>
      <c r="C28" s="4">
        <f t="shared" si="1"/>
        <v>69.4288923358385</v>
      </c>
      <c r="D28" s="4">
        <v>154.79578353152</v>
      </c>
      <c r="E28" s="5">
        <f t="shared" si="2"/>
        <v>68.5823806295088</v>
      </c>
      <c r="H28" s="1"/>
    </row>
    <row r="29" spans="1:5">
      <c r="A29" s="6">
        <v>52.0668445863376</v>
      </c>
      <c r="B29" s="6">
        <f t="shared" si="0"/>
        <v>51.1400547527008</v>
      </c>
      <c r="C29" s="6">
        <f t="shared" si="1"/>
        <v>46.3268731289172</v>
      </c>
      <c r="D29" s="6">
        <v>159.326586820108</v>
      </c>
      <c r="E29" s="7">
        <f t="shared" si="2"/>
        <v>45.9478615591401</v>
      </c>
    </row>
    <row r="30" spans="1:5">
      <c r="A30" s="6">
        <v>53.0494094794326</v>
      </c>
      <c r="B30" s="6">
        <f t="shared" ref="B30:B55" si="3">A30*0.9822</f>
        <v>52.1051299906987</v>
      </c>
      <c r="C30" s="6">
        <f t="shared" si="1"/>
        <v>47.20111775628</v>
      </c>
      <c r="D30" s="6">
        <v>159.326586820108</v>
      </c>
      <c r="E30" s="7">
        <f t="shared" si="2"/>
        <v>46.8149537756837</v>
      </c>
    </row>
    <row r="31" spans="1:5">
      <c r="A31" s="6">
        <v>54.0091487832822</v>
      </c>
      <c r="B31" s="6">
        <f t="shared" si="3"/>
        <v>53.0477859349398</v>
      </c>
      <c r="C31" s="6">
        <f t="shared" si="1"/>
        <v>48.0550531410631</v>
      </c>
      <c r="D31" s="6">
        <v>159.326586820108</v>
      </c>
      <c r="E31" s="7">
        <f t="shared" si="2"/>
        <v>47.6619029045679</v>
      </c>
    </row>
    <row r="32" spans="1:5">
      <c r="A32" s="6">
        <v>55.0242283908122</v>
      </c>
      <c r="B32" s="6">
        <f t="shared" si="3"/>
        <v>54.0447971254557</v>
      </c>
      <c r="C32" s="6">
        <f t="shared" si="1"/>
        <v>48.9582279842363</v>
      </c>
      <c r="D32" s="6">
        <v>159.326586820108</v>
      </c>
      <c r="E32" s="7">
        <f t="shared" si="2"/>
        <v>48.5576886516944</v>
      </c>
    </row>
    <row r="33" spans="1:5">
      <c r="A33" s="6">
        <v>56.0582100907641</v>
      </c>
      <c r="B33" s="6">
        <f t="shared" si="3"/>
        <v>55.0603739511485</v>
      </c>
      <c r="C33" s="6">
        <f t="shared" si="1"/>
        <v>49.8782211086874</v>
      </c>
      <c r="D33" s="6">
        <v>159.326586820108</v>
      </c>
      <c r="E33" s="7">
        <f t="shared" si="2"/>
        <v>49.4701550855935</v>
      </c>
    </row>
    <row r="34" spans="1:5">
      <c r="A34" s="6">
        <v>57.1544719542851</v>
      </c>
      <c r="B34" s="6">
        <f t="shared" si="3"/>
        <v>56.1371223534988</v>
      </c>
      <c r="C34" s="6">
        <f t="shared" si="1"/>
        <v>50.8536284849342</v>
      </c>
      <c r="D34" s="6">
        <v>159.326586820108</v>
      </c>
      <c r="E34" s="7">
        <f t="shared" si="2"/>
        <v>50.4375824136334</v>
      </c>
    </row>
    <row r="35" spans="1:5">
      <c r="A35" s="6">
        <v>58.1789775616843</v>
      </c>
      <c r="B35" s="6">
        <f t="shared" si="3"/>
        <v>57.1433917610863</v>
      </c>
      <c r="C35" s="6">
        <f t="shared" si="1"/>
        <v>51.7651901835723</v>
      </c>
      <c r="D35" s="6">
        <v>159.326586820108</v>
      </c>
      <c r="E35" s="7">
        <f t="shared" si="2"/>
        <v>51.3416864012926</v>
      </c>
    </row>
    <row r="36" spans="1:5">
      <c r="A36" s="6">
        <v>58.8939806913304</v>
      </c>
      <c r="B36" s="6">
        <f t="shared" si="3"/>
        <v>57.8456678350247</v>
      </c>
      <c r="C36" s="6">
        <f t="shared" si="1"/>
        <v>52.4013696858459</v>
      </c>
      <c r="D36" s="6">
        <v>159.326586820108</v>
      </c>
      <c r="E36" s="7">
        <f t="shared" si="2"/>
        <v>51.9726611622243</v>
      </c>
    </row>
    <row r="37" spans="1:5">
      <c r="A37" s="6">
        <v>59.9576637715578</v>
      </c>
      <c r="B37" s="6">
        <f t="shared" si="3"/>
        <v>58.8904173564241</v>
      </c>
      <c r="C37" s="6">
        <f t="shared" si="1"/>
        <v>53.3477898405254</v>
      </c>
      <c r="D37" s="6">
        <v>159.326586820108</v>
      </c>
      <c r="E37" s="7">
        <f t="shared" si="2"/>
        <v>52.9113384203026</v>
      </c>
    </row>
    <row r="38" spans="1:5">
      <c r="A38" s="6">
        <v>60.8705464091402</v>
      </c>
      <c r="B38" s="6">
        <f t="shared" si="3"/>
        <v>59.7870506830575</v>
      </c>
      <c r="C38" s="6">
        <f t="shared" si="1"/>
        <v>54.1600341481815</v>
      </c>
      <c r="D38" s="6">
        <v>159.326586820108</v>
      </c>
      <c r="E38" s="7">
        <f t="shared" si="2"/>
        <v>53.7169375570396</v>
      </c>
    </row>
    <row r="39" spans="1:5">
      <c r="A39" s="6">
        <v>61.0069393121058</v>
      </c>
      <c r="B39" s="6">
        <f t="shared" si="3"/>
        <v>59.9210157923503</v>
      </c>
      <c r="C39" s="6">
        <f t="shared" si="1"/>
        <v>54.2813907765997</v>
      </c>
      <c r="D39" s="6">
        <v>159.326586820108</v>
      </c>
      <c r="E39" s="7">
        <f t="shared" si="2"/>
        <v>53.8373013369634</v>
      </c>
    </row>
    <row r="40" spans="1:5">
      <c r="A40" s="6">
        <v>62.0004090824961</v>
      </c>
      <c r="B40" s="6">
        <f t="shared" si="3"/>
        <v>60.8968018008276</v>
      </c>
      <c r="C40" s="6">
        <f t="shared" si="1"/>
        <v>55.1653381019262</v>
      </c>
      <c r="D40" s="6">
        <v>159.326586820108</v>
      </c>
      <c r="E40" s="7">
        <f t="shared" si="2"/>
        <v>54.7140168713067</v>
      </c>
    </row>
    <row r="41" spans="1:5">
      <c r="A41" s="6">
        <v>63.1386660128715</v>
      </c>
      <c r="B41" s="6">
        <f t="shared" si="3"/>
        <v>62.0147977578424</v>
      </c>
      <c r="C41" s="6">
        <f t="shared" si="1"/>
        <v>56.1781109100455</v>
      </c>
      <c r="D41" s="6">
        <v>159.326586820108</v>
      </c>
      <c r="E41" s="7">
        <f t="shared" si="2"/>
        <v>55.7185039354094</v>
      </c>
    </row>
    <row r="42" spans="1:5">
      <c r="A42" s="6">
        <v>64.9009915502834</v>
      </c>
      <c r="B42" s="6">
        <f t="shared" si="3"/>
        <v>63.7457539006883</v>
      </c>
      <c r="C42" s="6">
        <f t="shared" si="1"/>
        <v>57.7461535335647</v>
      </c>
      <c r="D42" s="6">
        <v>159.326586820108</v>
      </c>
      <c r="E42" s="7">
        <f t="shared" si="2"/>
        <v>57.2737180156648</v>
      </c>
    </row>
    <row r="43" spans="1:5">
      <c r="A43" s="6">
        <v>66.0450106358323</v>
      </c>
      <c r="B43" s="6">
        <f t="shared" si="3"/>
        <v>64.8694094465145</v>
      </c>
      <c r="C43" s="6">
        <f t="shared" si="1"/>
        <v>58.7640532633132</v>
      </c>
      <c r="D43" s="6">
        <v>159.326586820108</v>
      </c>
      <c r="E43" s="7">
        <f t="shared" si="2"/>
        <v>58.2832900567869</v>
      </c>
    </row>
    <row r="44" spans="1:5">
      <c r="A44" s="6">
        <v>66.8965990879481</v>
      </c>
      <c r="B44" s="6">
        <f t="shared" si="3"/>
        <v>65.7058396241827</v>
      </c>
      <c r="C44" s="6">
        <f t="shared" si="1"/>
        <v>59.5217606007302</v>
      </c>
      <c r="D44" s="6">
        <v>159.326586820108</v>
      </c>
      <c r="E44" s="7">
        <f t="shared" si="2"/>
        <v>59.0347984036831</v>
      </c>
    </row>
    <row r="45" spans="1:5">
      <c r="A45" s="6">
        <v>66.9723111938792</v>
      </c>
      <c r="B45" s="6">
        <f t="shared" si="3"/>
        <v>65.7802040546281</v>
      </c>
      <c r="C45" s="6">
        <f t="shared" si="1"/>
        <v>59.5891260259572</v>
      </c>
      <c r="D45" s="6">
        <v>159.326586820108</v>
      </c>
      <c r="E45" s="7">
        <f t="shared" si="2"/>
        <v>59.1016126957591</v>
      </c>
    </row>
    <row r="46" spans="1:5">
      <c r="A46" s="6">
        <v>68.8475207635212</v>
      </c>
      <c r="B46" s="6">
        <f t="shared" si="3"/>
        <v>67.6220348939305</v>
      </c>
      <c r="C46" s="6">
        <f t="shared" si="1"/>
        <v>61.2576080803841</v>
      </c>
      <c r="D46" s="6">
        <v>159.326586820108</v>
      </c>
      <c r="E46" s="7">
        <f t="shared" si="2"/>
        <v>60.756444487177</v>
      </c>
    </row>
    <row r="47" spans="1:5">
      <c r="A47" s="6">
        <v>69.6813576804388</v>
      </c>
      <c r="B47" s="6">
        <f t="shared" si="3"/>
        <v>68.441029513727</v>
      </c>
      <c r="C47" s="6">
        <f t="shared" si="1"/>
        <v>61.9995208536115</v>
      </c>
      <c r="D47" s="6">
        <v>159.326586820108</v>
      </c>
      <c r="E47" s="7">
        <f t="shared" si="2"/>
        <v>61.492287489107</v>
      </c>
    </row>
    <row r="48" spans="1:5">
      <c r="A48" s="6">
        <v>70.8336026356881</v>
      </c>
      <c r="B48" s="6">
        <f t="shared" si="3"/>
        <v>69.5727645087729</v>
      </c>
      <c r="C48" s="6">
        <f t="shared" si="1"/>
        <v>63.0247396138295</v>
      </c>
      <c r="D48" s="6">
        <v>159.326586820108</v>
      </c>
      <c r="E48" s="7">
        <f t="shared" si="2"/>
        <v>62.5091186819061</v>
      </c>
    </row>
    <row r="49" spans="1:5">
      <c r="A49" s="6">
        <v>71.8809135984415</v>
      </c>
      <c r="B49" s="6">
        <f t="shared" si="3"/>
        <v>70.6014333363892</v>
      </c>
      <c r="C49" s="6">
        <f t="shared" si="1"/>
        <v>63.9565925517879</v>
      </c>
      <c r="D49" s="6">
        <v>159.326586820108</v>
      </c>
      <c r="E49" s="7">
        <f t="shared" si="2"/>
        <v>63.4333479012544</v>
      </c>
    </row>
    <row r="50" spans="1:5">
      <c r="A50" s="6">
        <v>72.9445098374253</v>
      </c>
      <c r="B50" s="6">
        <f t="shared" si="3"/>
        <v>71.6460975623191</v>
      </c>
      <c r="C50" s="6">
        <f t="shared" si="1"/>
        <v>64.9029354388068</v>
      </c>
      <c r="D50" s="6">
        <v>159.326586820108</v>
      </c>
      <c r="E50" s="7">
        <f t="shared" si="2"/>
        <v>64.3719485238179</v>
      </c>
    </row>
    <row r="51" spans="1:5">
      <c r="A51" s="6">
        <v>74.1040259115717</v>
      </c>
      <c r="B51" s="6">
        <f t="shared" si="3"/>
        <v>72.7849742503457</v>
      </c>
      <c r="C51" s="6">
        <f t="shared" si="1"/>
        <v>65.9346237326661</v>
      </c>
      <c r="D51" s="6">
        <v>159.326586820108</v>
      </c>
      <c r="E51" s="7">
        <f t="shared" si="2"/>
        <v>65.3951963214087</v>
      </c>
    </row>
    <row r="52" spans="1:5">
      <c r="A52" s="6">
        <v>75.1409853629208</v>
      </c>
      <c r="B52" s="6">
        <f t="shared" si="3"/>
        <v>73.8034758234608</v>
      </c>
      <c r="C52" s="6">
        <f t="shared" si="1"/>
        <v>66.8572663341939</v>
      </c>
      <c r="D52" s="6">
        <v>159.326586820108</v>
      </c>
      <c r="E52" s="7">
        <f t="shared" si="2"/>
        <v>66.3102905563594</v>
      </c>
    </row>
    <row r="53" spans="1:5">
      <c r="A53" s="6">
        <v>76.3076645525236</v>
      </c>
      <c r="B53" s="6">
        <f t="shared" si="3"/>
        <v>74.9493881234887</v>
      </c>
      <c r="C53" s="6">
        <f t="shared" si="1"/>
        <v>67.8953280648074</v>
      </c>
      <c r="D53" s="6">
        <v>159.326586820108</v>
      </c>
      <c r="E53" s="7">
        <f t="shared" si="2"/>
        <v>67.3398596480471</v>
      </c>
    </row>
    <row r="54" spans="1:5">
      <c r="A54" s="6">
        <v>77.1220968486985</v>
      </c>
      <c r="B54" s="6">
        <f t="shared" si="3"/>
        <v>75.7493235247917</v>
      </c>
      <c r="C54" s="6">
        <f t="shared" si="1"/>
        <v>68.6199754283407</v>
      </c>
      <c r="D54" s="6">
        <v>159.326586820108</v>
      </c>
      <c r="E54" s="7">
        <f t="shared" si="2"/>
        <v>68.058578492856</v>
      </c>
    </row>
    <row r="55" spans="1:5">
      <c r="A55" s="6">
        <v>78.0312398160804</v>
      </c>
      <c r="B55" s="6">
        <f t="shared" si="3"/>
        <v>76.6422837473542</v>
      </c>
      <c r="C55" s="6">
        <f t="shared" si="1"/>
        <v>69.4288923358385</v>
      </c>
      <c r="D55" s="6">
        <v>159.326586820108</v>
      </c>
      <c r="E55" s="7">
        <f t="shared" si="2"/>
        <v>68.8608774517157</v>
      </c>
    </row>
    <row r="56" spans="1:5">
      <c r="A56" s="4">
        <v>52.0668445863376</v>
      </c>
      <c r="B56" s="4">
        <f t="shared" si="0"/>
        <v>51.1400547527008</v>
      </c>
      <c r="C56" s="4">
        <f t="shared" si="1"/>
        <v>46.3268731289172</v>
      </c>
      <c r="D56" s="4">
        <v>164.740700465276</v>
      </c>
      <c r="E56" s="5">
        <f t="shared" si="2"/>
        <v>46.1208946865766</v>
      </c>
    </row>
    <row r="57" spans="1:5">
      <c r="A57" s="4">
        <v>53.0494094794326</v>
      </c>
      <c r="B57" s="4">
        <f t="shared" si="0"/>
        <v>52.1051299906987</v>
      </c>
      <c r="C57" s="4">
        <f t="shared" si="1"/>
        <v>47.20111775628</v>
      </c>
      <c r="D57" s="4">
        <v>164.740700465276</v>
      </c>
      <c r="E57" s="5">
        <f t="shared" si="2"/>
        <v>46.9912522493825</v>
      </c>
    </row>
    <row r="58" spans="1:5">
      <c r="A58" s="4">
        <v>54.0091487832822</v>
      </c>
      <c r="B58" s="4">
        <f t="shared" si="0"/>
        <v>53.0477859349398</v>
      </c>
      <c r="C58" s="4">
        <f t="shared" si="1"/>
        <v>48.0550531410631</v>
      </c>
      <c r="D58" s="4">
        <v>164.740700465276</v>
      </c>
      <c r="E58" s="5">
        <f t="shared" si="2"/>
        <v>47.8413908685189</v>
      </c>
    </row>
    <row r="59" spans="1:5">
      <c r="A59" s="4">
        <v>55.0242283908122</v>
      </c>
      <c r="B59" s="4">
        <f t="shared" si="0"/>
        <v>54.0447971254557</v>
      </c>
      <c r="C59" s="4">
        <f t="shared" si="1"/>
        <v>48.9582279842363</v>
      </c>
      <c r="D59" s="4">
        <v>164.740700465276</v>
      </c>
      <c r="E59" s="5">
        <f t="shared" si="2"/>
        <v>48.7405500176729</v>
      </c>
    </row>
    <row r="60" spans="1:5">
      <c r="A60" s="4">
        <v>56.0582100907641</v>
      </c>
      <c r="B60" s="4">
        <f t="shared" si="0"/>
        <v>55.0603739511485</v>
      </c>
      <c r="C60" s="4">
        <f t="shared" si="1"/>
        <v>49.8782211086874</v>
      </c>
      <c r="D60" s="4">
        <v>164.740700465276</v>
      </c>
      <c r="E60" s="5">
        <f t="shared" si="2"/>
        <v>49.656452670699</v>
      </c>
    </row>
    <row r="61" spans="1:5">
      <c r="A61" s="4">
        <v>57.1544719542851</v>
      </c>
      <c r="B61" s="4">
        <f t="shared" si="0"/>
        <v>56.1371223534988</v>
      </c>
      <c r="C61" s="4">
        <f t="shared" si="1"/>
        <v>50.8536284849342</v>
      </c>
      <c r="D61" s="4">
        <v>164.740700465276</v>
      </c>
      <c r="E61" s="5">
        <f t="shared" si="2"/>
        <v>50.6275231927954</v>
      </c>
    </row>
    <row r="62" spans="1:5">
      <c r="A62" s="4">
        <v>58.1789775616843</v>
      </c>
      <c r="B62" s="4">
        <f t="shared" si="0"/>
        <v>57.1433917610863</v>
      </c>
      <c r="C62" s="4">
        <f t="shared" si="1"/>
        <v>51.7651901835723</v>
      </c>
      <c r="D62" s="4">
        <v>164.740700465276</v>
      </c>
      <c r="E62" s="5">
        <f t="shared" si="2"/>
        <v>51.5350319077956</v>
      </c>
    </row>
    <row r="63" spans="1:5">
      <c r="A63" s="4">
        <v>58.8939806913304</v>
      </c>
      <c r="B63" s="4">
        <f t="shared" si="0"/>
        <v>57.8456678350247</v>
      </c>
      <c r="C63" s="4">
        <f t="shared" si="1"/>
        <v>52.4013696858459</v>
      </c>
      <c r="D63" s="4">
        <v>164.740700465276</v>
      </c>
      <c r="E63" s="5">
        <f t="shared" si="2"/>
        <v>52.1683828301528</v>
      </c>
    </row>
    <row r="64" spans="1:5">
      <c r="A64" s="4">
        <v>59.9576637715578</v>
      </c>
      <c r="B64" s="4">
        <f t="shared" si="0"/>
        <v>58.8904173564241</v>
      </c>
      <c r="C64" s="4">
        <f t="shared" si="1"/>
        <v>53.3477898405254</v>
      </c>
      <c r="D64" s="4">
        <v>164.740700465276</v>
      </c>
      <c r="E64" s="5">
        <f t="shared" si="2"/>
        <v>53.1105950136031</v>
      </c>
    </row>
    <row r="65" spans="1:5">
      <c r="A65" s="4">
        <v>60.8705464091402</v>
      </c>
      <c r="B65" s="4">
        <f t="shared" si="0"/>
        <v>59.7870506830575</v>
      </c>
      <c r="C65" s="4">
        <f t="shared" si="1"/>
        <v>54.1600341481815</v>
      </c>
      <c r="D65" s="4">
        <v>164.740700465276</v>
      </c>
      <c r="E65" s="5">
        <f t="shared" si="2"/>
        <v>53.9192279223887</v>
      </c>
    </row>
    <row r="66" spans="1:5">
      <c r="A66" s="4">
        <v>61.0069393121058</v>
      </c>
      <c r="B66" s="4">
        <f t="shared" si="0"/>
        <v>59.9210157923503</v>
      </c>
      <c r="C66" s="4">
        <f t="shared" si="1"/>
        <v>54.2813907765997</v>
      </c>
      <c r="D66" s="4">
        <v>164.740700465276</v>
      </c>
      <c r="E66" s="5">
        <f t="shared" si="2"/>
        <v>54.0400449752302</v>
      </c>
    </row>
    <row r="67" spans="1:5">
      <c r="A67" s="4">
        <v>62.0004090824961</v>
      </c>
      <c r="B67" s="4">
        <f t="shared" si="0"/>
        <v>60.8968018008276</v>
      </c>
      <c r="C67" s="4">
        <f t="shared" si="1"/>
        <v>55.1653381019262</v>
      </c>
      <c r="D67" s="4">
        <v>164.740700465276</v>
      </c>
      <c r="E67" s="5">
        <f t="shared" si="2"/>
        <v>54.9200620958853</v>
      </c>
    </row>
    <row r="68" spans="1:5">
      <c r="A68" s="4">
        <v>63.1386660128715</v>
      </c>
      <c r="B68" s="4">
        <f t="shared" ref="B68:B131" si="4">A68*0.9822</f>
        <v>62.0147977578424</v>
      </c>
      <c r="C68" s="4">
        <f t="shared" ref="C68:C131" si="5">B68*154/170</f>
        <v>56.1781109100455</v>
      </c>
      <c r="D68" s="4">
        <v>164.740700465276</v>
      </c>
      <c r="E68" s="5">
        <f t="shared" ref="E68:E131" si="6">2*C68/(1+1/SIN(D68*PI()/360))</f>
        <v>55.9283319157523</v>
      </c>
    </row>
    <row r="69" spans="1:5">
      <c r="A69" s="4">
        <v>64.9009915502834</v>
      </c>
      <c r="B69" s="4">
        <f t="shared" si="4"/>
        <v>63.7457539006883</v>
      </c>
      <c r="C69" s="4">
        <f t="shared" si="5"/>
        <v>57.7461535335647</v>
      </c>
      <c r="D69" s="4">
        <v>164.740700465276</v>
      </c>
      <c r="E69" s="5">
        <f t="shared" si="6"/>
        <v>57.4894027115763</v>
      </c>
    </row>
    <row r="70" spans="1:5">
      <c r="A70" s="4">
        <v>66.0450106358323</v>
      </c>
      <c r="B70" s="4">
        <f t="shared" si="4"/>
        <v>64.8694094465145</v>
      </c>
      <c r="C70" s="4">
        <f t="shared" si="5"/>
        <v>58.7640532633132</v>
      </c>
      <c r="D70" s="4">
        <v>164.740700465276</v>
      </c>
      <c r="E70" s="5">
        <f t="shared" si="6"/>
        <v>58.5027766577647</v>
      </c>
    </row>
    <row r="71" spans="1:5">
      <c r="A71" s="4">
        <v>66.8965990879481</v>
      </c>
      <c r="B71" s="4">
        <f t="shared" si="4"/>
        <v>65.7058396241827</v>
      </c>
      <c r="C71" s="4">
        <f t="shared" si="5"/>
        <v>59.5217606007302</v>
      </c>
      <c r="D71" s="4">
        <v>164.740700465276</v>
      </c>
      <c r="E71" s="5">
        <f t="shared" si="6"/>
        <v>59.2571150784695</v>
      </c>
    </row>
    <row r="72" spans="1:5">
      <c r="A72" s="4">
        <v>66.9723111938792</v>
      </c>
      <c r="B72" s="4">
        <f t="shared" si="4"/>
        <v>65.7802040546281</v>
      </c>
      <c r="C72" s="4">
        <f t="shared" si="5"/>
        <v>59.5891260259572</v>
      </c>
      <c r="D72" s="4">
        <v>164.740700465276</v>
      </c>
      <c r="E72" s="5">
        <f t="shared" si="6"/>
        <v>59.3241809836897</v>
      </c>
    </row>
    <row r="73" spans="1:5">
      <c r="A73" s="4">
        <v>68.8475207635212</v>
      </c>
      <c r="B73" s="4">
        <f t="shared" si="4"/>
        <v>67.6220348939305</v>
      </c>
      <c r="C73" s="4">
        <f t="shared" si="5"/>
        <v>61.2576080803841</v>
      </c>
      <c r="D73" s="4">
        <v>164.740700465276</v>
      </c>
      <c r="E73" s="5">
        <f t="shared" si="6"/>
        <v>60.9852446368425</v>
      </c>
    </row>
    <row r="74" spans="1:5">
      <c r="A74" s="4">
        <v>69.6813576804388</v>
      </c>
      <c r="B74" s="4">
        <f t="shared" si="4"/>
        <v>68.441029513727</v>
      </c>
      <c r="C74" s="4">
        <f t="shared" si="5"/>
        <v>61.9995208536115</v>
      </c>
      <c r="D74" s="4">
        <v>164.740700465276</v>
      </c>
      <c r="E74" s="5">
        <f t="shared" si="6"/>
        <v>61.7238587191145</v>
      </c>
    </row>
    <row r="75" spans="1:5">
      <c r="A75" s="4">
        <v>70.8336026356881</v>
      </c>
      <c r="B75" s="4">
        <f t="shared" si="4"/>
        <v>69.5727645087729</v>
      </c>
      <c r="C75" s="4">
        <f t="shared" si="5"/>
        <v>63.0247396138295</v>
      </c>
      <c r="D75" s="4">
        <v>164.740700465276</v>
      </c>
      <c r="E75" s="5">
        <f t="shared" si="6"/>
        <v>62.7445191539152</v>
      </c>
    </row>
    <row r="76" spans="1:5">
      <c r="A76" s="4">
        <v>71.8809135984415</v>
      </c>
      <c r="B76" s="4">
        <f t="shared" si="4"/>
        <v>70.6014333363892</v>
      </c>
      <c r="C76" s="4">
        <f t="shared" si="5"/>
        <v>63.9565925517879</v>
      </c>
      <c r="D76" s="4">
        <v>164.740700465276</v>
      </c>
      <c r="E76" s="5">
        <f t="shared" si="6"/>
        <v>63.6722288893717</v>
      </c>
    </row>
    <row r="77" spans="1:5">
      <c r="A77" s="4">
        <v>72.9445098374253</v>
      </c>
      <c r="B77" s="4">
        <f t="shared" si="4"/>
        <v>71.6460975623191</v>
      </c>
      <c r="C77" s="4">
        <f t="shared" si="5"/>
        <v>64.9029354388068</v>
      </c>
      <c r="D77" s="4">
        <v>164.740700465276</v>
      </c>
      <c r="E77" s="5">
        <f t="shared" si="6"/>
        <v>64.6143641487088</v>
      </c>
    </row>
    <row r="78" spans="1:5">
      <c r="A78" s="4">
        <v>74.1040259115717</v>
      </c>
      <c r="B78" s="4">
        <f t="shared" si="4"/>
        <v>72.7849742503457</v>
      </c>
      <c r="C78" s="4">
        <f t="shared" si="5"/>
        <v>65.9346237326661</v>
      </c>
      <c r="D78" s="4">
        <v>164.740700465276</v>
      </c>
      <c r="E78" s="5">
        <f t="shared" si="6"/>
        <v>65.6414653523245</v>
      </c>
    </row>
    <row r="79" spans="1:5">
      <c r="A79" s="4">
        <v>75.1409853629208</v>
      </c>
      <c r="B79" s="4">
        <f t="shared" si="4"/>
        <v>73.8034758234608</v>
      </c>
      <c r="C79" s="4">
        <f t="shared" si="5"/>
        <v>66.8572663341939</v>
      </c>
      <c r="D79" s="4">
        <v>164.740700465276</v>
      </c>
      <c r="E79" s="5">
        <f t="shared" si="6"/>
        <v>66.5600057023282</v>
      </c>
    </row>
    <row r="80" spans="1:5">
      <c r="A80" s="4">
        <v>76.3076645525236</v>
      </c>
      <c r="B80" s="4">
        <f t="shared" si="4"/>
        <v>74.9493881234887</v>
      </c>
      <c r="C80" s="4">
        <f t="shared" si="5"/>
        <v>67.8953280648074</v>
      </c>
      <c r="D80" s="4">
        <v>164.740700465276</v>
      </c>
      <c r="E80" s="5">
        <f t="shared" si="6"/>
        <v>67.5934520051374</v>
      </c>
    </row>
    <row r="81" spans="1:5">
      <c r="A81" s="4">
        <v>77.1220968486985</v>
      </c>
      <c r="B81" s="4">
        <f t="shared" si="4"/>
        <v>75.7493235247917</v>
      </c>
      <c r="C81" s="4">
        <f t="shared" si="5"/>
        <v>68.6199754283407</v>
      </c>
      <c r="D81" s="4">
        <v>164.740700465276</v>
      </c>
      <c r="E81" s="5">
        <f t="shared" si="6"/>
        <v>68.3148774431423</v>
      </c>
    </row>
    <row r="82" spans="1:5">
      <c r="A82" s="4">
        <v>78.0312398160804</v>
      </c>
      <c r="B82" s="4">
        <f t="shared" si="4"/>
        <v>76.6422837473542</v>
      </c>
      <c r="C82" s="4">
        <f t="shared" si="5"/>
        <v>69.4288923358385</v>
      </c>
      <c r="D82" s="4">
        <v>164.740700465276</v>
      </c>
      <c r="E82" s="5">
        <f t="shared" si="6"/>
        <v>69.1201977460489</v>
      </c>
    </row>
    <row r="83" spans="1:5">
      <c r="A83" s="6">
        <v>52.0668445863376</v>
      </c>
      <c r="B83" s="6">
        <f t="shared" si="4"/>
        <v>51.1400547527008</v>
      </c>
      <c r="C83" s="6">
        <f t="shared" si="5"/>
        <v>46.3268731289172</v>
      </c>
      <c r="D83" s="6">
        <v>168.788532133993</v>
      </c>
      <c r="E83" s="7">
        <f t="shared" si="6"/>
        <v>46.2158314671737</v>
      </c>
    </row>
    <row r="84" spans="1:5">
      <c r="A84" s="6">
        <v>53.0494094794326</v>
      </c>
      <c r="B84" s="6">
        <f t="shared" si="4"/>
        <v>52.1051299906987</v>
      </c>
      <c r="C84" s="6">
        <f t="shared" si="5"/>
        <v>47.20111775628</v>
      </c>
      <c r="D84" s="6">
        <v>168.788532133993</v>
      </c>
      <c r="E84" s="7">
        <f t="shared" si="6"/>
        <v>47.0879806028783</v>
      </c>
    </row>
    <row r="85" spans="1:5">
      <c r="A85" s="6">
        <v>54.0091487832822</v>
      </c>
      <c r="B85" s="6">
        <f t="shared" si="4"/>
        <v>53.0477859349398</v>
      </c>
      <c r="C85" s="6">
        <f t="shared" si="5"/>
        <v>48.0550531410631</v>
      </c>
      <c r="D85" s="6">
        <v>168.788532133993</v>
      </c>
      <c r="E85" s="7">
        <f t="shared" si="6"/>
        <v>47.9398691755685</v>
      </c>
    </row>
    <row r="86" spans="1:5">
      <c r="A86" s="6">
        <v>55.0242283908122</v>
      </c>
      <c r="B86" s="6">
        <f t="shared" si="4"/>
        <v>54.0447971254557</v>
      </c>
      <c r="C86" s="6">
        <f t="shared" si="5"/>
        <v>48.9582279842363</v>
      </c>
      <c r="D86" s="6">
        <v>168.788532133993</v>
      </c>
      <c r="E86" s="7">
        <f t="shared" si="6"/>
        <v>48.8408791837624</v>
      </c>
    </row>
    <row r="87" spans="1:5">
      <c r="A87" s="6">
        <v>56.0582100907641</v>
      </c>
      <c r="B87" s="6">
        <f t="shared" si="4"/>
        <v>55.0603739511485</v>
      </c>
      <c r="C87" s="6">
        <f t="shared" si="5"/>
        <v>49.8782211086874</v>
      </c>
      <c r="D87" s="6">
        <v>168.788532133993</v>
      </c>
      <c r="E87" s="7">
        <f t="shared" si="6"/>
        <v>49.7586671612128</v>
      </c>
    </row>
    <row r="88" spans="1:5">
      <c r="A88" s="6">
        <v>57.1544719542851</v>
      </c>
      <c r="B88" s="6">
        <f t="shared" si="4"/>
        <v>56.1371223534988</v>
      </c>
      <c r="C88" s="6">
        <f t="shared" si="5"/>
        <v>50.8536284849342</v>
      </c>
      <c r="D88" s="6">
        <v>168.788532133993</v>
      </c>
      <c r="E88" s="7">
        <f t="shared" si="6"/>
        <v>50.7317365671063</v>
      </c>
    </row>
    <row r="89" spans="1:5">
      <c r="A89" s="6">
        <v>58.1789775616843</v>
      </c>
      <c r="B89" s="6">
        <f t="shared" si="4"/>
        <v>57.1433917610863</v>
      </c>
      <c r="C89" s="6">
        <f t="shared" si="5"/>
        <v>51.7651901835723</v>
      </c>
      <c r="D89" s="6">
        <v>168.788532133993</v>
      </c>
      <c r="E89" s="7">
        <f t="shared" si="6"/>
        <v>51.6411133281701</v>
      </c>
    </row>
    <row r="90" spans="1:5">
      <c r="A90" s="6">
        <v>58.8939806913304</v>
      </c>
      <c r="B90" s="6">
        <f t="shared" si="4"/>
        <v>57.8456678350247</v>
      </c>
      <c r="C90" s="6">
        <f t="shared" si="5"/>
        <v>52.4013696858459</v>
      </c>
      <c r="D90" s="6">
        <v>168.788532133993</v>
      </c>
      <c r="E90" s="7">
        <f t="shared" si="6"/>
        <v>52.2757679610898</v>
      </c>
    </row>
    <row r="91" spans="1:5">
      <c r="A91" s="6">
        <v>59.9576637715578</v>
      </c>
      <c r="B91" s="6">
        <f t="shared" si="4"/>
        <v>58.8904173564241</v>
      </c>
      <c r="C91" s="6">
        <f t="shared" si="5"/>
        <v>53.3477898405254</v>
      </c>
      <c r="D91" s="6">
        <v>168.788532133993</v>
      </c>
      <c r="E91" s="7">
        <f t="shared" si="6"/>
        <v>53.2199196253751</v>
      </c>
    </row>
    <row r="92" spans="1:5">
      <c r="A92" s="6">
        <v>60.8705464091402</v>
      </c>
      <c r="B92" s="6">
        <f t="shared" si="4"/>
        <v>59.7870506830575</v>
      </c>
      <c r="C92" s="6">
        <f t="shared" si="5"/>
        <v>54.1600341481815</v>
      </c>
      <c r="D92" s="6">
        <v>168.788532133993</v>
      </c>
      <c r="E92" s="7">
        <f t="shared" si="6"/>
        <v>54.0302170509826</v>
      </c>
    </row>
    <row r="93" spans="1:5">
      <c r="A93" s="6">
        <v>61.0069393121058</v>
      </c>
      <c r="B93" s="6">
        <f t="shared" si="4"/>
        <v>59.9210157923503</v>
      </c>
      <c r="C93" s="6">
        <f t="shared" si="5"/>
        <v>54.2813907765997</v>
      </c>
      <c r="D93" s="6">
        <v>168.788532133993</v>
      </c>
      <c r="E93" s="7">
        <f t="shared" si="6"/>
        <v>54.1512827976561</v>
      </c>
    </row>
    <row r="94" spans="1:5">
      <c r="A94" s="6">
        <v>62.0004090824961</v>
      </c>
      <c r="B94" s="6">
        <f t="shared" si="4"/>
        <v>60.8968018008276</v>
      </c>
      <c r="C94" s="6">
        <f t="shared" si="5"/>
        <v>55.1653381019262</v>
      </c>
      <c r="D94" s="6">
        <v>168.788532133993</v>
      </c>
      <c r="E94" s="7">
        <f t="shared" si="6"/>
        <v>55.0331113747644</v>
      </c>
    </row>
    <row r="95" spans="1:5">
      <c r="A95" s="6">
        <v>63.1386660128715</v>
      </c>
      <c r="B95" s="6">
        <f t="shared" si="4"/>
        <v>62.0147977578424</v>
      </c>
      <c r="C95" s="6">
        <f t="shared" si="5"/>
        <v>56.1781109100455</v>
      </c>
      <c r="D95" s="6">
        <v>168.788532133993</v>
      </c>
      <c r="E95" s="7">
        <f t="shared" si="6"/>
        <v>56.0434566506979</v>
      </c>
    </row>
    <row r="96" spans="1:5">
      <c r="A96" s="6">
        <v>64.9009915502834</v>
      </c>
      <c r="B96" s="6">
        <f t="shared" si="4"/>
        <v>63.7457539006883</v>
      </c>
      <c r="C96" s="6">
        <f t="shared" si="5"/>
        <v>57.7461535335647</v>
      </c>
      <c r="D96" s="6">
        <v>168.788532133993</v>
      </c>
      <c r="E96" s="7">
        <f t="shared" si="6"/>
        <v>57.6077408064675</v>
      </c>
    </row>
    <row r="97" spans="1:5">
      <c r="A97" s="6">
        <v>66.0450106358323</v>
      </c>
      <c r="B97" s="6">
        <f t="shared" si="4"/>
        <v>64.8694094465145</v>
      </c>
      <c r="C97" s="6">
        <f t="shared" si="5"/>
        <v>58.7640532633132</v>
      </c>
      <c r="D97" s="6">
        <v>168.788532133993</v>
      </c>
      <c r="E97" s="7">
        <f t="shared" si="6"/>
        <v>58.6232007152255</v>
      </c>
    </row>
    <row r="98" spans="1:5">
      <c r="A98" s="6">
        <v>66.8965990879481</v>
      </c>
      <c r="B98" s="6">
        <f t="shared" si="4"/>
        <v>65.7058396241827</v>
      </c>
      <c r="C98" s="6">
        <f t="shared" si="5"/>
        <v>59.5217606007302</v>
      </c>
      <c r="D98" s="6">
        <v>168.788532133993</v>
      </c>
      <c r="E98" s="7">
        <f t="shared" si="6"/>
        <v>59.3790918911756</v>
      </c>
    </row>
    <row r="99" spans="1:5">
      <c r="A99" s="6">
        <v>66.9723111938792</v>
      </c>
      <c r="B99" s="6">
        <f t="shared" si="4"/>
        <v>65.7802040546281</v>
      </c>
      <c r="C99" s="6">
        <f t="shared" si="5"/>
        <v>59.5891260259572</v>
      </c>
      <c r="D99" s="6">
        <v>168.788532133993</v>
      </c>
      <c r="E99" s="7">
        <f t="shared" si="6"/>
        <v>59.4462958470813</v>
      </c>
    </row>
    <row r="100" spans="1:5">
      <c r="A100" s="6">
        <v>68.8475207635212</v>
      </c>
      <c r="B100" s="6">
        <f t="shared" si="4"/>
        <v>67.6220348939305</v>
      </c>
      <c r="C100" s="6">
        <f t="shared" si="5"/>
        <v>61.2576080803841</v>
      </c>
      <c r="D100" s="6">
        <v>168.788532133993</v>
      </c>
      <c r="E100" s="7">
        <f t="shared" si="6"/>
        <v>61.1107786887965</v>
      </c>
    </row>
    <row r="101" spans="1:5">
      <c r="A101" s="6">
        <v>69.6813576804388</v>
      </c>
      <c r="B101" s="6">
        <f t="shared" si="4"/>
        <v>68.441029513727</v>
      </c>
      <c r="C101" s="6">
        <f t="shared" si="5"/>
        <v>61.9995208536115</v>
      </c>
      <c r="D101" s="6">
        <v>168.788532133993</v>
      </c>
      <c r="E101" s="7">
        <f t="shared" si="6"/>
        <v>61.8509131588136</v>
      </c>
    </row>
    <row r="102" spans="1:5">
      <c r="A102" s="6">
        <v>70.8336026356881</v>
      </c>
      <c r="B102" s="6">
        <f t="shared" si="4"/>
        <v>69.5727645087729</v>
      </c>
      <c r="C102" s="6">
        <f t="shared" si="5"/>
        <v>63.0247396138295</v>
      </c>
      <c r="D102" s="6">
        <v>168.788532133993</v>
      </c>
      <c r="E102" s="7">
        <f t="shared" si="6"/>
        <v>62.8736745549339</v>
      </c>
    </row>
    <row r="103" spans="1:5">
      <c r="A103" s="6">
        <v>71.8809135984415</v>
      </c>
      <c r="B103" s="6">
        <f t="shared" si="4"/>
        <v>70.6014333363892</v>
      </c>
      <c r="C103" s="6">
        <f t="shared" si="5"/>
        <v>63.9565925517879</v>
      </c>
      <c r="D103" s="6">
        <v>168.788532133993</v>
      </c>
      <c r="E103" s="7">
        <f t="shared" si="6"/>
        <v>63.803293918905</v>
      </c>
    </row>
    <row r="104" spans="1:5">
      <c r="A104" s="6">
        <v>72.9445098374253</v>
      </c>
      <c r="B104" s="6">
        <f t="shared" si="4"/>
        <v>71.6460975623191</v>
      </c>
      <c r="C104" s="6">
        <f t="shared" si="5"/>
        <v>64.9029354388068</v>
      </c>
      <c r="D104" s="6">
        <v>168.788532133993</v>
      </c>
      <c r="E104" s="7">
        <f t="shared" si="6"/>
        <v>64.7473685007339</v>
      </c>
    </row>
    <row r="105" spans="1:5">
      <c r="A105" s="6">
        <v>74.1040259115717</v>
      </c>
      <c r="B105" s="6">
        <f t="shared" si="4"/>
        <v>72.7849742503457</v>
      </c>
      <c r="C105" s="6">
        <f t="shared" si="5"/>
        <v>65.9346237326661</v>
      </c>
      <c r="D105" s="6">
        <v>168.788532133993</v>
      </c>
      <c r="E105" s="7">
        <f t="shared" si="6"/>
        <v>65.7765839235615</v>
      </c>
    </row>
    <row r="106" spans="1:5">
      <c r="A106" s="6">
        <v>75.1409853629208</v>
      </c>
      <c r="B106" s="6">
        <f t="shared" si="4"/>
        <v>73.8034758234608</v>
      </c>
      <c r="C106" s="6">
        <f t="shared" si="5"/>
        <v>66.8572663341939</v>
      </c>
      <c r="D106" s="6">
        <v>168.788532133993</v>
      </c>
      <c r="E106" s="7">
        <f t="shared" si="6"/>
        <v>66.6970150275124</v>
      </c>
    </row>
    <row r="107" spans="1:5">
      <c r="A107" s="6">
        <v>76.3076645525236</v>
      </c>
      <c r="B107" s="6">
        <f t="shared" si="4"/>
        <v>74.9493881234887</v>
      </c>
      <c r="C107" s="6">
        <f t="shared" si="5"/>
        <v>67.8953280648074</v>
      </c>
      <c r="D107" s="6">
        <v>168.788532133993</v>
      </c>
      <c r="E107" s="7">
        <f t="shared" si="6"/>
        <v>67.7325886104964</v>
      </c>
    </row>
    <row r="108" spans="1:5">
      <c r="A108" s="6">
        <v>77.1220968486985</v>
      </c>
      <c r="B108" s="6">
        <f t="shared" si="4"/>
        <v>75.7493235247917</v>
      </c>
      <c r="C108" s="6">
        <f t="shared" si="5"/>
        <v>68.6199754283407</v>
      </c>
      <c r="D108" s="6">
        <v>168.788532133993</v>
      </c>
      <c r="E108" s="7">
        <f t="shared" si="6"/>
        <v>68.4554990545704</v>
      </c>
    </row>
    <row r="109" spans="1:5">
      <c r="A109" s="6">
        <v>78.0312398160804</v>
      </c>
      <c r="B109" s="6">
        <f t="shared" si="4"/>
        <v>76.6422837473542</v>
      </c>
      <c r="C109" s="6">
        <f t="shared" si="5"/>
        <v>69.4288923358385</v>
      </c>
      <c r="D109" s="6">
        <v>168.788532133993</v>
      </c>
      <c r="E109" s="7">
        <f t="shared" si="6"/>
        <v>69.262477055521</v>
      </c>
    </row>
    <row r="110" spans="1:5">
      <c r="A110" s="4">
        <v>52.0668445863376</v>
      </c>
      <c r="B110" s="4">
        <f t="shared" si="4"/>
        <v>51.1400547527008</v>
      </c>
      <c r="C110" s="4">
        <f t="shared" si="5"/>
        <v>46.3268731289172</v>
      </c>
      <c r="D110" s="4">
        <v>174.17389256329</v>
      </c>
      <c r="E110" s="5">
        <f t="shared" si="6"/>
        <v>46.2969220927471</v>
      </c>
    </row>
    <row r="111" spans="1:5">
      <c r="A111" s="4">
        <v>53.0494094794326</v>
      </c>
      <c r="B111" s="4">
        <f t="shared" si="4"/>
        <v>52.1051299906987</v>
      </c>
      <c r="C111" s="4">
        <f t="shared" si="5"/>
        <v>47.20111775628</v>
      </c>
      <c r="D111" s="4">
        <v>174.17389256329</v>
      </c>
      <c r="E111" s="5">
        <f t="shared" si="6"/>
        <v>47.1706015075089</v>
      </c>
    </row>
    <row r="112" spans="1:5">
      <c r="A112" s="4">
        <v>54.0091487832822</v>
      </c>
      <c r="B112" s="4">
        <f t="shared" si="4"/>
        <v>53.0477859349398</v>
      </c>
      <c r="C112" s="4">
        <f t="shared" si="5"/>
        <v>48.0550531410631</v>
      </c>
      <c r="D112" s="4">
        <v>174.17389256329</v>
      </c>
      <c r="E112" s="5">
        <f t="shared" si="6"/>
        <v>48.0239848099288</v>
      </c>
    </row>
    <row r="113" spans="1:5">
      <c r="A113" s="4">
        <v>55.0242283908122</v>
      </c>
      <c r="B113" s="4">
        <f t="shared" si="4"/>
        <v>54.0447971254557</v>
      </c>
      <c r="C113" s="4">
        <f t="shared" si="5"/>
        <v>48.9582279842363</v>
      </c>
      <c r="D113" s="4">
        <v>174.17389256329</v>
      </c>
      <c r="E113" s="5">
        <f t="shared" si="6"/>
        <v>48.9265757366716</v>
      </c>
    </row>
    <row r="114" spans="1:5">
      <c r="A114" s="4">
        <v>56.0582100907641</v>
      </c>
      <c r="B114" s="4">
        <f t="shared" si="4"/>
        <v>55.0603739511485</v>
      </c>
      <c r="C114" s="4">
        <f t="shared" si="5"/>
        <v>49.8782211086874</v>
      </c>
      <c r="D114" s="4">
        <v>174.17389256329</v>
      </c>
      <c r="E114" s="5">
        <f t="shared" si="6"/>
        <v>49.8459740714145</v>
      </c>
    </row>
    <row r="115" spans="1:5">
      <c r="A115" s="4">
        <v>57.1544719542851</v>
      </c>
      <c r="B115" s="4">
        <f t="shared" si="4"/>
        <v>56.1371223534988</v>
      </c>
      <c r="C115" s="4">
        <f t="shared" si="5"/>
        <v>50.8536284849342</v>
      </c>
      <c r="D115" s="4">
        <v>174.17389256329</v>
      </c>
      <c r="E115" s="5">
        <f t="shared" si="6"/>
        <v>50.8207508317869</v>
      </c>
    </row>
    <row r="116" spans="1:5">
      <c r="A116" s="4">
        <v>58.1789775616843</v>
      </c>
      <c r="B116" s="4">
        <f t="shared" si="4"/>
        <v>57.1433917610863</v>
      </c>
      <c r="C116" s="4">
        <f t="shared" si="5"/>
        <v>51.7651901835723</v>
      </c>
      <c r="D116" s="4">
        <v>174.17389256329</v>
      </c>
      <c r="E116" s="5">
        <f t="shared" si="6"/>
        <v>51.7317231917634</v>
      </c>
    </row>
    <row r="117" spans="1:5">
      <c r="A117" s="4">
        <v>58.8939806913304</v>
      </c>
      <c r="B117" s="4">
        <f t="shared" si="4"/>
        <v>57.8456678350247</v>
      </c>
      <c r="C117" s="4">
        <f t="shared" si="5"/>
        <v>52.4013696858459</v>
      </c>
      <c r="D117" s="4">
        <v>174.17389256329</v>
      </c>
      <c r="E117" s="5">
        <f t="shared" si="6"/>
        <v>52.3674913942018</v>
      </c>
    </row>
    <row r="118" spans="1:5">
      <c r="A118" s="4">
        <v>59.9576637715578</v>
      </c>
      <c r="B118" s="4">
        <f t="shared" si="4"/>
        <v>58.8904173564241</v>
      </c>
      <c r="C118" s="4">
        <f t="shared" si="5"/>
        <v>53.3477898405254</v>
      </c>
      <c r="D118" s="4">
        <v>174.17389256329</v>
      </c>
      <c r="E118" s="5">
        <f t="shared" si="6"/>
        <v>53.3132996736915</v>
      </c>
    </row>
    <row r="119" spans="1:5">
      <c r="A119" s="4">
        <v>60.8705464091402</v>
      </c>
      <c r="B119" s="4">
        <f t="shared" si="4"/>
        <v>59.7870506830575</v>
      </c>
      <c r="C119" s="4">
        <f t="shared" si="5"/>
        <v>54.1600341481815</v>
      </c>
      <c r="D119" s="4">
        <v>174.17389256329</v>
      </c>
      <c r="E119" s="5">
        <f t="shared" si="6"/>
        <v>54.1250188529072</v>
      </c>
    </row>
    <row r="120" spans="1:5">
      <c r="A120" s="4">
        <v>61.0069393121058</v>
      </c>
      <c r="B120" s="4">
        <f t="shared" si="4"/>
        <v>59.9210157923503</v>
      </c>
      <c r="C120" s="4">
        <f t="shared" si="5"/>
        <v>54.2813907765997</v>
      </c>
      <c r="D120" s="4">
        <v>174.17389256329</v>
      </c>
      <c r="E120" s="5">
        <f t="shared" si="6"/>
        <v>54.2462970223982</v>
      </c>
    </row>
    <row r="121" spans="1:5">
      <c r="A121" s="4">
        <v>62.0004090824961</v>
      </c>
      <c r="B121" s="4">
        <f t="shared" si="4"/>
        <v>60.8968018008276</v>
      </c>
      <c r="C121" s="4">
        <f t="shared" si="5"/>
        <v>55.1653381019262</v>
      </c>
      <c r="D121" s="4">
        <v>174.17389256329</v>
      </c>
      <c r="E121" s="5">
        <f t="shared" si="6"/>
        <v>55.1296728621802</v>
      </c>
    </row>
    <row r="122" spans="1:5">
      <c r="A122" s="4">
        <v>63.1386660128715</v>
      </c>
      <c r="B122" s="4">
        <f t="shared" si="4"/>
        <v>62.0147977578424</v>
      </c>
      <c r="C122" s="4">
        <f t="shared" si="5"/>
        <v>56.1781109100455</v>
      </c>
      <c r="D122" s="4">
        <v>174.17389256329</v>
      </c>
      <c r="E122" s="5">
        <f t="shared" si="6"/>
        <v>56.1417908970985</v>
      </c>
    </row>
    <row r="123" spans="1:5">
      <c r="A123" s="4">
        <v>64.9009915502834</v>
      </c>
      <c r="B123" s="4">
        <f t="shared" si="4"/>
        <v>63.7457539006883</v>
      </c>
      <c r="C123" s="4">
        <f t="shared" si="5"/>
        <v>57.7461535335647</v>
      </c>
      <c r="D123" s="4">
        <v>174.17389256329</v>
      </c>
      <c r="E123" s="5">
        <f t="shared" si="6"/>
        <v>57.7088197569389</v>
      </c>
    </row>
    <row r="124" spans="1:5">
      <c r="A124" s="4">
        <v>66.0450106358323</v>
      </c>
      <c r="B124" s="4">
        <f t="shared" si="4"/>
        <v>64.8694094465145</v>
      </c>
      <c r="C124" s="4">
        <f t="shared" si="5"/>
        <v>58.7640532633132</v>
      </c>
      <c r="D124" s="4">
        <v>174.17389256329</v>
      </c>
      <c r="E124" s="5">
        <f t="shared" si="6"/>
        <v>58.7260613988527</v>
      </c>
    </row>
    <row r="125" spans="1:5">
      <c r="A125" s="4">
        <v>66.8965990879481</v>
      </c>
      <c r="B125" s="4">
        <f t="shared" si="4"/>
        <v>65.7058396241827</v>
      </c>
      <c r="C125" s="4">
        <f t="shared" si="5"/>
        <v>59.5217606007302</v>
      </c>
      <c r="D125" s="4">
        <v>174.17389256329</v>
      </c>
      <c r="E125" s="5">
        <f t="shared" si="6"/>
        <v>59.4832788668195</v>
      </c>
    </row>
    <row r="126" spans="1:5">
      <c r="A126" s="4">
        <v>66.9723111938792</v>
      </c>
      <c r="B126" s="4">
        <f t="shared" si="4"/>
        <v>65.7802040546281</v>
      </c>
      <c r="C126" s="4">
        <f t="shared" si="5"/>
        <v>59.5891260259572</v>
      </c>
      <c r="D126" s="4">
        <v>174.17389256329</v>
      </c>
      <c r="E126" s="5">
        <f t="shared" si="6"/>
        <v>59.5506007392628</v>
      </c>
    </row>
    <row r="127" spans="1:5">
      <c r="A127" s="4">
        <v>68.8475207635212</v>
      </c>
      <c r="B127" s="4">
        <f t="shared" si="4"/>
        <v>67.6220348939305</v>
      </c>
      <c r="C127" s="4">
        <f t="shared" si="5"/>
        <v>61.2576080803841</v>
      </c>
      <c r="D127" s="4">
        <v>174.17389256329</v>
      </c>
      <c r="E127" s="5">
        <f t="shared" si="6"/>
        <v>61.2180040943736</v>
      </c>
    </row>
    <row r="128" spans="1:5">
      <c r="A128" s="4">
        <v>69.6813576804388</v>
      </c>
      <c r="B128" s="4">
        <f t="shared" si="4"/>
        <v>68.441029513727</v>
      </c>
      <c r="C128" s="4">
        <f t="shared" si="5"/>
        <v>61.9995208536115</v>
      </c>
      <c r="D128" s="4">
        <v>174.17389256329</v>
      </c>
      <c r="E128" s="5">
        <f t="shared" si="6"/>
        <v>61.9594372095795</v>
      </c>
    </row>
    <row r="129" spans="1:5">
      <c r="A129" s="4">
        <v>70.8336026356881</v>
      </c>
      <c r="B129" s="4">
        <f t="shared" si="4"/>
        <v>69.5727645087729</v>
      </c>
      <c r="C129" s="4">
        <f t="shared" si="5"/>
        <v>63.0247396138295</v>
      </c>
      <c r="D129" s="4">
        <v>174.17389256329</v>
      </c>
      <c r="E129" s="5">
        <f t="shared" si="6"/>
        <v>62.9839931500971</v>
      </c>
    </row>
    <row r="130" spans="1:5">
      <c r="A130" s="4">
        <v>71.8809135984415</v>
      </c>
      <c r="B130" s="4">
        <f t="shared" si="4"/>
        <v>70.6014333363892</v>
      </c>
      <c r="C130" s="4">
        <f t="shared" si="5"/>
        <v>63.9565925517879</v>
      </c>
      <c r="D130" s="4">
        <v>174.17389256329</v>
      </c>
      <c r="E130" s="5">
        <f t="shared" si="6"/>
        <v>63.9152436307955</v>
      </c>
    </row>
    <row r="131" spans="1:5">
      <c r="A131" s="4">
        <v>72.9445098374253</v>
      </c>
      <c r="B131" s="4">
        <f t="shared" si="4"/>
        <v>71.6460975623191</v>
      </c>
      <c r="C131" s="4">
        <f t="shared" si="5"/>
        <v>64.9029354388068</v>
      </c>
      <c r="D131" s="4">
        <v>174.17389256329</v>
      </c>
      <c r="E131" s="5">
        <f t="shared" si="6"/>
        <v>64.8609746925793</v>
      </c>
    </row>
    <row r="132" spans="1:5">
      <c r="A132" s="4">
        <v>74.1040259115717</v>
      </c>
      <c r="B132" s="4">
        <f t="shared" ref="B132:B136" si="7">A132*0.9822</f>
        <v>72.7849742503457</v>
      </c>
      <c r="C132" s="4">
        <f t="shared" ref="C132:C136" si="8">B132*154/170</f>
        <v>65.9346237326661</v>
      </c>
      <c r="D132" s="4">
        <v>174.17389256329</v>
      </c>
      <c r="E132" s="5">
        <f t="shared" ref="E132:E136" si="9">2*C132/(1+1/SIN(D132*PI()/360))</f>
        <v>65.8919959840852</v>
      </c>
    </row>
    <row r="133" spans="1:5">
      <c r="A133" s="4">
        <v>75.1409853629208</v>
      </c>
      <c r="B133" s="4">
        <f t="shared" si="7"/>
        <v>73.8034758234608</v>
      </c>
      <c r="C133" s="4">
        <f t="shared" si="8"/>
        <v>66.8572663341939</v>
      </c>
      <c r="D133" s="4">
        <v>174.17389256329</v>
      </c>
      <c r="E133" s="5">
        <f t="shared" si="9"/>
        <v>66.8140420829772</v>
      </c>
    </row>
    <row r="134" spans="1:5">
      <c r="A134" s="4">
        <v>76.3076645525236</v>
      </c>
      <c r="B134" s="4">
        <f t="shared" si="7"/>
        <v>74.9493881234887</v>
      </c>
      <c r="C134" s="4">
        <f t="shared" si="8"/>
        <v>67.8953280648074</v>
      </c>
      <c r="D134" s="4">
        <v>174.17389256329</v>
      </c>
      <c r="E134" s="5">
        <f t="shared" si="9"/>
        <v>67.8514326907123</v>
      </c>
    </row>
    <row r="135" spans="1:5">
      <c r="A135" s="4">
        <v>77.1220968486985</v>
      </c>
      <c r="B135" s="4">
        <f t="shared" si="7"/>
        <v>75.7493235247917</v>
      </c>
      <c r="C135" s="4">
        <f t="shared" si="8"/>
        <v>68.6199754283407</v>
      </c>
      <c r="D135" s="4">
        <v>174.17389256329</v>
      </c>
      <c r="E135" s="5">
        <f t="shared" si="9"/>
        <v>68.5756115585772</v>
      </c>
    </row>
    <row r="136" spans="1:5">
      <c r="A136" s="4">
        <v>78.0312398160804</v>
      </c>
      <c r="B136" s="4">
        <f t="shared" si="7"/>
        <v>76.6422837473542</v>
      </c>
      <c r="C136" s="4">
        <f t="shared" si="8"/>
        <v>69.4288923358385</v>
      </c>
      <c r="D136" s="4">
        <v>174.17389256329</v>
      </c>
      <c r="E136" s="5">
        <f t="shared" si="9"/>
        <v>69.3840054888499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"/>
  <sheetViews>
    <sheetView tabSelected="1" topLeftCell="A76" workbookViewId="0">
      <selection activeCell="E83" sqref="E83:E109"/>
    </sheetView>
  </sheetViews>
  <sheetFormatPr defaultColWidth="9" defaultRowHeight="14.25" outlineLevelCol="7"/>
  <cols>
    <col min="1" max="1" width="10.375" style="1" customWidth="1"/>
    <col min="2" max="3" width="11.875" style="1" customWidth="1"/>
    <col min="4" max="4" width="11.5" style="1" customWidth="1"/>
    <col min="5" max="5" width="10.375" style="2" customWidth="1"/>
    <col min="6" max="7" width="9" style="3"/>
    <col min="8" max="8" width="9.375" style="3" customWidth="1"/>
    <col min="9" max="16384" width="9" style="3"/>
  </cols>
  <sheetData>
    <row r="1" spans="1:5">
      <c r="A1" s="1" t="s">
        <v>22</v>
      </c>
      <c r="B1" s="1" t="s">
        <v>23</v>
      </c>
      <c r="C1" s="1" t="s">
        <v>24</v>
      </c>
      <c r="D1" s="1" t="s">
        <v>15</v>
      </c>
      <c r="E1" s="2" t="s">
        <v>25</v>
      </c>
    </row>
    <row r="2" spans="1:8">
      <c r="A2" s="4">
        <v>52.0668445863376</v>
      </c>
      <c r="B2" s="4">
        <f>A2*0.9822</f>
        <v>51.1400547527008</v>
      </c>
      <c r="C2" s="4">
        <f>B2*156/172</f>
        <v>46.3828403571007</v>
      </c>
      <c r="D2" s="4">
        <v>154.759912223956</v>
      </c>
      <c r="E2" s="5">
        <f>2*C2/(1+1/SIN(D2*PI()/360))</f>
        <v>45.8156936396394</v>
      </c>
      <c r="H2" s="1"/>
    </row>
    <row r="3" spans="1:8">
      <c r="A3" s="4">
        <v>53.0494094794326</v>
      </c>
      <c r="B3" s="4">
        <f t="shared" ref="B3:B67" si="0">A3*0.9822</f>
        <v>52.1051299906987</v>
      </c>
      <c r="C3" s="4">
        <f t="shared" ref="C3:C67" si="1">B3*156/172</f>
        <v>47.2581411543546</v>
      </c>
      <c r="D3" s="4">
        <v>154.759912223956</v>
      </c>
      <c r="E3" s="5">
        <f t="shared" ref="E3:E67" si="2">2*C3/(1+1/SIN(D3*PI()/360))</f>
        <v>46.6802916862611</v>
      </c>
      <c r="H3" s="1"/>
    </row>
    <row r="4" spans="1:8">
      <c r="A4" s="4">
        <v>54.0091487832822</v>
      </c>
      <c r="B4" s="4">
        <f t="shared" si="0"/>
        <v>53.0477859349398</v>
      </c>
      <c r="C4" s="4">
        <f t="shared" si="1"/>
        <v>48.11310817355</v>
      </c>
      <c r="D4" s="4">
        <v>154.759912223956</v>
      </c>
      <c r="E4" s="5">
        <f t="shared" si="2"/>
        <v>47.5248045863309</v>
      </c>
      <c r="H4" s="1"/>
    </row>
    <row r="5" spans="1:8">
      <c r="A5" s="4">
        <v>55.0242283908122</v>
      </c>
      <c r="B5" s="4">
        <f t="shared" si="0"/>
        <v>54.0447971254557</v>
      </c>
      <c r="C5" s="4">
        <f t="shared" si="1"/>
        <v>49.0173741370412</v>
      </c>
      <c r="D5" s="4">
        <v>154.759912223956</v>
      </c>
      <c r="E5" s="5">
        <f t="shared" si="2"/>
        <v>48.4180136272844</v>
      </c>
      <c r="H5" s="1"/>
    </row>
    <row r="6" spans="1:8">
      <c r="A6" s="4">
        <v>56.0582100907641</v>
      </c>
      <c r="B6" s="4">
        <f t="shared" si="0"/>
        <v>55.0603739511485</v>
      </c>
      <c r="C6" s="4">
        <f t="shared" si="1"/>
        <v>49.9384786998788</v>
      </c>
      <c r="D6" s="4">
        <v>154.759912223956</v>
      </c>
      <c r="E6" s="5">
        <f t="shared" si="2"/>
        <v>49.3278553734159</v>
      </c>
      <c r="H6" s="1"/>
    </row>
    <row r="7" spans="1:8">
      <c r="A7" s="4">
        <v>57.1544719542851</v>
      </c>
      <c r="B7" s="4">
        <f t="shared" si="0"/>
        <v>56.1371223534988</v>
      </c>
      <c r="C7" s="4">
        <f t="shared" si="1"/>
        <v>50.9150644601501</v>
      </c>
      <c r="D7" s="4">
        <v>154.759912223956</v>
      </c>
      <c r="E7" s="5">
        <f t="shared" si="2"/>
        <v>50.2924999199971</v>
      </c>
      <c r="H7" s="1"/>
    </row>
    <row r="8" spans="1:8">
      <c r="A8" s="4">
        <v>58.1789775616843</v>
      </c>
      <c r="B8" s="4">
        <f t="shared" si="0"/>
        <v>57.1433917610863</v>
      </c>
      <c r="C8" s="4">
        <f t="shared" si="1"/>
        <v>51.8277274112178</v>
      </c>
      <c r="D8" s="4">
        <v>154.759912223956</v>
      </c>
      <c r="E8" s="5">
        <f t="shared" si="2"/>
        <v>51.1940032742643</v>
      </c>
      <c r="H8" s="1"/>
    </row>
    <row r="9" spans="1:8">
      <c r="A9" s="4">
        <v>58.8939806913304</v>
      </c>
      <c r="B9" s="4">
        <f t="shared" si="0"/>
        <v>57.8456678350247</v>
      </c>
      <c r="C9" s="4">
        <f t="shared" si="1"/>
        <v>52.4646754782783</v>
      </c>
      <c r="D9" s="4">
        <v>154.759912223956</v>
      </c>
      <c r="E9" s="5">
        <f t="shared" si="2"/>
        <v>51.8231630514606</v>
      </c>
      <c r="H9" s="1"/>
    </row>
    <row r="10" spans="1:8">
      <c r="A10" s="4">
        <v>59.9576637715578</v>
      </c>
      <c r="B10" s="4">
        <f t="shared" si="0"/>
        <v>58.8904173564241</v>
      </c>
      <c r="C10" s="4">
        <f t="shared" si="1"/>
        <v>53.412238997687</v>
      </c>
      <c r="D10" s="4">
        <v>154.759912223956</v>
      </c>
      <c r="E10" s="5">
        <f t="shared" si="2"/>
        <v>52.7591402269653</v>
      </c>
      <c r="H10" s="1"/>
    </row>
    <row r="11" spans="1:8">
      <c r="A11" s="4">
        <v>60.8705464091402</v>
      </c>
      <c r="B11" s="4">
        <f t="shared" si="0"/>
        <v>59.7870506830575</v>
      </c>
      <c r="C11" s="4">
        <f t="shared" si="1"/>
        <v>54.2254645730056</v>
      </c>
      <c r="D11" s="4">
        <v>154.759912223956</v>
      </c>
      <c r="E11" s="5">
        <f t="shared" si="2"/>
        <v>53.5624220771467</v>
      </c>
      <c r="H11" s="1"/>
    </row>
    <row r="12" spans="1:8">
      <c r="A12" s="4">
        <v>61.0069393121058</v>
      </c>
      <c r="B12" s="4">
        <f t="shared" si="0"/>
        <v>59.9210157923503</v>
      </c>
      <c r="C12" s="4">
        <f t="shared" si="1"/>
        <v>54.3469678116666</v>
      </c>
      <c r="D12" s="4">
        <v>154.759912223956</v>
      </c>
      <c r="E12" s="5">
        <f t="shared" si="2"/>
        <v>53.6824396335502</v>
      </c>
      <c r="H12" s="1"/>
    </row>
    <row r="13" spans="1:8">
      <c r="A13" s="4">
        <v>62.0004090824961</v>
      </c>
      <c r="B13" s="4">
        <f t="shared" si="0"/>
        <v>60.8968018008276</v>
      </c>
      <c r="C13" s="4">
        <f t="shared" si="1"/>
        <v>55.2319830286576</v>
      </c>
      <c r="D13" s="4">
        <v>154.759912223956</v>
      </c>
      <c r="E13" s="5">
        <f t="shared" si="2"/>
        <v>54.5566333167293</v>
      </c>
      <c r="H13" s="1"/>
    </row>
    <row r="14" spans="1:8">
      <c r="A14" s="4">
        <v>63.1386660128715</v>
      </c>
      <c r="B14" s="4">
        <f t="shared" si="0"/>
        <v>62.0147977578424</v>
      </c>
      <c r="C14" s="4">
        <f t="shared" si="1"/>
        <v>56.245979361764</v>
      </c>
      <c r="D14" s="4">
        <v>154.759912223956</v>
      </c>
      <c r="E14" s="5">
        <f t="shared" si="2"/>
        <v>55.5582309979332</v>
      </c>
      <c r="H14" s="1"/>
    </row>
    <row r="15" spans="1:8">
      <c r="A15" s="4">
        <v>64.9009915502834</v>
      </c>
      <c r="B15" s="4">
        <f t="shared" si="0"/>
        <v>63.7457539006883</v>
      </c>
      <c r="C15" s="4">
        <f t="shared" si="1"/>
        <v>57.8159163285313</v>
      </c>
      <c r="D15" s="4">
        <v>154.759912223956</v>
      </c>
      <c r="E15" s="5">
        <f t="shared" si="2"/>
        <v>57.1089715422634</v>
      </c>
      <c r="H15" s="1"/>
    </row>
    <row r="16" spans="1:8">
      <c r="A16" s="4">
        <v>66.0450106358323</v>
      </c>
      <c r="B16" s="4">
        <f t="shared" si="0"/>
        <v>64.8694094465145</v>
      </c>
      <c r="C16" s="4">
        <f t="shared" si="1"/>
        <v>58.8350457770713</v>
      </c>
      <c r="D16" s="4">
        <v>154.759912223956</v>
      </c>
      <c r="E16" s="5">
        <f t="shared" si="2"/>
        <v>58.1156395736725</v>
      </c>
      <c r="H16" s="1"/>
    </row>
    <row r="17" spans="1:8">
      <c r="A17" s="4">
        <v>66.8965990879481</v>
      </c>
      <c r="B17" s="4">
        <f t="shared" si="0"/>
        <v>65.7058396241827</v>
      </c>
      <c r="C17" s="4">
        <f t="shared" si="1"/>
        <v>59.5936684963517</v>
      </c>
      <c r="D17" s="4">
        <v>154.759912223956</v>
      </c>
      <c r="E17" s="5">
        <f t="shared" si="2"/>
        <v>58.86498622487</v>
      </c>
      <c r="H17" s="1"/>
    </row>
    <row r="18" spans="1:8">
      <c r="A18" s="4">
        <v>66.9723111938792</v>
      </c>
      <c r="B18" s="4">
        <f t="shared" si="0"/>
        <v>65.7802040546281</v>
      </c>
      <c r="C18" s="4">
        <f t="shared" si="1"/>
        <v>59.6611153053604</v>
      </c>
      <c r="D18" s="4">
        <v>154.759912223956</v>
      </c>
      <c r="E18" s="5">
        <f t="shared" si="2"/>
        <v>58.9316083272406</v>
      </c>
      <c r="H18" s="1"/>
    </row>
    <row r="19" spans="1:8">
      <c r="A19" s="4">
        <v>68.8475207635212</v>
      </c>
      <c r="B19" s="4">
        <f t="shared" si="0"/>
        <v>67.6220348939305</v>
      </c>
      <c r="C19" s="4">
        <f t="shared" si="1"/>
        <v>61.3316130433323</v>
      </c>
      <c r="D19" s="4">
        <v>154.759912223956</v>
      </c>
      <c r="E19" s="5">
        <f t="shared" si="2"/>
        <v>60.5816800347814</v>
      </c>
      <c r="H19" s="1"/>
    </row>
    <row r="20" spans="1:8">
      <c r="A20" s="4">
        <v>69.6813576804388</v>
      </c>
      <c r="B20" s="4">
        <f t="shared" si="0"/>
        <v>68.441029513727</v>
      </c>
      <c r="C20" s="4">
        <f t="shared" si="1"/>
        <v>62.0744221171012</v>
      </c>
      <c r="D20" s="4">
        <v>154.759912223956</v>
      </c>
      <c r="E20" s="5">
        <f t="shared" si="2"/>
        <v>61.315406402001</v>
      </c>
      <c r="H20" s="1"/>
    </row>
    <row r="21" spans="1:8">
      <c r="A21" s="4">
        <v>70.8336026356881</v>
      </c>
      <c r="B21" s="4">
        <f t="shared" si="0"/>
        <v>69.5727645087729</v>
      </c>
      <c r="C21" s="4">
        <f t="shared" si="1"/>
        <v>63.1008794381894</v>
      </c>
      <c r="D21" s="4">
        <v>154.759912223956</v>
      </c>
      <c r="E21" s="5">
        <f t="shared" si="2"/>
        <v>62.3293127043118</v>
      </c>
      <c r="H21" s="1"/>
    </row>
    <row r="22" spans="1:8">
      <c r="A22" s="4">
        <v>71.8809135984415</v>
      </c>
      <c r="B22" s="4">
        <f t="shared" si="0"/>
        <v>70.6014333363892</v>
      </c>
      <c r="C22" s="4">
        <f t="shared" si="1"/>
        <v>64.0338581423065</v>
      </c>
      <c r="D22" s="4">
        <v>154.759912223956</v>
      </c>
      <c r="E22" s="5">
        <f t="shared" si="2"/>
        <v>63.2508834005228</v>
      </c>
      <c r="H22" s="1"/>
    </row>
    <row r="23" spans="1:8">
      <c r="A23" s="4">
        <v>72.9445098374253</v>
      </c>
      <c r="B23" s="4">
        <f t="shared" si="0"/>
        <v>71.6460975623191</v>
      </c>
      <c r="C23" s="4">
        <f t="shared" si="1"/>
        <v>64.9813443007081</v>
      </c>
      <c r="D23" s="4">
        <v>154.759912223956</v>
      </c>
      <c r="E23" s="5">
        <f t="shared" si="2"/>
        <v>64.186784160953</v>
      </c>
      <c r="H23" s="1"/>
    </row>
    <row r="24" spans="1:8">
      <c r="A24" s="4">
        <v>74.1040259115717</v>
      </c>
      <c r="B24" s="4">
        <f t="shared" si="0"/>
        <v>72.7849742503457</v>
      </c>
      <c r="C24" s="4">
        <f t="shared" si="1"/>
        <v>66.0142789712438</v>
      </c>
      <c r="D24" s="4">
        <v>154.759912223956</v>
      </c>
      <c r="E24" s="5">
        <f t="shared" si="2"/>
        <v>65.207088610846</v>
      </c>
      <c r="H24" s="1"/>
    </row>
    <row r="25" spans="1:8">
      <c r="A25" s="4">
        <v>75.1409853629208</v>
      </c>
      <c r="B25" s="4">
        <f t="shared" si="0"/>
        <v>73.8034758234608</v>
      </c>
      <c r="C25" s="4">
        <f t="shared" si="1"/>
        <v>66.938036211976</v>
      </c>
      <c r="D25" s="4">
        <v>154.759912223956</v>
      </c>
      <c r="E25" s="5">
        <f t="shared" si="2"/>
        <v>66.1195505992225</v>
      </c>
      <c r="H25" s="1"/>
    </row>
    <row r="26" spans="1:8">
      <c r="A26" s="4">
        <v>76.3076645525236</v>
      </c>
      <c r="B26" s="4">
        <f t="shared" si="0"/>
        <v>74.9493881234887</v>
      </c>
      <c r="C26" s="4">
        <f t="shared" si="1"/>
        <v>67.9773520189781</v>
      </c>
      <c r="D26" s="4">
        <v>154.759912223956</v>
      </c>
      <c r="E26" s="5">
        <f t="shared" si="2"/>
        <v>67.1461581601618</v>
      </c>
      <c r="H26" s="1"/>
    </row>
    <row r="27" spans="1:8">
      <c r="A27" s="4">
        <v>77.1220968486985</v>
      </c>
      <c r="B27" s="4">
        <f t="shared" si="0"/>
        <v>75.7493235247917</v>
      </c>
      <c r="C27" s="4">
        <f t="shared" si="1"/>
        <v>68.7028748248111</v>
      </c>
      <c r="D27" s="4">
        <v>154.759912223956</v>
      </c>
      <c r="E27" s="5">
        <f t="shared" si="2"/>
        <v>67.8628096274868</v>
      </c>
      <c r="H27" s="1"/>
    </row>
    <row r="28" spans="1:8">
      <c r="A28" s="4">
        <v>78.0312398160804</v>
      </c>
      <c r="B28" s="4">
        <f t="shared" si="0"/>
        <v>76.6422837473542</v>
      </c>
      <c r="C28" s="4">
        <f t="shared" si="1"/>
        <v>69.5127689801585</v>
      </c>
      <c r="D28" s="4">
        <v>154.759912223956</v>
      </c>
      <c r="E28" s="5">
        <f t="shared" si="2"/>
        <v>68.6628007926731</v>
      </c>
      <c r="H28" s="1"/>
    </row>
    <row r="29" spans="1:5">
      <c r="A29" s="6">
        <v>52.0668445863376</v>
      </c>
      <c r="B29" s="6">
        <f t="shared" si="0"/>
        <v>51.1400547527008</v>
      </c>
      <c r="C29" s="6">
        <f t="shared" si="1"/>
        <v>46.3828403571007</v>
      </c>
      <c r="D29" s="6">
        <v>159.296742693132</v>
      </c>
      <c r="E29" s="7">
        <f t="shared" si="2"/>
        <v>46.0022685235818</v>
      </c>
    </row>
    <row r="30" spans="1:5">
      <c r="A30" s="6">
        <v>53.0494094794326</v>
      </c>
      <c r="B30" s="6">
        <f t="shared" ref="B30:B55" si="3">A30*0.9822</f>
        <v>52.1051299906987</v>
      </c>
      <c r="C30" s="6">
        <f t="shared" si="1"/>
        <v>47.2581411543546</v>
      </c>
      <c r="D30" s="6">
        <v>159.296742693132</v>
      </c>
      <c r="E30" s="7">
        <f t="shared" si="2"/>
        <v>46.8703874659357</v>
      </c>
    </row>
    <row r="31" spans="1:5">
      <c r="A31" s="6">
        <v>54.0091487832822</v>
      </c>
      <c r="B31" s="6">
        <f t="shared" si="3"/>
        <v>53.0477859349398</v>
      </c>
      <c r="C31" s="6">
        <f t="shared" si="1"/>
        <v>48.11310817355</v>
      </c>
      <c r="D31" s="6">
        <v>159.296742693132</v>
      </c>
      <c r="E31" s="7">
        <f t="shared" si="2"/>
        <v>47.7183394691557</v>
      </c>
    </row>
    <row r="32" spans="1:5">
      <c r="A32" s="6">
        <v>55.0242283908122</v>
      </c>
      <c r="B32" s="6">
        <f t="shared" si="3"/>
        <v>54.0447971254557</v>
      </c>
      <c r="C32" s="6">
        <f t="shared" si="1"/>
        <v>49.0173741370412</v>
      </c>
      <c r="D32" s="6">
        <v>159.296742693132</v>
      </c>
      <c r="E32" s="7">
        <f t="shared" si="2"/>
        <v>48.6151859181656</v>
      </c>
    </row>
    <row r="33" spans="1:5">
      <c r="A33" s="6">
        <v>56.0582100907641</v>
      </c>
      <c r="B33" s="6">
        <f t="shared" si="3"/>
        <v>55.0603739511485</v>
      </c>
      <c r="C33" s="6">
        <f t="shared" si="1"/>
        <v>49.9384786998788</v>
      </c>
      <c r="D33" s="6">
        <v>159.296742693132</v>
      </c>
      <c r="E33" s="7">
        <f t="shared" si="2"/>
        <v>49.5287328055861</v>
      </c>
    </row>
    <row r="34" spans="1:5">
      <c r="A34" s="6">
        <v>57.1544719542851</v>
      </c>
      <c r="B34" s="6">
        <f t="shared" si="3"/>
        <v>56.1371223534988</v>
      </c>
      <c r="C34" s="6">
        <f t="shared" si="1"/>
        <v>50.9150644601501</v>
      </c>
      <c r="D34" s="6">
        <v>159.296742693132</v>
      </c>
      <c r="E34" s="7">
        <f t="shared" si="2"/>
        <v>50.4973056664636</v>
      </c>
    </row>
    <row r="35" spans="1:5">
      <c r="A35" s="6">
        <v>58.1789775616843</v>
      </c>
      <c r="B35" s="6">
        <f t="shared" si="3"/>
        <v>57.1433917610863</v>
      </c>
      <c r="C35" s="6">
        <f t="shared" si="1"/>
        <v>51.8277274112178</v>
      </c>
      <c r="D35" s="6">
        <v>159.296742693132</v>
      </c>
      <c r="E35" s="7">
        <f t="shared" si="2"/>
        <v>51.4024802056532</v>
      </c>
    </row>
    <row r="36" spans="1:5">
      <c r="A36" s="6">
        <v>58.8939806913304</v>
      </c>
      <c r="B36" s="6">
        <f t="shared" si="3"/>
        <v>57.8456678350247</v>
      </c>
      <c r="C36" s="6">
        <f t="shared" si="1"/>
        <v>52.4646754782783</v>
      </c>
      <c r="D36" s="6">
        <v>159.296742693132</v>
      </c>
      <c r="E36" s="7">
        <f t="shared" si="2"/>
        <v>52.0342021051941</v>
      </c>
    </row>
    <row r="37" spans="1:5">
      <c r="A37" s="6">
        <v>59.9576637715578</v>
      </c>
      <c r="B37" s="6">
        <f t="shared" si="3"/>
        <v>58.8904173564241</v>
      </c>
      <c r="C37" s="6">
        <f t="shared" si="1"/>
        <v>53.412238997687</v>
      </c>
      <c r="D37" s="6">
        <v>159.296742693132</v>
      </c>
      <c r="E37" s="7">
        <f t="shared" si="2"/>
        <v>52.9739908530886</v>
      </c>
    </row>
    <row r="38" spans="1:5">
      <c r="A38" s="6">
        <v>60.8705464091402</v>
      </c>
      <c r="B38" s="6">
        <f t="shared" si="3"/>
        <v>59.7870506830575</v>
      </c>
      <c r="C38" s="6">
        <f t="shared" si="1"/>
        <v>54.2254645730056</v>
      </c>
      <c r="D38" s="6">
        <v>159.296742693132</v>
      </c>
      <c r="E38" s="7">
        <f t="shared" si="2"/>
        <v>53.7805439015443</v>
      </c>
    </row>
    <row r="39" spans="1:5">
      <c r="A39" s="6">
        <v>61.0069393121058</v>
      </c>
      <c r="B39" s="6">
        <f t="shared" si="3"/>
        <v>59.9210157923503</v>
      </c>
      <c r="C39" s="6">
        <f t="shared" si="1"/>
        <v>54.3469678116666</v>
      </c>
      <c r="D39" s="6">
        <v>159.296742693132</v>
      </c>
      <c r="E39" s="7">
        <f t="shared" si="2"/>
        <v>53.9010502044859</v>
      </c>
    </row>
    <row r="40" spans="1:5">
      <c r="A40" s="6">
        <v>62.0004090824961</v>
      </c>
      <c r="B40" s="6">
        <f t="shared" si="3"/>
        <v>60.8968018008276</v>
      </c>
      <c r="C40" s="6">
        <f t="shared" si="1"/>
        <v>55.2319830286576</v>
      </c>
      <c r="D40" s="6">
        <v>159.296742693132</v>
      </c>
      <c r="E40" s="7">
        <f t="shared" si="2"/>
        <v>54.7788038596315</v>
      </c>
    </row>
    <row r="41" spans="1:5">
      <c r="A41" s="6">
        <v>63.1386660128715</v>
      </c>
      <c r="B41" s="6">
        <f t="shared" si="3"/>
        <v>62.0147977578424</v>
      </c>
      <c r="C41" s="6">
        <f t="shared" si="1"/>
        <v>56.245979361764</v>
      </c>
      <c r="D41" s="6">
        <v>159.296742693132</v>
      </c>
      <c r="E41" s="7">
        <f t="shared" si="2"/>
        <v>55.7844803390873</v>
      </c>
    </row>
    <row r="42" spans="1:5">
      <c r="A42" s="6">
        <v>64.9009915502834</v>
      </c>
      <c r="B42" s="6">
        <f t="shared" si="3"/>
        <v>63.7457539006883</v>
      </c>
      <c r="C42" s="6">
        <f t="shared" si="1"/>
        <v>57.8159163285313</v>
      </c>
      <c r="D42" s="6">
        <v>159.296742693132</v>
      </c>
      <c r="E42" s="7">
        <f t="shared" si="2"/>
        <v>57.3415359517729</v>
      </c>
    </row>
    <row r="43" spans="1:5">
      <c r="A43" s="6">
        <v>66.0450106358323</v>
      </c>
      <c r="B43" s="6">
        <f t="shared" si="3"/>
        <v>64.8694094465145</v>
      </c>
      <c r="C43" s="6">
        <f t="shared" si="1"/>
        <v>58.8350457770713</v>
      </c>
      <c r="D43" s="6">
        <v>159.296742693132</v>
      </c>
      <c r="E43" s="7">
        <f t="shared" si="2"/>
        <v>58.3523034293806</v>
      </c>
    </row>
    <row r="44" spans="1:5">
      <c r="A44" s="6">
        <v>66.8965990879481</v>
      </c>
      <c r="B44" s="6">
        <f t="shared" si="3"/>
        <v>65.7058396241827</v>
      </c>
      <c r="C44" s="6">
        <f t="shared" si="1"/>
        <v>59.5936684963517</v>
      </c>
      <c r="D44" s="6">
        <v>159.296742693132</v>
      </c>
      <c r="E44" s="7">
        <f t="shared" si="2"/>
        <v>59.1047016389716</v>
      </c>
    </row>
    <row r="45" spans="1:5">
      <c r="A45" s="6">
        <v>66.9723111938792</v>
      </c>
      <c r="B45" s="6">
        <f t="shared" si="3"/>
        <v>65.7802040546281</v>
      </c>
      <c r="C45" s="6">
        <f t="shared" si="1"/>
        <v>59.6611153053604</v>
      </c>
      <c r="D45" s="6">
        <v>159.296742693132</v>
      </c>
      <c r="E45" s="7">
        <f t="shared" si="2"/>
        <v>59.1715950459986</v>
      </c>
    </row>
    <row r="46" spans="1:5">
      <c r="A46" s="6">
        <v>68.8475207635212</v>
      </c>
      <c r="B46" s="6">
        <f t="shared" si="3"/>
        <v>67.6220348939305</v>
      </c>
      <c r="C46" s="6">
        <f t="shared" si="1"/>
        <v>61.3316130433323</v>
      </c>
      <c r="D46" s="6">
        <v>159.296742693132</v>
      </c>
      <c r="E46" s="7">
        <f t="shared" si="2"/>
        <v>60.8283863273988</v>
      </c>
    </row>
    <row r="47" spans="1:5">
      <c r="A47" s="6">
        <v>69.6813576804388</v>
      </c>
      <c r="B47" s="6">
        <f t="shared" si="3"/>
        <v>68.441029513727</v>
      </c>
      <c r="C47" s="6">
        <f t="shared" si="1"/>
        <v>62.0744221171012</v>
      </c>
      <c r="D47" s="6">
        <v>159.296742693132</v>
      </c>
      <c r="E47" s="7">
        <f t="shared" si="2"/>
        <v>61.5651006426539</v>
      </c>
    </row>
    <row r="48" spans="1:5">
      <c r="A48" s="6">
        <v>70.8336026356881</v>
      </c>
      <c r="B48" s="6">
        <f t="shared" si="3"/>
        <v>69.5727645087729</v>
      </c>
      <c r="C48" s="6">
        <f t="shared" si="1"/>
        <v>63.1008794381894</v>
      </c>
      <c r="D48" s="6">
        <v>159.296742693132</v>
      </c>
      <c r="E48" s="7">
        <f t="shared" si="2"/>
        <v>62.5831358675162</v>
      </c>
    </row>
    <row r="49" spans="1:5">
      <c r="A49" s="6">
        <v>71.8809135984415</v>
      </c>
      <c r="B49" s="6">
        <f t="shared" si="3"/>
        <v>70.6014333363892</v>
      </c>
      <c r="C49" s="6">
        <f t="shared" si="1"/>
        <v>64.0338581423065</v>
      </c>
      <c r="D49" s="6">
        <v>159.296742693132</v>
      </c>
      <c r="E49" s="7">
        <f t="shared" si="2"/>
        <v>63.5084594687262</v>
      </c>
    </row>
    <row r="50" spans="1:5">
      <c r="A50" s="6">
        <v>72.9445098374253</v>
      </c>
      <c r="B50" s="6">
        <f t="shared" si="3"/>
        <v>71.6460975623191</v>
      </c>
      <c r="C50" s="6">
        <f t="shared" si="1"/>
        <v>64.9813443007081</v>
      </c>
      <c r="D50" s="6">
        <v>159.296742693132</v>
      </c>
      <c r="E50" s="7">
        <f t="shared" si="2"/>
        <v>64.4481714903617</v>
      </c>
    </row>
    <row r="51" spans="1:5">
      <c r="A51" s="6">
        <v>74.1040259115717</v>
      </c>
      <c r="B51" s="6">
        <f t="shared" si="3"/>
        <v>72.7849742503457</v>
      </c>
      <c r="C51" s="6">
        <f t="shared" si="1"/>
        <v>66.0142789712438</v>
      </c>
      <c r="D51" s="6">
        <v>159.296742693132</v>
      </c>
      <c r="E51" s="7">
        <f t="shared" si="2"/>
        <v>65.4726309179316</v>
      </c>
    </row>
    <row r="52" spans="1:5">
      <c r="A52" s="6">
        <v>75.1409853629208</v>
      </c>
      <c r="B52" s="6">
        <f t="shared" si="3"/>
        <v>73.8034758234608</v>
      </c>
      <c r="C52" s="6">
        <f t="shared" si="1"/>
        <v>66.938036211976</v>
      </c>
      <c r="D52" s="6">
        <v>159.296742693132</v>
      </c>
      <c r="E52" s="7">
        <f t="shared" si="2"/>
        <v>66.3888087179887</v>
      </c>
    </row>
    <row r="53" spans="1:5">
      <c r="A53" s="6">
        <v>76.3076645525236</v>
      </c>
      <c r="B53" s="6">
        <f t="shared" si="3"/>
        <v>74.9493881234887</v>
      </c>
      <c r="C53" s="6">
        <f t="shared" si="1"/>
        <v>67.9773520189781</v>
      </c>
      <c r="D53" s="6">
        <v>159.296742693132</v>
      </c>
      <c r="E53" s="7">
        <f t="shared" si="2"/>
        <v>67.4195969247137</v>
      </c>
    </row>
    <row r="54" spans="1:5">
      <c r="A54" s="6">
        <v>77.1220968486985</v>
      </c>
      <c r="B54" s="6">
        <f t="shared" si="3"/>
        <v>75.7493235247917</v>
      </c>
      <c r="C54" s="6">
        <f t="shared" si="1"/>
        <v>68.7028748248111</v>
      </c>
      <c r="D54" s="6">
        <v>159.296742693132</v>
      </c>
      <c r="E54" s="7">
        <f t="shared" si="2"/>
        <v>68.1391668060956</v>
      </c>
    </row>
    <row r="55" spans="1:5">
      <c r="A55" s="6">
        <v>78.0312398160804</v>
      </c>
      <c r="B55" s="6">
        <f t="shared" si="3"/>
        <v>76.6422837473542</v>
      </c>
      <c r="C55" s="6">
        <f t="shared" si="1"/>
        <v>69.5127689801585</v>
      </c>
      <c r="D55" s="6">
        <v>159.296742693132</v>
      </c>
      <c r="E55" s="7">
        <f t="shared" si="2"/>
        <v>68.942415768926</v>
      </c>
    </row>
    <row r="56" spans="1:5">
      <c r="A56" s="4">
        <v>52.0668445863376</v>
      </c>
      <c r="B56" s="4">
        <f t="shared" si="0"/>
        <v>51.1400547527008</v>
      </c>
      <c r="C56" s="4">
        <f t="shared" si="1"/>
        <v>46.3828403571007</v>
      </c>
      <c r="D56" s="4">
        <v>164.718377055591</v>
      </c>
      <c r="E56" s="5">
        <f t="shared" si="2"/>
        <v>46.1760074430398</v>
      </c>
    </row>
    <row r="57" spans="1:5">
      <c r="A57" s="4">
        <v>53.0494094794326</v>
      </c>
      <c r="B57" s="4">
        <f t="shared" si="0"/>
        <v>52.1051299906987</v>
      </c>
      <c r="C57" s="4">
        <f t="shared" si="1"/>
        <v>47.2581411543546</v>
      </c>
      <c r="D57" s="4">
        <v>164.718377055591</v>
      </c>
      <c r="E57" s="5">
        <f t="shared" si="2"/>
        <v>47.0474050508127</v>
      </c>
    </row>
    <row r="58" spans="1:5">
      <c r="A58" s="4">
        <v>54.0091487832822</v>
      </c>
      <c r="B58" s="4">
        <f t="shared" si="0"/>
        <v>53.0477859349398</v>
      </c>
      <c r="C58" s="4">
        <f t="shared" si="1"/>
        <v>48.11310817355</v>
      </c>
      <c r="D58" s="4">
        <v>164.718377055591</v>
      </c>
      <c r="E58" s="5">
        <f t="shared" si="2"/>
        <v>47.8985595540293</v>
      </c>
    </row>
    <row r="59" spans="1:5">
      <c r="A59" s="4">
        <v>55.0242283908122</v>
      </c>
      <c r="B59" s="4">
        <f t="shared" si="0"/>
        <v>54.0447971254557</v>
      </c>
      <c r="C59" s="4">
        <f t="shared" si="1"/>
        <v>49.0173741370412</v>
      </c>
      <c r="D59" s="4">
        <v>164.718377055591</v>
      </c>
      <c r="E59" s="5">
        <f t="shared" si="2"/>
        <v>48.7987931649764</v>
      </c>
    </row>
    <row r="60" spans="1:5">
      <c r="A60" s="4">
        <v>56.0582100907641</v>
      </c>
      <c r="B60" s="4">
        <f t="shared" si="0"/>
        <v>55.0603739511485</v>
      </c>
      <c r="C60" s="4">
        <f t="shared" si="1"/>
        <v>49.9384786998788</v>
      </c>
      <c r="D60" s="4">
        <v>164.718377055591</v>
      </c>
      <c r="E60" s="5">
        <f t="shared" si="2"/>
        <v>49.7157902876612</v>
      </c>
    </row>
    <row r="61" spans="1:5">
      <c r="A61" s="4">
        <v>57.1544719542851</v>
      </c>
      <c r="B61" s="4">
        <f t="shared" si="0"/>
        <v>56.1371223534988</v>
      </c>
      <c r="C61" s="4">
        <f t="shared" si="1"/>
        <v>50.9150644601501</v>
      </c>
      <c r="D61" s="4">
        <v>164.718377055591</v>
      </c>
      <c r="E61" s="5">
        <f t="shared" si="2"/>
        <v>50.688021202971</v>
      </c>
    </row>
    <row r="62" spans="1:5">
      <c r="A62" s="4">
        <v>58.1789775616843</v>
      </c>
      <c r="B62" s="4">
        <f t="shared" si="0"/>
        <v>57.1433917610863</v>
      </c>
      <c r="C62" s="4">
        <f t="shared" si="1"/>
        <v>51.8277274112178</v>
      </c>
      <c r="D62" s="4">
        <v>164.718377055591</v>
      </c>
      <c r="E62" s="5">
        <f t="shared" si="2"/>
        <v>51.5966143571856</v>
      </c>
    </row>
    <row r="63" spans="1:5">
      <c r="A63" s="4">
        <v>58.8939806913304</v>
      </c>
      <c r="B63" s="4">
        <f t="shared" si="0"/>
        <v>57.8456678350247</v>
      </c>
      <c r="C63" s="4">
        <f t="shared" si="1"/>
        <v>52.4646754782783</v>
      </c>
      <c r="D63" s="4">
        <v>164.718377055591</v>
      </c>
      <c r="E63" s="5">
        <f t="shared" si="2"/>
        <v>52.2307221103756</v>
      </c>
    </row>
    <row r="64" spans="1:5">
      <c r="A64" s="4">
        <v>59.9576637715578</v>
      </c>
      <c r="B64" s="4">
        <f t="shared" si="0"/>
        <v>58.8904173564241</v>
      </c>
      <c r="C64" s="4">
        <f t="shared" si="1"/>
        <v>53.412238997687</v>
      </c>
      <c r="D64" s="4">
        <v>164.718377055591</v>
      </c>
      <c r="E64" s="5">
        <f t="shared" si="2"/>
        <v>53.1740602023963</v>
      </c>
    </row>
    <row r="65" spans="1:5">
      <c r="A65" s="4">
        <v>60.8705464091402</v>
      </c>
      <c r="B65" s="4">
        <f t="shared" si="0"/>
        <v>59.7870506830575</v>
      </c>
      <c r="C65" s="4">
        <f t="shared" si="1"/>
        <v>54.2254645730056</v>
      </c>
      <c r="D65" s="4">
        <v>164.718377055591</v>
      </c>
      <c r="E65" s="5">
        <f t="shared" si="2"/>
        <v>53.9836593974796</v>
      </c>
    </row>
    <row r="66" spans="1:5">
      <c r="A66" s="4">
        <v>61.0069393121058</v>
      </c>
      <c r="B66" s="4">
        <f t="shared" si="0"/>
        <v>59.9210157923503</v>
      </c>
      <c r="C66" s="4">
        <f t="shared" si="1"/>
        <v>54.3469678116666</v>
      </c>
      <c r="D66" s="4">
        <v>164.718377055591</v>
      </c>
      <c r="E66" s="5">
        <f t="shared" si="2"/>
        <v>54.1046208222127</v>
      </c>
    </row>
    <row r="67" spans="1:5">
      <c r="A67" s="4">
        <v>62.0004090824961</v>
      </c>
      <c r="B67" s="4">
        <f t="shared" si="0"/>
        <v>60.8968018008276</v>
      </c>
      <c r="C67" s="4">
        <f t="shared" si="1"/>
        <v>55.2319830286576</v>
      </c>
      <c r="D67" s="4">
        <v>164.718377055591</v>
      </c>
      <c r="E67" s="5">
        <f t="shared" si="2"/>
        <v>54.9856895306478</v>
      </c>
    </row>
    <row r="68" spans="1:5">
      <c r="A68" s="4">
        <v>63.1386660128715</v>
      </c>
      <c r="B68" s="4">
        <f t="shared" ref="B68:B131" si="4">A68*0.9822</f>
        <v>62.0147977578424</v>
      </c>
      <c r="C68" s="4">
        <f t="shared" ref="C68:C131" si="5">B68*156/172</f>
        <v>56.245979361764</v>
      </c>
      <c r="D68" s="4">
        <v>164.718377055591</v>
      </c>
      <c r="E68" s="5">
        <f t="shared" ref="E68:E131" si="6">2*C68/(1+1/SIN(D68*PI()/360))</f>
        <v>55.9951641955077</v>
      </c>
    </row>
    <row r="69" spans="1:5">
      <c r="A69" s="4">
        <v>64.9009915502834</v>
      </c>
      <c r="B69" s="4">
        <f t="shared" si="4"/>
        <v>63.7457539006883</v>
      </c>
      <c r="C69" s="4">
        <f t="shared" si="5"/>
        <v>57.8159163285313</v>
      </c>
      <c r="D69" s="4">
        <v>164.718377055591</v>
      </c>
      <c r="E69" s="5">
        <f t="shared" si="6"/>
        <v>57.5581004129628</v>
      </c>
    </row>
    <row r="70" spans="1:5">
      <c r="A70" s="4">
        <v>66.0450106358323</v>
      </c>
      <c r="B70" s="4">
        <f t="shared" si="4"/>
        <v>64.8694094465145</v>
      </c>
      <c r="C70" s="4">
        <f t="shared" si="5"/>
        <v>58.8350457770713</v>
      </c>
      <c r="D70" s="4">
        <v>164.718377055591</v>
      </c>
      <c r="E70" s="5">
        <f t="shared" si="6"/>
        <v>58.5726853033855</v>
      </c>
    </row>
    <row r="71" spans="1:5">
      <c r="A71" s="4">
        <v>66.8965990879481</v>
      </c>
      <c r="B71" s="4">
        <f t="shared" si="4"/>
        <v>65.7058396241827</v>
      </c>
      <c r="C71" s="4">
        <f t="shared" si="5"/>
        <v>59.5936684963517</v>
      </c>
      <c r="D71" s="4">
        <v>164.718377055591</v>
      </c>
      <c r="E71" s="5">
        <f t="shared" si="6"/>
        <v>59.3279251304908</v>
      </c>
    </row>
    <row r="72" spans="1:5">
      <c r="A72" s="4">
        <v>66.9723111938792</v>
      </c>
      <c r="B72" s="4">
        <f t="shared" si="4"/>
        <v>65.7802040546281</v>
      </c>
      <c r="C72" s="4">
        <f t="shared" si="5"/>
        <v>59.6611153053604</v>
      </c>
      <c r="D72" s="4">
        <v>164.718377055591</v>
      </c>
      <c r="E72" s="5">
        <f t="shared" si="6"/>
        <v>59.3950711769773</v>
      </c>
    </row>
    <row r="73" spans="1:5">
      <c r="A73" s="4">
        <v>68.8475207635212</v>
      </c>
      <c r="B73" s="4">
        <f t="shared" si="4"/>
        <v>67.6220348939305</v>
      </c>
      <c r="C73" s="4">
        <f t="shared" si="5"/>
        <v>61.3316130433323</v>
      </c>
      <c r="D73" s="4">
        <v>164.718377055591</v>
      </c>
      <c r="E73" s="5">
        <f t="shared" si="6"/>
        <v>61.0581197395125</v>
      </c>
    </row>
    <row r="74" spans="1:5">
      <c r="A74" s="4">
        <v>69.6813576804388</v>
      </c>
      <c r="B74" s="4">
        <f t="shared" si="4"/>
        <v>68.441029513727</v>
      </c>
      <c r="C74" s="4">
        <f t="shared" si="5"/>
        <v>62.0744221171012</v>
      </c>
      <c r="D74" s="4">
        <v>164.718377055591</v>
      </c>
      <c r="E74" s="5">
        <f t="shared" si="6"/>
        <v>61.7976164381845</v>
      </c>
    </row>
    <row r="75" spans="1:5">
      <c r="A75" s="4">
        <v>70.8336026356881</v>
      </c>
      <c r="B75" s="4">
        <f t="shared" si="4"/>
        <v>69.5727645087729</v>
      </c>
      <c r="C75" s="4">
        <f t="shared" si="5"/>
        <v>63.1008794381894</v>
      </c>
      <c r="D75" s="4">
        <v>164.718377055591</v>
      </c>
      <c r="E75" s="5">
        <f t="shared" si="6"/>
        <v>62.8194965243029</v>
      </c>
    </row>
    <row r="76" spans="1:5">
      <c r="A76" s="4">
        <v>71.8809135984415</v>
      </c>
      <c r="B76" s="4">
        <f t="shared" si="4"/>
        <v>70.6014333363892</v>
      </c>
      <c r="C76" s="4">
        <f t="shared" si="5"/>
        <v>64.0338581423065</v>
      </c>
      <c r="D76" s="4">
        <v>164.718377055591</v>
      </c>
      <c r="E76" s="5">
        <f t="shared" si="6"/>
        <v>63.748314838443</v>
      </c>
    </row>
    <row r="77" spans="1:5">
      <c r="A77" s="4">
        <v>72.9445098374253</v>
      </c>
      <c r="B77" s="4">
        <f t="shared" si="4"/>
        <v>71.6460975623191</v>
      </c>
      <c r="C77" s="4">
        <f t="shared" si="5"/>
        <v>64.9813443007081</v>
      </c>
      <c r="D77" s="4">
        <v>164.718377055591</v>
      </c>
      <c r="E77" s="5">
        <f t="shared" si="6"/>
        <v>64.691575914429</v>
      </c>
    </row>
    <row r="78" spans="1:5">
      <c r="A78" s="4">
        <v>74.1040259115717</v>
      </c>
      <c r="B78" s="4">
        <f t="shared" si="4"/>
        <v>72.7849742503457</v>
      </c>
      <c r="C78" s="4">
        <f t="shared" si="5"/>
        <v>66.0142789712438</v>
      </c>
      <c r="D78" s="4">
        <v>164.718377055591</v>
      </c>
      <c r="E78" s="5">
        <f t="shared" si="6"/>
        <v>65.7199044658419</v>
      </c>
    </row>
    <row r="79" spans="1:5">
      <c r="A79" s="4">
        <v>75.1409853629208</v>
      </c>
      <c r="B79" s="4">
        <f t="shared" si="4"/>
        <v>73.8034758234608</v>
      </c>
      <c r="C79" s="4">
        <f t="shared" si="5"/>
        <v>66.938036211976</v>
      </c>
      <c r="D79" s="4">
        <v>164.718377055591</v>
      </c>
      <c r="E79" s="5">
        <f t="shared" si="6"/>
        <v>66.6395424374541</v>
      </c>
    </row>
    <row r="80" spans="1:5">
      <c r="A80" s="4">
        <v>76.3076645525236</v>
      </c>
      <c r="B80" s="4">
        <f t="shared" si="4"/>
        <v>74.9493881234887</v>
      </c>
      <c r="C80" s="4">
        <f t="shared" si="5"/>
        <v>67.9773520189781</v>
      </c>
      <c r="D80" s="4">
        <v>164.718377055591</v>
      </c>
      <c r="E80" s="5">
        <f t="shared" si="6"/>
        <v>67.6742236702184</v>
      </c>
    </row>
    <row r="81" spans="1:5">
      <c r="A81" s="4">
        <v>77.1220968486985</v>
      </c>
      <c r="B81" s="4">
        <f t="shared" si="4"/>
        <v>75.7493235247917</v>
      </c>
      <c r="C81" s="4">
        <f t="shared" si="5"/>
        <v>68.7028748248111</v>
      </c>
      <c r="D81" s="4">
        <v>164.718377055591</v>
      </c>
      <c r="E81" s="5">
        <f t="shared" si="6"/>
        <v>68.3965111848317</v>
      </c>
    </row>
    <row r="82" spans="1:5">
      <c r="A82" s="4">
        <v>78.0312398160804</v>
      </c>
      <c r="B82" s="4">
        <f t="shared" si="4"/>
        <v>76.6422837473542</v>
      </c>
      <c r="C82" s="4">
        <f t="shared" si="5"/>
        <v>69.5127689801585</v>
      </c>
      <c r="D82" s="4">
        <v>164.718377055591</v>
      </c>
      <c r="E82" s="5">
        <f t="shared" si="6"/>
        <v>69.202793815595</v>
      </c>
    </row>
    <row r="83" spans="1:5">
      <c r="A83" s="6">
        <v>52.0668445863376</v>
      </c>
      <c r="B83" s="6">
        <f t="shared" si="4"/>
        <v>51.1400547527008</v>
      </c>
      <c r="C83" s="6">
        <f t="shared" si="5"/>
        <v>46.3828403571007</v>
      </c>
      <c r="D83" s="6">
        <v>168.772009759045</v>
      </c>
      <c r="E83" s="7">
        <f t="shared" si="6"/>
        <v>46.2713360995446</v>
      </c>
    </row>
    <row r="84" spans="1:5">
      <c r="A84" s="6">
        <v>53.0494094794326</v>
      </c>
      <c r="B84" s="6">
        <f t="shared" si="4"/>
        <v>52.1051299906987</v>
      </c>
      <c r="C84" s="6">
        <f t="shared" si="5"/>
        <v>47.2581411543546</v>
      </c>
      <c r="D84" s="6">
        <v>168.772009759045</v>
      </c>
      <c r="E84" s="7">
        <f t="shared" si="6"/>
        <v>47.1445326753927</v>
      </c>
    </row>
    <row r="85" spans="1:5">
      <c r="A85" s="6">
        <v>54.0091487832822</v>
      </c>
      <c r="B85" s="6">
        <f t="shared" si="4"/>
        <v>53.0477859349398</v>
      </c>
      <c r="C85" s="6">
        <f t="shared" si="5"/>
        <v>48.11310817355</v>
      </c>
      <c r="D85" s="6">
        <v>168.772009759045</v>
      </c>
      <c r="E85" s="7">
        <f t="shared" si="6"/>
        <v>47.9974443555452</v>
      </c>
    </row>
    <row r="86" spans="1:5">
      <c r="A86" s="6">
        <v>55.0242283908122</v>
      </c>
      <c r="B86" s="6">
        <f t="shared" si="4"/>
        <v>54.0447971254557</v>
      </c>
      <c r="C86" s="6">
        <f t="shared" si="5"/>
        <v>49.0173741370412</v>
      </c>
      <c r="D86" s="6">
        <v>168.772009759045</v>
      </c>
      <c r="E86" s="7">
        <f t="shared" si="6"/>
        <v>48.8995364654277</v>
      </c>
    </row>
    <row r="87" spans="1:5">
      <c r="A87" s="6">
        <v>56.0582100907641</v>
      </c>
      <c r="B87" s="6">
        <f t="shared" si="4"/>
        <v>55.0603739511485</v>
      </c>
      <c r="C87" s="6">
        <f t="shared" si="5"/>
        <v>49.9384786998788</v>
      </c>
      <c r="D87" s="6">
        <v>168.772009759045</v>
      </c>
      <c r="E87" s="7">
        <f t="shared" si="6"/>
        <v>49.8184266946967</v>
      </c>
    </row>
    <row r="88" spans="1:5">
      <c r="A88" s="6">
        <v>57.1544719542851</v>
      </c>
      <c r="B88" s="6">
        <f t="shared" si="4"/>
        <v>56.1371223534988</v>
      </c>
      <c r="C88" s="6">
        <f t="shared" si="5"/>
        <v>50.9150644601501</v>
      </c>
      <c r="D88" s="6">
        <v>168.772009759045</v>
      </c>
      <c r="E88" s="7">
        <f t="shared" si="6"/>
        <v>50.7926647447091</v>
      </c>
    </row>
    <row r="89" spans="1:5">
      <c r="A89" s="6">
        <v>58.1789775616843</v>
      </c>
      <c r="B89" s="6">
        <f t="shared" si="4"/>
        <v>57.1433917610863</v>
      </c>
      <c r="C89" s="6">
        <f t="shared" si="5"/>
        <v>51.8277274112178</v>
      </c>
      <c r="D89" s="6">
        <v>168.772009759045</v>
      </c>
      <c r="E89" s="7">
        <f t="shared" si="6"/>
        <v>51.7031336558264</v>
      </c>
    </row>
    <row r="90" spans="1:5">
      <c r="A90" s="6">
        <v>58.8939806913304</v>
      </c>
      <c r="B90" s="6">
        <f t="shared" si="4"/>
        <v>57.8456678350247</v>
      </c>
      <c r="C90" s="6">
        <f t="shared" si="5"/>
        <v>52.4646754782783</v>
      </c>
      <c r="D90" s="6">
        <v>168.772009759045</v>
      </c>
      <c r="E90" s="7">
        <f t="shared" si="6"/>
        <v>52.3385505009787</v>
      </c>
    </row>
    <row r="91" spans="1:5">
      <c r="A91" s="6">
        <v>59.9576637715578</v>
      </c>
      <c r="B91" s="6">
        <f t="shared" si="4"/>
        <v>58.8904173564241</v>
      </c>
      <c r="C91" s="6">
        <f t="shared" si="5"/>
        <v>53.412238997687</v>
      </c>
      <c r="D91" s="6">
        <v>168.772009759045</v>
      </c>
      <c r="E91" s="7">
        <f t="shared" si="6"/>
        <v>53.2838360795389</v>
      </c>
    </row>
    <row r="92" spans="1:5">
      <c r="A92" s="6">
        <v>60.8705464091402</v>
      </c>
      <c r="B92" s="6">
        <f t="shared" si="4"/>
        <v>59.7870506830575</v>
      </c>
      <c r="C92" s="6">
        <f t="shared" si="5"/>
        <v>54.2254645730056</v>
      </c>
      <c r="D92" s="6">
        <v>168.772009759045</v>
      </c>
      <c r="E92" s="7">
        <f t="shared" si="6"/>
        <v>54.095106662164</v>
      </c>
    </row>
    <row r="93" spans="1:5">
      <c r="A93" s="6">
        <v>61.0069393121058</v>
      </c>
      <c r="B93" s="6">
        <f t="shared" si="4"/>
        <v>59.9210157923503</v>
      </c>
      <c r="C93" s="6">
        <f t="shared" si="5"/>
        <v>54.3469678116666</v>
      </c>
      <c r="D93" s="6">
        <v>168.772009759045</v>
      </c>
      <c r="E93" s="7">
        <f t="shared" si="6"/>
        <v>54.2163178072767</v>
      </c>
    </row>
    <row r="94" spans="1:5">
      <c r="A94" s="6">
        <v>62.0004090824961</v>
      </c>
      <c r="B94" s="6">
        <f t="shared" si="4"/>
        <v>60.8968018008276</v>
      </c>
      <c r="C94" s="6">
        <f t="shared" si="5"/>
        <v>55.2319830286576</v>
      </c>
      <c r="D94" s="6">
        <v>168.772009759045</v>
      </c>
      <c r="E94" s="7">
        <f t="shared" si="6"/>
        <v>55.099205449416</v>
      </c>
    </row>
    <row r="95" spans="1:5">
      <c r="A95" s="6">
        <v>63.1386660128715</v>
      </c>
      <c r="B95" s="6">
        <f t="shared" si="4"/>
        <v>62.0147977578424</v>
      </c>
      <c r="C95" s="6">
        <f t="shared" si="5"/>
        <v>56.245979361764</v>
      </c>
      <c r="D95" s="6">
        <v>168.772009759045</v>
      </c>
      <c r="E95" s="7">
        <f t="shared" si="6"/>
        <v>56.1107641373197</v>
      </c>
    </row>
    <row r="96" spans="1:5">
      <c r="A96" s="6">
        <v>64.9009915502834</v>
      </c>
      <c r="B96" s="6">
        <f t="shared" si="4"/>
        <v>63.7457539006883</v>
      </c>
      <c r="C96" s="6">
        <f t="shared" si="5"/>
        <v>57.8159163285313</v>
      </c>
      <c r="D96" s="6">
        <v>168.772009759045</v>
      </c>
      <c r="E96" s="7">
        <f t="shared" si="6"/>
        <v>57.6769269786875</v>
      </c>
    </row>
    <row r="97" spans="1:5">
      <c r="A97" s="6">
        <v>66.0450106358323</v>
      </c>
      <c r="B97" s="6">
        <f t="shared" si="4"/>
        <v>64.8694094465145</v>
      </c>
      <c r="C97" s="6">
        <f t="shared" si="5"/>
        <v>58.8350457770713</v>
      </c>
      <c r="D97" s="6">
        <v>168.772009759045</v>
      </c>
      <c r="E97" s="7">
        <f t="shared" si="6"/>
        <v>58.6936064420253</v>
      </c>
    </row>
    <row r="98" spans="1:5">
      <c r="A98" s="6">
        <v>66.8965990879481</v>
      </c>
      <c r="B98" s="6">
        <f t="shared" si="4"/>
        <v>65.7058396241827</v>
      </c>
      <c r="C98" s="6">
        <f t="shared" si="5"/>
        <v>59.5936684963517</v>
      </c>
      <c r="D98" s="6">
        <v>168.772009759045</v>
      </c>
      <c r="E98" s="7">
        <f t="shared" si="6"/>
        <v>59.4504054337714</v>
      </c>
    </row>
    <row r="99" spans="1:5">
      <c r="A99" s="6">
        <v>66.9723111938792</v>
      </c>
      <c r="B99" s="6">
        <f t="shared" si="4"/>
        <v>65.7802040546281</v>
      </c>
      <c r="C99" s="6">
        <f t="shared" si="5"/>
        <v>59.6611153053604</v>
      </c>
      <c r="D99" s="6">
        <v>168.772009759045</v>
      </c>
      <c r="E99" s="7">
        <f t="shared" si="6"/>
        <v>59.517690100783</v>
      </c>
    </row>
    <row r="100" spans="1:5">
      <c r="A100" s="6">
        <v>68.8475207635212</v>
      </c>
      <c r="B100" s="6">
        <f t="shared" si="4"/>
        <v>67.6220348939305</v>
      </c>
      <c r="C100" s="6">
        <f t="shared" si="5"/>
        <v>61.3316130433323</v>
      </c>
      <c r="D100" s="6">
        <v>168.772009759045</v>
      </c>
      <c r="E100" s="7">
        <f t="shared" si="6"/>
        <v>61.1841719654581</v>
      </c>
    </row>
    <row r="101" spans="1:5">
      <c r="A101" s="6">
        <v>69.6813576804388</v>
      </c>
      <c r="B101" s="6">
        <f t="shared" si="4"/>
        <v>68.441029513727</v>
      </c>
      <c r="C101" s="6">
        <f t="shared" si="5"/>
        <v>62.0744221171012</v>
      </c>
      <c r="D101" s="6">
        <v>168.772009759045</v>
      </c>
      <c r="E101" s="7">
        <f t="shared" si="6"/>
        <v>61.9251953276656</v>
      </c>
    </row>
    <row r="102" spans="1:5">
      <c r="A102" s="6">
        <v>70.8336026356881</v>
      </c>
      <c r="B102" s="6">
        <f t="shared" si="4"/>
        <v>69.5727645087729</v>
      </c>
      <c r="C102" s="6">
        <f t="shared" si="5"/>
        <v>63.1008794381894</v>
      </c>
      <c r="D102" s="6">
        <v>168.772009759045</v>
      </c>
      <c r="E102" s="7">
        <f t="shared" si="6"/>
        <v>62.9491850473602</v>
      </c>
    </row>
    <row r="103" spans="1:5">
      <c r="A103" s="6">
        <v>71.8809135984415</v>
      </c>
      <c r="B103" s="6">
        <f t="shared" si="4"/>
        <v>70.6014333363892</v>
      </c>
      <c r="C103" s="6">
        <f t="shared" si="5"/>
        <v>64.0338581423065</v>
      </c>
      <c r="D103" s="6">
        <v>168.772009759045</v>
      </c>
      <c r="E103" s="7">
        <f t="shared" si="6"/>
        <v>63.8799208724963</v>
      </c>
    </row>
    <row r="104" spans="1:5">
      <c r="A104" s="6">
        <v>72.9445098374253</v>
      </c>
      <c r="B104" s="6">
        <f t="shared" si="4"/>
        <v>71.6460975623191</v>
      </c>
      <c r="C104" s="6">
        <f t="shared" si="5"/>
        <v>64.9813443007081</v>
      </c>
      <c r="D104" s="6">
        <v>168.772009759045</v>
      </c>
      <c r="E104" s="7">
        <f t="shared" si="6"/>
        <v>64.8251292760251</v>
      </c>
    </row>
    <row r="105" spans="1:5">
      <c r="A105" s="6">
        <v>74.1040259115717</v>
      </c>
      <c r="B105" s="6">
        <f t="shared" si="4"/>
        <v>72.7849742503457</v>
      </c>
      <c r="C105" s="6">
        <f t="shared" si="5"/>
        <v>66.0142789712438</v>
      </c>
      <c r="D105" s="6">
        <v>168.772009759045</v>
      </c>
      <c r="E105" s="7">
        <f t="shared" si="6"/>
        <v>65.8555807736319</v>
      </c>
    </row>
    <row r="106" spans="1:5">
      <c r="A106" s="6">
        <v>75.1409853629208</v>
      </c>
      <c r="B106" s="6">
        <f t="shared" si="4"/>
        <v>73.8034758234608</v>
      </c>
      <c r="C106" s="6">
        <f t="shared" si="5"/>
        <v>66.938036211976</v>
      </c>
      <c r="D106" s="6">
        <v>168.772009759045</v>
      </c>
      <c r="E106" s="7">
        <f t="shared" si="6"/>
        <v>66.777117303763</v>
      </c>
    </row>
    <row r="107" spans="1:5">
      <c r="A107" s="6">
        <v>76.3076645525236</v>
      </c>
      <c r="B107" s="6">
        <f t="shared" si="4"/>
        <v>74.9493881234887</v>
      </c>
      <c r="C107" s="6">
        <f t="shared" si="5"/>
        <v>67.9773520189781</v>
      </c>
      <c r="D107" s="6">
        <v>168.772009759045</v>
      </c>
      <c r="E107" s="7">
        <f t="shared" si="6"/>
        <v>67.8139345975965</v>
      </c>
    </row>
    <row r="108" spans="1:5">
      <c r="A108" s="6">
        <v>77.1220968486985</v>
      </c>
      <c r="B108" s="6">
        <f t="shared" si="4"/>
        <v>75.7493235247917</v>
      </c>
      <c r="C108" s="6">
        <f t="shared" si="5"/>
        <v>68.7028748248111</v>
      </c>
      <c r="D108" s="6">
        <v>168.772009759045</v>
      </c>
      <c r="E108" s="7">
        <f t="shared" si="6"/>
        <v>68.5377132480224</v>
      </c>
    </row>
    <row r="109" spans="1:5">
      <c r="A109" s="6">
        <v>78.0312398160804</v>
      </c>
      <c r="B109" s="6">
        <f t="shared" si="4"/>
        <v>76.6422837473542</v>
      </c>
      <c r="C109" s="6">
        <f t="shared" si="5"/>
        <v>69.5127689801585</v>
      </c>
      <c r="D109" s="6">
        <v>168.772009759045</v>
      </c>
      <c r="E109" s="7">
        <f t="shared" si="6"/>
        <v>69.3456604194034</v>
      </c>
    </row>
    <row r="110" spans="1:5">
      <c r="A110" s="4">
        <v>52.0668445863376</v>
      </c>
      <c r="B110" s="4">
        <f t="shared" si="4"/>
        <v>51.1400547527008</v>
      </c>
      <c r="C110" s="4">
        <f t="shared" si="5"/>
        <v>46.3828403571007</v>
      </c>
      <c r="D110" s="4">
        <v>174.165252524259</v>
      </c>
      <c r="E110" s="5">
        <f t="shared" si="6"/>
        <v>46.3527640915472</v>
      </c>
    </row>
    <row r="111" spans="1:5">
      <c r="A111" s="4">
        <v>53.0494094794326</v>
      </c>
      <c r="B111" s="4">
        <f t="shared" si="4"/>
        <v>52.1051299906987</v>
      </c>
      <c r="C111" s="4">
        <f t="shared" si="5"/>
        <v>47.2581411543546</v>
      </c>
      <c r="D111" s="4">
        <v>174.165252524259</v>
      </c>
      <c r="E111" s="5">
        <f t="shared" si="6"/>
        <v>47.2274973129689</v>
      </c>
    </row>
    <row r="112" spans="1:5">
      <c r="A112" s="4">
        <v>54.0091487832822</v>
      </c>
      <c r="B112" s="4">
        <f t="shared" si="4"/>
        <v>53.0477859349398</v>
      </c>
      <c r="C112" s="4">
        <f t="shared" si="5"/>
        <v>48.11310817355</v>
      </c>
      <c r="D112" s="4">
        <v>174.165252524259</v>
      </c>
      <c r="E112" s="5">
        <f t="shared" si="6"/>
        <v>48.0819099414691</v>
      </c>
    </row>
    <row r="113" spans="1:5">
      <c r="A113" s="4">
        <v>55.0242283908122</v>
      </c>
      <c r="B113" s="4">
        <f t="shared" si="4"/>
        <v>54.0447971254557</v>
      </c>
      <c r="C113" s="4">
        <f t="shared" si="5"/>
        <v>49.0173741370412</v>
      </c>
      <c r="D113" s="4">
        <v>174.165252524259</v>
      </c>
      <c r="E113" s="5">
        <f t="shared" si="6"/>
        <v>48.9855895470952</v>
      </c>
    </row>
    <row r="114" spans="1:5">
      <c r="A114" s="4">
        <v>56.0582100907641</v>
      </c>
      <c r="B114" s="4">
        <f t="shared" si="4"/>
        <v>55.0603739511485</v>
      </c>
      <c r="C114" s="4">
        <f t="shared" si="5"/>
        <v>49.9384786998788</v>
      </c>
      <c r="D114" s="4">
        <v>174.165252524259</v>
      </c>
      <c r="E114" s="5">
        <f t="shared" si="6"/>
        <v>49.9060968333275</v>
      </c>
    </row>
    <row r="115" spans="1:5">
      <c r="A115" s="4">
        <v>57.1544719542851</v>
      </c>
      <c r="B115" s="4">
        <f t="shared" si="4"/>
        <v>56.1371223534988</v>
      </c>
      <c r="C115" s="4">
        <f t="shared" si="5"/>
        <v>50.9150644601501</v>
      </c>
      <c r="D115" s="4">
        <v>174.165252524259</v>
      </c>
      <c r="E115" s="5">
        <f t="shared" si="6"/>
        <v>50.882049341033</v>
      </c>
    </row>
    <row r="116" spans="1:5">
      <c r="A116" s="4">
        <v>58.1789775616843</v>
      </c>
      <c r="B116" s="4">
        <f t="shared" si="4"/>
        <v>57.1433917610863</v>
      </c>
      <c r="C116" s="4">
        <f t="shared" si="5"/>
        <v>51.8277274112178</v>
      </c>
      <c r="D116" s="4">
        <v>174.165252524259</v>
      </c>
      <c r="E116" s="5">
        <f t="shared" si="6"/>
        <v>51.7941204893335</v>
      </c>
    </row>
    <row r="117" spans="1:5">
      <c r="A117" s="4">
        <v>58.8939806913304</v>
      </c>
      <c r="B117" s="4">
        <f t="shared" si="4"/>
        <v>57.8456678350247</v>
      </c>
      <c r="C117" s="4">
        <f t="shared" si="5"/>
        <v>52.4646754782783</v>
      </c>
      <c r="D117" s="4">
        <v>174.165252524259</v>
      </c>
      <c r="E117" s="5">
        <f t="shared" si="6"/>
        <v>52.4306555368578</v>
      </c>
    </row>
    <row r="118" spans="1:5">
      <c r="A118" s="4">
        <v>59.9576637715578</v>
      </c>
      <c r="B118" s="4">
        <f t="shared" si="4"/>
        <v>58.8904173564241</v>
      </c>
      <c r="C118" s="4">
        <f t="shared" si="5"/>
        <v>53.412238997687</v>
      </c>
      <c r="D118" s="4">
        <v>174.165252524259</v>
      </c>
      <c r="E118" s="5">
        <f t="shared" si="6"/>
        <v>53.3776046227428</v>
      </c>
    </row>
    <row r="119" spans="1:5">
      <c r="A119" s="4">
        <v>60.8705464091402</v>
      </c>
      <c r="B119" s="4">
        <f t="shared" si="4"/>
        <v>59.7870506830575</v>
      </c>
      <c r="C119" s="4">
        <f t="shared" si="5"/>
        <v>54.2254645730056</v>
      </c>
      <c r="D119" s="4">
        <v>174.165252524259</v>
      </c>
      <c r="E119" s="5">
        <f t="shared" si="6"/>
        <v>54.1903028739871</v>
      </c>
    </row>
    <row r="120" spans="1:5">
      <c r="A120" s="4">
        <v>61.0069393121058</v>
      </c>
      <c r="B120" s="4">
        <f t="shared" si="4"/>
        <v>59.9210157923503</v>
      </c>
      <c r="C120" s="4">
        <f t="shared" si="5"/>
        <v>54.3469678116666</v>
      </c>
      <c r="D120" s="4">
        <v>174.165252524259</v>
      </c>
      <c r="E120" s="5">
        <f t="shared" si="6"/>
        <v>54.3117273256733</v>
      </c>
    </row>
    <row r="121" spans="1:5">
      <c r="A121" s="4">
        <v>62.0004090824961</v>
      </c>
      <c r="B121" s="4">
        <f t="shared" si="4"/>
        <v>60.8968018008276</v>
      </c>
      <c r="C121" s="4">
        <f t="shared" si="5"/>
        <v>55.2319830286576</v>
      </c>
      <c r="D121" s="4">
        <v>174.165252524259</v>
      </c>
      <c r="E121" s="5">
        <f t="shared" si="6"/>
        <v>55.1961686676606</v>
      </c>
    </row>
    <row r="122" spans="1:5">
      <c r="A122" s="4">
        <v>63.1386660128715</v>
      </c>
      <c r="B122" s="4">
        <f t="shared" si="4"/>
        <v>62.0147977578424</v>
      </c>
      <c r="C122" s="4">
        <f t="shared" si="5"/>
        <v>56.245979361764</v>
      </c>
      <c r="D122" s="4">
        <v>174.165252524259</v>
      </c>
      <c r="E122" s="5">
        <f t="shared" si="6"/>
        <v>56.2095074898697</v>
      </c>
    </row>
    <row r="123" spans="1:5">
      <c r="A123" s="4">
        <v>64.9009915502834</v>
      </c>
      <c r="B123" s="4">
        <f t="shared" si="4"/>
        <v>63.7457539006883</v>
      </c>
      <c r="C123" s="4">
        <f t="shared" si="5"/>
        <v>57.8159163285313</v>
      </c>
      <c r="D123" s="4">
        <v>174.165252524259</v>
      </c>
      <c r="E123" s="5">
        <f t="shared" si="6"/>
        <v>57.7784264542733</v>
      </c>
    </row>
    <row r="124" spans="1:5">
      <c r="A124" s="4">
        <v>66.0450106358323</v>
      </c>
      <c r="B124" s="4">
        <f t="shared" si="4"/>
        <v>64.8694094465145</v>
      </c>
      <c r="C124" s="4">
        <f t="shared" si="5"/>
        <v>58.8350457770713</v>
      </c>
      <c r="D124" s="4">
        <v>174.165252524259</v>
      </c>
      <c r="E124" s="5">
        <f t="shared" si="6"/>
        <v>58.7968950634233</v>
      </c>
    </row>
    <row r="125" spans="1:5">
      <c r="A125" s="4">
        <v>66.8965990879481</v>
      </c>
      <c r="B125" s="4">
        <f t="shared" si="4"/>
        <v>65.7058396241827</v>
      </c>
      <c r="C125" s="4">
        <f t="shared" si="5"/>
        <v>59.5936684963517</v>
      </c>
      <c r="D125" s="4">
        <v>174.165252524259</v>
      </c>
      <c r="E125" s="5">
        <f t="shared" si="6"/>
        <v>59.5550258650423</v>
      </c>
    </row>
    <row r="126" spans="1:5">
      <c r="A126" s="4">
        <v>66.9723111938792</v>
      </c>
      <c r="B126" s="4">
        <f t="shared" si="4"/>
        <v>65.7802040546281</v>
      </c>
      <c r="C126" s="4">
        <f t="shared" si="5"/>
        <v>59.6611153053604</v>
      </c>
      <c r="D126" s="4">
        <v>174.165252524259</v>
      </c>
      <c r="E126" s="5">
        <f t="shared" si="6"/>
        <v>59.622428939167</v>
      </c>
    </row>
    <row r="127" spans="1:5">
      <c r="A127" s="4">
        <v>68.8475207635212</v>
      </c>
      <c r="B127" s="4">
        <f t="shared" si="4"/>
        <v>67.6220348939305</v>
      </c>
      <c r="C127" s="4">
        <f t="shared" si="5"/>
        <v>61.3316130433323</v>
      </c>
      <c r="D127" s="4">
        <v>174.165252524259</v>
      </c>
      <c r="E127" s="5">
        <f t="shared" si="6"/>
        <v>61.2918434676333</v>
      </c>
    </row>
    <row r="128" spans="1:5">
      <c r="A128" s="4">
        <v>69.6813576804388</v>
      </c>
      <c r="B128" s="4">
        <f t="shared" si="4"/>
        <v>68.441029513727</v>
      </c>
      <c r="C128" s="4">
        <f t="shared" si="5"/>
        <v>62.0744221171012</v>
      </c>
      <c r="D128" s="4">
        <v>174.165252524259</v>
      </c>
      <c r="E128" s="5">
        <f t="shared" si="6"/>
        <v>62.0341708778649</v>
      </c>
    </row>
    <row r="129" spans="1:5">
      <c r="A129" s="4">
        <v>70.8336026356881</v>
      </c>
      <c r="B129" s="4">
        <f t="shared" si="4"/>
        <v>69.5727645087729</v>
      </c>
      <c r="C129" s="4">
        <f t="shared" si="5"/>
        <v>63.1008794381894</v>
      </c>
      <c r="D129" s="4">
        <v>174.165252524259</v>
      </c>
      <c r="E129" s="5">
        <f t="shared" si="6"/>
        <v>63.0599626079127</v>
      </c>
    </row>
    <row r="130" spans="1:5">
      <c r="A130" s="4">
        <v>71.8809135984415</v>
      </c>
      <c r="B130" s="4">
        <f t="shared" si="4"/>
        <v>70.6014333363892</v>
      </c>
      <c r="C130" s="4">
        <f t="shared" si="5"/>
        <v>64.0338581423065</v>
      </c>
      <c r="D130" s="4">
        <v>174.165252524259</v>
      </c>
      <c r="E130" s="5">
        <f t="shared" si="6"/>
        <v>63.9923363358135</v>
      </c>
    </row>
    <row r="131" spans="1:5">
      <c r="A131" s="4">
        <v>72.9445098374253</v>
      </c>
      <c r="B131" s="4">
        <f t="shared" si="4"/>
        <v>71.6460975623191</v>
      </c>
      <c r="C131" s="4">
        <f t="shared" si="5"/>
        <v>64.9813443007081</v>
      </c>
      <c r="D131" s="4">
        <v>174.165252524259</v>
      </c>
      <c r="E131" s="5">
        <f t="shared" si="6"/>
        <v>64.939208110855</v>
      </c>
    </row>
    <row r="132" spans="1:5">
      <c r="A132" s="4">
        <v>74.1040259115717</v>
      </c>
      <c r="B132" s="4">
        <f t="shared" ref="B132:B136" si="7">A132*0.9822</f>
        <v>72.7849742503457</v>
      </c>
      <c r="C132" s="4">
        <f t="shared" ref="C132:C136" si="8">B132*156/172</f>
        <v>66.0142789712438</v>
      </c>
      <c r="D132" s="4">
        <v>174.165252524259</v>
      </c>
      <c r="E132" s="5">
        <f t="shared" ref="E132:E136" si="9">2*C132/(1+1/SIN(D132*PI()/360))</f>
        <v>65.9714729902091</v>
      </c>
    </row>
    <row r="133" spans="1:5">
      <c r="A133" s="4">
        <v>75.1409853629208</v>
      </c>
      <c r="B133" s="4">
        <f t="shared" si="7"/>
        <v>73.8034758234608</v>
      </c>
      <c r="C133" s="4">
        <f t="shared" si="8"/>
        <v>66.938036211976</v>
      </c>
      <c r="D133" s="4">
        <v>174.165252524259</v>
      </c>
      <c r="E133" s="5">
        <f t="shared" si="9"/>
        <v>66.8946312342463</v>
      </c>
    </row>
    <row r="134" spans="1:5">
      <c r="A134" s="4">
        <v>76.3076645525236</v>
      </c>
      <c r="B134" s="4">
        <f t="shared" si="7"/>
        <v>74.9493881234887</v>
      </c>
      <c r="C134" s="4">
        <f t="shared" si="8"/>
        <v>67.9773520189781</v>
      </c>
      <c r="D134" s="4">
        <v>174.165252524259</v>
      </c>
      <c r="E134" s="5">
        <f t="shared" si="9"/>
        <v>67.9332731123133</v>
      </c>
    </row>
    <row r="135" spans="1:5">
      <c r="A135" s="4">
        <v>77.1220968486985</v>
      </c>
      <c r="B135" s="4">
        <f t="shared" si="7"/>
        <v>75.7493235247917</v>
      </c>
      <c r="C135" s="4">
        <f t="shared" si="8"/>
        <v>68.7028748248111</v>
      </c>
      <c r="D135" s="4">
        <v>174.165252524259</v>
      </c>
      <c r="E135" s="5">
        <f t="shared" si="9"/>
        <v>68.6583254636333</v>
      </c>
    </row>
    <row r="136" spans="1:5">
      <c r="A136" s="4">
        <v>78.0312398160804</v>
      </c>
      <c r="B136" s="4">
        <f t="shared" si="7"/>
        <v>76.6422837473542</v>
      </c>
      <c r="C136" s="4">
        <f t="shared" si="8"/>
        <v>69.5127689801585</v>
      </c>
      <c r="D136" s="4">
        <v>174.165252524259</v>
      </c>
      <c r="E136" s="5">
        <f t="shared" si="9"/>
        <v>69.4676944551162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线性拟合修正Elab</vt:lpstr>
      <vt:lpstr>质心系角度</vt:lpstr>
      <vt:lpstr>138Ba</vt:lpstr>
      <vt:lpstr>142Nd</vt:lpstr>
      <vt:lpstr>144Sm</vt:lpstr>
      <vt:lpstr>148Nd</vt:lpstr>
      <vt:lpstr>150Sm</vt:lpstr>
      <vt:lpstr>154Sm</vt:lpstr>
      <vt:lpstr>156Gd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贵勇 李</dc:creator>
  <cp:lastModifiedBy>HongyiZhang</cp:lastModifiedBy>
  <dcterms:created xsi:type="dcterms:W3CDTF">2025-04-25T08:01:00Z</dcterms:created>
  <dcterms:modified xsi:type="dcterms:W3CDTF">2025-04-26T03:02:19Z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ECA73907A8DE45EAB99EA58A4498FACF_13</vt:lpwstr>
  </property>
  <property fmtid="{D5CDD505-2E9C-101B-9397-08002B2CF9AE}" pid="3" name="KSOProductBuildVer">
    <vt:lpwstr>2052-12.1.0.20784</vt:lpwstr>
  </property>
</Properties>
</file>