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reh/Documents/문서 - sweetspot의 MacBook Pro/sweetspot backup용/스위트스팟/퍼포먼스 트래킹 /"/>
    </mc:Choice>
  </mc:AlternateContent>
  <xr:revisionPtr revIDLastSave="0" documentId="13_ncr:1_{FB56DECD-290D-C448-95F9-6FAA5045145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aw Data Report" sheetId="1" r:id="rId1"/>
  </sheets>
  <definedNames>
    <definedName name="_xlnm._FilterDatabase" localSheetId="0" hidden="1">'Raw Data Report'!$A$1:$R$25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8" i="1" l="1"/>
  <c r="N28" i="1"/>
  <c r="M28" i="1"/>
  <c r="L28" i="1"/>
  <c r="K28" i="1"/>
  <c r="J28" i="1"/>
  <c r="O27" i="1"/>
  <c r="N27" i="1"/>
  <c r="M27" i="1"/>
  <c r="L27" i="1"/>
  <c r="K27" i="1"/>
  <c r="J27" i="1"/>
  <c r="O25" i="1"/>
  <c r="N25" i="1"/>
  <c r="M25" i="1"/>
  <c r="L25" i="1"/>
  <c r="K25" i="1"/>
  <c r="J25" i="1"/>
  <c r="O24" i="1"/>
  <c r="N24" i="1"/>
  <c r="M24" i="1"/>
  <c r="L24" i="1"/>
  <c r="K24" i="1"/>
  <c r="J24" i="1"/>
  <c r="O23" i="1"/>
  <c r="N23" i="1"/>
  <c r="M23" i="1"/>
  <c r="L23" i="1"/>
  <c r="K23" i="1"/>
  <c r="J23" i="1"/>
  <c r="O22" i="1"/>
  <c r="N22" i="1"/>
  <c r="M22" i="1"/>
  <c r="L22" i="1"/>
  <c r="K22" i="1"/>
  <c r="J22" i="1"/>
  <c r="F28" i="1"/>
  <c r="E28" i="1"/>
  <c r="D28" i="1"/>
  <c r="F27" i="1"/>
  <c r="E27" i="1"/>
  <c r="D27" i="1"/>
  <c r="F25" i="1"/>
  <c r="E25" i="1"/>
  <c r="D25" i="1"/>
  <c r="F24" i="1"/>
  <c r="E24" i="1"/>
  <c r="D24" i="1"/>
  <c r="F23" i="1"/>
  <c r="E23" i="1"/>
  <c r="D23" i="1"/>
  <c r="F22" i="1"/>
  <c r="E22" i="1"/>
  <c r="D22" i="1"/>
</calcChain>
</file>

<file path=xl/sharedStrings.xml><?xml version="1.0" encoding="utf-8"?>
<sst xmlns="http://schemas.openxmlformats.org/spreadsheetml/2006/main" count="217" uniqueCount="48">
  <si>
    <t>계정 이름</t>
  </si>
  <si>
    <t>광고 이름</t>
  </si>
  <si>
    <t>일</t>
  </si>
  <si>
    <t>도달</t>
  </si>
  <si>
    <t>노출</t>
  </si>
  <si>
    <t>빈도</t>
  </si>
  <si>
    <t>통화</t>
  </si>
  <si>
    <t>지출 금액 (KRW)</t>
  </si>
  <si>
    <t>기여 설정</t>
  </si>
  <si>
    <t>CPM(1,000회 노출당 비용)</t>
  </si>
  <si>
    <t>CTR(전체)</t>
  </si>
  <si>
    <t>CPC(전체)</t>
  </si>
  <si>
    <t>링크 클릭</t>
  </si>
  <si>
    <t>동영상 50% 재생</t>
  </si>
  <si>
    <t>클릭(전체)</t>
  </si>
  <si>
    <t>보고 시작</t>
  </si>
  <si>
    <t>보고 종료</t>
  </si>
  <si>
    <t/>
  </si>
  <si>
    <t>KRW</t>
  </si>
  <si>
    <t>2024-05-01</t>
  </si>
  <si>
    <t>2024-06-18</t>
  </si>
  <si>
    <t>팝업스토어가자</t>
  </si>
  <si>
    <t>클릭 후 7일 또는 조회 후 1일</t>
  </si>
  <si>
    <t>5월_팝업스토어 체크리스트(2차) 4안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</si>
  <si>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</si>
  <si>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</si>
  <si>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</si>
  <si>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</si>
  <si>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</si>
  <si>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</si>
  <si>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</si>
  <si>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</si>
  <si>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</si>
  <si>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</si>
  <si>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스위트스팟 팝업</t>
  </si>
  <si>
    <t>5월_팝업스토어 체크리스트(테스트 1차) 4안</t>
  </si>
  <si>
    <t>2024-05-27</t>
  </si>
  <si>
    <t>5월_팝업스토어 체크리스트(1차 테스트) 4안</t>
  </si>
  <si>
    <t>2024-05-26</t>
  </si>
  <si>
    <t>2024-05-25</t>
  </si>
  <si>
    <t>2024-05-24</t>
  </si>
  <si>
    <t>2024-05-23</t>
  </si>
  <si>
    <t>평균</t>
    <phoneticPr fontId="4" type="noConversion"/>
  </si>
  <si>
    <t>min</t>
    <phoneticPr fontId="4" type="noConversion"/>
  </si>
  <si>
    <t>max</t>
    <phoneticPr fontId="4" type="noConversion"/>
  </si>
  <si>
    <t>medium</t>
    <phoneticPr fontId="4" type="noConversion"/>
  </si>
  <si>
    <t>스위트스팟 팝업</t>
    <phoneticPr fontId="4" type="noConversion"/>
  </si>
  <si>
    <t xml:space="preserve">팝업스토어 가자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</si>
</sst>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"/>
    <numFmt numFmtId="177" formatCode="0.000"/>
  </numFmts>
  <fonts count="6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left" vertical="center"/>
    </xf>
    <xf numFmtId="1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177" fontId="1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 Report'!$D$1</c:f>
              <c:strCache>
                <c:ptCount val="1"/>
                <c:pt idx="0">
                  <c:v>도달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 Report'!$C$2:$C$21</c:f>
              <c:strCache>
                <c:ptCount val="15"/>
                <c:pt idx="0">
                  <c:v>2024-05-23</c:v>
                </c:pt>
                <c:pt idx="1">
                  <c:v>2024-05-24</c:v>
                </c:pt>
                <c:pt idx="2">
                  <c:v>2024-05-25</c:v>
                </c:pt>
                <c:pt idx="3">
                  <c:v>2024-05-26</c:v>
                </c:pt>
                <c:pt idx="4">
                  <c:v>2024-05-27</c:v>
                </c:pt>
                <c:pt idx="5">
                  <c:v>2024-05-29</c:v>
                </c:pt>
                <c:pt idx="6">
                  <c:v>2024-05-30</c:v>
                </c:pt>
                <c:pt idx="7">
                  <c:v>2024-05-31</c:v>
                </c:pt>
                <c:pt idx="8">
                  <c:v>2024-06-01</c:v>
                </c:pt>
                <c:pt idx="9">
                  <c:v>2024-06-02</c:v>
                </c:pt>
                <c:pt idx="10">
                  <c:v>2024-06-03</c:v>
                </c:pt>
                <c:pt idx="11">
                  <c:v>2024-06-04</c:v>
                </c:pt>
                <c:pt idx="12">
                  <c:v>2024-06-05</c:v>
                </c:pt>
                <c:pt idx="13">
                  <c:v>2024-06-06</c:v>
                </c:pt>
                <c:pt idx="14">
                  <c:v>2024-06-07</c:v>
                </c:pt>
              </c:strCache>
            </c:strRef>
          </c:cat>
          <c:val>
            <c:numRef>
              <c:f>'Raw Data Report'!$D$2:$D$21</c:f>
              <c:numCache>
                <c:formatCode>0</c:formatCode>
                <c:ptCount val="15"/>
                <c:pt idx="0">
                  <c:v>871</c:v>
                </c:pt>
                <c:pt idx="1">
                  <c:v>340</c:v>
                </c:pt>
                <c:pt idx="2">
                  <c:v>101</c:v>
                </c:pt>
                <c:pt idx="3">
                  <c:v>258</c:v>
                </c:pt>
                <c:pt idx="4">
                  <c:v>50</c:v>
                </c:pt>
                <c:pt idx="5">
                  <c:v>430</c:v>
                </c:pt>
                <c:pt idx="6">
                  <c:v>236</c:v>
                </c:pt>
                <c:pt idx="7">
                  <c:v>148</c:v>
                </c:pt>
                <c:pt idx="8">
                  <c:v>55</c:v>
                </c:pt>
                <c:pt idx="9">
                  <c:v>25</c:v>
                </c:pt>
                <c:pt idx="10">
                  <c:v>7</c:v>
                </c:pt>
                <c:pt idx="11">
                  <c:v>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9-354A-9B00-8371384EC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697375"/>
        <c:axId val="1060843007"/>
      </c:lineChart>
      <c:catAx>
        <c:axId val="106069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0843007"/>
        <c:crosses val="autoZero"/>
        <c:auto val="1"/>
        <c:lblAlgn val="ctr"/>
        <c:lblOffset val="100"/>
        <c:noMultiLvlLbl val="0"/>
      </c:catAx>
      <c:valAx>
        <c:axId val="10608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069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 Report'!$J$1</c:f>
              <c:strCache>
                <c:ptCount val="1"/>
                <c:pt idx="0">
                  <c:v>CPM(1,000회 노출당 비용)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 Report'!$C$2:$C$21</c:f>
              <c:strCache>
                <c:ptCount val="15"/>
                <c:pt idx="0">
                  <c:v>2024-05-23</c:v>
                </c:pt>
                <c:pt idx="1">
                  <c:v>2024-05-24</c:v>
                </c:pt>
                <c:pt idx="2">
                  <c:v>2024-05-25</c:v>
                </c:pt>
                <c:pt idx="3">
                  <c:v>2024-05-26</c:v>
                </c:pt>
                <c:pt idx="4">
                  <c:v>2024-05-27</c:v>
                </c:pt>
                <c:pt idx="5">
                  <c:v>2024-05-29</c:v>
                </c:pt>
                <c:pt idx="6">
                  <c:v>2024-05-30</c:v>
                </c:pt>
                <c:pt idx="7">
                  <c:v>2024-05-31</c:v>
                </c:pt>
                <c:pt idx="8">
                  <c:v>2024-06-01</c:v>
                </c:pt>
                <c:pt idx="9">
                  <c:v>2024-06-02</c:v>
                </c:pt>
                <c:pt idx="10">
                  <c:v>2024-06-03</c:v>
                </c:pt>
                <c:pt idx="11">
                  <c:v>2024-06-04</c:v>
                </c:pt>
                <c:pt idx="12">
                  <c:v>2024-06-05</c:v>
                </c:pt>
                <c:pt idx="13">
                  <c:v>2024-06-06</c:v>
                </c:pt>
                <c:pt idx="14">
                  <c:v>2024-06-07</c:v>
                </c:pt>
              </c:strCache>
            </c:strRef>
          </c:cat>
          <c:val>
            <c:numRef>
              <c:f>'Raw Data Report'!$J$2:$J$21</c:f>
              <c:numCache>
                <c:formatCode>General</c:formatCode>
                <c:ptCount val="15"/>
                <c:pt idx="0">
                  <c:v>8605.4279749500001</c:v>
                </c:pt>
                <c:pt idx="1">
                  <c:v>9275</c:v>
                </c:pt>
                <c:pt idx="2">
                  <c:v>8532.1100917399999</c:v>
                </c:pt>
                <c:pt idx="3">
                  <c:v>6899.2805755400004</c:v>
                </c:pt>
                <c:pt idx="4">
                  <c:v>7862.7450980399999</c:v>
                </c:pt>
                <c:pt idx="5">
                  <c:v>7960</c:v>
                </c:pt>
                <c:pt idx="6">
                  <c:v>9275.19379845</c:v>
                </c:pt>
                <c:pt idx="7">
                  <c:v>8019.35483871</c:v>
                </c:pt>
                <c:pt idx="8">
                  <c:v>7275.8620689700001</c:v>
                </c:pt>
                <c:pt idx="9">
                  <c:v>6821.4285714300004</c:v>
                </c:pt>
                <c:pt idx="10">
                  <c:v>6571.4285714300004</c:v>
                </c:pt>
                <c:pt idx="11">
                  <c:v>10333.33333333</c:v>
                </c:pt>
                <c:pt idx="12">
                  <c:v>0</c:v>
                </c:pt>
                <c:pt idx="13">
                  <c:v>3000</c:v>
                </c:pt>
                <c:pt idx="14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0-CB4E-958D-8EFA453CF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498287"/>
        <c:axId val="1317141215"/>
      </c:lineChart>
      <c:catAx>
        <c:axId val="101349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7141215"/>
        <c:crosses val="autoZero"/>
        <c:auto val="1"/>
        <c:lblAlgn val="ctr"/>
        <c:lblOffset val="100"/>
        <c:noMultiLvlLbl val="0"/>
      </c:catAx>
      <c:valAx>
        <c:axId val="131714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3498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 Report'!$K$1</c:f>
              <c:strCache>
                <c:ptCount val="1"/>
                <c:pt idx="0">
                  <c:v>CTR(전체)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 Report'!$C$2:$C$21</c:f>
              <c:strCache>
                <c:ptCount val="15"/>
                <c:pt idx="0">
                  <c:v>2024-05-23</c:v>
                </c:pt>
                <c:pt idx="1">
                  <c:v>2024-05-24</c:v>
                </c:pt>
                <c:pt idx="2">
                  <c:v>2024-05-25</c:v>
                </c:pt>
                <c:pt idx="3">
                  <c:v>2024-05-26</c:v>
                </c:pt>
                <c:pt idx="4">
                  <c:v>2024-05-27</c:v>
                </c:pt>
                <c:pt idx="5">
                  <c:v>2024-05-29</c:v>
                </c:pt>
                <c:pt idx="6">
                  <c:v>2024-05-30</c:v>
                </c:pt>
                <c:pt idx="7">
                  <c:v>2024-05-31</c:v>
                </c:pt>
                <c:pt idx="8">
                  <c:v>2024-06-01</c:v>
                </c:pt>
                <c:pt idx="9">
                  <c:v>2024-06-02</c:v>
                </c:pt>
                <c:pt idx="10">
                  <c:v>2024-06-03</c:v>
                </c:pt>
                <c:pt idx="11">
                  <c:v>2024-06-04</c:v>
                </c:pt>
                <c:pt idx="12">
                  <c:v>2024-06-05</c:v>
                </c:pt>
                <c:pt idx="13">
                  <c:v>2024-06-06</c:v>
                </c:pt>
                <c:pt idx="14">
                  <c:v>2024-06-07</c:v>
                </c:pt>
              </c:strCache>
            </c:strRef>
          </c:cat>
          <c:val>
            <c:numRef>
              <c:f>'Raw Data Report'!$K$2:$K$21</c:f>
              <c:numCache>
                <c:formatCode>General</c:formatCode>
                <c:ptCount val="15"/>
                <c:pt idx="0">
                  <c:v>3.7578288099999999</c:v>
                </c:pt>
                <c:pt idx="1">
                  <c:v>3.0555555600000002</c:v>
                </c:pt>
                <c:pt idx="2">
                  <c:v>4.5871559599999996</c:v>
                </c:pt>
                <c:pt idx="3">
                  <c:v>2.8776978400000002</c:v>
                </c:pt>
                <c:pt idx="4">
                  <c:v>1.96078431</c:v>
                </c:pt>
                <c:pt idx="5">
                  <c:v>3.1578947400000001</c:v>
                </c:pt>
                <c:pt idx="6">
                  <c:v>2.3255813999999999</c:v>
                </c:pt>
                <c:pt idx="7">
                  <c:v>1.29032258</c:v>
                </c:pt>
                <c:pt idx="8">
                  <c:v>3.4482758599999999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1-E44E-9B24-100A7E69C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898399"/>
        <c:axId val="1085981023"/>
      </c:lineChart>
      <c:catAx>
        <c:axId val="108589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5981023"/>
        <c:crosses val="autoZero"/>
        <c:auto val="1"/>
        <c:lblAlgn val="ctr"/>
        <c:lblOffset val="100"/>
        <c:noMultiLvlLbl val="0"/>
      </c:catAx>
      <c:valAx>
        <c:axId val="10859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589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 Report'!$L$1</c:f>
              <c:strCache>
                <c:ptCount val="1"/>
                <c:pt idx="0">
                  <c:v>CPC(전체)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 Report'!$C$3:$C$21</c:f>
              <c:strCache>
                <c:ptCount val="15"/>
                <c:pt idx="0">
                  <c:v>2024-05-23</c:v>
                </c:pt>
                <c:pt idx="1">
                  <c:v>2024-05-24</c:v>
                </c:pt>
                <c:pt idx="2">
                  <c:v>2024-05-25</c:v>
                </c:pt>
                <c:pt idx="3">
                  <c:v>2024-05-26</c:v>
                </c:pt>
                <c:pt idx="4">
                  <c:v>2024-05-27</c:v>
                </c:pt>
                <c:pt idx="5">
                  <c:v>2024-05-29</c:v>
                </c:pt>
                <c:pt idx="6">
                  <c:v>2024-05-30</c:v>
                </c:pt>
                <c:pt idx="7">
                  <c:v>2024-05-31</c:v>
                </c:pt>
                <c:pt idx="8">
                  <c:v>2024-06-01</c:v>
                </c:pt>
                <c:pt idx="9">
                  <c:v>2024-06-02</c:v>
                </c:pt>
                <c:pt idx="10">
                  <c:v>2024-06-03</c:v>
                </c:pt>
                <c:pt idx="11">
                  <c:v>2024-06-04</c:v>
                </c:pt>
                <c:pt idx="12">
                  <c:v>2024-06-05</c:v>
                </c:pt>
                <c:pt idx="13">
                  <c:v>2024-06-06</c:v>
                </c:pt>
                <c:pt idx="14">
                  <c:v>2024-06-07</c:v>
                </c:pt>
              </c:strCache>
            </c:strRef>
          </c:cat>
          <c:val>
            <c:numRef>
              <c:f>'Raw Data Report'!$L$2:$L$21</c:f>
              <c:numCache>
                <c:formatCode>General</c:formatCode>
                <c:ptCount val="15"/>
                <c:pt idx="0">
                  <c:v>229</c:v>
                </c:pt>
                <c:pt idx="1">
                  <c:v>303.54545454999999</c:v>
                </c:pt>
                <c:pt idx="2">
                  <c:v>186</c:v>
                </c:pt>
                <c:pt idx="3">
                  <c:v>239.75</c:v>
                </c:pt>
                <c:pt idx="4">
                  <c:v>401</c:v>
                </c:pt>
                <c:pt idx="5">
                  <c:v>252.06666666999999</c:v>
                </c:pt>
                <c:pt idx="6">
                  <c:v>398.83333333000002</c:v>
                </c:pt>
                <c:pt idx="7">
                  <c:v>621.5</c:v>
                </c:pt>
                <c:pt idx="8">
                  <c:v>211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5-DD42-8837-BA33737DD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000895"/>
        <c:axId val="1063603263"/>
      </c:lineChart>
      <c:catAx>
        <c:axId val="110700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3603263"/>
        <c:crosses val="autoZero"/>
        <c:auto val="1"/>
        <c:lblAlgn val="ctr"/>
        <c:lblOffset val="100"/>
        <c:noMultiLvlLbl val="0"/>
      </c:catAx>
      <c:valAx>
        <c:axId val="10636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700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 Report'!$O$1</c:f>
              <c:strCache>
                <c:ptCount val="1"/>
                <c:pt idx="0">
                  <c:v>클릭(전체)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 Data Report'!$C$3:$C$21</c:f>
              <c:strCache>
                <c:ptCount val="15"/>
                <c:pt idx="0">
                  <c:v>2024-05-23</c:v>
                </c:pt>
                <c:pt idx="1">
                  <c:v>2024-05-24</c:v>
                </c:pt>
                <c:pt idx="2">
                  <c:v>2024-05-25</c:v>
                </c:pt>
                <c:pt idx="3">
                  <c:v>2024-05-26</c:v>
                </c:pt>
                <c:pt idx="4">
                  <c:v>2024-05-27</c:v>
                </c:pt>
                <c:pt idx="5">
                  <c:v>2024-05-29</c:v>
                </c:pt>
                <c:pt idx="6">
                  <c:v>2024-05-30</c:v>
                </c:pt>
                <c:pt idx="7">
                  <c:v>2024-05-31</c:v>
                </c:pt>
                <c:pt idx="8">
                  <c:v>2024-06-01</c:v>
                </c:pt>
                <c:pt idx="9">
                  <c:v>2024-06-02</c:v>
                </c:pt>
                <c:pt idx="10">
                  <c:v>2024-06-03</c:v>
                </c:pt>
                <c:pt idx="11">
                  <c:v>2024-06-04</c:v>
                </c:pt>
                <c:pt idx="12">
                  <c:v>2024-06-05</c:v>
                </c:pt>
                <c:pt idx="13">
                  <c:v>2024-06-06</c:v>
                </c:pt>
                <c:pt idx="14">
                  <c:v>2024-06-07</c:v>
                </c:pt>
              </c:strCache>
            </c:strRef>
          </c:cat>
          <c:val>
            <c:numRef>
              <c:f>'Raw Data Report'!$O$3:$O$21</c:f>
              <c:numCache>
                <c:formatCode>General</c:formatCode>
                <c:ptCount val="15"/>
                <c:pt idx="0">
                  <c:v>36</c:v>
                </c:pt>
                <c:pt idx="1">
                  <c:v>11</c:v>
                </c:pt>
                <c:pt idx="2">
                  <c:v>5</c:v>
                </c:pt>
                <c:pt idx="3">
                  <c:v>8</c:v>
                </c:pt>
                <c:pt idx="4">
                  <c:v>1</c:v>
                </c:pt>
                <c:pt idx="5">
                  <c:v>15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3-E741-A700-8F5C347A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234687"/>
        <c:axId val="1141236415"/>
      </c:lineChart>
      <c:catAx>
        <c:axId val="114123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36415"/>
        <c:crosses val="autoZero"/>
        <c:auto val="1"/>
        <c:lblAlgn val="ctr"/>
        <c:lblOffset val="100"/>
        <c:noMultiLvlLbl val="0"/>
      </c:catAx>
      <c:valAx>
        <c:axId val="114123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23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4121150</xdr:colOff>
      <xdr:row>39</xdr:row>
      <xdr:rowOff>127000</xdr:rowOff>
    </xdr:from>
    <xdr:to>
      <xdr:col>3</xdr:col>
      <xdr:colOff>641350</xdr:colOff>
      <xdr:row>54</xdr:row>
      <xdr:rowOff>12700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189E45-3EE4-D067-D443-E9E97D936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641350</xdr:colOff>
      <xdr:row>39</xdr:row>
      <xdr:rowOff>139700</xdr:rowOff>
    </xdr:from>
    <xdr:to>
      <xdr:col>5</xdr:col>
      <xdr:colOff>1631950</xdr:colOff>
      <xdr:row>54</xdr:row>
      <xdr:rowOff>25400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81572DA-F6E0-F346-78B1-DA7735C5B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1619250</xdr:colOff>
      <xdr:row>39</xdr:row>
      <xdr:rowOff>139700</xdr:rowOff>
    </xdr:from>
    <xdr:to>
      <xdr:col>8</xdr:col>
      <xdr:colOff>819150</xdr:colOff>
      <xdr:row>54</xdr:row>
      <xdr:rowOff>25400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2CBDC31-0577-4D0C-720B-7782A0449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844550</xdr:colOff>
      <xdr:row>39</xdr:row>
      <xdr:rowOff>139700</xdr:rowOff>
    </xdr:from>
    <xdr:to>
      <xdr:col>11</xdr:col>
      <xdr:colOff>44450</xdr:colOff>
      <xdr:row>54</xdr:row>
      <xdr:rowOff>25400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EC2D2B9-3257-2251-A333-3CA7C9B8E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44450</xdr:colOff>
      <xdr:row>39</xdr:row>
      <xdr:rowOff>139700</xdr:rowOff>
    </xdr:from>
    <xdr:to>
      <xdr:col>13</xdr:col>
      <xdr:colOff>1035050</xdr:colOff>
      <xdr:row>54</xdr:row>
      <xdr:rowOff>25400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417D194-448D-D9BD-6C17-7156111A7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5"/>
  <sheetViews>
    <sheetView tabSelected="1" workbookViewId="0">
      <selection activeCell="L36" sqref="L36"/>
    </sheetView>
  </sheetViews>
  <sheetFormatPr baseColWidth="10" defaultColWidth="12.6640625" defaultRowHeight="15"/>
  <cols>
    <col min="1" max="1" width="58.6640625" style="1" customWidth="1"/>
    <col min="2" max="2" width="23.5" style="1" customWidth="1"/>
    <col min="3" max="17" width="23.5" style="1" customWidth="1" collapsed="1"/>
    <col min="18" max="16384" width="12.6640625" style="1" collapsed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>
      <c r="A2" s="3" t="s">
        <v>34</v>
      </c>
      <c r="B2" s="3" t="s">
        <v>35</v>
      </c>
      <c r="C2" s="3" t="s">
        <v>41</v>
      </c>
      <c r="D2" s="4">
        <v>307</v>
      </c>
      <c r="E2" s="4">
        <v>328</v>
      </c>
      <c r="F2" s="5">
        <v>1.06840391</v>
      </c>
      <c r="G2" s="5" t="s">
        <v>18</v>
      </c>
      <c r="H2" s="6">
        <v>3816</v>
      </c>
      <c r="I2" s="5" t="s">
        <v>22</v>
      </c>
      <c r="J2" s="5">
        <v>11634.14634146</v>
      </c>
      <c r="K2" s="5">
        <v>2.13414634</v>
      </c>
      <c r="L2" s="5">
        <v>545.14285714000005</v>
      </c>
      <c r="M2" s="5">
        <v>5</v>
      </c>
      <c r="N2" s="5" t="s">
        <v>17</v>
      </c>
      <c r="O2" s="5">
        <v>7</v>
      </c>
      <c r="P2" s="7" t="s">
        <v>19</v>
      </c>
      <c r="Q2" s="7" t="s">
        <v>20</v>
      </c>
    </row>
    <row r="3" spans="1:17">
      <c r="A3" s="3" t="s">
        <v>21</v>
      </c>
      <c r="B3" s="3" t="s">
        <v>37</v>
      </c>
      <c r="C3" s="3" t="s">
        <v>41</v>
      </c>
      <c r="D3" s="4">
        <v>871</v>
      </c>
      <c r="E3" s="4">
        <v>958</v>
      </c>
      <c r="F3" s="5">
        <v>1.09988519</v>
      </c>
      <c r="G3" s="5" t="s">
        <v>18</v>
      </c>
      <c r="H3" s="6">
        <v>8244</v>
      </c>
      <c r="I3" s="5" t="s">
        <v>22</v>
      </c>
      <c r="J3" s="5">
        <v>8605.4279749500001</v>
      </c>
      <c r="K3" s="5">
        <v>3.7578288099999999</v>
      </c>
      <c r="L3" s="5">
        <v>229</v>
      </c>
      <c r="M3" s="5">
        <v>24</v>
      </c>
      <c r="N3" s="5" t="s">
        <v>17</v>
      </c>
      <c r="O3" s="5">
        <v>36</v>
      </c>
      <c r="P3" s="7" t="s">
        <v>19</v>
      </c>
      <c r="Q3" s="7" t="s">
        <v>20</v>
      </c>
    </row>
    <row r="4" spans="1:17" hidden="1">
      <c r="A4" s="3" t="s">
        <v>34</v>
      </c>
      <c r="B4" s="3" t="s">
        <v>35</v>
      </c>
      <c r="C4" s="3" t="s">
        <v>40</v>
      </c>
      <c r="D4" s="4">
        <v>46</v>
      </c>
      <c r="E4" s="4">
        <v>46</v>
      </c>
      <c r="F4" s="5">
        <v>1</v>
      </c>
      <c r="G4" s="5" t="s">
        <v>18</v>
      </c>
      <c r="H4" s="6">
        <v>524</v>
      </c>
      <c r="I4" s="5" t="s">
        <v>22</v>
      </c>
      <c r="J4" s="5">
        <v>11391.304347830001</v>
      </c>
      <c r="K4" s="5">
        <v>6.5217391300000003</v>
      </c>
      <c r="L4" s="5">
        <v>174.66666667000001</v>
      </c>
      <c r="M4" s="5">
        <v>2</v>
      </c>
      <c r="N4" s="5" t="s">
        <v>17</v>
      </c>
      <c r="O4" s="5">
        <v>3</v>
      </c>
      <c r="P4" s="7" t="s">
        <v>19</v>
      </c>
      <c r="Q4" s="7" t="s">
        <v>20</v>
      </c>
    </row>
    <row r="5" spans="1:17">
      <c r="A5" s="3" t="s">
        <v>21</v>
      </c>
      <c r="B5" s="3" t="s">
        <v>37</v>
      </c>
      <c r="C5" s="3" t="s">
        <v>40</v>
      </c>
      <c r="D5" s="4">
        <v>340</v>
      </c>
      <c r="E5" s="4">
        <v>360</v>
      </c>
      <c r="F5" s="5">
        <v>1.05882353</v>
      </c>
      <c r="G5" s="5" t="s">
        <v>18</v>
      </c>
      <c r="H5" s="6">
        <v>3339</v>
      </c>
      <c r="I5" s="5" t="s">
        <v>22</v>
      </c>
      <c r="J5" s="5">
        <v>9275</v>
      </c>
      <c r="K5" s="5">
        <v>3.0555555600000002</v>
      </c>
      <c r="L5" s="5">
        <v>303.54545454999999</v>
      </c>
      <c r="M5" s="5">
        <v>9</v>
      </c>
      <c r="N5" s="5" t="s">
        <v>17</v>
      </c>
      <c r="O5" s="5">
        <v>11</v>
      </c>
      <c r="P5" s="7" t="s">
        <v>19</v>
      </c>
      <c r="Q5" s="7" t="s">
        <v>20</v>
      </c>
    </row>
    <row r="6" spans="1:17" hidden="1">
      <c r="A6" s="3" t="s">
        <v>34</v>
      </c>
      <c r="B6" s="3" t="s">
        <v>35</v>
      </c>
      <c r="C6" s="3" t="s">
        <v>39</v>
      </c>
      <c r="D6" s="4">
        <v>50</v>
      </c>
      <c r="E6" s="4">
        <v>53</v>
      </c>
      <c r="F6" s="5">
        <v>1.06</v>
      </c>
      <c r="G6" s="5" t="s">
        <v>18</v>
      </c>
      <c r="H6" s="6">
        <v>253</v>
      </c>
      <c r="I6" s="5" t="s">
        <v>22</v>
      </c>
      <c r="J6" s="5">
        <v>4773.58490566</v>
      </c>
      <c r="K6" s="5">
        <v>3.7735849099999998</v>
      </c>
      <c r="L6" s="5">
        <v>126.5</v>
      </c>
      <c r="M6" s="5">
        <v>2</v>
      </c>
      <c r="N6" s="5" t="s">
        <v>17</v>
      </c>
      <c r="O6" s="5">
        <v>2</v>
      </c>
      <c r="P6" s="7" t="s">
        <v>19</v>
      </c>
      <c r="Q6" s="7" t="s">
        <v>20</v>
      </c>
    </row>
    <row r="7" spans="1:17">
      <c r="A7" s="3" t="s">
        <v>21</v>
      </c>
      <c r="B7" s="3" t="s">
        <v>37</v>
      </c>
      <c r="C7" s="3" t="s">
        <v>39</v>
      </c>
      <c r="D7" s="4">
        <v>101</v>
      </c>
      <c r="E7" s="4">
        <v>109</v>
      </c>
      <c r="F7" s="5">
        <v>1.07920792</v>
      </c>
      <c r="G7" s="5" t="s">
        <v>18</v>
      </c>
      <c r="H7" s="6">
        <v>930</v>
      </c>
      <c r="I7" s="5" t="s">
        <v>22</v>
      </c>
      <c r="J7" s="5">
        <v>8532.1100917399999</v>
      </c>
      <c r="K7" s="5">
        <v>4.5871559599999996</v>
      </c>
      <c r="L7" s="5">
        <v>186</v>
      </c>
      <c r="M7" s="5">
        <v>5</v>
      </c>
      <c r="N7" s="5" t="s">
        <v>17</v>
      </c>
      <c r="O7" s="5">
        <v>5</v>
      </c>
      <c r="P7" s="7" t="s">
        <v>19</v>
      </c>
      <c r="Q7" s="7" t="s">
        <v>20</v>
      </c>
    </row>
    <row r="8" spans="1:17" hidden="1">
      <c r="A8" s="3" t="s">
        <v>34</v>
      </c>
      <c r="B8" s="3" t="s">
        <v>35</v>
      </c>
      <c r="C8" s="3" t="s">
        <v>38</v>
      </c>
      <c r="D8" s="4">
        <v>65</v>
      </c>
      <c r="E8" s="4">
        <v>69</v>
      </c>
      <c r="F8" s="5">
        <v>1.06153846</v>
      </c>
      <c r="G8" s="5" t="s">
        <v>18</v>
      </c>
      <c r="H8" s="6">
        <v>340</v>
      </c>
      <c r="I8" s="5" t="s">
        <v>22</v>
      </c>
      <c r="J8" s="5">
        <v>4927.5362318799998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  <c r="P8" s="7" t="s">
        <v>19</v>
      </c>
      <c r="Q8" s="7" t="s">
        <v>20</v>
      </c>
    </row>
    <row r="9" spans="1:17">
      <c r="A9" s="3" t="s">
        <v>21</v>
      </c>
      <c r="B9" s="3" t="s">
        <v>37</v>
      </c>
      <c r="C9" s="3" t="s">
        <v>38</v>
      </c>
      <c r="D9" s="4">
        <v>258</v>
      </c>
      <c r="E9" s="4">
        <v>278</v>
      </c>
      <c r="F9" s="5">
        <v>1.07751938</v>
      </c>
      <c r="G9" s="5" t="s">
        <v>18</v>
      </c>
      <c r="H9" s="6">
        <v>1918</v>
      </c>
      <c r="I9" s="5" t="s">
        <v>22</v>
      </c>
      <c r="J9" s="5">
        <v>6899.2805755400004</v>
      </c>
      <c r="K9" s="5">
        <v>2.8776978400000002</v>
      </c>
      <c r="L9" s="5">
        <v>239.75</v>
      </c>
      <c r="M9" s="5">
        <v>7</v>
      </c>
      <c r="N9" s="5" t="s">
        <v>17</v>
      </c>
      <c r="O9" s="5">
        <v>8</v>
      </c>
      <c r="P9" s="7" t="s">
        <v>19</v>
      </c>
      <c r="Q9" s="7" t="s">
        <v>20</v>
      </c>
    </row>
    <row r="10" spans="1:17" hidden="1">
      <c r="A10" s="3" t="s">
        <v>34</v>
      </c>
      <c r="B10" s="3" t="s">
        <v>35</v>
      </c>
      <c r="C10" s="3" t="s">
        <v>36</v>
      </c>
      <c r="D10" s="4">
        <v>5</v>
      </c>
      <c r="E10" s="4">
        <v>6</v>
      </c>
      <c r="F10" s="5">
        <v>1.2</v>
      </c>
      <c r="G10" s="5" t="s">
        <v>18</v>
      </c>
      <c r="H10" s="6">
        <v>20</v>
      </c>
      <c r="I10" s="5" t="s">
        <v>22</v>
      </c>
      <c r="J10" s="5">
        <v>3333.3333333300002</v>
      </c>
      <c r="K10" s="5" t="s">
        <v>17</v>
      </c>
      <c r="L10" s="5" t="s">
        <v>17</v>
      </c>
      <c r="M10" s="5" t="s">
        <v>17</v>
      </c>
      <c r="N10" s="5" t="s">
        <v>17</v>
      </c>
      <c r="O10" s="5" t="s">
        <v>17</v>
      </c>
      <c r="P10" s="7" t="s">
        <v>19</v>
      </c>
      <c r="Q10" s="7" t="s">
        <v>20</v>
      </c>
    </row>
    <row r="11" spans="1:17">
      <c r="A11" s="3" t="s">
        <v>21</v>
      </c>
      <c r="B11" s="3" t="s">
        <v>37</v>
      </c>
      <c r="C11" s="3" t="s">
        <v>36</v>
      </c>
      <c r="D11" s="4">
        <v>50</v>
      </c>
      <c r="E11" s="4">
        <v>51</v>
      </c>
      <c r="F11" s="5">
        <v>1.02</v>
      </c>
      <c r="G11" s="5" t="s">
        <v>18</v>
      </c>
      <c r="H11" s="6">
        <v>401</v>
      </c>
      <c r="I11" s="5" t="s">
        <v>22</v>
      </c>
      <c r="J11" s="5">
        <v>7862.7450980399999</v>
      </c>
      <c r="K11" s="5">
        <v>1.96078431</v>
      </c>
      <c r="L11" s="5">
        <v>401</v>
      </c>
      <c r="M11" s="5">
        <v>1</v>
      </c>
      <c r="N11" s="5" t="s">
        <v>17</v>
      </c>
      <c r="O11" s="5">
        <v>1</v>
      </c>
      <c r="P11" s="7" t="s">
        <v>19</v>
      </c>
      <c r="Q11" s="7" t="s">
        <v>20</v>
      </c>
    </row>
    <row r="12" spans="1:17">
      <c r="A12" s="3" t="s">
        <v>21</v>
      </c>
      <c r="B12" s="3" t="s">
        <v>23</v>
      </c>
      <c r="C12" s="3" t="s">
        <v>33</v>
      </c>
      <c r="D12" s="4">
        <v>430</v>
      </c>
      <c r="E12" s="4">
        <v>475</v>
      </c>
      <c r="F12" s="5">
        <v>1.10465116</v>
      </c>
      <c r="G12" s="5" t="s">
        <v>18</v>
      </c>
      <c r="H12" s="6">
        <v>3781</v>
      </c>
      <c r="I12" s="5" t="s">
        <v>22</v>
      </c>
      <c r="J12" s="5">
        <v>7960</v>
      </c>
      <c r="K12" s="5">
        <v>3.1578947400000001</v>
      </c>
      <c r="L12" s="5">
        <v>252.06666666999999</v>
      </c>
      <c r="M12" s="5">
        <v>10</v>
      </c>
      <c r="N12" s="5" t="s">
        <v>17</v>
      </c>
      <c r="O12" s="5">
        <v>15</v>
      </c>
      <c r="P12" s="7" t="s">
        <v>19</v>
      </c>
      <c r="Q12" s="7" t="s">
        <v>20</v>
      </c>
    </row>
    <row r="13" spans="1:17">
      <c r="A13" s="3" t="s">
        <v>21</v>
      </c>
      <c r="B13" s="3" t="s">
        <v>23</v>
      </c>
      <c r="C13" s="3" t="s">
        <v>32</v>
      </c>
      <c r="D13" s="4">
        <v>236</v>
      </c>
      <c r="E13" s="4">
        <v>258</v>
      </c>
      <c r="F13" s="5">
        <v>1.09322034</v>
      </c>
      <c r="G13" s="5" t="s">
        <v>18</v>
      </c>
      <c r="H13" s="6">
        <v>2393</v>
      </c>
      <c r="I13" s="5" t="s">
        <v>22</v>
      </c>
      <c r="J13" s="5">
        <v>9275.19379845</v>
      </c>
      <c r="K13" s="5">
        <v>2.3255813999999999</v>
      </c>
      <c r="L13" s="5">
        <v>398.83333333000002</v>
      </c>
      <c r="M13" s="5">
        <v>5</v>
      </c>
      <c r="N13" s="5" t="s">
        <v>17</v>
      </c>
      <c r="O13" s="5">
        <v>6</v>
      </c>
      <c r="P13" s="7" t="s">
        <v>19</v>
      </c>
      <c r="Q13" s="7" t="s">
        <v>20</v>
      </c>
    </row>
    <row r="14" spans="1:17">
      <c r="A14" s="3" t="s">
        <v>21</v>
      </c>
      <c r="B14" s="3" t="s">
        <v>23</v>
      </c>
      <c r="C14" s="3" t="s">
        <v>31</v>
      </c>
      <c r="D14" s="4">
        <v>148</v>
      </c>
      <c r="E14" s="4">
        <v>155</v>
      </c>
      <c r="F14" s="5">
        <v>1.0472973000000001</v>
      </c>
      <c r="G14" s="5" t="s">
        <v>18</v>
      </c>
      <c r="H14" s="6">
        <v>1243</v>
      </c>
      <c r="I14" s="5" t="s">
        <v>22</v>
      </c>
      <c r="J14" s="5">
        <v>8019.35483871</v>
      </c>
      <c r="K14" s="5">
        <v>1.29032258</v>
      </c>
      <c r="L14" s="5">
        <v>621.5</v>
      </c>
      <c r="M14" s="5">
        <v>2</v>
      </c>
      <c r="N14" s="5" t="s">
        <v>17</v>
      </c>
      <c r="O14" s="5">
        <v>2</v>
      </c>
      <c r="P14" s="7" t="s">
        <v>19</v>
      </c>
      <c r="Q14" s="7" t="s">
        <v>20</v>
      </c>
    </row>
    <row r="15" spans="1:17">
      <c r="A15" s="3" t="s">
        <v>21</v>
      </c>
      <c r="B15" s="3" t="s">
        <v>23</v>
      </c>
      <c r="C15" s="3" t="s">
        <v>30</v>
      </c>
      <c r="D15" s="4">
        <v>55</v>
      </c>
      <c r="E15" s="4">
        <v>58</v>
      </c>
      <c r="F15" s="5">
        <v>1.05454545</v>
      </c>
      <c r="G15" s="5" t="s">
        <v>18</v>
      </c>
      <c r="H15" s="6">
        <v>422</v>
      </c>
      <c r="I15" s="5" t="s">
        <v>22</v>
      </c>
      <c r="J15" s="5">
        <v>7275.8620689700001</v>
      </c>
      <c r="K15" s="5">
        <v>3.4482758599999999</v>
      </c>
      <c r="L15" s="5">
        <v>211</v>
      </c>
      <c r="M15" s="5">
        <v>2</v>
      </c>
      <c r="N15" s="5" t="s">
        <v>17</v>
      </c>
      <c r="O15" s="5">
        <v>2</v>
      </c>
      <c r="P15" s="7" t="s">
        <v>19</v>
      </c>
      <c r="Q15" s="7" t="s">
        <v>20</v>
      </c>
    </row>
    <row r="16" spans="1:17">
      <c r="A16" s="3" t="s">
        <v>21</v>
      </c>
      <c r="B16" s="3" t="s">
        <v>23</v>
      </c>
      <c r="C16" s="3" t="s">
        <v>29</v>
      </c>
      <c r="D16" s="4">
        <v>25</v>
      </c>
      <c r="E16" s="4">
        <v>28</v>
      </c>
      <c r="F16" s="5">
        <v>1.1200000000000001</v>
      </c>
      <c r="G16" s="5" t="s">
        <v>18</v>
      </c>
      <c r="H16" s="6">
        <v>191</v>
      </c>
      <c r="I16" s="5" t="s">
        <v>22</v>
      </c>
      <c r="J16" s="5">
        <v>6821.4285714300004</v>
      </c>
      <c r="K16" s="5" t="s">
        <v>17</v>
      </c>
      <c r="L16" s="5" t="s">
        <v>17</v>
      </c>
      <c r="M16" s="5" t="s">
        <v>17</v>
      </c>
      <c r="N16" s="5" t="s">
        <v>17</v>
      </c>
      <c r="O16" s="5" t="s">
        <v>17</v>
      </c>
      <c r="P16" s="7" t="s">
        <v>19</v>
      </c>
      <c r="Q16" s="7" t="s">
        <v>20</v>
      </c>
    </row>
    <row r="17" spans="1:17">
      <c r="A17" s="3" t="s">
        <v>21</v>
      </c>
      <c r="B17" s="3" t="s">
        <v>23</v>
      </c>
      <c r="C17" s="3" t="s">
        <v>28</v>
      </c>
      <c r="D17" s="4">
        <v>7</v>
      </c>
      <c r="E17" s="4">
        <v>7</v>
      </c>
      <c r="F17" s="5">
        <v>1</v>
      </c>
      <c r="G17" s="5" t="s">
        <v>18</v>
      </c>
      <c r="H17" s="6">
        <v>46</v>
      </c>
      <c r="I17" s="5" t="s">
        <v>22</v>
      </c>
      <c r="J17" s="5">
        <v>6571.4285714300004</v>
      </c>
      <c r="K17" s="5" t="s">
        <v>17</v>
      </c>
      <c r="L17" s="5" t="s">
        <v>17</v>
      </c>
      <c r="M17" s="5" t="s">
        <v>17</v>
      </c>
      <c r="N17" s="5" t="s">
        <v>17</v>
      </c>
      <c r="O17" s="5" t="s">
        <v>17</v>
      </c>
      <c r="P17" s="7" t="s">
        <v>19</v>
      </c>
      <c r="Q17" s="7" t="s">
        <v>20</v>
      </c>
    </row>
    <row r="18" spans="1:17">
      <c r="A18" s="3" t="s">
        <v>21</v>
      </c>
      <c r="B18" s="3" t="s">
        <v>23</v>
      </c>
      <c r="C18" s="3" t="s">
        <v>27</v>
      </c>
      <c r="D18" s="4">
        <v>9</v>
      </c>
      <c r="E18" s="4">
        <v>9</v>
      </c>
      <c r="F18" s="5">
        <v>1</v>
      </c>
      <c r="G18" s="5" t="s">
        <v>18</v>
      </c>
      <c r="H18" s="6">
        <v>93</v>
      </c>
      <c r="I18" s="5" t="s">
        <v>22</v>
      </c>
      <c r="J18" s="5">
        <v>10333.33333333</v>
      </c>
      <c r="K18" s="5" t="s">
        <v>17</v>
      </c>
      <c r="L18" s="5" t="s">
        <v>17</v>
      </c>
      <c r="M18" s="5" t="s">
        <v>17</v>
      </c>
      <c r="N18" s="5" t="s">
        <v>17</v>
      </c>
      <c r="O18" s="5" t="s">
        <v>17</v>
      </c>
      <c r="P18" s="7" t="s">
        <v>19</v>
      </c>
      <c r="Q18" s="7" t="s">
        <v>20</v>
      </c>
    </row>
    <row r="19" spans="1:17">
      <c r="A19" s="3" t="s">
        <v>21</v>
      </c>
      <c r="B19" s="3" t="s">
        <v>23</v>
      </c>
      <c r="C19" s="3" t="s">
        <v>26</v>
      </c>
      <c r="D19" s="4">
        <v>1</v>
      </c>
      <c r="E19" s="4">
        <v>1</v>
      </c>
      <c r="F19" s="5">
        <v>1</v>
      </c>
      <c r="G19" s="5" t="s">
        <v>18</v>
      </c>
      <c r="H19" s="6" t="s">
        <v>17</v>
      </c>
      <c r="I19" s="5" t="s">
        <v>22</v>
      </c>
      <c r="J19" s="5" t="s">
        <v>17</v>
      </c>
      <c r="K19" s="5" t="s">
        <v>17</v>
      </c>
      <c r="L19" s="5" t="s">
        <v>17</v>
      </c>
      <c r="M19" s="5" t="s">
        <v>17</v>
      </c>
      <c r="N19" s="5" t="s">
        <v>17</v>
      </c>
      <c r="O19" s="5" t="s">
        <v>17</v>
      </c>
      <c r="P19" s="7" t="s">
        <v>19</v>
      </c>
      <c r="Q19" s="7" t="s">
        <v>20</v>
      </c>
    </row>
    <row r="20" spans="1:17">
      <c r="A20" s="3" t="s">
        <v>21</v>
      </c>
      <c r="B20" s="3" t="s">
        <v>23</v>
      </c>
      <c r="C20" s="3" t="s">
        <v>25</v>
      </c>
      <c r="D20" s="4">
        <v>1</v>
      </c>
      <c r="E20" s="4">
        <v>1</v>
      </c>
      <c r="F20" s="5">
        <v>1</v>
      </c>
      <c r="G20" s="5" t="s">
        <v>18</v>
      </c>
      <c r="H20" s="6">
        <v>3</v>
      </c>
      <c r="I20" s="5" t="s">
        <v>22</v>
      </c>
      <c r="J20" s="5">
        <v>3000</v>
      </c>
      <c r="K20" s="5" t="s">
        <v>17</v>
      </c>
      <c r="L20" s="5" t="s">
        <v>17</v>
      </c>
      <c r="M20" s="5" t="s">
        <v>17</v>
      </c>
      <c r="N20" s="5" t="s">
        <v>17</v>
      </c>
      <c r="O20" s="5" t="s">
        <v>17</v>
      </c>
      <c r="P20" s="7" t="s">
        <v>19</v>
      </c>
      <c r="Q20" s="7" t="s">
        <v>20</v>
      </c>
    </row>
    <row r="21" spans="1:17">
      <c r="A21" s="3" t="s">
        <v>21</v>
      </c>
      <c r="B21" s="3" t="s">
        <v>23</v>
      </c>
      <c r="C21" s="3" t="s">
        <v>24</v>
      </c>
      <c r="D21" s="4">
        <v>1</v>
      </c>
      <c r="E21" s="4">
        <v>1</v>
      </c>
      <c r="F21" s="5">
        <v>1</v>
      </c>
      <c r="G21" s="5" t="s">
        <v>18</v>
      </c>
      <c r="H21" s="6">
        <v>4</v>
      </c>
      <c r="I21" s="5" t="s">
        <v>22</v>
      </c>
      <c r="J21" s="5">
        <v>4000</v>
      </c>
      <c r="K21" s="5" t="s">
        <v>17</v>
      </c>
      <c r="L21" s="5" t="s">
        <v>17</v>
      </c>
      <c r="M21" s="5" t="s">
        <v>17</v>
      </c>
      <c r="N21" s="5" t="s">
        <v>17</v>
      </c>
      <c r="O21" s="5" t="s">
        <v>17</v>
      </c>
      <c r="P21" s="7" t="s">
        <v>19</v>
      </c>
      <c r="Q21" s="7" t="s">
        <v>20</v>
      </c>
    </row>
    <row r="22" spans="1:17" hidden="1">
      <c r="B22" s="9"/>
      <c r="C22" s="10" t="s">
        <v>42</v>
      </c>
      <c r="D22" s="11">
        <f>AVERAGE(D12:D21)</f>
        <v>91.3</v>
      </c>
      <c r="E22" s="11">
        <f>AVERAGE(E12:E21)</f>
        <v>99.3</v>
      </c>
      <c r="F22" s="12">
        <f>AVERAGE(F12:F21)</f>
        <v>1.0419714250000001</v>
      </c>
      <c r="J22" s="12">
        <f t="shared" ref="J22:O22" si="0">AVERAGE(J12:J21)</f>
        <v>7028.5112424799991</v>
      </c>
      <c r="K22" s="12">
        <f t="shared" si="0"/>
        <v>2.5555186450000003</v>
      </c>
      <c r="L22" s="12">
        <f t="shared" si="0"/>
        <v>370.85</v>
      </c>
      <c r="M22" s="12">
        <f t="shared" si="0"/>
        <v>4.75</v>
      </c>
      <c r="N22" s="12" t="e">
        <f t="shared" si="0"/>
        <v>#DIV/0!</v>
      </c>
      <c r="O22" s="12">
        <f t="shared" si="0"/>
        <v>6.25</v>
      </c>
    </row>
    <row r="23" spans="1:17" s="8" customFormat="1" hidden="1">
      <c r="B23" s="9"/>
      <c r="C23" s="10" t="s">
        <v>43</v>
      </c>
      <c r="D23" s="11">
        <f>MIN(D12:D21)</f>
        <v>1</v>
      </c>
      <c r="E23" s="11">
        <f>MIN(E12:E21)</f>
        <v>1</v>
      </c>
      <c r="F23" s="12">
        <f>MIN(F12:F21)</f>
        <v>1</v>
      </c>
      <c r="J23" s="12">
        <f t="shared" ref="J23:O23" si="1">MIN(J12:J21)</f>
        <v>3000</v>
      </c>
      <c r="K23" s="12">
        <f t="shared" si="1"/>
        <v>1.29032258</v>
      </c>
      <c r="L23" s="12">
        <f t="shared" si="1"/>
        <v>211</v>
      </c>
      <c r="M23" s="12">
        <f t="shared" si="1"/>
        <v>2</v>
      </c>
      <c r="N23" s="12">
        <f t="shared" si="1"/>
        <v>0</v>
      </c>
      <c r="O23" s="12">
        <f t="shared" si="1"/>
        <v>2</v>
      </c>
    </row>
    <row r="24" spans="1:17" s="8" customFormat="1" hidden="1">
      <c r="B24" s="9"/>
      <c r="C24" s="10" t="s">
        <v>44</v>
      </c>
      <c r="D24" s="11">
        <f>MAX(D12:D21)</f>
        <v>430</v>
      </c>
      <c r="E24" s="11">
        <f>MAX(E12:E21)</f>
        <v>475</v>
      </c>
      <c r="F24" s="12">
        <f>MAX(F12:F21)</f>
        <v>1.1200000000000001</v>
      </c>
      <c r="J24" s="12">
        <f t="shared" ref="J24:O24" si="2">MAX(J12:J21)</f>
        <v>10333.33333333</v>
      </c>
      <c r="K24" s="12">
        <f t="shared" si="2"/>
        <v>3.4482758599999999</v>
      </c>
      <c r="L24" s="12">
        <f t="shared" si="2"/>
        <v>621.5</v>
      </c>
      <c r="M24" s="12">
        <f t="shared" si="2"/>
        <v>10</v>
      </c>
      <c r="N24" s="12">
        <f t="shared" si="2"/>
        <v>0</v>
      </c>
      <c r="O24" s="12">
        <f t="shared" si="2"/>
        <v>15</v>
      </c>
    </row>
    <row r="25" spans="1:17" s="8" customFormat="1" hidden="1">
      <c r="B25" s="9"/>
      <c r="C25" s="10" t="s">
        <v>45</v>
      </c>
      <c r="D25" s="11">
        <f>MEDIAN(D12:D21)</f>
        <v>17</v>
      </c>
      <c r="E25" s="11">
        <f>MEDIAN(E12:E21)</f>
        <v>18.5</v>
      </c>
      <c r="F25" s="12">
        <f>MEDIAN(F12:F21)</f>
        <v>1.0236486500000002</v>
      </c>
      <c r="J25" s="12">
        <f t="shared" ref="J25:O25" si="3">MEDIAN(J12:J21)</f>
        <v>7275.8620689700001</v>
      </c>
      <c r="K25" s="12">
        <f t="shared" si="3"/>
        <v>2.7417380700000002</v>
      </c>
      <c r="L25" s="12">
        <f t="shared" si="3"/>
        <v>325.45</v>
      </c>
      <c r="M25" s="12">
        <f t="shared" si="3"/>
        <v>3.5</v>
      </c>
      <c r="N25" s="12" t="e">
        <f t="shared" si="3"/>
        <v>#NUM!</v>
      </c>
      <c r="O25" s="12">
        <f t="shared" si="3"/>
        <v>4</v>
      </c>
    </row>
    <row r="26" spans="1:17" s="8" customFormat="1">
      <c r="B26" s="9"/>
      <c r="C26" s="9"/>
      <c r="D26" s="11"/>
      <c r="E26" s="11"/>
      <c r="F26" s="9"/>
      <c r="J26" s="9"/>
      <c r="K26" s="9"/>
      <c r="L26" s="9"/>
      <c r="M26" s="9"/>
      <c r="N26" s="9"/>
      <c r="O26" s="9"/>
    </row>
    <row r="27" spans="1:17" s="8" customFormat="1">
      <c r="B27" s="13" t="s">
        <v>46</v>
      </c>
      <c r="C27" s="13"/>
      <c r="D27" s="13">
        <f>AVERAGEIF(A:A,"스위트스팟 팝업",D:D)</f>
        <v>94.6</v>
      </c>
      <c r="E27" s="13">
        <f>AVERAGEIF(A:A,"스위트스팟 팝업",E:E)</f>
        <v>100.4</v>
      </c>
      <c r="F27" s="13">
        <f>AVERAGEIF($A:$A,"스위트스팟 팝업",F:F)</f>
        <v>1.0779884740000001</v>
      </c>
      <c r="J27" s="13">
        <f>AVERAGEIF($A:$A,"스위트스팟 팝업",J:J)</f>
        <v>7211.9810320320003</v>
      </c>
      <c r="K27" s="13">
        <f>AVERAGEIF($A:$A,"스위트스팟 팝업",K:K)</f>
        <v>4.1431567933333335</v>
      </c>
      <c r="L27" s="13">
        <f>AVERAGEIF($A:$A,"스위트스팟 팝업",L:L)</f>
        <v>282.10317460333334</v>
      </c>
      <c r="M27" s="13">
        <f>AVERAGEIF($A:$A,"스위트스팟 팝업",M:M)</f>
        <v>3</v>
      </c>
      <c r="N27" s="13" t="e">
        <f>AVERAGEIF($A:$A,"스위트스팟 팝업",N:N)</f>
        <v>#DIV/0!</v>
      </c>
      <c r="O27" s="13">
        <f>AVERAGEIF($A:$A,"스위트스팟 팝업",O:O)</f>
        <v>4</v>
      </c>
    </row>
    <row r="28" spans="1:17" s="8" customFormat="1">
      <c r="B28" s="13" t="s">
        <v>47</v>
      </c>
      <c r="C28" s="13"/>
      <c r="D28" s="13">
        <f>AVERAGEIF(A:A,"팝업스토어가자",D:D)</f>
        <v>168.86666666666667</v>
      </c>
      <c r="E28" s="13">
        <f>AVERAGEIF($A:$A,"팝업스토어가자",E:E)</f>
        <v>183.26666666666668</v>
      </c>
      <c r="F28" s="13">
        <f>AVERAGEIF($A:$A,"팝업스토어가자",F:F)</f>
        <v>1.0503433513333333</v>
      </c>
      <c r="J28" s="13">
        <f>AVERAGEIF($A:$A,"팝업스토어가자",J:J)</f>
        <v>7459.3689230421442</v>
      </c>
      <c r="K28" s="13">
        <f>AVERAGEIF($A:$A,"팝업스토어가자",K:K)</f>
        <v>2.9401218955555555</v>
      </c>
      <c r="L28" s="13">
        <f>AVERAGEIF($A:$A,"팝업스토어가자",L:L)</f>
        <v>315.85505050555554</v>
      </c>
      <c r="M28" s="13">
        <f>AVERAGEIF($A:$A,"팝업스토어가자",M:M)</f>
        <v>7.2222222222222223</v>
      </c>
      <c r="N28" s="13" t="e">
        <f>AVERAGEIF($A:$A,"팝업스토어가자",N:N)</f>
        <v>#DIV/0!</v>
      </c>
      <c r="O28" s="13">
        <f>AVERAGEIF($A:$A,"팝업스토어가자",O:O)</f>
        <v>9.5555555555555554</v>
      </c>
    </row>
    <row r="29" spans="1:17" s="8" customFormat="1"/>
    <row r="30" spans="1:17" s="8" customFormat="1"/>
    <row r="31" spans="1:17" s="8" customFormat="1"/>
    <row r="32" spans="1:17" s="8" customFormat="1"/>
    <row r="33" s="8" customFormat="1"/>
    <row r="34" s="8" customFormat="1"/>
    <row r="35" s="8" customFormat="1"/>
  </sheetData>
  <autoFilter ref="A1:R25" xr:uid="{00000000-0001-0000-0000-000000000000}">
    <filterColumn colId="0">
      <filters>
        <filter val="팝업스토어가자"/>
      </filters>
    </filterColumn>
    <sortState xmlns:xlrd2="http://schemas.microsoft.com/office/spreadsheetml/2017/richdata2" ref="A2:R21">
      <sortCondition ref="C1:C21"/>
    </sortState>
  </autoFilter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Marketing</cp:lastModifiedBy>
  <dcterms:created xsi:type="dcterms:W3CDTF">2024-06-18T07:19:12Z</dcterms:created>
  <dcterms:modified xsi:type="dcterms:W3CDTF">2024-06-18T09:03:01Z</dcterms:modified>
</cp:coreProperties>
</file>