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ereh/Documents/문서 - sweetspot의 MacBook Pro/sweetspot backup용/스위트스팟/퍼포먼스 트래킹 /"/>
    </mc:Choice>
  </mc:AlternateContent>
  <xr:revisionPtr revIDLastSave="0" documentId="13_ncr:1_{906ACCE5-AE1C-B843-A45D-80B0C4BE3877}" xr6:coauthVersionLast="47" xr6:coauthVersionMax="47" xr10:uidLastSave="{00000000-0000-0000-0000-000000000000}"/>
  <bookViews>
    <workbookView xWindow="0" yWindow="500" windowWidth="38400" windowHeight="20140" xr2:uid="{00000000-000D-0000-FFFF-FFFF00000000}"/>
  </bookViews>
  <sheets>
    <sheet name="Raw Data Report" sheetId="1" r:id="rId1"/>
  </sheets>
  <definedNames>
    <definedName name="_xlnm._FilterDatabase" localSheetId="0" hidden="1">'Raw Data Report'!$A$1:$R$23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" i="1" l="1"/>
  <c r="N23" i="1"/>
  <c r="M23" i="1"/>
  <c r="L23" i="1"/>
  <c r="K23" i="1"/>
  <c r="J23" i="1"/>
  <c r="O22" i="1"/>
  <c r="N22" i="1"/>
  <c r="M22" i="1"/>
  <c r="L22" i="1"/>
  <c r="K22" i="1"/>
  <c r="J22" i="1"/>
  <c r="O21" i="1"/>
  <c r="N21" i="1"/>
  <c r="M21" i="1"/>
  <c r="L21" i="1"/>
  <c r="K21" i="1"/>
  <c r="J21" i="1"/>
  <c r="O20" i="1"/>
  <c r="N20" i="1"/>
  <c r="M20" i="1"/>
  <c r="L20" i="1"/>
  <c r="K20" i="1"/>
  <c r="J20" i="1"/>
  <c r="O19" i="1"/>
  <c r="N19" i="1"/>
  <c r="M19" i="1"/>
  <c r="L19" i="1"/>
  <c r="K19" i="1"/>
  <c r="J19" i="1"/>
  <c r="O18" i="1"/>
  <c r="N18" i="1"/>
  <c r="M18" i="1"/>
  <c r="L18" i="1"/>
  <c r="K18" i="1"/>
  <c r="J18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</calcChain>
</file>

<file path=xl/sharedStrings.xml><?xml version="1.0" encoding="utf-8"?>
<sst xmlns="http://schemas.openxmlformats.org/spreadsheetml/2006/main" count="139" uniqueCount="44">
  <si>
    <t>계정 이름</t>
  </si>
  <si>
    <t>광고 이름</t>
  </si>
  <si>
    <t>일</t>
  </si>
  <si>
    <t>도달</t>
  </si>
  <si>
    <t>노출</t>
  </si>
  <si>
    <t>빈도</t>
  </si>
  <si>
    <t>통화</t>
  </si>
  <si>
    <t>지출 금액 (KRW)</t>
  </si>
  <si>
    <t>기여 설정</t>
  </si>
  <si>
    <t>CPM(1,000회 노출당 비용)</t>
  </si>
  <si>
    <t>CTR(전체)</t>
  </si>
  <si>
    <t>CPC(전체)</t>
  </si>
  <si>
    <t>링크 클릭</t>
  </si>
  <si>
    <t>동영상 50% 재생</t>
  </si>
  <si>
    <t>클릭(전체)</t>
  </si>
  <si>
    <t>보고 시작</t>
  </si>
  <si>
    <t>보고 종료</t>
  </si>
  <si>
    <t/>
  </si>
  <si>
    <t>KRW</t>
  </si>
  <si>
    <t>2024-05-01</t>
  </si>
  <si>
    <t>2024-06-18</t>
  </si>
  <si>
    <t>팝업스토어가자</t>
  </si>
  <si>
    <t>클릭 후 7일 또는 조회 후 1일</t>
  </si>
  <si>
    <t>5월_팝업스토어 체크리스트(2차) 2안</t>
  </si>
  <si>
    <t>2024-06-03</t>
  </si>
  <si>
    <t>2024-06-02</t>
  </si>
  <si>
    <t>2024-06-01</t>
  </si>
  <si>
    <t>2024-05-31</t>
  </si>
  <si>
    <t>2024-05-30</t>
  </si>
  <si>
    <t>2024-05-29</t>
  </si>
  <si>
    <t>스위트스팟 팝업</t>
  </si>
  <si>
    <t>5월_팝업스토어 체크리스트(테스트 1차) 2안</t>
  </si>
  <si>
    <t>2024-05-27</t>
  </si>
  <si>
    <t>5월_팝업스토어 체크리스트(1차 테스트) 2안</t>
  </si>
  <si>
    <t>2024-05-26</t>
  </si>
  <si>
    <t>2024-05-25</t>
  </si>
  <si>
    <t>2024-05-24</t>
  </si>
  <si>
    <t>2024-05-23</t>
  </si>
  <si>
    <t>평균</t>
    <phoneticPr fontId="3" type="noConversion"/>
  </si>
  <si>
    <t>min</t>
    <phoneticPr fontId="3" type="noConversion"/>
  </si>
  <si>
    <t>max</t>
    <phoneticPr fontId="3" type="noConversion"/>
  </si>
  <si>
    <t>medium</t>
    <phoneticPr fontId="3" type="noConversion"/>
  </si>
  <si>
    <t>스위트스팟 팝업</t>
    <phoneticPr fontId="3" type="noConversion"/>
  </si>
  <si>
    <t xml:space="preserve">팝업스토어 가자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</si>
</sst>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/m"/>
    <numFmt numFmtId="177" formatCode="0.000"/>
  </numFmts>
  <fonts count="5">
    <font>
      <sz val="11"/>
      <color indexed="8"/>
      <name val="맑은 고딕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90949C"/>
      </left>
      <right style="thin">
        <color rgb="FF90949C"/>
      </right>
      <top style="thin">
        <color rgb="FF90949C"/>
      </top>
      <bottom style="thin">
        <color rgb="FF90949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2" fontId="1" fillId="2" borderId="2" xfId="0" applyNumberFormat="1" applyFont="1" applyFill="1" applyBorder="1" applyAlignment="1">
      <alignment horizontal="left" vertical="center"/>
    </xf>
    <xf numFmtId="1" fontId="1" fillId="2" borderId="3" xfId="0" applyNumberFormat="1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2" fontId="1" fillId="2" borderId="3" xfId="0" applyNumberFormat="1" applyFont="1" applyFill="1" applyBorder="1" applyAlignment="1">
      <alignment horizontal="left" vertical="center"/>
    </xf>
    <xf numFmtId="176" fontId="1" fillId="2" borderId="3" xfId="0" applyNumberFormat="1" applyFont="1" applyFill="1" applyBorder="1" applyAlignment="1">
      <alignment horizontal="left" vertical="center"/>
    </xf>
    <xf numFmtId="2" fontId="1" fillId="2" borderId="1" xfId="0" applyNumberFormat="1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left" vertical="center"/>
    </xf>
    <xf numFmtId="176" fontId="1" fillId="2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177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 Report'!$J$1</c:f>
              <c:strCache>
                <c:ptCount val="1"/>
                <c:pt idx="0">
                  <c:v>CPM(1,000회 노출당 비용)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'Raw Data Report'!$C$2:$C$17</c:f>
              <c:strCache>
                <c:ptCount val="16"/>
                <c:pt idx="0">
                  <c:v>2024-05-23</c:v>
                </c:pt>
                <c:pt idx="1">
                  <c:v>2024-05-23</c:v>
                </c:pt>
                <c:pt idx="2">
                  <c:v>2024-05-24</c:v>
                </c:pt>
                <c:pt idx="3">
                  <c:v>2024-05-24</c:v>
                </c:pt>
                <c:pt idx="4">
                  <c:v>2024-05-25</c:v>
                </c:pt>
                <c:pt idx="5">
                  <c:v>2024-05-25</c:v>
                </c:pt>
                <c:pt idx="6">
                  <c:v>2024-05-26</c:v>
                </c:pt>
                <c:pt idx="7">
                  <c:v>2024-05-26</c:v>
                </c:pt>
                <c:pt idx="8">
                  <c:v>2024-05-27</c:v>
                </c:pt>
                <c:pt idx="9">
                  <c:v>2024-05-27</c:v>
                </c:pt>
                <c:pt idx="10">
                  <c:v>2024-05-29</c:v>
                </c:pt>
                <c:pt idx="11">
                  <c:v>2024-05-30</c:v>
                </c:pt>
                <c:pt idx="12">
                  <c:v>2024-05-31</c:v>
                </c:pt>
                <c:pt idx="13">
                  <c:v>2024-06-01</c:v>
                </c:pt>
                <c:pt idx="14">
                  <c:v>2024-06-02</c:v>
                </c:pt>
                <c:pt idx="15">
                  <c:v>2024-06-03</c:v>
                </c:pt>
              </c:strCache>
            </c:strRef>
          </c:cat>
          <c:val>
            <c:numRef>
              <c:f>'Raw Data Report'!$J$2:$J$17</c:f>
              <c:numCache>
                <c:formatCode>General</c:formatCode>
                <c:ptCount val="16"/>
                <c:pt idx="0">
                  <c:v>11135.03649635</c:v>
                </c:pt>
                <c:pt idx="1">
                  <c:v>7328.6075949400001</c:v>
                </c:pt>
                <c:pt idx="2">
                  <c:v>10752.75190517</c:v>
                </c:pt>
                <c:pt idx="3">
                  <c:v>7631.9218240999999</c:v>
                </c:pt>
                <c:pt idx="4">
                  <c:v>10264.230498950001</c:v>
                </c:pt>
                <c:pt idx="5">
                  <c:v>7631.4199395799997</c:v>
                </c:pt>
                <c:pt idx="6">
                  <c:v>8175.6756756799996</c:v>
                </c:pt>
                <c:pt idx="7">
                  <c:v>7367.1399594300001</c:v>
                </c:pt>
                <c:pt idx="8">
                  <c:v>8801.8867924499991</c:v>
                </c:pt>
                <c:pt idx="9">
                  <c:v>7011.4942528700003</c:v>
                </c:pt>
                <c:pt idx="10">
                  <c:v>6840</c:v>
                </c:pt>
                <c:pt idx="11">
                  <c:v>7478.9719626200003</c:v>
                </c:pt>
                <c:pt idx="12">
                  <c:v>7203.3542976899998</c:v>
                </c:pt>
                <c:pt idx="13">
                  <c:v>6052.3943662000001</c:v>
                </c:pt>
                <c:pt idx="14">
                  <c:v>5150.1812532399999</c:v>
                </c:pt>
                <c:pt idx="15">
                  <c:v>4451.5636918399996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C-C54C-BB9E-0DB269323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156735"/>
        <c:axId val="1318180527"/>
      </c:lineChart>
      <c:catAx>
        <c:axId val="131815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8180527"/>
        <c:crosses val="autoZero"/>
        <c:auto val="1"/>
        <c:lblAlgn val="ctr"/>
        <c:lblOffset val="100"/>
        <c:noMultiLvlLbl val="0"/>
      </c:catAx>
      <c:valAx>
        <c:axId val="131818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815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 Report'!$K$1</c:f>
              <c:strCache>
                <c:ptCount val="1"/>
                <c:pt idx="0">
                  <c:v>CTR(전체)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'Raw Data Report'!$C$2:$C$17</c:f>
              <c:strCache>
                <c:ptCount val="16"/>
                <c:pt idx="0">
                  <c:v>2024-05-23</c:v>
                </c:pt>
                <c:pt idx="1">
                  <c:v>2024-05-23</c:v>
                </c:pt>
                <c:pt idx="2">
                  <c:v>2024-05-24</c:v>
                </c:pt>
                <c:pt idx="3">
                  <c:v>2024-05-24</c:v>
                </c:pt>
                <c:pt idx="4">
                  <c:v>2024-05-25</c:v>
                </c:pt>
                <c:pt idx="5">
                  <c:v>2024-05-25</c:v>
                </c:pt>
                <c:pt idx="6">
                  <c:v>2024-05-26</c:v>
                </c:pt>
                <c:pt idx="7">
                  <c:v>2024-05-26</c:v>
                </c:pt>
                <c:pt idx="8">
                  <c:v>2024-05-27</c:v>
                </c:pt>
                <c:pt idx="9">
                  <c:v>2024-05-27</c:v>
                </c:pt>
                <c:pt idx="10">
                  <c:v>2024-05-29</c:v>
                </c:pt>
                <c:pt idx="11">
                  <c:v>2024-05-30</c:v>
                </c:pt>
                <c:pt idx="12">
                  <c:v>2024-05-31</c:v>
                </c:pt>
                <c:pt idx="13">
                  <c:v>2024-06-01</c:v>
                </c:pt>
                <c:pt idx="14">
                  <c:v>2024-06-02</c:v>
                </c:pt>
                <c:pt idx="15">
                  <c:v>2024-06-03</c:v>
                </c:pt>
              </c:strCache>
            </c:strRef>
          </c:cat>
          <c:val>
            <c:numRef>
              <c:f>'Raw Data Report'!$K$2:$K$17</c:f>
              <c:numCache>
                <c:formatCode>General</c:formatCode>
                <c:ptCount val="16"/>
                <c:pt idx="0">
                  <c:v>4.1970802899999997</c:v>
                </c:pt>
                <c:pt idx="1">
                  <c:v>2.6835442999999999</c:v>
                </c:pt>
                <c:pt idx="2">
                  <c:v>4.1490262500000004</c:v>
                </c:pt>
                <c:pt idx="3">
                  <c:v>5.21172638</c:v>
                </c:pt>
                <c:pt idx="4">
                  <c:v>2.9515108900000002</c:v>
                </c:pt>
                <c:pt idx="5">
                  <c:v>2.71903323</c:v>
                </c:pt>
                <c:pt idx="6">
                  <c:v>3.69843528</c:v>
                </c:pt>
                <c:pt idx="7">
                  <c:v>3.4482758599999999</c:v>
                </c:pt>
                <c:pt idx="8">
                  <c:v>3.7735849099999998</c:v>
                </c:pt>
                <c:pt idx="9">
                  <c:v>3.4482758599999999</c:v>
                </c:pt>
                <c:pt idx="10">
                  <c:v>0</c:v>
                </c:pt>
                <c:pt idx="11">
                  <c:v>3.27102804</c:v>
                </c:pt>
                <c:pt idx="12">
                  <c:v>3.2844164899999999</c:v>
                </c:pt>
                <c:pt idx="13">
                  <c:v>2.53521127</c:v>
                </c:pt>
                <c:pt idx="14">
                  <c:v>3.6768513700000001</c:v>
                </c:pt>
                <c:pt idx="15">
                  <c:v>2.2120518699999998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6-F94A-B608-9D31012A0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201039"/>
        <c:axId val="1063577471"/>
      </c:lineChart>
      <c:catAx>
        <c:axId val="101220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3577471"/>
        <c:crosses val="autoZero"/>
        <c:auto val="1"/>
        <c:lblAlgn val="ctr"/>
        <c:lblOffset val="100"/>
        <c:noMultiLvlLbl val="0"/>
      </c:catAx>
      <c:valAx>
        <c:axId val="106357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220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 Report'!$L$1</c:f>
              <c:strCache>
                <c:ptCount val="1"/>
                <c:pt idx="0">
                  <c:v>CPC(전체)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'Raw Data Report'!$C$2:$C$17</c:f>
              <c:strCache>
                <c:ptCount val="16"/>
                <c:pt idx="0">
                  <c:v>2024-05-23</c:v>
                </c:pt>
                <c:pt idx="1">
                  <c:v>2024-05-23</c:v>
                </c:pt>
                <c:pt idx="2">
                  <c:v>2024-05-24</c:v>
                </c:pt>
                <c:pt idx="3">
                  <c:v>2024-05-24</c:v>
                </c:pt>
                <c:pt idx="4">
                  <c:v>2024-05-25</c:v>
                </c:pt>
                <c:pt idx="5">
                  <c:v>2024-05-25</c:v>
                </c:pt>
                <c:pt idx="6">
                  <c:v>2024-05-26</c:v>
                </c:pt>
                <c:pt idx="7">
                  <c:v>2024-05-26</c:v>
                </c:pt>
                <c:pt idx="8">
                  <c:v>2024-05-27</c:v>
                </c:pt>
                <c:pt idx="9">
                  <c:v>2024-05-27</c:v>
                </c:pt>
                <c:pt idx="10">
                  <c:v>2024-05-29</c:v>
                </c:pt>
                <c:pt idx="11">
                  <c:v>2024-05-30</c:v>
                </c:pt>
                <c:pt idx="12">
                  <c:v>2024-05-31</c:v>
                </c:pt>
                <c:pt idx="13">
                  <c:v>2024-06-01</c:v>
                </c:pt>
                <c:pt idx="14">
                  <c:v>2024-06-02</c:v>
                </c:pt>
                <c:pt idx="15">
                  <c:v>2024-06-03</c:v>
                </c:pt>
              </c:strCache>
            </c:strRef>
          </c:cat>
          <c:val>
            <c:numRef>
              <c:f>'Raw Data Report'!$L$2:$L$17</c:f>
              <c:numCache>
                <c:formatCode>General</c:formatCode>
                <c:ptCount val="16"/>
                <c:pt idx="0">
                  <c:v>265.30434782999998</c:v>
                </c:pt>
                <c:pt idx="1">
                  <c:v>273.09433962000003</c:v>
                </c:pt>
                <c:pt idx="2">
                  <c:v>259.16326530999999</c:v>
                </c:pt>
                <c:pt idx="3">
                  <c:v>146.4375</c:v>
                </c:pt>
                <c:pt idx="4">
                  <c:v>347.76190475999999</c:v>
                </c:pt>
                <c:pt idx="5">
                  <c:v>280.66666666999998</c:v>
                </c:pt>
                <c:pt idx="6">
                  <c:v>221.05769230999999</c:v>
                </c:pt>
                <c:pt idx="7">
                  <c:v>213.64705882000001</c:v>
                </c:pt>
                <c:pt idx="8">
                  <c:v>233.25</c:v>
                </c:pt>
                <c:pt idx="9">
                  <c:v>203.33333332999999</c:v>
                </c:pt>
                <c:pt idx="10">
                  <c:v>0</c:v>
                </c:pt>
                <c:pt idx="11">
                  <c:v>228.64285713999999</c:v>
                </c:pt>
                <c:pt idx="12">
                  <c:v>219.31914893999999</c:v>
                </c:pt>
                <c:pt idx="13">
                  <c:v>238.73333332999999</c:v>
                </c:pt>
                <c:pt idx="14">
                  <c:v>140.07042254000001</c:v>
                </c:pt>
                <c:pt idx="15">
                  <c:v>201.24137931000001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F-3840-8A3A-0D4D023C4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944367"/>
        <c:axId val="1247248527"/>
      </c:lineChart>
      <c:catAx>
        <c:axId val="98094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7248527"/>
        <c:crosses val="autoZero"/>
        <c:auto val="1"/>
        <c:lblAlgn val="ctr"/>
        <c:lblOffset val="100"/>
        <c:noMultiLvlLbl val="0"/>
      </c:catAx>
      <c:valAx>
        <c:axId val="12472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094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 Report'!$O$1</c:f>
              <c:strCache>
                <c:ptCount val="1"/>
                <c:pt idx="0">
                  <c:v>클릭(전체)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'Raw Data Report'!$C$2:$C$17</c:f>
              <c:strCache>
                <c:ptCount val="16"/>
                <c:pt idx="0">
                  <c:v>2024-05-23</c:v>
                </c:pt>
                <c:pt idx="1">
                  <c:v>2024-05-23</c:v>
                </c:pt>
                <c:pt idx="2">
                  <c:v>2024-05-24</c:v>
                </c:pt>
                <c:pt idx="3">
                  <c:v>2024-05-24</c:v>
                </c:pt>
                <c:pt idx="4">
                  <c:v>2024-05-25</c:v>
                </c:pt>
                <c:pt idx="5">
                  <c:v>2024-05-25</c:v>
                </c:pt>
                <c:pt idx="6">
                  <c:v>2024-05-26</c:v>
                </c:pt>
                <c:pt idx="7">
                  <c:v>2024-05-26</c:v>
                </c:pt>
                <c:pt idx="8">
                  <c:v>2024-05-27</c:v>
                </c:pt>
                <c:pt idx="9">
                  <c:v>2024-05-27</c:v>
                </c:pt>
                <c:pt idx="10">
                  <c:v>2024-05-29</c:v>
                </c:pt>
                <c:pt idx="11">
                  <c:v>2024-05-30</c:v>
                </c:pt>
                <c:pt idx="12">
                  <c:v>2024-05-31</c:v>
                </c:pt>
                <c:pt idx="13">
                  <c:v>2024-06-01</c:v>
                </c:pt>
                <c:pt idx="14">
                  <c:v>2024-06-02</c:v>
                </c:pt>
                <c:pt idx="15">
                  <c:v>2024-06-03</c:v>
                </c:pt>
              </c:strCache>
            </c:strRef>
          </c:cat>
          <c:val>
            <c:numRef>
              <c:f>'Raw Data Report'!$O$2:$O$17</c:f>
              <c:numCache>
                <c:formatCode>General</c:formatCode>
                <c:ptCount val="16"/>
                <c:pt idx="0">
                  <c:v>23</c:v>
                </c:pt>
                <c:pt idx="1">
                  <c:v>53</c:v>
                </c:pt>
                <c:pt idx="2">
                  <c:v>98</c:v>
                </c:pt>
                <c:pt idx="3">
                  <c:v>16</c:v>
                </c:pt>
                <c:pt idx="4">
                  <c:v>42</c:v>
                </c:pt>
                <c:pt idx="5">
                  <c:v>9</c:v>
                </c:pt>
                <c:pt idx="6">
                  <c:v>52</c:v>
                </c:pt>
                <c:pt idx="7">
                  <c:v>17</c:v>
                </c:pt>
                <c:pt idx="8">
                  <c:v>8</c:v>
                </c:pt>
                <c:pt idx="9">
                  <c:v>3</c:v>
                </c:pt>
                <c:pt idx="10">
                  <c:v>0</c:v>
                </c:pt>
                <c:pt idx="11">
                  <c:v>28</c:v>
                </c:pt>
                <c:pt idx="12">
                  <c:v>47</c:v>
                </c:pt>
                <c:pt idx="13">
                  <c:v>45</c:v>
                </c:pt>
                <c:pt idx="14">
                  <c:v>71</c:v>
                </c:pt>
                <c:pt idx="1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8-2B40-8058-8BBF15928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72863"/>
        <c:axId val="968573151"/>
      </c:lineChart>
      <c:catAx>
        <c:axId val="96887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8573151"/>
        <c:crosses val="autoZero"/>
        <c:auto val="1"/>
        <c:lblAlgn val="ctr"/>
        <c:lblOffset val="100"/>
        <c:noMultiLvlLbl val="0"/>
      </c:catAx>
      <c:valAx>
        <c:axId val="96857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887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 Report'!$D$1</c:f>
              <c:strCache>
                <c:ptCount val="1"/>
                <c:pt idx="0">
                  <c:v>도달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'Raw Data Report'!$C$3:$C$17</c:f>
              <c:strCache>
                <c:ptCount val="15"/>
                <c:pt idx="0">
                  <c:v>2024-05-23</c:v>
                </c:pt>
                <c:pt idx="1">
                  <c:v>2024-05-24</c:v>
                </c:pt>
                <c:pt idx="2">
                  <c:v>2024-05-24</c:v>
                </c:pt>
                <c:pt idx="3">
                  <c:v>2024-05-25</c:v>
                </c:pt>
                <c:pt idx="4">
                  <c:v>2024-05-25</c:v>
                </c:pt>
                <c:pt idx="5">
                  <c:v>2024-05-26</c:v>
                </c:pt>
                <c:pt idx="6">
                  <c:v>2024-05-26</c:v>
                </c:pt>
                <c:pt idx="7">
                  <c:v>2024-05-27</c:v>
                </c:pt>
                <c:pt idx="8">
                  <c:v>2024-05-27</c:v>
                </c:pt>
                <c:pt idx="9">
                  <c:v>2024-05-29</c:v>
                </c:pt>
                <c:pt idx="10">
                  <c:v>2024-05-30</c:v>
                </c:pt>
                <c:pt idx="11">
                  <c:v>2024-05-31</c:v>
                </c:pt>
                <c:pt idx="12">
                  <c:v>2024-06-01</c:v>
                </c:pt>
                <c:pt idx="13">
                  <c:v>2024-06-02</c:v>
                </c:pt>
                <c:pt idx="14">
                  <c:v>2024-06-03</c:v>
                </c:pt>
              </c:strCache>
            </c:strRef>
          </c:cat>
          <c:val>
            <c:numRef>
              <c:f>'Raw Data Report'!$D$3:$D$17</c:f>
              <c:numCache>
                <c:formatCode>0</c:formatCode>
                <c:ptCount val="15"/>
                <c:pt idx="0">
                  <c:v>1912</c:v>
                </c:pt>
                <c:pt idx="1">
                  <c:v>2300</c:v>
                </c:pt>
                <c:pt idx="2">
                  <c:v>298</c:v>
                </c:pt>
                <c:pt idx="3">
                  <c:v>1385</c:v>
                </c:pt>
                <c:pt idx="4">
                  <c:v>325</c:v>
                </c:pt>
                <c:pt idx="5">
                  <c:v>1374</c:v>
                </c:pt>
                <c:pt idx="6">
                  <c:v>476</c:v>
                </c:pt>
                <c:pt idx="7">
                  <c:v>212</c:v>
                </c:pt>
                <c:pt idx="8">
                  <c:v>86</c:v>
                </c:pt>
                <c:pt idx="9">
                  <c:v>25</c:v>
                </c:pt>
                <c:pt idx="10">
                  <c:v>835</c:v>
                </c:pt>
                <c:pt idx="11">
                  <c:v>1383</c:v>
                </c:pt>
                <c:pt idx="12">
                  <c:v>1724</c:v>
                </c:pt>
                <c:pt idx="13">
                  <c:v>1890</c:v>
                </c:pt>
                <c:pt idx="14">
                  <c:v>1275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94-6549-AD1C-B2AFCFB3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918175"/>
        <c:axId val="685100015"/>
      </c:lineChart>
      <c:catAx>
        <c:axId val="117091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5100015"/>
        <c:crosses val="autoZero"/>
        <c:auto val="1"/>
        <c:lblAlgn val="ctr"/>
        <c:lblOffset val="100"/>
        <c:noMultiLvlLbl val="0"/>
      </c:catAx>
      <c:valAx>
        <c:axId val="68510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091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755650</xdr:colOff>
      <xdr:row>48</xdr:row>
      <xdr:rowOff>25400</xdr:rowOff>
    </xdr:from>
    <xdr:to>
      <xdr:col>3</xdr:col>
      <xdr:colOff>1746250</xdr:colOff>
      <xdr:row>62</xdr:row>
      <xdr:rowOff>101600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E35CD7B-ADB9-49BF-69B9-402D33316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1746250</xdr:colOff>
      <xdr:row>48</xdr:row>
      <xdr:rowOff>25400</xdr:rowOff>
    </xdr:from>
    <xdr:to>
      <xdr:col>6</xdr:col>
      <xdr:colOff>1454150</xdr:colOff>
      <xdr:row>62</xdr:row>
      <xdr:rowOff>101600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9E7D750-D40E-6F70-AB81-7EB020037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1466850</xdr:colOff>
      <xdr:row>48</xdr:row>
      <xdr:rowOff>12700</xdr:rowOff>
    </xdr:from>
    <xdr:to>
      <xdr:col>9</xdr:col>
      <xdr:colOff>146050</xdr:colOff>
      <xdr:row>62</xdr:row>
      <xdr:rowOff>88900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AC14D0E-6270-717F-38B9-F747C083D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146050</xdr:colOff>
      <xdr:row>48</xdr:row>
      <xdr:rowOff>12700</xdr:rowOff>
    </xdr:from>
    <xdr:to>
      <xdr:col>11</xdr:col>
      <xdr:colOff>1136650</xdr:colOff>
      <xdr:row>62</xdr:row>
      <xdr:rowOff>88900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701662D-43B1-189A-DE4B-4E43799AA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647700</xdr:colOff>
      <xdr:row>48</xdr:row>
      <xdr:rowOff>25400</xdr:rowOff>
    </xdr:from>
    <xdr:to>
      <xdr:col>1</xdr:col>
      <xdr:colOff>749300</xdr:colOff>
      <xdr:row>62</xdr:row>
      <xdr:rowOff>101600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CB3DC0A-BBB2-AA22-F622-6924B4418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workbookViewId="0">
      <selection activeCell="C24" sqref="C24"/>
    </sheetView>
  </sheetViews>
  <sheetFormatPr baseColWidth="10" defaultColWidth="12.6640625" defaultRowHeight="15"/>
  <cols>
    <col min="1" max="1" width="58.6640625" style="1" customWidth="1"/>
    <col min="2" max="2" width="23.5" style="1" customWidth="1"/>
    <col min="3" max="5" width="23.5" style="1" customWidth="1" collapsed="1"/>
    <col min="6" max="6" width="13" style="1" bestFit="1" customWidth="1" collapsed="1"/>
    <col min="7" max="7" width="27" style="1" customWidth="1" collapsed="1"/>
    <col min="8" max="17" width="23.5" style="1" customWidth="1" collapsed="1"/>
    <col min="18" max="16384" width="12.6640625" style="1" collapsed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>
      <c r="A2" s="3" t="s">
        <v>30</v>
      </c>
      <c r="B2" s="3" t="s">
        <v>31</v>
      </c>
      <c r="C2" s="3" t="s">
        <v>37</v>
      </c>
      <c r="D2" s="4">
        <v>542</v>
      </c>
      <c r="E2" s="4">
        <v>548</v>
      </c>
      <c r="F2" s="5">
        <v>1.0110701099999999</v>
      </c>
      <c r="G2" s="5" t="s">
        <v>18</v>
      </c>
      <c r="H2" s="6">
        <v>6102</v>
      </c>
      <c r="I2" s="5" t="s">
        <v>22</v>
      </c>
      <c r="J2" s="5">
        <v>11135.03649635</v>
      </c>
      <c r="K2" s="5">
        <v>4.1970802899999997</v>
      </c>
      <c r="L2" s="5">
        <v>265.30434782999998</v>
      </c>
      <c r="M2" s="5">
        <v>19</v>
      </c>
      <c r="N2" s="5">
        <v>90</v>
      </c>
      <c r="O2" s="5">
        <v>23</v>
      </c>
      <c r="P2" s="7" t="s">
        <v>19</v>
      </c>
      <c r="Q2" s="7" t="s">
        <v>20</v>
      </c>
    </row>
    <row r="3" spans="1:17">
      <c r="A3" s="3" t="s">
        <v>21</v>
      </c>
      <c r="B3" s="3" t="s">
        <v>33</v>
      </c>
      <c r="C3" s="3" t="s">
        <v>37</v>
      </c>
      <c r="D3" s="4">
        <v>1912</v>
      </c>
      <c r="E3" s="4">
        <v>1975</v>
      </c>
      <c r="F3" s="5">
        <v>1.03294979</v>
      </c>
      <c r="G3" s="5" t="s">
        <v>18</v>
      </c>
      <c r="H3" s="6">
        <v>14474</v>
      </c>
      <c r="I3" s="5" t="s">
        <v>22</v>
      </c>
      <c r="J3" s="5">
        <v>7328.6075949400001</v>
      </c>
      <c r="K3" s="5">
        <v>2.6835442999999999</v>
      </c>
      <c r="L3" s="5">
        <v>273.09433962000003</v>
      </c>
      <c r="M3" s="5">
        <v>38</v>
      </c>
      <c r="N3" s="5">
        <v>121</v>
      </c>
      <c r="O3" s="5">
        <v>53</v>
      </c>
      <c r="P3" s="7" t="s">
        <v>19</v>
      </c>
      <c r="Q3" s="7" t="s">
        <v>20</v>
      </c>
    </row>
    <row r="4" spans="1:17">
      <c r="A4" s="3" t="s">
        <v>30</v>
      </c>
      <c r="B4" s="3" t="s">
        <v>31</v>
      </c>
      <c r="C4" s="3" t="s">
        <v>36</v>
      </c>
      <c r="D4" s="4">
        <v>2300</v>
      </c>
      <c r="E4" s="4">
        <v>2362</v>
      </c>
      <c r="F4" s="5">
        <v>1.0269565199999999</v>
      </c>
      <c r="G4" s="5" t="s">
        <v>18</v>
      </c>
      <c r="H4" s="6">
        <v>25398</v>
      </c>
      <c r="I4" s="5" t="s">
        <v>22</v>
      </c>
      <c r="J4" s="5">
        <v>10752.75190517</v>
      </c>
      <c r="K4" s="5">
        <v>4.1490262500000004</v>
      </c>
      <c r="L4" s="5">
        <v>259.16326530999999</v>
      </c>
      <c r="M4" s="5">
        <v>70</v>
      </c>
      <c r="N4" s="5">
        <v>201</v>
      </c>
      <c r="O4" s="5">
        <v>98</v>
      </c>
      <c r="P4" s="7" t="s">
        <v>19</v>
      </c>
      <c r="Q4" s="7" t="s">
        <v>20</v>
      </c>
    </row>
    <row r="5" spans="1:17">
      <c r="A5" s="3" t="s">
        <v>21</v>
      </c>
      <c r="B5" s="3" t="s">
        <v>33</v>
      </c>
      <c r="C5" s="3" t="s">
        <v>36</v>
      </c>
      <c r="D5" s="4">
        <v>298</v>
      </c>
      <c r="E5" s="4">
        <v>307</v>
      </c>
      <c r="F5" s="5">
        <v>1.0302013400000001</v>
      </c>
      <c r="G5" s="5" t="s">
        <v>18</v>
      </c>
      <c r="H5" s="6">
        <v>2343</v>
      </c>
      <c r="I5" s="5" t="s">
        <v>22</v>
      </c>
      <c r="J5" s="5">
        <v>7631.9218240999999</v>
      </c>
      <c r="K5" s="5">
        <v>5.21172638</v>
      </c>
      <c r="L5" s="5">
        <v>146.4375</v>
      </c>
      <c r="M5" s="5">
        <v>12</v>
      </c>
      <c r="N5" s="5">
        <v>38</v>
      </c>
      <c r="O5" s="5">
        <v>16</v>
      </c>
      <c r="P5" s="7" t="s">
        <v>19</v>
      </c>
      <c r="Q5" s="7" t="s">
        <v>20</v>
      </c>
    </row>
    <row r="6" spans="1:17">
      <c r="A6" s="3" t="s">
        <v>30</v>
      </c>
      <c r="B6" s="3" t="s">
        <v>31</v>
      </c>
      <c r="C6" s="3" t="s">
        <v>35</v>
      </c>
      <c r="D6" s="4">
        <v>1385</v>
      </c>
      <c r="E6" s="4">
        <v>1423</v>
      </c>
      <c r="F6" s="5">
        <v>1.0274368199999999</v>
      </c>
      <c r="G6" s="5" t="s">
        <v>18</v>
      </c>
      <c r="H6" s="6">
        <v>14606</v>
      </c>
      <c r="I6" s="5" t="s">
        <v>22</v>
      </c>
      <c r="J6" s="5">
        <v>10264.230498950001</v>
      </c>
      <c r="K6" s="5">
        <v>2.9515108900000002</v>
      </c>
      <c r="L6" s="5">
        <v>347.76190475999999</v>
      </c>
      <c r="M6" s="5">
        <v>32</v>
      </c>
      <c r="N6" s="5">
        <v>123</v>
      </c>
      <c r="O6" s="5">
        <v>42</v>
      </c>
      <c r="P6" s="7" t="s">
        <v>19</v>
      </c>
      <c r="Q6" s="7" t="s">
        <v>20</v>
      </c>
    </row>
    <row r="7" spans="1:17">
      <c r="A7" s="3" t="s">
        <v>21</v>
      </c>
      <c r="B7" s="3" t="s">
        <v>33</v>
      </c>
      <c r="C7" s="3" t="s">
        <v>35</v>
      </c>
      <c r="D7" s="4">
        <v>325</v>
      </c>
      <c r="E7" s="4">
        <v>331</v>
      </c>
      <c r="F7" s="5">
        <v>1.0184615400000001</v>
      </c>
      <c r="G7" s="5" t="s">
        <v>18</v>
      </c>
      <c r="H7" s="6">
        <v>2526</v>
      </c>
      <c r="I7" s="5" t="s">
        <v>22</v>
      </c>
      <c r="J7" s="5">
        <v>7631.4199395799997</v>
      </c>
      <c r="K7" s="5">
        <v>2.71903323</v>
      </c>
      <c r="L7" s="5">
        <v>280.66666666999998</v>
      </c>
      <c r="M7" s="5">
        <v>8</v>
      </c>
      <c r="N7" s="5">
        <v>24</v>
      </c>
      <c r="O7" s="5">
        <v>9</v>
      </c>
      <c r="P7" s="7" t="s">
        <v>19</v>
      </c>
      <c r="Q7" s="7" t="s">
        <v>20</v>
      </c>
    </row>
    <row r="8" spans="1:17">
      <c r="A8" s="3" t="s">
        <v>30</v>
      </c>
      <c r="B8" s="3" t="s">
        <v>31</v>
      </c>
      <c r="C8" s="3" t="s">
        <v>34</v>
      </c>
      <c r="D8" s="4">
        <v>1374</v>
      </c>
      <c r="E8" s="4">
        <v>1406</v>
      </c>
      <c r="F8" s="5">
        <v>1.02328967</v>
      </c>
      <c r="G8" s="5" t="s">
        <v>18</v>
      </c>
      <c r="H8" s="6">
        <v>11495</v>
      </c>
      <c r="I8" s="5" t="s">
        <v>22</v>
      </c>
      <c r="J8" s="5">
        <v>8175.6756756799996</v>
      </c>
      <c r="K8" s="5">
        <v>3.69843528</v>
      </c>
      <c r="L8" s="5">
        <v>221.05769230999999</v>
      </c>
      <c r="M8" s="5">
        <v>31</v>
      </c>
      <c r="N8" s="5">
        <v>127</v>
      </c>
      <c r="O8" s="5">
        <v>52</v>
      </c>
      <c r="P8" s="7" t="s">
        <v>19</v>
      </c>
      <c r="Q8" s="7" t="s">
        <v>20</v>
      </c>
    </row>
    <row r="9" spans="1:17">
      <c r="A9" s="3" t="s">
        <v>21</v>
      </c>
      <c r="B9" s="3" t="s">
        <v>33</v>
      </c>
      <c r="C9" s="3" t="s">
        <v>34</v>
      </c>
      <c r="D9" s="4">
        <v>476</v>
      </c>
      <c r="E9" s="4">
        <v>493</v>
      </c>
      <c r="F9" s="5">
        <v>1.03571429</v>
      </c>
      <c r="G9" s="5" t="s">
        <v>18</v>
      </c>
      <c r="H9" s="6">
        <v>3632</v>
      </c>
      <c r="I9" s="5" t="s">
        <v>22</v>
      </c>
      <c r="J9" s="5">
        <v>7367.1399594300001</v>
      </c>
      <c r="K9" s="5">
        <v>3.4482758599999999</v>
      </c>
      <c r="L9" s="5">
        <v>213.64705882000001</v>
      </c>
      <c r="M9" s="5">
        <v>11</v>
      </c>
      <c r="N9" s="5">
        <v>49</v>
      </c>
      <c r="O9" s="5">
        <v>17</v>
      </c>
      <c r="P9" s="7" t="s">
        <v>19</v>
      </c>
      <c r="Q9" s="7" t="s">
        <v>20</v>
      </c>
    </row>
    <row r="10" spans="1:17">
      <c r="A10" s="3" t="s">
        <v>30</v>
      </c>
      <c r="B10" s="3" t="s">
        <v>31</v>
      </c>
      <c r="C10" s="3" t="s">
        <v>32</v>
      </c>
      <c r="D10" s="4">
        <v>212</v>
      </c>
      <c r="E10" s="4">
        <v>212</v>
      </c>
      <c r="F10" s="5">
        <v>1</v>
      </c>
      <c r="G10" s="5" t="s">
        <v>18</v>
      </c>
      <c r="H10" s="6">
        <v>1866</v>
      </c>
      <c r="I10" s="5" t="s">
        <v>22</v>
      </c>
      <c r="J10" s="5">
        <v>8801.8867924499991</v>
      </c>
      <c r="K10" s="5">
        <v>3.7735849099999998</v>
      </c>
      <c r="L10" s="5">
        <v>233.25</v>
      </c>
      <c r="M10" s="5">
        <v>4</v>
      </c>
      <c r="N10" s="5">
        <v>19</v>
      </c>
      <c r="O10" s="5">
        <v>8</v>
      </c>
      <c r="P10" s="7" t="s">
        <v>19</v>
      </c>
      <c r="Q10" s="7" t="s">
        <v>20</v>
      </c>
    </row>
    <row r="11" spans="1:17">
      <c r="A11" s="3" t="s">
        <v>21</v>
      </c>
      <c r="B11" s="3" t="s">
        <v>33</v>
      </c>
      <c r="C11" s="3" t="s">
        <v>32</v>
      </c>
      <c r="D11" s="4">
        <v>86</v>
      </c>
      <c r="E11" s="4">
        <v>87</v>
      </c>
      <c r="F11" s="5">
        <v>1.0116279100000001</v>
      </c>
      <c r="G11" s="5" t="s">
        <v>18</v>
      </c>
      <c r="H11" s="6">
        <v>610</v>
      </c>
      <c r="I11" s="5" t="s">
        <v>22</v>
      </c>
      <c r="J11" s="5">
        <v>7011.4942528700003</v>
      </c>
      <c r="K11" s="5">
        <v>3.4482758599999999</v>
      </c>
      <c r="L11" s="5">
        <v>203.33333332999999</v>
      </c>
      <c r="M11" s="5">
        <v>2</v>
      </c>
      <c r="N11" s="5">
        <v>8</v>
      </c>
      <c r="O11" s="5">
        <v>3</v>
      </c>
      <c r="P11" s="7" t="s">
        <v>19</v>
      </c>
      <c r="Q11" s="7" t="s">
        <v>20</v>
      </c>
    </row>
    <row r="12" spans="1:17">
      <c r="A12" s="3" t="s">
        <v>21</v>
      </c>
      <c r="B12" s="3" t="s">
        <v>23</v>
      </c>
      <c r="C12" s="3" t="s">
        <v>29</v>
      </c>
      <c r="D12" s="4">
        <v>25</v>
      </c>
      <c r="E12" s="4">
        <v>25</v>
      </c>
      <c r="F12" s="5">
        <v>1</v>
      </c>
      <c r="G12" s="5" t="s">
        <v>18</v>
      </c>
      <c r="H12" s="6">
        <v>171</v>
      </c>
      <c r="I12" s="5" t="s">
        <v>22</v>
      </c>
      <c r="J12" s="5">
        <v>6840</v>
      </c>
      <c r="K12" s="5" t="s">
        <v>17</v>
      </c>
      <c r="L12" s="5" t="s">
        <v>17</v>
      </c>
      <c r="M12" s="5" t="s">
        <v>17</v>
      </c>
      <c r="N12" s="5">
        <v>6</v>
      </c>
      <c r="O12" s="5" t="s">
        <v>17</v>
      </c>
      <c r="P12" s="7" t="s">
        <v>19</v>
      </c>
      <c r="Q12" s="7" t="s">
        <v>20</v>
      </c>
    </row>
    <row r="13" spans="1:17">
      <c r="A13" s="3" t="s">
        <v>21</v>
      </c>
      <c r="B13" s="3" t="s">
        <v>23</v>
      </c>
      <c r="C13" s="3" t="s">
        <v>28</v>
      </c>
      <c r="D13" s="4">
        <v>835</v>
      </c>
      <c r="E13" s="4">
        <v>856</v>
      </c>
      <c r="F13" s="5">
        <v>1.0251497000000001</v>
      </c>
      <c r="G13" s="5" t="s">
        <v>18</v>
      </c>
      <c r="H13" s="6">
        <v>6402</v>
      </c>
      <c r="I13" s="5" t="s">
        <v>22</v>
      </c>
      <c r="J13" s="5">
        <v>7478.9719626200003</v>
      </c>
      <c r="K13" s="5">
        <v>3.27102804</v>
      </c>
      <c r="L13" s="5">
        <v>228.64285713999999</v>
      </c>
      <c r="M13" s="5">
        <v>25</v>
      </c>
      <c r="N13" s="5">
        <v>60</v>
      </c>
      <c r="O13" s="5">
        <v>28</v>
      </c>
      <c r="P13" s="7" t="s">
        <v>19</v>
      </c>
      <c r="Q13" s="7" t="s">
        <v>20</v>
      </c>
    </row>
    <row r="14" spans="1:17">
      <c r="A14" s="3" t="s">
        <v>21</v>
      </c>
      <c r="B14" s="3" t="s">
        <v>23</v>
      </c>
      <c r="C14" s="3" t="s">
        <v>27</v>
      </c>
      <c r="D14" s="4">
        <v>1383</v>
      </c>
      <c r="E14" s="4">
        <v>1431</v>
      </c>
      <c r="F14" s="5">
        <v>1.03470716</v>
      </c>
      <c r="G14" s="5" t="s">
        <v>18</v>
      </c>
      <c r="H14" s="6">
        <v>10308</v>
      </c>
      <c r="I14" s="5" t="s">
        <v>22</v>
      </c>
      <c r="J14" s="5">
        <v>7203.3542976899998</v>
      </c>
      <c r="K14" s="5">
        <v>3.2844164899999999</v>
      </c>
      <c r="L14" s="5">
        <v>219.31914893999999</v>
      </c>
      <c r="M14" s="5">
        <v>37</v>
      </c>
      <c r="N14" s="5">
        <v>97</v>
      </c>
      <c r="O14" s="5">
        <v>47</v>
      </c>
      <c r="P14" s="7" t="s">
        <v>19</v>
      </c>
      <c r="Q14" s="7" t="s">
        <v>20</v>
      </c>
    </row>
    <row r="15" spans="1:17">
      <c r="A15" s="3" t="s">
        <v>21</v>
      </c>
      <c r="B15" s="3" t="s">
        <v>23</v>
      </c>
      <c r="C15" s="3" t="s">
        <v>26</v>
      </c>
      <c r="D15" s="4">
        <v>1724</v>
      </c>
      <c r="E15" s="4">
        <v>1775</v>
      </c>
      <c r="F15" s="5">
        <v>1.02958237</v>
      </c>
      <c r="G15" s="5" t="s">
        <v>18</v>
      </c>
      <c r="H15" s="6">
        <v>10743</v>
      </c>
      <c r="I15" s="5" t="s">
        <v>22</v>
      </c>
      <c r="J15" s="5">
        <v>6052.3943662000001</v>
      </c>
      <c r="K15" s="5">
        <v>2.53521127</v>
      </c>
      <c r="L15" s="5">
        <v>238.73333332999999</v>
      </c>
      <c r="M15" s="5">
        <v>27</v>
      </c>
      <c r="N15" s="5">
        <v>127</v>
      </c>
      <c r="O15" s="5">
        <v>45</v>
      </c>
      <c r="P15" s="7" t="s">
        <v>19</v>
      </c>
      <c r="Q15" s="7" t="s">
        <v>20</v>
      </c>
    </row>
    <row r="16" spans="1:17">
      <c r="A16" s="3" t="s">
        <v>21</v>
      </c>
      <c r="B16" s="3" t="s">
        <v>23</v>
      </c>
      <c r="C16" s="3" t="s">
        <v>25</v>
      </c>
      <c r="D16" s="4">
        <v>1890</v>
      </c>
      <c r="E16" s="4">
        <v>1931</v>
      </c>
      <c r="F16" s="5">
        <v>1.0216931199999999</v>
      </c>
      <c r="G16" s="5" t="s">
        <v>18</v>
      </c>
      <c r="H16" s="6">
        <v>9945</v>
      </c>
      <c r="I16" s="5" t="s">
        <v>22</v>
      </c>
      <c r="J16" s="5">
        <v>5150.1812532399999</v>
      </c>
      <c r="K16" s="5">
        <v>3.6768513700000001</v>
      </c>
      <c r="L16" s="5">
        <v>140.07042254000001</v>
      </c>
      <c r="M16" s="5">
        <v>51</v>
      </c>
      <c r="N16" s="5">
        <v>167</v>
      </c>
      <c r="O16" s="5">
        <v>71</v>
      </c>
      <c r="P16" s="7" t="s">
        <v>19</v>
      </c>
      <c r="Q16" s="7" t="s">
        <v>20</v>
      </c>
    </row>
    <row r="17" spans="1:17">
      <c r="A17" s="3" t="s">
        <v>21</v>
      </c>
      <c r="B17" s="3" t="s">
        <v>23</v>
      </c>
      <c r="C17" s="3" t="s">
        <v>24</v>
      </c>
      <c r="D17" s="4">
        <v>1275</v>
      </c>
      <c r="E17" s="4">
        <v>1311</v>
      </c>
      <c r="F17" s="5">
        <v>1.02823529</v>
      </c>
      <c r="G17" s="5" t="s">
        <v>18</v>
      </c>
      <c r="H17" s="6">
        <v>5836</v>
      </c>
      <c r="I17" s="5" t="s">
        <v>22</v>
      </c>
      <c r="J17" s="5">
        <v>4451.5636918399996</v>
      </c>
      <c r="K17" s="5">
        <v>2.2120518699999998</v>
      </c>
      <c r="L17" s="5">
        <v>201.24137931000001</v>
      </c>
      <c r="M17" s="5">
        <v>23</v>
      </c>
      <c r="N17" s="5">
        <v>126</v>
      </c>
      <c r="O17" s="5">
        <v>29</v>
      </c>
      <c r="P17" s="7" t="s">
        <v>19</v>
      </c>
      <c r="Q17" s="7" t="s">
        <v>20</v>
      </c>
    </row>
    <row r="18" spans="1:17">
      <c r="A18" s="8"/>
      <c r="B18" s="8"/>
      <c r="C18" s="11" t="s">
        <v>38</v>
      </c>
      <c r="D18" s="9">
        <f>AVERAGE(D8:D17)</f>
        <v>928</v>
      </c>
      <c r="E18" s="9">
        <f>AVERAGE(E8:E17)</f>
        <v>952.7</v>
      </c>
      <c r="F18" s="12">
        <f>AVERAGE(F8:F17)</f>
        <v>1.0209999509999999</v>
      </c>
      <c r="H18" s="8"/>
      <c r="J18" s="12">
        <f t="shared" ref="J18:O18" si="0">AVERAGE(J8:J17)</f>
        <v>6853.266225202</v>
      </c>
      <c r="K18" s="12">
        <f t="shared" si="0"/>
        <v>3.2609034388888896</v>
      </c>
      <c r="L18" s="12">
        <f t="shared" si="0"/>
        <v>211.03280285777774</v>
      </c>
      <c r="M18" s="12">
        <f t="shared" si="0"/>
        <v>23.444444444444443</v>
      </c>
      <c r="N18" s="12">
        <f t="shared" si="0"/>
        <v>78.599999999999994</v>
      </c>
      <c r="O18" s="12">
        <f t="shared" si="0"/>
        <v>33.333333333333336</v>
      </c>
      <c r="P18" s="10"/>
      <c r="Q18" s="10"/>
    </row>
    <row r="19" spans="1:17">
      <c r="A19" s="8"/>
      <c r="B19" s="8"/>
      <c r="C19" s="11" t="s">
        <v>39</v>
      </c>
      <c r="D19" s="9">
        <f>MIN(D8:D17)</f>
        <v>25</v>
      </c>
      <c r="E19" s="9">
        <f>MIN(E8:E17)</f>
        <v>25</v>
      </c>
      <c r="F19" s="12">
        <f>MIN(F8:F17)</f>
        <v>1</v>
      </c>
      <c r="H19" s="8"/>
      <c r="J19" s="12">
        <f t="shared" ref="J19:O19" si="1">MIN(J8:J17)</f>
        <v>4451.5636918399996</v>
      </c>
      <c r="K19" s="12">
        <f t="shared" si="1"/>
        <v>2.2120518699999998</v>
      </c>
      <c r="L19" s="12">
        <f t="shared" si="1"/>
        <v>140.07042254000001</v>
      </c>
      <c r="M19" s="12">
        <f t="shared" si="1"/>
        <v>2</v>
      </c>
      <c r="N19" s="12">
        <f t="shared" si="1"/>
        <v>6</v>
      </c>
      <c r="O19" s="12">
        <f t="shared" si="1"/>
        <v>3</v>
      </c>
      <c r="P19" s="10"/>
      <c r="Q19" s="10"/>
    </row>
    <row r="20" spans="1:17">
      <c r="A20" s="8"/>
      <c r="B20" s="8"/>
      <c r="C20" s="11" t="s">
        <v>40</v>
      </c>
      <c r="D20" s="9">
        <f>MAX(D8:D17)</f>
        <v>1890</v>
      </c>
      <c r="E20" s="9">
        <f>MAX(E8:E17)</f>
        <v>1931</v>
      </c>
      <c r="F20" s="12">
        <f>MAX(F8:F17)</f>
        <v>1.03571429</v>
      </c>
      <c r="H20" s="8"/>
      <c r="J20" s="12">
        <f t="shared" ref="J20:O20" si="2">MAX(J8:J17)</f>
        <v>8801.8867924499991</v>
      </c>
      <c r="K20" s="12">
        <f t="shared" si="2"/>
        <v>3.7735849099999998</v>
      </c>
      <c r="L20" s="12">
        <f t="shared" si="2"/>
        <v>238.73333332999999</v>
      </c>
      <c r="M20" s="12">
        <f t="shared" si="2"/>
        <v>51</v>
      </c>
      <c r="N20" s="12">
        <f t="shared" si="2"/>
        <v>167</v>
      </c>
      <c r="O20" s="12">
        <f t="shared" si="2"/>
        <v>71</v>
      </c>
      <c r="P20" s="10"/>
      <c r="Q20" s="10"/>
    </row>
    <row r="21" spans="1:17">
      <c r="A21" s="8"/>
      <c r="B21" s="8"/>
      <c r="C21" s="11" t="s">
        <v>41</v>
      </c>
      <c r="D21" s="9">
        <f>MEDIAN(D8:D17)</f>
        <v>1055</v>
      </c>
      <c r="E21" s="9">
        <f>MEDIAN(E8:E17)</f>
        <v>1083.5</v>
      </c>
      <c r="F21" s="12">
        <f>MEDIAN(F8:F17)</f>
        <v>1.024219685</v>
      </c>
      <c r="H21" s="8"/>
      <c r="J21" s="12">
        <f t="shared" ref="J21:O21" si="3">MEDIAN(J8:J17)</f>
        <v>7107.4242752800001</v>
      </c>
      <c r="K21" s="12">
        <f t="shared" si="3"/>
        <v>3.4482758599999999</v>
      </c>
      <c r="L21" s="12">
        <f t="shared" si="3"/>
        <v>219.31914893999999</v>
      </c>
      <c r="M21" s="12">
        <f t="shared" si="3"/>
        <v>25</v>
      </c>
      <c r="N21" s="12">
        <f t="shared" si="3"/>
        <v>78.5</v>
      </c>
      <c r="O21" s="12">
        <f t="shared" si="3"/>
        <v>29</v>
      </c>
      <c r="P21" s="10"/>
      <c r="Q21" s="10"/>
    </row>
    <row r="22" spans="1:17">
      <c r="A22" s="8"/>
      <c r="B22" s="13" t="s">
        <v>42</v>
      </c>
      <c r="C22" s="13"/>
      <c r="D22" s="13">
        <f>AVERAGEIF(A:A,"스위트스팟 팝업",D:D)</f>
        <v>1162.5999999999999</v>
      </c>
      <c r="E22" s="13">
        <f>AVERAGEIF(A:A,"스위트스팟 팝업",E:E)</f>
        <v>1190.2</v>
      </c>
      <c r="F22" s="13">
        <f>AVERAGEIF($A:$A,"스위트스팟 팝업",F:F)</f>
        <v>1.017750624</v>
      </c>
      <c r="H22" s="8"/>
      <c r="J22" s="13">
        <f t="shared" ref="J22:O22" si="4">AVERAGEIF($A:$A,"스위트스팟 팝업",J:J)</f>
        <v>9825.9162737200004</v>
      </c>
      <c r="K22" s="13">
        <f t="shared" si="4"/>
        <v>3.7539275240000003</v>
      </c>
      <c r="L22" s="13">
        <f t="shared" si="4"/>
        <v>265.30744204199999</v>
      </c>
      <c r="M22" s="13">
        <f t="shared" si="4"/>
        <v>31.2</v>
      </c>
      <c r="N22" s="13">
        <f t="shared" si="4"/>
        <v>112</v>
      </c>
      <c r="O22" s="13">
        <f t="shared" si="4"/>
        <v>44.6</v>
      </c>
      <c r="P22" s="10"/>
      <c r="Q22" s="10"/>
    </row>
    <row r="23" spans="1:17">
      <c r="A23" s="8"/>
      <c r="B23" s="13" t="s">
        <v>43</v>
      </c>
      <c r="C23" s="13"/>
      <c r="D23" s="13">
        <f>AVERAGEIF(A:A,"팝업스토어가자",D:D)</f>
        <v>929.90909090909088</v>
      </c>
      <c r="E23" s="13">
        <f>AVERAGEIF($A:$A,"팝업스토어가자",E:E)</f>
        <v>956.5454545454545</v>
      </c>
      <c r="F23" s="13">
        <f>AVERAGEIF($A:$A,"팝업스토어가자",F:F)</f>
        <v>1.0243929554545455</v>
      </c>
      <c r="H23" s="8"/>
      <c r="J23" s="13">
        <f t="shared" ref="J23:O23" si="5">AVERAGEIF($A:$A,"팝업스토어가자",J:J)</f>
        <v>6740.6408311372734</v>
      </c>
      <c r="K23" s="13">
        <f t="shared" si="5"/>
        <v>3.2490414670000001</v>
      </c>
      <c r="L23" s="13">
        <f t="shared" si="5"/>
        <v>214.51860397000002</v>
      </c>
      <c r="M23" s="13">
        <f t="shared" si="5"/>
        <v>23.4</v>
      </c>
      <c r="N23" s="13">
        <f t="shared" si="5"/>
        <v>74.818181818181813</v>
      </c>
      <c r="O23" s="13">
        <f t="shared" si="5"/>
        <v>31.8</v>
      </c>
      <c r="P23" s="10"/>
      <c r="Q23" s="10"/>
    </row>
    <row r="24" spans="1:17">
      <c r="A24" s="8"/>
      <c r="B24" s="8"/>
      <c r="C24" s="8"/>
      <c r="D24" s="9"/>
      <c r="E24" s="9"/>
      <c r="H24" s="8"/>
      <c r="P24" s="10"/>
      <c r="Q24" s="10"/>
    </row>
    <row r="25" spans="1:17">
      <c r="A25" s="8"/>
      <c r="B25" s="8"/>
      <c r="C25" s="8"/>
      <c r="D25" s="9"/>
      <c r="E25" s="9"/>
      <c r="H25" s="8"/>
      <c r="P25" s="10"/>
      <c r="Q25" s="10"/>
    </row>
  </sheetData>
  <autoFilter ref="A1:R23" xr:uid="{00000000-0001-0000-0000-000000000000}">
    <sortState xmlns:xlrd2="http://schemas.microsoft.com/office/spreadsheetml/2017/richdata2" ref="A2:R17">
      <sortCondition ref="C1:C17"/>
    </sortState>
  </autoFilter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Raw Data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Marketing</cp:lastModifiedBy>
  <dcterms:created xsi:type="dcterms:W3CDTF">2024-06-18T07:07:03Z</dcterms:created>
  <dcterms:modified xsi:type="dcterms:W3CDTF">2024-06-18T09:06:19Z</dcterms:modified>
</cp:coreProperties>
</file>