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reh/Documents/문서 - sweetspot의 MacBook Pro/sweetspot backup용/스위트스팟/퍼포먼스 트래킹 /"/>
    </mc:Choice>
  </mc:AlternateContent>
  <xr:revisionPtr revIDLastSave="0" documentId="13_ncr:1_{B2075C29-F34C-4A44-968B-8EEFFCAA5974}" xr6:coauthVersionLast="47" xr6:coauthVersionMax="47" xr10:uidLastSave="{00000000-0000-0000-0000-000000000000}"/>
  <bookViews>
    <workbookView xWindow="2640" yWindow="500" windowWidth="33600" windowHeight="20140" xr2:uid="{00000000-000D-0000-FFFF-FFFF00000000}"/>
  </bookViews>
  <sheets>
    <sheet name="Raw Data Report" sheetId="1" r:id="rId1"/>
  </sheets>
  <definedNames>
    <definedName name="_xlnm._FilterDatabase" localSheetId="0" hidden="1">'Raw Data Report'!$A$1:$R$16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F19" i="1"/>
  <c r="E19" i="1"/>
  <c r="F18" i="1"/>
  <c r="E18" i="1"/>
  <c r="D19" i="1"/>
  <c r="D18" i="1"/>
  <c r="G16" i="1"/>
  <c r="H16" i="1"/>
  <c r="I16" i="1"/>
  <c r="J16" i="1"/>
  <c r="K16" i="1"/>
  <c r="L16" i="1"/>
  <c r="M16" i="1"/>
  <c r="N16" i="1"/>
  <c r="O16" i="1"/>
  <c r="G15" i="1"/>
  <c r="H15" i="1"/>
  <c r="I15" i="1"/>
  <c r="J15" i="1"/>
  <c r="K15" i="1"/>
  <c r="L15" i="1"/>
  <c r="M15" i="1"/>
  <c r="N15" i="1"/>
  <c r="O15" i="1"/>
  <c r="G14" i="1"/>
  <c r="H14" i="1"/>
  <c r="I14" i="1"/>
  <c r="J14" i="1"/>
  <c r="K14" i="1"/>
  <c r="L14" i="1"/>
  <c r="M14" i="1"/>
  <c r="N14" i="1"/>
  <c r="O14" i="1"/>
  <c r="G13" i="1"/>
  <c r="H13" i="1"/>
  <c r="I13" i="1"/>
  <c r="J13" i="1"/>
  <c r="K13" i="1"/>
  <c r="L13" i="1"/>
  <c r="M13" i="1"/>
  <c r="N13" i="1"/>
  <c r="O13" i="1"/>
  <c r="F14" i="1"/>
  <c r="F15" i="1"/>
  <c r="F16" i="1"/>
  <c r="F13" i="1"/>
  <c r="E16" i="1"/>
  <c r="E15" i="1"/>
  <c r="E14" i="1"/>
  <c r="E13" i="1"/>
  <c r="D16" i="1"/>
  <c r="D15" i="1"/>
  <c r="D14" i="1"/>
  <c r="D13" i="1"/>
</calcChain>
</file>

<file path=xl/sharedStrings.xml><?xml version="1.0" encoding="utf-8"?>
<sst xmlns="http://schemas.openxmlformats.org/spreadsheetml/2006/main" count="100" uniqueCount="37">
  <si>
    <t>계정 이름</t>
  </si>
  <si>
    <t>광고 이름</t>
  </si>
  <si>
    <t>일</t>
  </si>
  <si>
    <t>도달</t>
  </si>
  <si>
    <t>노출</t>
  </si>
  <si>
    <t>빈도</t>
  </si>
  <si>
    <t>통화</t>
  </si>
  <si>
    <t>지출 금액 (KRW)</t>
  </si>
  <si>
    <t>기여 설정</t>
  </si>
  <si>
    <t>CPM(1,000회 노출당 비용)</t>
  </si>
  <si>
    <t>CTR(전체)</t>
  </si>
  <si>
    <t>CPC(전체)</t>
  </si>
  <si>
    <t>링크 클릭</t>
  </si>
  <si>
    <t>동영상 50% 재생</t>
  </si>
  <si>
    <t>클릭(전체)</t>
  </si>
  <si>
    <t>보고 시작</t>
  </si>
  <si>
    <t>보고 종료</t>
  </si>
  <si>
    <t/>
  </si>
  <si>
    <t>KRW</t>
  </si>
  <si>
    <t>2024-05-01</t>
  </si>
  <si>
    <t>2024-06-18</t>
  </si>
  <si>
    <t>스위트스팟 팝업</t>
  </si>
  <si>
    <t>5월_팝업스토어 체크리스트(테스트 1차) 1안</t>
  </si>
  <si>
    <t>2024-05-27</t>
  </si>
  <si>
    <t>클릭 후 7일 또는 조회 후 1일</t>
  </si>
  <si>
    <t>팝업스토어가자</t>
  </si>
  <si>
    <t>5월_팝업스토어 체크리스트(1차 테스트) 1안</t>
  </si>
  <si>
    <t>2024-05-26</t>
  </si>
  <si>
    <t>2024-05-25</t>
  </si>
  <si>
    <t>2024-05-24</t>
  </si>
  <si>
    <t>2024-05-23</t>
  </si>
  <si>
    <t>평균</t>
    <phoneticPr fontId="4" type="noConversion"/>
  </si>
  <si>
    <t>min</t>
    <phoneticPr fontId="4" type="noConversion"/>
  </si>
  <si>
    <t>max</t>
    <phoneticPr fontId="4" type="noConversion"/>
  </si>
  <si>
    <t>medium</t>
    <phoneticPr fontId="4" type="noConversion"/>
  </si>
  <si>
    <t>스위트스팟 팝업</t>
    <phoneticPr fontId="4" type="noConversion"/>
  </si>
  <si>
    <t xml:space="preserve">팝업스토어 가자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</si>
</sst>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/m"/>
    <numFmt numFmtId="177" formatCode="0.000"/>
  </numFmts>
  <fonts count="6">
    <font>
      <sz val="11"/>
      <color indexed="8"/>
      <name val="맑은 고딕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2" fontId="2" fillId="2" borderId="3" xfId="0" applyNumberFormat="1" applyFont="1" applyFill="1" applyBorder="1" applyAlignment="1">
      <alignment horizontal="left" vertical="center"/>
    </xf>
    <xf numFmtId="1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2" fontId="2" fillId="2" borderId="4" xfId="0" applyNumberFormat="1" applyFont="1" applyFill="1" applyBorder="1" applyAlignment="1">
      <alignment horizontal="left" vertical="center"/>
    </xf>
    <xf numFmtId="176" fontId="2" fillId="2" borderId="4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Report'!$J$1</c:f>
              <c:strCache>
                <c:ptCount val="1"/>
                <c:pt idx="0">
                  <c:v>CPM(1,000회 노출당 비용)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Report'!$C$3:$C$12</c:f>
              <c:strCache>
                <c:ptCount val="5"/>
                <c:pt idx="0">
                  <c:v>2024-05-23</c:v>
                </c:pt>
                <c:pt idx="1">
                  <c:v>2024-05-24</c:v>
                </c:pt>
                <c:pt idx="2">
                  <c:v>2024-05-25</c:v>
                </c:pt>
                <c:pt idx="3">
                  <c:v>2024-05-26</c:v>
                </c:pt>
                <c:pt idx="4">
                  <c:v>2024-05-27</c:v>
                </c:pt>
              </c:strCache>
            </c:strRef>
          </c:cat>
          <c:val>
            <c:numRef>
              <c:f>'Raw Data Report'!$J$3:$J$12</c:f>
              <c:numCache>
                <c:formatCode>General</c:formatCode>
                <c:ptCount val="5"/>
                <c:pt idx="0">
                  <c:v>5251.5266065699998</c:v>
                </c:pt>
                <c:pt idx="1">
                  <c:v>6362.3825532299998</c:v>
                </c:pt>
                <c:pt idx="2">
                  <c:v>6200.0964320200001</c:v>
                </c:pt>
                <c:pt idx="3">
                  <c:v>6036.6399259500004</c:v>
                </c:pt>
                <c:pt idx="4">
                  <c:v>6157.8680203000004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3-9049-BA72-101E5A0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46319"/>
        <c:axId val="987473455"/>
      </c:lineChart>
      <c:catAx>
        <c:axId val="10306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7473455"/>
        <c:crosses val="autoZero"/>
        <c:auto val="1"/>
        <c:lblAlgn val="ctr"/>
        <c:lblOffset val="100"/>
        <c:noMultiLvlLbl val="0"/>
      </c:catAx>
      <c:valAx>
        <c:axId val="987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6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Report'!$K$1</c:f>
              <c:strCache>
                <c:ptCount val="1"/>
                <c:pt idx="0">
                  <c:v>CTR(전체)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Report'!$C$3:$C$12</c:f>
              <c:strCache>
                <c:ptCount val="5"/>
                <c:pt idx="0">
                  <c:v>2024-05-23</c:v>
                </c:pt>
                <c:pt idx="1">
                  <c:v>2024-05-24</c:v>
                </c:pt>
                <c:pt idx="2">
                  <c:v>2024-05-25</c:v>
                </c:pt>
                <c:pt idx="3">
                  <c:v>2024-05-26</c:v>
                </c:pt>
                <c:pt idx="4">
                  <c:v>2024-05-27</c:v>
                </c:pt>
              </c:strCache>
            </c:strRef>
          </c:cat>
          <c:val>
            <c:numRef>
              <c:f>'Raw Data Report'!$K$2:$K$12</c:f>
              <c:numCache>
                <c:formatCode>General</c:formatCode>
                <c:ptCount val="5"/>
                <c:pt idx="0">
                  <c:v>2.6170398399999999</c:v>
                </c:pt>
                <c:pt idx="1">
                  <c:v>4.0255150400000002</c:v>
                </c:pt>
                <c:pt idx="2">
                  <c:v>3.6804885899999999</c:v>
                </c:pt>
                <c:pt idx="3">
                  <c:v>3.4325825399999998</c:v>
                </c:pt>
                <c:pt idx="4">
                  <c:v>3.2994923900000002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6-F14A-A62B-68027899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317903"/>
        <c:axId val="985902239"/>
      </c:lineChart>
      <c:catAx>
        <c:axId val="986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902239"/>
        <c:crosses val="autoZero"/>
        <c:auto val="1"/>
        <c:lblAlgn val="ctr"/>
        <c:lblOffset val="100"/>
        <c:noMultiLvlLbl val="0"/>
      </c:catAx>
      <c:valAx>
        <c:axId val="9859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3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Report'!$L$1</c:f>
              <c:strCache>
                <c:ptCount val="1"/>
                <c:pt idx="0">
                  <c:v>CPC(전체)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Report'!$C$3:$C$12</c:f>
              <c:strCache>
                <c:ptCount val="5"/>
                <c:pt idx="0">
                  <c:v>2024-05-23</c:v>
                </c:pt>
                <c:pt idx="1">
                  <c:v>2024-05-24</c:v>
                </c:pt>
                <c:pt idx="2">
                  <c:v>2024-05-25</c:v>
                </c:pt>
                <c:pt idx="3">
                  <c:v>2024-05-26</c:v>
                </c:pt>
                <c:pt idx="4">
                  <c:v>2024-05-27</c:v>
                </c:pt>
              </c:strCache>
            </c:strRef>
          </c:cat>
          <c:val>
            <c:numRef>
              <c:f>'Raw Data Report'!$L$2:$L$12</c:f>
              <c:numCache>
                <c:formatCode>General</c:formatCode>
                <c:ptCount val="5"/>
                <c:pt idx="0">
                  <c:v>200.66666667000001</c:v>
                </c:pt>
                <c:pt idx="1">
                  <c:v>158.05139186</c:v>
                </c:pt>
                <c:pt idx="2">
                  <c:v>168.45851528</c:v>
                </c:pt>
                <c:pt idx="3">
                  <c:v>175.86292134999999</c:v>
                </c:pt>
                <c:pt idx="4">
                  <c:v>186.63076923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1-5E46-89C2-785ECF31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99727"/>
        <c:axId val="988119823"/>
      </c:lineChart>
      <c:catAx>
        <c:axId val="98869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119823"/>
        <c:crosses val="autoZero"/>
        <c:auto val="1"/>
        <c:lblAlgn val="ctr"/>
        <c:lblOffset val="100"/>
        <c:noMultiLvlLbl val="0"/>
      </c:catAx>
      <c:valAx>
        <c:axId val="9881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6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025371828521447E-2"/>
          <c:y val="0.21386592300962379"/>
          <c:w val="0.89030796150481195"/>
          <c:h val="0.68836431904345285"/>
        </c:manualLayout>
      </c:layout>
      <c:lineChart>
        <c:grouping val="standard"/>
        <c:varyColors val="0"/>
        <c:ser>
          <c:idx val="0"/>
          <c:order val="0"/>
          <c:tx>
            <c:strRef>
              <c:f>'Raw Data Report'!$O$1</c:f>
              <c:strCache>
                <c:ptCount val="1"/>
                <c:pt idx="0">
                  <c:v>클릭(전체)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Report'!$C$3:$C$12</c:f>
              <c:strCache>
                <c:ptCount val="5"/>
                <c:pt idx="0">
                  <c:v>2024-05-23</c:v>
                </c:pt>
                <c:pt idx="1">
                  <c:v>2024-05-24</c:v>
                </c:pt>
                <c:pt idx="2">
                  <c:v>2024-05-25</c:v>
                </c:pt>
                <c:pt idx="3">
                  <c:v>2024-05-26</c:v>
                </c:pt>
                <c:pt idx="4">
                  <c:v>2024-05-27</c:v>
                </c:pt>
              </c:strCache>
            </c:strRef>
          </c:cat>
          <c:val>
            <c:numRef>
              <c:f>'Raw Data Report'!$O$2:$O$12</c:f>
              <c:numCache>
                <c:formatCode>General</c:formatCode>
                <c:ptCount val="5"/>
                <c:pt idx="0">
                  <c:v>90</c:v>
                </c:pt>
                <c:pt idx="1">
                  <c:v>467</c:v>
                </c:pt>
                <c:pt idx="2">
                  <c:v>458</c:v>
                </c:pt>
                <c:pt idx="3">
                  <c:v>445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F-4E4F-B8D3-F4B5D16D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688287"/>
        <c:axId val="985213679"/>
      </c:lineChart>
      <c:catAx>
        <c:axId val="9846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213679"/>
        <c:crosses val="autoZero"/>
        <c:auto val="1"/>
        <c:lblAlgn val="ctr"/>
        <c:lblOffset val="100"/>
        <c:noMultiLvlLbl val="0"/>
      </c:catAx>
      <c:valAx>
        <c:axId val="9852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468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'Raw Data Report'!$D$1</c:f>
              <c:strCache>
                <c:ptCount val="1"/>
                <c:pt idx="0">
                  <c:v>도달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Report'!$C$2:$C$11</c:f>
              <c:strCache>
                <c:ptCount val="4"/>
                <c:pt idx="0">
                  <c:v>2024-05-23</c:v>
                </c:pt>
                <c:pt idx="1">
                  <c:v>2024-05-24</c:v>
                </c:pt>
                <c:pt idx="2">
                  <c:v>2024-05-25</c:v>
                </c:pt>
                <c:pt idx="3">
                  <c:v>2024-05-26</c:v>
                </c:pt>
              </c:strCache>
            </c:strRef>
          </c:cat>
          <c:val>
            <c:numRef>
              <c:f>'Raw Data Report'!$D$2:$D$11</c:f>
              <c:numCache>
                <c:formatCode>0</c:formatCode>
                <c:ptCount val="4"/>
                <c:pt idx="0">
                  <c:v>3356</c:v>
                </c:pt>
                <c:pt idx="1">
                  <c:v>11228</c:v>
                </c:pt>
                <c:pt idx="2">
                  <c:v>12444</c:v>
                </c:pt>
                <c:pt idx="3">
                  <c:v>12812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3-BC44-9E7E-FB982AC6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00463"/>
        <c:axId val="701302191"/>
      </c:lineChart>
      <c:catAx>
        <c:axId val="7013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02191"/>
        <c:crosses val="autoZero"/>
        <c:auto val="1"/>
        <c:lblAlgn val="ctr"/>
        <c:lblOffset val="100"/>
        <c:noMultiLvlLbl val="0"/>
      </c:catAx>
      <c:valAx>
        <c:axId val="7013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1276350</xdr:colOff>
      <xdr:row>24</xdr:row>
      <xdr:rowOff>12700</xdr:rowOff>
    </xdr:from>
    <xdr:to>
      <xdr:col>3</xdr:col>
      <xdr:colOff>1136650</xdr:colOff>
      <xdr:row>38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5076597-CE21-6FAA-30B0-0EFDE6F11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1117600</xdr:colOff>
      <xdr:row>24</xdr:row>
      <xdr:rowOff>12700</xdr:rowOff>
    </xdr:from>
    <xdr:to>
      <xdr:col>9</xdr:col>
      <xdr:colOff>317500</xdr:colOff>
      <xdr:row>38</xdr:row>
      <xdr:rowOff>88900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898A71-A64C-9B51-8EF5-12010D9F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25400</xdr:rowOff>
    </xdr:from>
    <xdr:to>
      <xdr:col>11</xdr:col>
      <xdr:colOff>1447800</xdr:colOff>
      <xdr:row>38</xdr:row>
      <xdr:rowOff>101600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4DFF065-047D-F422-F746-321CA5637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1612900</xdr:colOff>
      <xdr:row>24</xdr:row>
      <xdr:rowOff>76200</xdr:rowOff>
    </xdr:from>
    <xdr:to>
      <xdr:col>14</xdr:col>
      <xdr:colOff>812800</xdr:colOff>
      <xdr:row>38</xdr:row>
      <xdr:rowOff>152400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520438E-6309-494A-9E65-08533D46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1238250</xdr:colOff>
      <xdr:row>39</xdr:row>
      <xdr:rowOff>0</xdr:rowOff>
    </xdr:from>
    <xdr:to>
      <xdr:col>3</xdr:col>
      <xdr:colOff>1098550</xdr:colOff>
      <xdr:row>53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1233C9-5674-956F-3C89-E57223B1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9"/>
  <sheetViews>
    <sheetView tabSelected="1" topLeftCell="A17" workbookViewId="0">
      <selection activeCell="E23" sqref="E23"/>
    </sheetView>
  </sheetViews>
  <sheetFormatPr baseColWidth="10" defaultColWidth="12.6640625" defaultRowHeight="15"/>
  <cols>
    <col min="1" max="1" width="21.6640625" style="1" customWidth="1"/>
    <col min="2" max="2" width="38.33203125" style="1" customWidth="1"/>
    <col min="3" max="6" width="23.5" style="1" customWidth="1" collapsed="1"/>
    <col min="7" max="9" width="23.5" style="1" hidden="1" customWidth="1" collapsed="1"/>
    <col min="10" max="17" width="23.5" style="1" customWidth="1" collapsed="1"/>
    <col min="18" max="16384" width="12.6640625" style="1" collapsed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idden="1">
      <c r="A2" s="3" t="s">
        <v>17</v>
      </c>
      <c r="B2" s="3" t="s">
        <v>17</v>
      </c>
      <c r="C2" s="3" t="s">
        <v>17</v>
      </c>
      <c r="D2" s="4">
        <v>39447</v>
      </c>
      <c r="E2" s="4">
        <v>50901</v>
      </c>
      <c r="F2" s="5">
        <v>1.2903642900000001</v>
      </c>
      <c r="G2" s="5" t="s">
        <v>18</v>
      </c>
      <c r="H2" s="6">
        <v>343940</v>
      </c>
      <c r="I2" s="5" t="s">
        <v>17</v>
      </c>
      <c r="J2" s="5">
        <v>6757.0381721399999</v>
      </c>
      <c r="K2" s="5">
        <v>3.6128956200000002</v>
      </c>
      <c r="L2" s="5">
        <v>187.02555737</v>
      </c>
      <c r="M2" s="5">
        <v>1280</v>
      </c>
      <c r="N2" s="5">
        <v>3194</v>
      </c>
      <c r="O2" s="5">
        <v>1839</v>
      </c>
      <c r="P2" s="7" t="s">
        <v>19</v>
      </c>
      <c r="Q2" s="7" t="s">
        <v>20</v>
      </c>
    </row>
    <row r="3" spans="1:17" hidden="1">
      <c r="A3" s="3" t="s">
        <v>21</v>
      </c>
      <c r="B3" s="3" t="s">
        <v>22</v>
      </c>
      <c r="C3" s="3" t="s">
        <v>30</v>
      </c>
      <c r="D3" s="4">
        <v>844</v>
      </c>
      <c r="E3" s="4">
        <v>885</v>
      </c>
      <c r="F3" s="5">
        <v>1.0485781999999999</v>
      </c>
      <c r="G3" s="5" t="s">
        <v>18</v>
      </c>
      <c r="H3" s="6">
        <v>11083</v>
      </c>
      <c r="I3" s="5" t="s">
        <v>24</v>
      </c>
      <c r="J3" s="5">
        <v>12523.163841809999</v>
      </c>
      <c r="K3" s="5">
        <v>3.6158192100000002</v>
      </c>
      <c r="L3" s="5">
        <v>346.34375</v>
      </c>
      <c r="M3" s="5">
        <v>24</v>
      </c>
      <c r="N3" s="5">
        <v>76</v>
      </c>
      <c r="O3" s="5">
        <v>32</v>
      </c>
      <c r="P3" s="7" t="s">
        <v>19</v>
      </c>
      <c r="Q3" s="7" t="s">
        <v>20</v>
      </c>
    </row>
    <row r="4" spans="1:17">
      <c r="A4" s="3" t="s">
        <v>25</v>
      </c>
      <c r="B4" s="3" t="s">
        <v>26</v>
      </c>
      <c r="C4" s="3" t="s">
        <v>30</v>
      </c>
      <c r="D4" s="4">
        <v>3356</v>
      </c>
      <c r="E4" s="4">
        <v>3439</v>
      </c>
      <c r="F4" s="5">
        <v>1.02473182</v>
      </c>
      <c r="G4" s="5" t="s">
        <v>18</v>
      </c>
      <c r="H4" s="6">
        <v>18060</v>
      </c>
      <c r="I4" s="5" t="s">
        <v>24</v>
      </c>
      <c r="J4" s="5">
        <v>5251.5266065699998</v>
      </c>
      <c r="K4" s="5">
        <v>2.6170398399999999</v>
      </c>
      <c r="L4" s="5">
        <v>200.66666667000001</v>
      </c>
      <c r="M4" s="5">
        <v>73</v>
      </c>
      <c r="N4" s="5">
        <v>176</v>
      </c>
      <c r="O4" s="5">
        <v>90</v>
      </c>
      <c r="P4" s="7" t="s">
        <v>19</v>
      </c>
      <c r="Q4" s="7" t="s">
        <v>20</v>
      </c>
    </row>
    <row r="5" spans="1:17" hidden="1">
      <c r="A5" s="3" t="s">
        <v>21</v>
      </c>
      <c r="B5" s="3" t="s">
        <v>22</v>
      </c>
      <c r="C5" s="3" t="s">
        <v>29</v>
      </c>
      <c r="D5" s="4">
        <v>1214</v>
      </c>
      <c r="E5" s="4">
        <v>1253</v>
      </c>
      <c r="F5" s="5">
        <v>1.03212521</v>
      </c>
      <c r="G5" s="5" t="s">
        <v>18</v>
      </c>
      <c r="H5" s="6">
        <v>11888</v>
      </c>
      <c r="I5" s="5" t="s">
        <v>24</v>
      </c>
      <c r="J5" s="5">
        <v>9487.6296887499993</v>
      </c>
      <c r="K5" s="5">
        <v>4.6288906599999997</v>
      </c>
      <c r="L5" s="5">
        <v>204.96551724</v>
      </c>
      <c r="M5" s="5">
        <v>43</v>
      </c>
      <c r="N5" s="5">
        <v>83</v>
      </c>
      <c r="O5" s="5">
        <v>58</v>
      </c>
      <c r="P5" s="7" t="s">
        <v>19</v>
      </c>
      <c r="Q5" s="7" t="s">
        <v>20</v>
      </c>
    </row>
    <row r="6" spans="1:17">
      <c r="A6" s="3" t="s">
        <v>25</v>
      </c>
      <c r="B6" s="3" t="s">
        <v>26</v>
      </c>
      <c r="C6" s="3" t="s">
        <v>29</v>
      </c>
      <c r="D6" s="4">
        <v>11228</v>
      </c>
      <c r="E6" s="4">
        <v>11601</v>
      </c>
      <c r="F6" s="5">
        <v>1.03322052</v>
      </c>
      <c r="G6" s="5" t="s">
        <v>18</v>
      </c>
      <c r="H6" s="6">
        <v>73810</v>
      </c>
      <c r="I6" s="5" t="s">
        <v>24</v>
      </c>
      <c r="J6" s="5">
        <v>6362.3825532299998</v>
      </c>
      <c r="K6" s="5">
        <v>4.0255150400000002</v>
      </c>
      <c r="L6" s="5">
        <v>158.05139186</v>
      </c>
      <c r="M6" s="5">
        <v>322</v>
      </c>
      <c r="N6" s="5">
        <v>670</v>
      </c>
      <c r="O6" s="5">
        <v>467</v>
      </c>
      <c r="P6" s="7" t="s">
        <v>19</v>
      </c>
      <c r="Q6" s="7" t="s">
        <v>20</v>
      </c>
    </row>
    <row r="7" spans="1:17" hidden="1">
      <c r="A7" s="3" t="s">
        <v>21</v>
      </c>
      <c r="B7" s="3" t="s">
        <v>22</v>
      </c>
      <c r="C7" s="3" t="s">
        <v>28</v>
      </c>
      <c r="D7" s="4">
        <v>2503</v>
      </c>
      <c r="E7" s="4">
        <v>2565</v>
      </c>
      <c r="F7" s="5">
        <v>1.02477028</v>
      </c>
      <c r="G7" s="5" t="s">
        <v>18</v>
      </c>
      <c r="H7" s="6">
        <v>24729</v>
      </c>
      <c r="I7" s="5" t="s">
        <v>24</v>
      </c>
      <c r="J7" s="5">
        <v>9640.9356725100006</v>
      </c>
      <c r="K7" s="5">
        <v>3.54775828</v>
      </c>
      <c r="L7" s="5">
        <v>271.74725274999997</v>
      </c>
      <c r="M7" s="5">
        <v>65</v>
      </c>
      <c r="N7" s="5">
        <v>165</v>
      </c>
      <c r="O7" s="5">
        <v>91</v>
      </c>
      <c r="P7" s="7" t="s">
        <v>19</v>
      </c>
      <c r="Q7" s="7" t="s">
        <v>20</v>
      </c>
    </row>
    <row r="8" spans="1:17">
      <c r="A8" s="3" t="s">
        <v>25</v>
      </c>
      <c r="B8" s="3" t="s">
        <v>26</v>
      </c>
      <c r="C8" s="3" t="s">
        <v>28</v>
      </c>
      <c r="D8" s="4">
        <v>12444</v>
      </c>
      <c r="E8" s="4">
        <v>12444</v>
      </c>
      <c r="F8" s="5">
        <v>1</v>
      </c>
      <c r="G8" s="5" t="s">
        <v>18</v>
      </c>
      <c r="H8" s="6">
        <v>77154</v>
      </c>
      <c r="I8" s="5" t="s">
        <v>24</v>
      </c>
      <c r="J8" s="5">
        <v>6200.0964320200001</v>
      </c>
      <c r="K8" s="5">
        <v>3.6804885899999999</v>
      </c>
      <c r="L8" s="5">
        <v>168.45851528</v>
      </c>
      <c r="M8" s="5">
        <v>318</v>
      </c>
      <c r="N8" s="5">
        <v>735</v>
      </c>
      <c r="O8" s="5">
        <v>458</v>
      </c>
      <c r="P8" s="7" t="s">
        <v>19</v>
      </c>
      <c r="Q8" s="7" t="s">
        <v>20</v>
      </c>
    </row>
    <row r="9" spans="1:17" hidden="1">
      <c r="A9" s="3" t="s">
        <v>21</v>
      </c>
      <c r="B9" s="3" t="s">
        <v>22</v>
      </c>
      <c r="C9" s="3" t="s">
        <v>27</v>
      </c>
      <c r="D9" s="4">
        <v>3142</v>
      </c>
      <c r="E9" s="4">
        <v>3240</v>
      </c>
      <c r="F9" s="5">
        <v>1.0311903200000001</v>
      </c>
      <c r="G9" s="5" t="s">
        <v>18</v>
      </c>
      <c r="H9" s="6">
        <v>32333</v>
      </c>
      <c r="I9" s="5" t="s">
        <v>24</v>
      </c>
      <c r="J9" s="5">
        <v>9979.3209876500005</v>
      </c>
      <c r="K9" s="5">
        <v>3.61111111</v>
      </c>
      <c r="L9" s="5">
        <v>276.35042735000002</v>
      </c>
      <c r="M9" s="5">
        <v>83</v>
      </c>
      <c r="N9" s="5">
        <v>288</v>
      </c>
      <c r="O9" s="5">
        <v>117</v>
      </c>
      <c r="P9" s="7" t="s">
        <v>19</v>
      </c>
      <c r="Q9" s="7" t="s">
        <v>20</v>
      </c>
    </row>
    <row r="10" spans="1:17">
      <c r="A10" s="3" t="s">
        <v>25</v>
      </c>
      <c r="B10" s="3" t="s">
        <v>26</v>
      </c>
      <c r="C10" s="3" t="s">
        <v>27</v>
      </c>
      <c r="D10" s="4">
        <v>12812</v>
      </c>
      <c r="E10" s="4">
        <v>12964</v>
      </c>
      <c r="F10" s="5">
        <v>1.0118638799999999</v>
      </c>
      <c r="G10" s="5" t="s">
        <v>18</v>
      </c>
      <c r="H10" s="6">
        <v>78259</v>
      </c>
      <c r="I10" s="5" t="s">
        <v>24</v>
      </c>
      <c r="J10" s="5">
        <v>6036.6399259500004</v>
      </c>
      <c r="K10" s="5">
        <v>3.4325825399999998</v>
      </c>
      <c r="L10" s="5">
        <v>175.86292134999999</v>
      </c>
      <c r="M10" s="5">
        <v>306</v>
      </c>
      <c r="N10" s="5">
        <v>840</v>
      </c>
      <c r="O10" s="5">
        <v>445</v>
      </c>
      <c r="P10" s="7" t="s">
        <v>19</v>
      </c>
      <c r="Q10" s="7" t="s">
        <v>20</v>
      </c>
    </row>
    <row r="11" spans="1:17" hidden="1">
      <c r="A11" s="3" t="s">
        <v>21</v>
      </c>
      <c r="B11" s="3" t="s">
        <v>22</v>
      </c>
      <c r="C11" s="3" t="s">
        <v>23</v>
      </c>
      <c r="D11" s="4">
        <v>538</v>
      </c>
      <c r="E11" s="4">
        <v>540</v>
      </c>
      <c r="F11" s="5">
        <v>1.00371747</v>
      </c>
      <c r="G11" s="5" t="s">
        <v>18</v>
      </c>
      <c r="H11" s="6">
        <v>4493</v>
      </c>
      <c r="I11" s="5" t="s">
        <v>24</v>
      </c>
      <c r="J11" s="5">
        <v>8320.3703703699994</v>
      </c>
      <c r="K11" s="5">
        <v>2.96296296</v>
      </c>
      <c r="L11" s="5">
        <v>280.8125</v>
      </c>
      <c r="M11" s="5">
        <v>11</v>
      </c>
      <c r="N11" s="5">
        <v>40</v>
      </c>
      <c r="O11" s="5">
        <v>16</v>
      </c>
      <c r="P11" s="7" t="s">
        <v>19</v>
      </c>
      <c r="Q11" s="7" t="s">
        <v>20</v>
      </c>
    </row>
    <row r="12" spans="1:17">
      <c r="A12" s="3" t="s">
        <v>25</v>
      </c>
      <c r="B12" s="3" t="s">
        <v>26</v>
      </c>
      <c r="C12" s="3" t="s">
        <v>23</v>
      </c>
      <c r="D12" s="4">
        <v>1957</v>
      </c>
      <c r="E12" s="4">
        <v>1970</v>
      </c>
      <c r="F12" s="5">
        <v>1.0066428199999999</v>
      </c>
      <c r="G12" s="5" t="s">
        <v>18</v>
      </c>
      <c r="H12" s="6">
        <v>12131</v>
      </c>
      <c r="I12" s="5" t="s">
        <v>24</v>
      </c>
      <c r="J12" s="5">
        <v>6157.8680203000004</v>
      </c>
      <c r="K12" s="5">
        <v>3.2994923900000002</v>
      </c>
      <c r="L12" s="5">
        <v>186.63076923</v>
      </c>
      <c r="M12" s="5">
        <v>35</v>
      </c>
      <c r="N12" s="5">
        <v>121</v>
      </c>
      <c r="O12" s="5">
        <v>65</v>
      </c>
      <c r="P12" s="7" t="s">
        <v>19</v>
      </c>
      <c r="Q12" s="7" t="s">
        <v>20</v>
      </c>
    </row>
    <row r="13" spans="1:17" hidden="1">
      <c r="C13" s="10" t="s">
        <v>31</v>
      </c>
      <c r="D13" s="8">
        <f>AVERAGE(D3:D12)</f>
        <v>5003.8</v>
      </c>
      <c r="E13" s="8">
        <f>AVERAGE(E3:E12)</f>
        <v>5090.1000000000004</v>
      </c>
      <c r="F13" s="9">
        <f>AVERAGE(F3:F12)</f>
        <v>1.0216840519999999</v>
      </c>
      <c r="G13" s="9" t="e">
        <f t="shared" ref="G13:O13" si="0">AVERAGE(G3:G12)</f>
        <v>#DIV/0!</v>
      </c>
      <c r="H13" s="9">
        <f t="shared" si="0"/>
        <v>34394</v>
      </c>
      <c r="I13" s="9" t="e">
        <f t="shared" si="0"/>
        <v>#DIV/0!</v>
      </c>
      <c r="J13" s="9">
        <f t="shared" si="0"/>
        <v>7995.993409916</v>
      </c>
      <c r="K13" s="9">
        <f t="shared" si="0"/>
        <v>3.5421660619999997</v>
      </c>
      <c r="L13" s="9">
        <f t="shared" si="0"/>
        <v>226.98897117300004</v>
      </c>
      <c r="M13" s="9">
        <f t="shared" si="0"/>
        <v>128</v>
      </c>
      <c r="N13" s="9">
        <f t="shared" si="0"/>
        <v>319.39999999999998</v>
      </c>
      <c r="O13" s="9">
        <f t="shared" si="0"/>
        <v>183.9</v>
      </c>
    </row>
    <row r="14" spans="1:17" hidden="1">
      <c r="C14" s="10" t="s">
        <v>32</v>
      </c>
      <c r="D14" s="8">
        <f>MIN(D3:D12)</f>
        <v>538</v>
      </c>
      <c r="E14" s="8">
        <f>MIN(E3:E12)</f>
        <v>540</v>
      </c>
      <c r="F14" s="9">
        <f>MIN(F3:F12)</f>
        <v>1</v>
      </c>
      <c r="G14" s="9">
        <f t="shared" ref="G14:O14" si="1">MIN(G3:G12)</f>
        <v>0</v>
      </c>
      <c r="H14" s="9">
        <f t="shared" si="1"/>
        <v>4493</v>
      </c>
      <c r="I14" s="9">
        <f t="shared" si="1"/>
        <v>0</v>
      </c>
      <c r="J14" s="9">
        <f t="shared" si="1"/>
        <v>5251.5266065699998</v>
      </c>
      <c r="K14" s="9">
        <f t="shared" si="1"/>
        <v>2.6170398399999999</v>
      </c>
      <c r="L14" s="9">
        <f t="shared" si="1"/>
        <v>158.05139186</v>
      </c>
      <c r="M14" s="9">
        <f t="shared" si="1"/>
        <v>11</v>
      </c>
      <c r="N14" s="9">
        <f t="shared" si="1"/>
        <v>40</v>
      </c>
      <c r="O14" s="9">
        <f t="shared" si="1"/>
        <v>16</v>
      </c>
    </row>
    <row r="15" spans="1:17" hidden="1">
      <c r="C15" s="10" t="s">
        <v>33</v>
      </c>
      <c r="D15" s="8">
        <f>MAX(D3:D12)</f>
        <v>12812</v>
      </c>
      <c r="E15" s="8">
        <f>MAX(E3:E12)</f>
        <v>12964</v>
      </c>
      <c r="F15" s="9">
        <f>MAX(F3:F12)</f>
        <v>1.0485781999999999</v>
      </c>
      <c r="G15" s="9">
        <f t="shared" ref="G15:O15" si="2">MAX(G3:G12)</f>
        <v>0</v>
      </c>
      <c r="H15" s="9">
        <f t="shared" si="2"/>
        <v>78259</v>
      </c>
      <c r="I15" s="9">
        <f t="shared" si="2"/>
        <v>0</v>
      </c>
      <c r="J15" s="9">
        <f t="shared" si="2"/>
        <v>12523.163841809999</v>
      </c>
      <c r="K15" s="9">
        <f t="shared" si="2"/>
        <v>4.6288906599999997</v>
      </c>
      <c r="L15" s="9">
        <f t="shared" si="2"/>
        <v>346.34375</v>
      </c>
      <c r="M15" s="9">
        <f t="shared" si="2"/>
        <v>322</v>
      </c>
      <c r="N15" s="9">
        <f t="shared" si="2"/>
        <v>840</v>
      </c>
      <c r="O15" s="9">
        <f t="shared" si="2"/>
        <v>467</v>
      </c>
    </row>
    <row r="16" spans="1:17" hidden="1">
      <c r="C16" s="10" t="s">
        <v>34</v>
      </c>
      <c r="D16" s="8">
        <f>MEDIAN(D3:D12)</f>
        <v>2822.5</v>
      </c>
      <c r="E16" s="8">
        <f>MEDIAN(E3:E12)</f>
        <v>2902.5</v>
      </c>
      <c r="F16" s="9">
        <f>MEDIAN(F3:F12)</f>
        <v>1.0247510499999999</v>
      </c>
      <c r="G16" s="9" t="e">
        <f t="shared" ref="G16:O16" si="3">MEDIAN(G3:G12)</f>
        <v>#NUM!</v>
      </c>
      <c r="H16" s="9">
        <f t="shared" si="3"/>
        <v>21394.5</v>
      </c>
      <c r="I16" s="9" t="e">
        <f t="shared" si="3"/>
        <v>#NUM!</v>
      </c>
      <c r="J16" s="9">
        <f t="shared" si="3"/>
        <v>7341.3764617999996</v>
      </c>
      <c r="K16" s="9">
        <f t="shared" si="3"/>
        <v>3.5794346949999998</v>
      </c>
      <c r="L16" s="9">
        <f t="shared" si="3"/>
        <v>202.81609195499999</v>
      </c>
      <c r="M16" s="9">
        <f t="shared" si="3"/>
        <v>69</v>
      </c>
      <c r="N16" s="9">
        <f t="shared" si="3"/>
        <v>170.5</v>
      </c>
      <c r="O16" s="9">
        <f t="shared" si="3"/>
        <v>90.5</v>
      </c>
    </row>
    <row r="17" spans="2:15" s="11" customFormat="1">
      <c r="C17" s="12"/>
      <c r="D17" s="13"/>
      <c r="E17" s="13"/>
      <c r="H17" s="14"/>
    </row>
    <row r="18" spans="2:15" s="15" customFormat="1">
      <c r="B18" s="15" t="s">
        <v>35</v>
      </c>
      <c r="D18" s="15">
        <f>AVERAGEIF(A:A,"스위트스팟 팝업",D:D)</f>
        <v>1648.2</v>
      </c>
      <c r="E18" s="15">
        <f>AVERAGEIF(A:A,"스위트스팟 팝업",E:E)</f>
        <v>1696.6</v>
      </c>
      <c r="F18" s="15">
        <f>AVERAGEIF($A:$A,"스위트스팟 팝업",F:F)</f>
        <v>1.0280762960000001</v>
      </c>
      <c r="G18" s="15" t="e">
        <f>AVERAGEIF($A:$A,"스위트스팟 팝업",G:G)</f>
        <v>#DIV/0!</v>
      </c>
      <c r="H18" s="15">
        <f>AVERAGEIF($A:$A,"스위트스팟 팝업",H:H)</f>
        <v>16905.2</v>
      </c>
      <c r="I18" s="15" t="e">
        <f>AVERAGEIF($A:$A,"스위트스팟 팝업",I:I)</f>
        <v>#DIV/0!</v>
      </c>
      <c r="J18" s="15">
        <f>AVERAGEIF($A:$A,"스위트스팟 팝업",J:J)</f>
        <v>9990.2841122179998</v>
      </c>
      <c r="K18" s="15">
        <f>AVERAGEIF($A:$A,"스위트스팟 팝업",K:K)</f>
        <v>3.6733084439999999</v>
      </c>
      <c r="L18" s="15">
        <f>AVERAGEIF($A:$A,"스위트스팟 팝업",L:L)</f>
        <v>276.04388946799997</v>
      </c>
      <c r="M18" s="15">
        <f>AVERAGEIF($A:$A,"스위트스팟 팝업",M:M)</f>
        <v>45.2</v>
      </c>
      <c r="N18" s="15">
        <f>AVERAGEIF($A:$A,"스위트스팟 팝업",N:N)</f>
        <v>130.4</v>
      </c>
      <c r="O18" s="15">
        <f>AVERAGEIF($A:$A,"스위트스팟 팝업",O:O)</f>
        <v>62.8</v>
      </c>
    </row>
    <row r="19" spans="2:15" s="15" customFormat="1">
      <c r="B19" s="15" t="s">
        <v>36</v>
      </c>
      <c r="D19" s="15">
        <f>AVERAGEIF(A:A,"팝업스토어가자",D:D)</f>
        <v>8359.4</v>
      </c>
      <c r="E19" s="15">
        <f>AVERAGEIF($A:$A,"팝업스토어가자",E:E)</f>
        <v>8483.6</v>
      </c>
      <c r="F19" s="15">
        <f>AVERAGEIF($A:$A,"팝업스토어가자",F:F)</f>
        <v>1.015291808</v>
      </c>
      <c r="G19" s="15" t="e">
        <f>AVERAGEIF($A:$A,"팝업스토어가자",G:G)</f>
        <v>#DIV/0!</v>
      </c>
      <c r="H19" s="15">
        <f>AVERAGEIF($A:$A,"팝업스토어가자",H:H)</f>
        <v>51882.8</v>
      </c>
      <c r="I19" s="15" t="e">
        <f>AVERAGEIF($A:$A,"팝업스토어가자",I:I)</f>
        <v>#DIV/0!</v>
      </c>
      <c r="J19" s="15">
        <f>AVERAGEIF($A:$A,"팝업스토어가자",J:J)</f>
        <v>6001.7027076140002</v>
      </c>
      <c r="K19" s="15">
        <f>AVERAGEIF($A:$A,"팝업스토어가자",K:K)</f>
        <v>3.4110236800000004</v>
      </c>
      <c r="L19" s="15">
        <f>AVERAGEIF($A:$A,"팝업스토어가자",L:L)</f>
        <v>177.93405287800002</v>
      </c>
      <c r="M19" s="15">
        <f>AVERAGEIF($A:$A,"팝업스토어가자",M:M)</f>
        <v>210.8</v>
      </c>
      <c r="N19" s="15">
        <f>AVERAGEIF($A:$A,"팝업스토어가자",N:N)</f>
        <v>508.4</v>
      </c>
      <c r="O19" s="15">
        <f>AVERAGEIF($A:$A,"팝업스토어가자",O:O)</f>
        <v>305</v>
      </c>
    </row>
  </sheetData>
  <autoFilter ref="A1:R16" xr:uid="{00000000-0001-0000-0000-000000000000}">
    <filterColumn colId="0">
      <filters>
        <filter val="팝업스토어가자"/>
      </filters>
    </filterColumn>
    <sortState xmlns:xlrd2="http://schemas.microsoft.com/office/spreadsheetml/2017/richdata2" ref="A4:Q12">
      <sortCondition ref="C1:C16"/>
    </sortState>
  </autoFilter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Marketing</cp:lastModifiedBy>
  <dcterms:created xsi:type="dcterms:W3CDTF">2024-06-18T06:00:50Z</dcterms:created>
  <dcterms:modified xsi:type="dcterms:W3CDTF">2024-06-18T09:06:22Z</dcterms:modified>
</cp:coreProperties>
</file>