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영남대\조향 장치\"/>
    </mc:Choice>
  </mc:AlternateContent>
  <xr:revisionPtr revIDLastSave="0" documentId="13_ncr:1_{1ED6F74E-CA8A-4C6D-88DD-5EA8E5F42CA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9" i="1" l="1"/>
  <c r="M109" i="1"/>
  <c r="J109" i="1"/>
  <c r="I109" i="1"/>
  <c r="P77" i="1"/>
  <c r="R77" i="1" s="1"/>
  <c r="P76" i="1"/>
  <c r="Q76" i="1" s="1"/>
  <c r="AJ75" i="1"/>
  <c r="AH75" i="1"/>
  <c r="AI75" i="1" s="1"/>
  <c r="Q75" i="1"/>
  <c r="P75" i="1"/>
  <c r="R75" i="1" s="1"/>
  <c r="AH74" i="1"/>
  <c r="AJ74" i="1" s="1"/>
  <c r="P74" i="1"/>
  <c r="R74" i="1" s="1"/>
  <c r="AJ73" i="1"/>
  <c r="AH73" i="1"/>
  <c r="AI73" i="1" s="1"/>
  <c r="Q73" i="1"/>
  <c r="P73" i="1"/>
  <c r="R73" i="1" s="1"/>
  <c r="AH72" i="1"/>
  <c r="AJ72" i="1" s="1"/>
  <c r="Q72" i="1"/>
  <c r="P72" i="1"/>
  <c r="R72" i="1" s="1"/>
  <c r="AJ71" i="1"/>
  <c r="AH71" i="1"/>
  <c r="AI71" i="1" s="1"/>
  <c r="Q71" i="1"/>
  <c r="P71" i="1"/>
  <c r="R71" i="1" s="1"/>
  <c r="AH70" i="1"/>
  <c r="AJ70" i="1" s="1"/>
  <c r="AH69" i="1"/>
  <c r="AJ69" i="1" s="1"/>
  <c r="AH68" i="1"/>
  <c r="AJ68" i="1" s="1"/>
  <c r="AI67" i="1"/>
  <c r="AH67" i="1"/>
  <c r="AJ67" i="1" s="1"/>
  <c r="AH66" i="1"/>
  <c r="AJ66" i="1" s="1"/>
  <c r="AJ65" i="1"/>
  <c r="AI65" i="1"/>
  <c r="AH65" i="1"/>
  <c r="AJ64" i="1"/>
  <c r="AH64" i="1"/>
  <c r="AI64" i="1" s="1"/>
  <c r="R64" i="1"/>
  <c r="Q64" i="1"/>
  <c r="P64" i="1"/>
  <c r="O64" i="1"/>
  <c r="N64" i="1"/>
  <c r="M64" i="1"/>
  <c r="L64" i="1"/>
  <c r="K64" i="1"/>
  <c r="J64" i="1"/>
  <c r="I64" i="1"/>
  <c r="AJ63" i="1"/>
  <c r="AI63" i="1"/>
  <c r="AH63" i="1"/>
  <c r="R22" i="1"/>
  <c r="P22" i="1"/>
  <c r="Q22" i="1" s="1"/>
  <c r="P21" i="1"/>
  <c r="R21" i="1" s="1"/>
  <c r="P20" i="1"/>
  <c r="Q20" i="1" s="1"/>
  <c r="P19" i="1"/>
  <c r="R19" i="1" s="1"/>
  <c r="P18" i="1"/>
  <c r="Q18" i="1" s="1"/>
  <c r="Y17" i="1"/>
  <c r="R17" i="1"/>
  <c r="P17" i="1"/>
  <c r="Q17" i="1" s="1"/>
  <c r="Y16" i="1"/>
  <c r="P16" i="1"/>
  <c r="Q16" i="1" s="1"/>
  <c r="Q13" i="1"/>
  <c r="P13" i="1"/>
  <c r="R13" i="1" s="1"/>
  <c r="P12" i="1"/>
  <c r="R12" i="1" s="1"/>
  <c r="R11" i="1"/>
  <c r="Q11" i="1"/>
  <c r="P11" i="1"/>
  <c r="R10" i="1"/>
  <c r="P10" i="1"/>
  <c r="Q10" i="1" s="1"/>
  <c r="P9" i="1"/>
  <c r="R9" i="1" s="1"/>
  <c r="P8" i="1"/>
  <c r="Q8" i="1" s="1"/>
  <c r="P7" i="1"/>
  <c r="R7" i="1" s="1"/>
  <c r="R8" i="1" l="1"/>
  <c r="R20" i="1"/>
  <c r="AI68" i="1"/>
  <c r="R76" i="1"/>
  <c r="Q9" i="1"/>
  <c r="R16" i="1"/>
  <c r="R18" i="1"/>
  <c r="Q21" i="1"/>
  <c r="Q12" i="1"/>
  <c r="AI66" i="1"/>
  <c r="AI72" i="1"/>
  <c r="Q77" i="1"/>
  <c r="Q7" i="1"/>
  <c r="Q19" i="1"/>
  <c r="AI69" i="1"/>
  <c r="Q74" i="1"/>
  <c r="AI70" i="1"/>
  <c r="AI74" i="1"/>
</calcChain>
</file>

<file path=xl/sharedStrings.xml><?xml version="1.0" encoding="utf-8"?>
<sst xmlns="http://schemas.openxmlformats.org/spreadsheetml/2006/main" count="82" uniqueCount="57">
  <si>
    <t>1바퀴(Encoder Value)</t>
  </si>
  <si>
    <t>1m(Encoder Value)</t>
  </si>
  <si>
    <t>601:
2B 40 60 00 00 00 00 00</t>
  </si>
  <si>
    <t>Initialize the driver state machine</t>
  </si>
  <si>
    <t>Set target speed 60rpm</t>
  </si>
  <si>
    <t>YY8</t>
  </si>
  <si>
    <t>YY7</t>
  </si>
  <si>
    <t>Y7</t>
  </si>
  <si>
    <t>AVG</t>
  </si>
  <si>
    <t>Y5</t>
  </si>
  <si>
    <t>저항</t>
  </si>
  <si>
    <t xml:space="preserve">  </t>
  </si>
  <si>
    <t>YY4</t>
  </si>
  <si>
    <t>YY2</t>
  </si>
  <si>
    <t>Y2</t>
  </si>
  <si>
    <t>Y1</t>
  </si>
  <si>
    <t>도</t>
  </si>
  <si>
    <t>Y4</t>
  </si>
  <si>
    <t>YY1</t>
  </si>
  <si>
    <t>Y3</t>
  </si>
  <si>
    <t>Y9</t>
  </si>
  <si>
    <t>Y8</t>
  </si>
  <si>
    <t>Y10</t>
  </si>
  <si>
    <t>YY3</t>
  </si>
  <si>
    <t>YY6</t>
  </si>
  <si>
    <t>YY5</t>
  </si>
  <si>
    <t>YY9</t>
  </si>
  <si>
    <t>Y6</t>
  </si>
  <si>
    <t>-30 -&gt; 0</t>
  </si>
  <si>
    <t>max_error</t>
  </si>
  <si>
    <t>0 -&gt; -30</t>
  </si>
  <si>
    <t>Min_Error</t>
  </si>
  <si>
    <t>min_error</t>
  </si>
  <si>
    <t>Max_Error</t>
  </si>
  <si>
    <t>0 -&gt;30</t>
  </si>
  <si>
    <t>Right</t>
  </si>
  <si>
    <t>YY10</t>
  </si>
  <si>
    <t>30 -&gt; 0</t>
  </si>
  <si>
    <t>Potentiometer</t>
  </si>
  <si>
    <t>Function Description</t>
  </si>
  <si>
    <t>Left(Steering ANGLE)</t>
  </si>
  <si>
    <t>Right(Steering ANGLE)</t>
  </si>
  <si>
    <t xml:space="preserve">Index </t>
  </si>
  <si>
    <t>Name</t>
  </si>
  <si>
    <t>Operation mode</t>
  </si>
  <si>
    <t>Switch operation mode
03 Speed mode</t>
  </si>
  <si>
    <t>581:
60 81 60 00 00 00 00 00</t>
  </si>
  <si>
    <t>601:
23 FF 60 00 3C 00 00 00</t>
  </si>
  <si>
    <t>581:
60 60 60 00 00 00 00 00</t>
  </si>
  <si>
    <t>Front</t>
  </si>
  <si>
    <t>Rear</t>
  </si>
  <si>
    <t>Sub-Index</t>
  </si>
  <si>
    <t>Slave Station</t>
  </si>
  <si>
    <t>Master Station</t>
  </si>
  <si>
    <t>601:
2F 60 60 00 03 00 00 00</t>
  </si>
  <si>
    <t>581:
60 40 60 00 00 00 00 00</t>
  </si>
  <si>
    <t>6060h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</si>
</sst>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0CDEF"/>
      </patternFill>
    </fill>
    <fill>
      <patternFill patternType="solid">
        <fgColor rgb="FFFFCEB0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r>
              <a:rPr lang="en-US" altLang="ko-KR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30 -&gt; 0 , 0- &gt; 30(</a:t>
            </a:r>
            <a:r>
              <a:rPr lang="ko-KR" alt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우회전</a:t>
            </a:r>
            <a:r>
              <a:rPr lang="en-US" altLang="ko-KR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,</a:t>
            </a:r>
            <a:r>
              <a:rPr 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CW)</a:t>
            </a:r>
            <a:endParaRPr lang="en-US"/>
          </a:p>
        </c:rich>
      </c:tx>
      <c:layout>
        <c:manualLayout>
          <c:xMode val="edge"/>
          <c:yMode val="edge"/>
          <c:x val="0.3664554059505462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73882555961609E-2"/>
          <c:y val="7.0755280554294586E-2"/>
          <c:w val="0.90650510787963867"/>
          <c:h val="0.82512414455413818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1400" b="0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Sheet1!$E$7:$E$13</c:f>
              <c:numCache>
                <c:formatCode>General</c:formatCode>
                <c:ptCount val="7"/>
                <c:pt idx="0">
                  <c:v>190</c:v>
                </c:pt>
                <c:pt idx="1">
                  <c:v>255</c:v>
                </c:pt>
                <c:pt idx="2">
                  <c:v>320</c:v>
                </c:pt>
                <c:pt idx="3">
                  <c:v>385</c:v>
                </c:pt>
                <c:pt idx="4">
                  <c:v>450</c:v>
                </c:pt>
                <c:pt idx="5">
                  <c:v>515</c:v>
                </c:pt>
                <c:pt idx="6">
                  <c:v>580</c:v>
                </c:pt>
              </c:numCache>
            </c:numRef>
          </c:cat>
          <c:val>
            <c:numRef>
              <c:f>Sheet1!$P$7:$P$13</c:f>
              <c:numCache>
                <c:formatCode>General</c:formatCode>
                <c:ptCount val="7"/>
                <c:pt idx="0">
                  <c:v>-16.45</c:v>
                </c:pt>
                <c:pt idx="1">
                  <c:v>-14.2</c:v>
                </c:pt>
                <c:pt idx="2">
                  <c:v>-11.15</c:v>
                </c:pt>
                <c:pt idx="3">
                  <c:v>-7.6</c:v>
                </c:pt>
                <c:pt idx="4">
                  <c:v>-4.7</c:v>
                </c:pt>
                <c:pt idx="5">
                  <c:v>-2.75</c:v>
                </c:pt>
                <c:pt idx="6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2-43CA-97B1-9E2135C9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77919"/>
        <c:axId val="720287487"/>
      </c:lineChart>
      <c:catAx>
        <c:axId val="720277919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r>
                  <a:rPr lang="en-US"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rPr>
                  <a:t>AD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720287487"/>
        <c:crosses val="autoZero"/>
        <c:auto val="1"/>
        <c:lblAlgn val="ctr"/>
        <c:lblOffset val="100"/>
        <c:tickMarkSkip val="1"/>
        <c:noMultiLvlLbl val="0"/>
      </c:catAx>
      <c:valAx>
        <c:axId val="7202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vert270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r>
                  <a:rPr lang="en-US"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72027791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r>
              <a:rPr 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AD Value </a:t>
            </a:r>
            <a:r>
              <a:rPr lang="ko-KR" alt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에 따른 </a:t>
            </a:r>
            <a:r>
              <a:rPr 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ANGLE </a:t>
            </a:r>
            <a:r>
              <a:rPr lang="ko-KR" alt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값</a:t>
            </a:r>
            <a:endParaRPr lang="ko-KR" altLang="en-US"/>
          </a:p>
        </c:rich>
      </c:tx>
      <c:layout>
        <c:manualLayout>
          <c:xMode val="edge"/>
          <c:yMode val="edge"/>
          <c:x val="0.3664554059505462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14959424734116"/>
          <c:y val="7.0755280554294586E-2"/>
          <c:w val="0.87896615266799927"/>
          <c:h val="0.82512414455413818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Sheet1!$AJ$63:$AJ$74</c:f>
                <c:numCache>
                  <c:formatCode>General</c:formatCode>
                  <c:ptCount val="12"/>
                  <c:pt idx="0">
                    <c:v>1.4499999999999993</c:v>
                  </c:pt>
                  <c:pt idx="1">
                    <c:v>1.1999999999999993</c:v>
                  </c:pt>
                  <c:pt idx="2">
                    <c:v>1.1500000000000004</c:v>
                  </c:pt>
                  <c:pt idx="3">
                    <c:v>0.59999999999999964</c:v>
                  </c:pt>
                  <c:pt idx="4">
                    <c:v>1.7000000000000002</c:v>
                  </c:pt>
                  <c:pt idx="5">
                    <c:v>1.25</c:v>
                  </c:pt>
                  <c:pt idx="6">
                    <c:v>0.75</c:v>
                  </c:pt>
                  <c:pt idx="7">
                    <c:v>0.79999999999999982</c:v>
                  </c:pt>
                  <c:pt idx="8">
                    <c:v>1.75</c:v>
                  </c:pt>
                  <c:pt idx="9">
                    <c:v>1.8499999999999996</c:v>
                  </c:pt>
                  <c:pt idx="10">
                    <c:v>1.9499999999999993</c:v>
                  </c:pt>
                  <c:pt idx="11">
                    <c:v>1</c:v>
                  </c:pt>
                </c:numCache>
              </c:numRef>
            </c:plus>
            <c:minus>
              <c:numRef>
                <c:f>Sheet1!$AI$63:$AI$74</c:f>
                <c:numCache>
                  <c:formatCode>General</c:formatCode>
                  <c:ptCount val="12"/>
                  <c:pt idx="0">
                    <c:v>1.0500000000000007</c:v>
                  </c:pt>
                  <c:pt idx="1">
                    <c:v>1.3000000000000007</c:v>
                  </c:pt>
                  <c:pt idx="2">
                    <c:v>3.8499999999999996</c:v>
                  </c:pt>
                  <c:pt idx="3">
                    <c:v>1.4000000000000004</c:v>
                  </c:pt>
                  <c:pt idx="4">
                    <c:v>1.2999999999999998</c:v>
                  </c:pt>
                  <c:pt idx="5">
                    <c:v>1.25</c:v>
                  </c:pt>
                  <c:pt idx="6">
                    <c:v>0.75</c:v>
                  </c:pt>
                  <c:pt idx="7">
                    <c:v>0.70000000000000018</c:v>
                  </c:pt>
                  <c:pt idx="8">
                    <c:v>2.25</c:v>
                  </c:pt>
                  <c:pt idx="9">
                    <c:v>1.1500000000000004</c:v>
                  </c:pt>
                  <c:pt idx="10">
                    <c:v>2.0500000000000007</c:v>
                  </c:pt>
                  <c:pt idx="11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Sheet1!$W$63:$W$75</c:f>
              <c:numCache>
                <c:formatCode>General</c:formatCode>
                <c:ptCount val="13"/>
                <c:pt idx="0">
                  <c:v>190</c:v>
                </c:pt>
                <c:pt idx="1">
                  <c:v>255</c:v>
                </c:pt>
                <c:pt idx="2">
                  <c:v>320</c:v>
                </c:pt>
                <c:pt idx="3">
                  <c:v>385</c:v>
                </c:pt>
                <c:pt idx="4">
                  <c:v>450</c:v>
                </c:pt>
                <c:pt idx="5">
                  <c:v>515</c:v>
                </c:pt>
                <c:pt idx="6">
                  <c:v>580</c:v>
                </c:pt>
                <c:pt idx="7">
                  <c:v>645</c:v>
                </c:pt>
                <c:pt idx="8">
                  <c:v>710</c:v>
                </c:pt>
                <c:pt idx="9">
                  <c:v>775</c:v>
                </c:pt>
                <c:pt idx="10">
                  <c:v>840</c:v>
                </c:pt>
                <c:pt idx="11">
                  <c:v>905</c:v>
                </c:pt>
                <c:pt idx="12">
                  <c:v>960</c:v>
                </c:pt>
              </c:numCache>
            </c:numRef>
          </c:cat>
          <c:val>
            <c:numRef>
              <c:f>Sheet1!$AH$63:$AH$75</c:f>
              <c:numCache>
                <c:formatCode>General</c:formatCode>
                <c:ptCount val="13"/>
                <c:pt idx="0">
                  <c:v>-16.45</c:v>
                </c:pt>
                <c:pt idx="1">
                  <c:v>-14.2</c:v>
                </c:pt>
                <c:pt idx="2">
                  <c:v>-11.15</c:v>
                </c:pt>
                <c:pt idx="3">
                  <c:v>-7.6</c:v>
                </c:pt>
                <c:pt idx="4">
                  <c:v>-4.7</c:v>
                </c:pt>
                <c:pt idx="5">
                  <c:v>-2.75</c:v>
                </c:pt>
                <c:pt idx="6">
                  <c:v>-0.25</c:v>
                </c:pt>
                <c:pt idx="7">
                  <c:v>2.7</c:v>
                </c:pt>
                <c:pt idx="8">
                  <c:v>5.25</c:v>
                </c:pt>
                <c:pt idx="9">
                  <c:v>8.15</c:v>
                </c:pt>
                <c:pt idx="10">
                  <c:v>10.050000000000001</c:v>
                </c:pt>
                <c:pt idx="11">
                  <c:v>13</c:v>
                </c:pt>
                <c:pt idx="12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A-41BF-84AF-A31B1B08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77919"/>
        <c:axId val="720287487"/>
      </c:lineChart>
      <c:catAx>
        <c:axId val="720277919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r>
                  <a:rPr lang="en-US"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rPr>
                  <a:t>AD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16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720287487"/>
        <c:crosses val="autoZero"/>
        <c:auto val="1"/>
        <c:lblAlgn val="ctr"/>
        <c:lblOffset val="0"/>
        <c:tickMarkSkip val="1"/>
        <c:noMultiLvlLbl val="0"/>
      </c:catAx>
      <c:valAx>
        <c:axId val="720287487"/>
        <c:scaling>
          <c:orientation val="minMax"/>
          <c:max val="16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vert270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r>
                  <a:rPr lang="en-US"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rPr>
                  <a:t>STEERING 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16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72027791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2000" b="0" i="0" u="none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altLang="ko-KR" sz="2000" b="0" i="0" u="none">
                <a:solidFill>
                  <a:schemeClr val="tx1">
                    <a:lumMod val="65000"/>
                    <a:lumOff val="35000"/>
                  </a:schemeClr>
                </a:solidFill>
              </a:rPr>
              <a:t>30 -&gt; 0 , 0- &gt; 30(</a:t>
            </a:r>
            <a:r>
              <a:rPr lang="ko-KR" alt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</a:rPr>
              <a:t>좌회전</a:t>
            </a:r>
            <a:r>
              <a:rPr lang="en-US" altLang="ko-KR" sz="2000" b="0" i="0" u="none">
                <a:solidFill>
                  <a:schemeClr val="tx1">
                    <a:lumMod val="65000"/>
                    <a:lumOff val="35000"/>
                  </a:schemeClr>
                </a:solidFill>
              </a:rPr>
              <a:t>,</a:t>
            </a:r>
            <a:r>
              <a:rPr lang="en-US" sz="2000" b="0" i="0" u="none">
                <a:solidFill>
                  <a:schemeClr val="tx1">
                    <a:lumMod val="65000"/>
                    <a:lumOff val="35000"/>
                  </a:schemeClr>
                </a:solidFill>
              </a:rPr>
              <a:t>CCW)</a:t>
            </a:r>
            <a:endParaRPr lang="en-US"/>
          </a:p>
        </c:rich>
      </c:tx>
      <c:layout>
        <c:manualLayout>
          <c:xMode val="edge"/>
          <c:yMode val="edge"/>
          <c:x val="0.3664554059505462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73882555961609E-2"/>
          <c:y val="7.0755280554294586E-2"/>
          <c:w val="0.90650510787963867"/>
          <c:h val="0.82512414455413818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1400" b="0" i="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Sheet1!$E$16:$E$22</c:f>
              <c:numCache>
                <c:formatCode>General</c:formatCode>
                <c:ptCount val="7"/>
                <c:pt idx="0">
                  <c:v>580</c:v>
                </c:pt>
                <c:pt idx="1">
                  <c:v>645</c:v>
                </c:pt>
                <c:pt idx="2">
                  <c:v>710</c:v>
                </c:pt>
                <c:pt idx="3">
                  <c:v>775</c:v>
                </c:pt>
                <c:pt idx="4">
                  <c:v>840</c:v>
                </c:pt>
                <c:pt idx="5">
                  <c:v>905</c:v>
                </c:pt>
                <c:pt idx="6">
                  <c:v>960</c:v>
                </c:pt>
              </c:numCache>
            </c:numRef>
          </c:cat>
          <c:val>
            <c:numRef>
              <c:f>Sheet1!$P$16:$P$22</c:f>
              <c:numCache>
                <c:formatCode>General</c:formatCode>
                <c:ptCount val="7"/>
                <c:pt idx="0">
                  <c:v>-0.4</c:v>
                </c:pt>
                <c:pt idx="1">
                  <c:v>2.7</c:v>
                </c:pt>
                <c:pt idx="2">
                  <c:v>5.25</c:v>
                </c:pt>
                <c:pt idx="3">
                  <c:v>8.15</c:v>
                </c:pt>
                <c:pt idx="4">
                  <c:v>10.050000000000001</c:v>
                </c:pt>
                <c:pt idx="5">
                  <c:v>13</c:v>
                </c:pt>
                <c:pt idx="6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9-4C60-9AB9-5F5C53D1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77919"/>
        <c:axId val="720287487"/>
      </c:lineChart>
      <c:catAx>
        <c:axId val="720277919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defRPr>
                </a:pPr>
                <a:r>
                  <a:rPr lang="en-US"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 panose="00000000000000000000"/>
                    <a:ea typeface="+mn-ea" panose="00000000000000000000"/>
                    <a:cs typeface="+mn-ea" panose="00000000000000000000"/>
                    <a:sym typeface="+mn-ea" panose="00000000000000000000"/>
                  </a:rPr>
                  <a:t>AD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720287487"/>
        <c:crosses val="autoZero"/>
        <c:auto val="1"/>
        <c:lblAlgn val="ctr"/>
        <c:lblOffset val="100"/>
        <c:tickMarkSkip val="1"/>
        <c:noMultiLvlLbl val="0"/>
      </c:catAx>
      <c:valAx>
        <c:axId val="720287487"/>
        <c:scaling>
          <c:orientation val="minMax"/>
          <c:max val="18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vert270" wrap="none" lIns="0" tIns="0" rIns="0" bIns="0" anchor="ctr" anchorCtr="1"/>
              <a:lstStyle/>
              <a:p>
                <a:pPr algn="l">
                  <a:defRPr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sz="1600" b="0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72027791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sz="1400" b="0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Encodrer Value</c:v>
          </c:tx>
          <c:spPr>
            <a:ln w="28575" cap="flat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Sheet1!$I$99:$I$108</c:f>
              <c:numCache>
                <c:formatCode>General</c:formatCode>
                <c:ptCount val="10"/>
                <c:pt idx="0">
                  <c:v>298</c:v>
                </c:pt>
                <c:pt idx="1">
                  <c:v>297</c:v>
                </c:pt>
                <c:pt idx="2">
                  <c:v>298</c:v>
                </c:pt>
                <c:pt idx="3">
                  <c:v>300</c:v>
                </c:pt>
                <c:pt idx="4">
                  <c:v>301</c:v>
                </c:pt>
                <c:pt idx="5">
                  <c:v>299</c:v>
                </c:pt>
                <c:pt idx="6">
                  <c:v>298</c:v>
                </c:pt>
                <c:pt idx="7">
                  <c:v>298</c:v>
                </c:pt>
                <c:pt idx="8">
                  <c:v>297</c:v>
                </c:pt>
                <c:pt idx="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E-4F9A-A7E5-16D8EF1F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9911"/>
        <c:axId val="64004948"/>
      </c:lineChart>
      <c:catAx>
        <c:axId val="160149911"/>
        <c:scaling>
          <c:orientation val="minMax"/>
        </c:scaling>
        <c:delete val="0"/>
        <c:axPos val="b"/>
        <c:majorTickMark val="out"/>
        <c:minorTickMark val="none"/>
        <c:tickLblPos val="nextTo"/>
        <c:crossAx val="64004948"/>
        <c:crosses val="autoZero"/>
        <c:auto val="1"/>
        <c:lblAlgn val="ctr"/>
        <c:lblOffset val="100"/>
        <c:tickMarkSkip val="1"/>
        <c:noMultiLvlLbl val="0"/>
      </c:catAx>
      <c:valAx>
        <c:axId val="640049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49911"/>
        <c:crosses val="autoZero"/>
        <c:crossBetween val="between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 rot="0" vert="horz" wrap="none" lIns="0" tIns="0" rIns="0" bIns="0" anchor="ctr" anchorCtr="1"/>
    <a:lstStyle/>
    <a:p>
      <a:pPr algn="l">
        <a:defRPr sz="1000" b="0" i="0" u="none">
          <a:latin typeface="함초롬돋움" panose="00000000000000000000"/>
          <a:ea typeface="함초롬돋움" panose="00000000000000000000"/>
          <a:cs typeface="함초롬돋움" panose="00000000000000000000"/>
          <a:sym typeface="함초롬돋움" panose="0000000000000000000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30480</xdr:rowOff>
    </xdr:from>
    <xdr:to>
      <xdr:col>17</xdr:col>
      <xdr:colOff>777240</xdr:colOff>
      <xdr:row>54</xdr:row>
      <xdr:rowOff>182880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525780</xdr:colOff>
      <xdr:row>21</xdr:row>
      <xdr:rowOff>121920</xdr:rowOff>
    </xdr:from>
    <xdr:to>
      <xdr:col>49</xdr:col>
      <xdr:colOff>419100</xdr:colOff>
      <xdr:row>57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220980</xdr:colOff>
      <xdr:row>24</xdr:row>
      <xdr:rowOff>30480</xdr:rowOff>
    </xdr:from>
    <xdr:to>
      <xdr:col>34</xdr:col>
      <xdr:colOff>198120</xdr:colOff>
      <xdr:row>54</xdr:row>
      <xdr:rowOff>182880</xdr:rowOff>
    </xdr:to>
    <xdr:graphicFrame macro="">
      <xdr:nvGraphicFramePr>
        <xdr:cNvPr id="9" name="차트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163195</xdr:colOff>
      <xdr:row>97</xdr:row>
      <xdr:rowOff>126999</xdr:rowOff>
    </xdr:from>
    <xdr:to>
      <xdr:col>20</xdr:col>
      <xdr:colOff>333375</xdr:colOff>
      <xdr:row>107</xdr:row>
      <xdr:rowOff>145414</xdr:rowOff>
    </xdr:to>
    <xdr:graphicFrame macro="">
      <xdr:nvGraphicFramePr>
        <xdr:cNvPr id="12" name="차트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AW150"/>
  <sheetViews>
    <sheetView tabSelected="1" topLeftCell="A37" zoomScale="40" zoomScaleNormal="40" zoomScaleSheetLayoutView="75" workbookViewId="0">
      <selection activeCell="W81" sqref="W81"/>
    </sheetView>
  </sheetViews>
  <sheetFormatPr defaultColWidth="8.83203125" defaultRowHeight="17" x14ac:dyDescent="0.45"/>
  <cols>
    <col min="2" max="2" width="8.83203125" bestFit="1" customWidth="1"/>
    <col min="5" max="5" width="21.1640625" customWidth="1"/>
    <col min="6" max="7" width="9.58203125" customWidth="1"/>
    <col min="8" max="15" width="8.83203125" bestFit="1" customWidth="1"/>
    <col min="16" max="16" width="12.33203125" bestFit="1" customWidth="1"/>
    <col min="17" max="17" width="9.58203125" customWidth="1"/>
    <col min="18" max="18" width="10.6640625" customWidth="1"/>
    <col min="22" max="24" width="8.83203125" bestFit="1" customWidth="1"/>
    <col min="25" max="25" width="11.6640625" bestFit="1" customWidth="1"/>
    <col min="36" max="36" width="9.1640625" customWidth="1"/>
    <col min="42" max="42" width="8.83203125" bestFit="1" customWidth="1"/>
    <col min="47" max="47" width="21.6640625" bestFit="1" customWidth="1"/>
    <col min="48" max="48" width="21.58203125" bestFit="1" customWidth="1"/>
    <col min="49" max="49" width="28.1640625" bestFit="1" customWidth="1"/>
  </cols>
  <sheetData>
    <row r="5" spans="4:37" x14ac:dyDescent="0.45">
      <c r="E5" s="14" t="s">
        <v>41</v>
      </c>
      <c r="F5" s="5" t="s">
        <v>34</v>
      </c>
      <c r="G5" s="5"/>
      <c r="H5" s="5"/>
      <c r="I5" s="5"/>
      <c r="J5" s="5"/>
      <c r="K5" s="4" t="s">
        <v>37</v>
      </c>
      <c r="L5" s="5"/>
      <c r="M5" s="5"/>
      <c r="N5" s="5"/>
      <c r="O5" s="5"/>
    </row>
    <row r="6" spans="4:37" x14ac:dyDescent="0.45">
      <c r="E6" s="12" t="s">
        <v>38</v>
      </c>
      <c r="F6" s="12" t="s">
        <v>15</v>
      </c>
      <c r="G6" s="12" t="s">
        <v>14</v>
      </c>
      <c r="H6" s="12" t="s">
        <v>19</v>
      </c>
      <c r="I6" s="12" t="s">
        <v>17</v>
      </c>
      <c r="J6" s="12" t="s">
        <v>9</v>
      </c>
      <c r="K6" s="12" t="s">
        <v>27</v>
      </c>
      <c r="L6" s="12" t="s">
        <v>7</v>
      </c>
      <c r="M6" s="12" t="s">
        <v>21</v>
      </c>
      <c r="N6" s="12" t="s">
        <v>20</v>
      </c>
      <c r="O6" s="12" t="s">
        <v>22</v>
      </c>
      <c r="P6" s="12" t="s">
        <v>8</v>
      </c>
      <c r="Q6" s="12" t="s">
        <v>31</v>
      </c>
      <c r="R6" s="12" t="s">
        <v>33</v>
      </c>
    </row>
    <row r="7" spans="4:37" x14ac:dyDescent="0.45">
      <c r="E7" s="14">
        <v>190</v>
      </c>
      <c r="F7" s="10">
        <v>-15.5</v>
      </c>
      <c r="G7" s="10">
        <v>-17</v>
      </c>
      <c r="H7" s="10">
        <v>-15.5</v>
      </c>
      <c r="I7" s="10">
        <v>-17.5</v>
      </c>
      <c r="J7" s="10">
        <v>-17.5</v>
      </c>
      <c r="K7" s="10">
        <v>-17</v>
      </c>
      <c r="L7" s="10">
        <v>-17</v>
      </c>
      <c r="M7" s="10">
        <v>-17</v>
      </c>
      <c r="N7" s="10">
        <v>-15</v>
      </c>
      <c r="O7" s="10">
        <v>-15.5</v>
      </c>
      <c r="P7" s="10">
        <f>AVERAGE(F7:O7)</f>
        <v>-16.45</v>
      </c>
      <c r="Q7" s="10">
        <f>P7-MIN(F7:O7)</f>
        <v>1.0500000000000007</v>
      </c>
      <c r="R7" s="10">
        <f>MAX(F7:O7)-P7</f>
        <v>1.4499999999999993</v>
      </c>
      <c r="AB7" s="11">
        <v>21</v>
      </c>
      <c r="AC7" s="11">
        <v>21</v>
      </c>
      <c r="AD7" s="11">
        <v>21</v>
      </c>
      <c r="AE7" s="11">
        <v>21</v>
      </c>
      <c r="AF7" s="11">
        <v>22</v>
      </c>
      <c r="AG7" s="11">
        <v>24</v>
      </c>
      <c r="AH7" s="11">
        <v>23</v>
      </c>
      <c r="AI7" s="11">
        <v>24</v>
      </c>
      <c r="AJ7" s="11">
        <v>23</v>
      </c>
      <c r="AK7" s="11">
        <v>22</v>
      </c>
    </row>
    <row r="8" spans="4:37" x14ac:dyDescent="0.45">
      <c r="E8" s="14">
        <v>255</v>
      </c>
      <c r="F8" s="10">
        <v>-13</v>
      </c>
      <c r="G8" s="10">
        <v>-14</v>
      </c>
      <c r="H8" s="10">
        <v>-13</v>
      </c>
      <c r="I8" s="10">
        <v>-14.5</v>
      </c>
      <c r="J8" s="10">
        <v>-14</v>
      </c>
      <c r="K8" s="10">
        <v>-15</v>
      </c>
      <c r="L8" s="10">
        <v>-14</v>
      </c>
      <c r="M8" s="10">
        <v>-15.5</v>
      </c>
      <c r="N8" s="10">
        <v>-14</v>
      </c>
      <c r="O8" s="10">
        <v>-15</v>
      </c>
      <c r="P8" s="10">
        <f t="shared" ref="P8:P13" si="0">AVERAGE(F8:O8)</f>
        <v>-14.2</v>
      </c>
      <c r="Q8" s="10">
        <f t="shared" ref="Q8:Q11" si="1">P8-MIN(F8:O8)</f>
        <v>1.3000000000000007</v>
      </c>
      <c r="R8" s="10">
        <f t="shared" ref="R8:R11" si="2">MAX(F8:O8)-P8</f>
        <v>1.1999999999999993</v>
      </c>
      <c r="AB8" s="11">
        <v>17</v>
      </c>
      <c r="AC8" s="11">
        <v>17</v>
      </c>
      <c r="AD8" s="11">
        <v>17</v>
      </c>
      <c r="AE8" s="11">
        <v>17</v>
      </c>
      <c r="AF8" s="11">
        <v>18</v>
      </c>
      <c r="AG8" s="11">
        <v>18</v>
      </c>
      <c r="AH8" s="11">
        <v>18</v>
      </c>
      <c r="AI8" s="11">
        <v>21</v>
      </c>
      <c r="AJ8" s="11">
        <v>20</v>
      </c>
      <c r="AK8" s="11">
        <v>19</v>
      </c>
    </row>
    <row r="9" spans="4:37" x14ac:dyDescent="0.45">
      <c r="E9" s="14">
        <v>320</v>
      </c>
      <c r="F9" s="10">
        <v>-10</v>
      </c>
      <c r="G9" s="10">
        <v>-10</v>
      </c>
      <c r="H9" s="10">
        <v>-10</v>
      </c>
      <c r="I9" s="10">
        <v>-10</v>
      </c>
      <c r="J9" s="10">
        <v>-10</v>
      </c>
      <c r="K9" s="10">
        <v>-15</v>
      </c>
      <c r="L9" s="10">
        <v>-11</v>
      </c>
      <c r="M9" s="10">
        <v>-12.5</v>
      </c>
      <c r="N9" s="10">
        <v>-11.5</v>
      </c>
      <c r="O9" s="10">
        <v>-11.5</v>
      </c>
      <c r="P9" s="10">
        <f t="shared" si="0"/>
        <v>-11.15</v>
      </c>
      <c r="Q9" s="10">
        <f t="shared" si="1"/>
        <v>3.8499999999999996</v>
      </c>
      <c r="R9" s="10">
        <f t="shared" si="2"/>
        <v>1.1500000000000004</v>
      </c>
      <c r="AB9" s="11">
        <v>14</v>
      </c>
      <c r="AC9" s="11">
        <v>13</v>
      </c>
      <c r="AD9" s="11">
        <v>13</v>
      </c>
      <c r="AE9" s="11">
        <v>14</v>
      </c>
      <c r="AF9" s="11">
        <v>13</v>
      </c>
      <c r="AG9" s="11">
        <v>13</v>
      </c>
      <c r="AH9" s="11">
        <v>14</v>
      </c>
      <c r="AI9" s="11">
        <v>16</v>
      </c>
      <c r="AJ9" s="11">
        <v>16</v>
      </c>
      <c r="AK9" s="11">
        <v>15</v>
      </c>
    </row>
    <row r="10" spans="4:37" x14ac:dyDescent="0.45">
      <c r="E10" s="14">
        <v>385</v>
      </c>
      <c r="F10" s="10">
        <v>-7</v>
      </c>
      <c r="G10" s="10">
        <v>-8</v>
      </c>
      <c r="H10" s="10">
        <v>-7</v>
      </c>
      <c r="I10" s="10">
        <v>-7</v>
      </c>
      <c r="J10" s="10">
        <v>-7</v>
      </c>
      <c r="K10" s="10">
        <v>-9</v>
      </c>
      <c r="L10" s="10">
        <v>-8</v>
      </c>
      <c r="M10" s="10">
        <v>-7</v>
      </c>
      <c r="N10" s="10">
        <v>-7</v>
      </c>
      <c r="O10" s="10">
        <v>-9</v>
      </c>
      <c r="P10" s="10">
        <f t="shared" si="0"/>
        <v>-7.6</v>
      </c>
      <c r="Q10" s="10">
        <f t="shared" si="1"/>
        <v>1.4000000000000004</v>
      </c>
      <c r="R10" s="10">
        <f t="shared" si="2"/>
        <v>0.59999999999999964</v>
      </c>
      <c r="AB10" s="11">
        <v>9</v>
      </c>
      <c r="AC10" s="11">
        <v>9</v>
      </c>
      <c r="AD10" s="11">
        <v>9</v>
      </c>
      <c r="AE10" s="11">
        <v>9</v>
      </c>
      <c r="AF10" s="11">
        <v>10</v>
      </c>
      <c r="AG10" s="11">
        <v>10</v>
      </c>
      <c r="AH10" s="11">
        <v>10</v>
      </c>
      <c r="AI10" s="11">
        <v>12</v>
      </c>
      <c r="AJ10" s="11">
        <v>12</v>
      </c>
      <c r="AK10" s="11">
        <v>11</v>
      </c>
    </row>
    <row r="11" spans="4:37" x14ac:dyDescent="0.45">
      <c r="E11" s="14">
        <v>450</v>
      </c>
      <c r="F11" s="10">
        <v>-4</v>
      </c>
      <c r="G11" s="10">
        <v>-4.5</v>
      </c>
      <c r="H11" s="10">
        <v>-4.5</v>
      </c>
      <c r="I11" s="10">
        <v>-3</v>
      </c>
      <c r="J11" s="10">
        <v>-4</v>
      </c>
      <c r="K11" s="10">
        <v>-6</v>
      </c>
      <c r="L11" s="10">
        <v>-6</v>
      </c>
      <c r="M11" s="10">
        <v>-6</v>
      </c>
      <c r="N11" s="10">
        <v>-4.5</v>
      </c>
      <c r="O11" s="10">
        <v>-4.5</v>
      </c>
      <c r="P11" s="10">
        <f t="shared" si="0"/>
        <v>-4.7</v>
      </c>
      <c r="Q11" s="10">
        <f t="shared" si="1"/>
        <v>1.2999999999999998</v>
      </c>
      <c r="R11" s="10">
        <f t="shared" si="2"/>
        <v>1.7000000000000002</v>
      </c>
      <c r="AB11" s="11">
        <v>7</v>
      </c>
      <c r="AC11" s="11">
        <v>5</v>
      </c>
      <c r="AD11" s="11">
        <v>6</v>
      </c>
      <c r="AE11" s="11">
        <v>6</v>
      </c>
      <c r="AF11" s="11">
        <v>6</v>
      </c>
      <c r="AG11" s="11">
        <v>7</v>
      </c>
      <c r="AH11" s="11">
        <v>7</v>
      </c>
      <c r="AI11" s="11">
        <v>9</v>
      </c>
      <c r="AJ11" s="11">
        <v>8</v>
      </c>
      <c r="AK11" s="11">
        <v>7</v>
      </c>
    </row>
    <row r="12" spans="4:37" x14ac:dyDescent="0.45">
      <c r="E12" s="14">
        <v>515</v>
      </c>
      <c r="F12" s="10">
        <v>-2</v>
      </c>
      <c r="G12" s="10">
        <v>-3</v>
      </c>
      <c r="H12" s="10">
        <v>-2</v>
      </c>
      <c r="I12" s="10">
        <v>-1.5</v>
      </c>
      <c r="J12" s="10">
        <v>-2</v>
      </c>
      <c r="K12" s="10">
        <v>-4</v>
      </c>
      <c r="L12" s="10">
        <v>-4</v>
      </c>
      <c r="M12" s="10">
        <v>-4</v>
      </c>
      <c r="N12" s="10">
        <v>-2</v>
      </c>
      <c r="O12" s="10">
        <v>-3</v>
      </c>
      <c r="P12" s="10">
        <f t="shared" si="0"/>
        <v>-2.75</v>
      </c>
      <c r="Q12" s="10">
        <f>P12-MIN(F12:O12)</f>
        <v>1.25</v>
      </c>
      <c r="R12" s="10">
        <f>MAX(F12:O12)-P12</f>
        <v>1.25</v>
      </c>
      <c r="AB12" s="11">
        <v>5</v>
      </c>
      <c r="AC12" s="11">
        <v>3</v>
      </c>
      <c r="AD12" s="11">
        <v>3</v>
      </c>
      <c r="AE12" s="11">
        <v>3</v>
      </c>
      <c r="AF12" s="11">
        <v>3</v>
      </c>
      <c r="AG12" s="11">
        <v>4</v>
      </c>
      <c r="AH12" s="11">
        <v>5</v>
      </c>
      <c r="AI12" s="11">
        <v>6</v>
      </c>
      <c r="AJ12" s="11">
        <v>5</v>
      </c>
      <c r="AK12" s="11">
        <v>4</v>
      </c>
    </row>
    <row r="13" spans="4:37" x14ac:dyDescent="0.45">
      <c r="E13" s="14">
        <v>580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-1</v>
      </c>
      <c r="M13" s="10">
        <v>-1</v>
      </c>
      <c r="N13" s="10">
        <v>0.5</v>
      </c>
      <c r="O13" s="10">
        <v>-1</v>
      </c>
      <c r="P13" s="10">
        <f t="shared" si="0"/>
        <v>-0.25</v>
      </c>
      <c r="Q13" s="10">
        <f>P13-MIN(F13:O13)</f>
        <v>0.75</v>
      </c>
      <c r="R13" s="10">
        <f>MAX(F13:O13)-P13</f>
        <v>0.75</v>
      </c>
      <c r="AB13" s="11">
        <v>0</v>
      </c>
      <c r="AC13" s="11">
        <v>-1</v>
      </c>
      <c r="AD13" s="11">
        <v>-1</v>
      </c>
      <c r="AE13" s="11">
        <v>0</v>
      </c>
      <c r="AF13" s="11">
        <v>0</v>
      </c>
      <c r="AG13" s="11">
        <v>2</v>
      </c>
      <c r="AH13" s="11">
        <v>1</v>
      </c>
      <c r="AI13" s="11">
        <v>4</v>
      </c>
      <c r="AJ13" s="11">
        <v>2</v>
      </c>
      <c r="AK13" s="11">
        <v>2</v>
      </c>
    </row>
    <row r="14" spans="4:37" x14ac:dyDescent="0.45">
      <c r="D14" t="s">
        <v>11</v>
      </c>
      <c r="E14" s="15" t="s">
        <v>40</v>
      </c>
      <c r="F14" s="8" t="s">
        <v>30</v>
      </c>
      <c r="G14" s="7"/>
      <c r="H14" s="7"/>
      <c r="I14" s="7"/>
      <c r="J14" s="7"/>
      <c r="K14" s="6" t="s">
        <v>28</v>
      </c>
      <c r="L14" s="5"/>
      <c r="M14" s="5"/>
      <c r="N14" s="5"/>
      <c r="O14" s="5"/>
      <c r="V14" s="10">
        <v>190</v>
      </c>
      <c r="W14" s="10">
        <v>580</v>
      </c>
      <c r="X14" s="10">
        <v>960</v>
      </c>
    </row>
    <row r="15" spans="4:37" x14ac:dyDescent="0.45">
      <c r="E15" s="12" t="s">
        <v>38</v>
      </c>
      <c r="F15" s="12" t="s">
        <v>18</v>
      </c>
      <c r="G15" s="12" t="s">
        <v>13</v>
      </c>
      <c r="H15" s="12" t="s">
        <v>23</v>
      </c>
      <c r="I15" s="12" t="s">
        <v>12</v>
      </c>
      <c r="J15" s="12" t="s">
        <v>25</v>
      </c>
      <c r="K15" s="12" t="s">
        <v>24</v>
      </c>
      <c r="L15" s="12" t="s">
        <v>6</v>
      </c>
      <c r="M15" s="12" t="s">
        <v>5</v>
      </c>
      <c r="N15" s="12" t="s">
        <v>26</v>
      </c>
      <c r="O15" s="12" t="s">
        <v>36</v>
      </c>
      <c r="P15" s="12" t="s">
        <v>8</v>
      </c>
      <c r="Q15" s="12" t="s">
        <v>32</v>
      </c>
      <c r="R15" s="12" t="s">
        <v>29</v>
      </c>
      <c r="V15" s="10">
        <v>-90</v>
      </c>
      <c r="W15" s="10">
        <v>0</v>
      </c>
      <c r="X15" s="10">
        <v>90</v>
      </c>
    </row>
    <row r="16" spans="4:37" x14ac:dyDescent="0.45">
      <c r="E16" s="16">
        <v>580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-1</v>
      </c>
      <c r="L16" s="10">
        <v>-1</v>
      </c>
      <c r="M16" s="10">
        <v>-1</v>
      </c>
      <c r="N16" s="10">
        <v>0</v>
      </c>
      <c r="O16" s="10">
        <v>-1</v>
      </c>
      <c r="P16" s="10">
        <f>AVERAGE(F16:O16)</f>
        <v>-0.4</v>
      </c>
      <c r="Q16" s="10">
        <f>P16-MIN(F16:O16)</f>
        <v>0.6</v>
      </c>
      <c r="R16" s="10">
        <f>MAX(F16:O16)-P16</f>
        <v>0.4</v>
      </c>
      <c r="Y16" s="10">
        <f>(X15-V15)/(X14-V14)</f>
        <v>0.23376623376623376</v>
      </c>
      <c r="Z16" s="10" t="s">
        <v>16</v>
      </c>
    </row>
    <row r="17" spans="2:26" x14ac:dyDescent="0.45">
      <c r="E17" s="16">
        <v>645</v>
      </c>
      <c r="F17" s="10">
        <v>3.5</v>
      </c>
      <c r="G17" s="10">
        <v>2</v>
      </c>
      <c r="H17" s="10">
        <v>2</v>
      </c>
      <c r="I17" s="10">
        <v>3</v>
      </c>
      <c r="J17" s="10">
        <v>2</v>
      </c>
      <c r="K17" s="10">
        <v>3.5</v>
      </c>
      <c r="L17" s="10">
        <v>2</v>
      </c>
      <c r="M17" s="10">
        <v>3</v>
      </c>
      <c r="N17" s="10">
        <v>3</v>
      </c>
      <c r="O17" s="10">
        <v>3</v>
      </c>
      <c r="P17" s="10">
        <f t="shared" ref="P17:P21" si="3">AVERAGE(F17:O17)</f>
        <v>2.7</v>
      </c>
      <c r="Q17" s="10">
        <f t="shared" ref="Q17:Q21" si="4">P17-MIN(F17:O17)</f>
        <v>0.70000000000000018</v>
      </c>
      <c r="R17" s="10">
        <f t="shared" ref="R17:R22" si="5">MAX(F17:O17)-P17</f>
        <v>0.79999999999999982</v>
      </c>
      <c r="Y17" s="10">
        <f>(X14-V14)/(X15-V15)</f>
        <v>4.2777777777777777</v>
      </c>
      <c r="Z17" s="10" t="s">
        <v>10</v>
      </c>
    </row>
    <row r="18" spans="2:26" x14ac:dyDescent="0.45">
      <c r="E18" s="15">
        <v>710</v>
      </c>
      <c r="F18" s="10">
        <v>6</v>
      </c>
      <c r="G18" s="10">
        <v>3</v>
      </c>
      <c r="H18" s="10">
        <v>3</v>
      </c>
      <c r="I18" s="10">
        <v>5</v>
      </c>
      <c r="J18" s="10">
        <v>5</v>
      </c>
      <c r="K18" s="10">
        <v>7</v>
      </c>
      <c r="L18" s="10">
        <v>6</v>
      </c>
      <c r="M18" s="10">
        <v>6</v>
      </c>
      <c r="N18" s="10">
        <v>5.5</v>
      </c>
      <c r="O18" s="10">
        <v>6</v>
      </c>
      <c r="P18" s="10">
        <f t="shared" si="3"/>
        <v>5.25</v>
      </c>
      <c r="Q18" s="10">
        <f t="shared" si="4"/>
        <v>2.25</v>
      </c>
      <c r="R18" s="10">
        <f t="shared" si="5"/>
        <v>1.75</v>
      </c>
    </row>
    <row r="19" spans="2:26" x14ac:dyDescent="0.45">
      <c r="E19" s="15">
        <v>775</v>
      </c>
      <c r="F19" s="10">
        <v>10</v>
      </c>
      <c r="G19" s="10">
        <v>7</v>
      </c>
      <c r="H19" s="10">
        <v>7</v>
      </c>
      <c r="I19" s="10">
        <v>7</v>
      </c>
      <c r="J19" s="10">
        <v>7</v>
      </c>
      <c r="K19" s="10">
        <v>9.5</v>
      </c>
      <c r="L19" s="10">
        <v>9</v>
      </c>
      <c r="M19" s="10">
        <v>9</v>
      </c>
      <c r="N19" s="10">
        <v>8</v>
      </c>
      <c r="O19" s="10">
        <v>8</v>
      </c>
      <c r="P19" s="10">
        <f t="shared" si="3"/>
        <v>8.15</v>
      </c>
      <c r="Q19" s="10">
        <f t="shared" si="4"/>
        <v>1.1500000000000004</v>
      </c>
      <c r="R19" s="10">
        <f t="shared" si="5"/>
        <v>1.8499999999999996</v>
      </c>
    </row>
    <row r="20" spans="2:26" x14ac:dyDescent="0.45">
      <c r="E20" s="15">
        <v>840</v>
      </c>
      <c r="F20" s="10">
        <v>10.5</v>
      </c>
      <c r="G20" s="10">
        <v>8</v>
      </c>
      <c r="H20" s="10">
        <v>8</v>
      </c>
      <c r="I20" s="10">
        <v>9</v>
      </c>
      <c r="J20" s="10">
        <v>10</v>
      </c>
      <c r="K20" s="10">
        <v>10</v>
      </c>
      <c r="L20" s="10">
        <v>12</v>
      </c>
      <c r="M20" s="10">
        <v>12</v>
      </c>
      <c r="N20" s="10">
        <v>11</v>
      </c>
      <c r="O20" s="10">
        <v>10</v>
      </c>
      <c r="P20" s="10">
        <f t="shared" si="3"/>
        <v>10.050000000000001</v>
      </c>
      <c r="Q20" s="10">
        <f t="shared" si="4"/>
        <v>2.0500000000000007</v>
      </c>
      <c r="R20" s="10">
        <f t="shared" si="5"/>
        <v>1.9499999999999993</v>
      </c>
    </row>
    <row r="21" spans="2:26" x14ac:dyDescent="0.45">
      <c r="E21" s="17">
        <v>905</v>
      </c>
      <c r="F21" s="10">
        <v>13</v>
      </c>
      <c r="G21" s="10">
        <v>12</v>
      </c>
      <c r="H21" s="10">
        <v>12</v>
      </c>
      <c r="I21" s="10">
        <v>13</v>
      </c>
      <c r="J21" s="10">
        <v>12</v>
      </c>
      <c r="K21" s="10">
        <v>14</v>
      </c>
      <c r="L21" s="10">
        <v>14</v>
      </c>
      <c r="M21" s="10">
        <v>14</v>
      </c>
      <c r="N21" s="10">
        <v>13</v>
      </c>
      <c r="O21" s="10">
        <v>13</v>
      </c>
      <c r="P21" s="10">
        <f t="shared" si="3"/>
        <v>13</v>
      </c>
      <c r="Q21" s="10">
        <f t="shared" si="4"/>
        <v>1</v>
      </c>
      <c r="R21" s="10">
        <f t="shared" si="5"/>
        <v>1</v>
      </c>
    </row>
    <row r="22" spans="2:26" x14ac:dyDescent="0.45">
      <c r="E22" s="15">
        <v>960</v>
      </c>
      <c r="F22" s="10">
        <v>15</v>
      </c>
      <c r="G22" s="10">
        <v>14</v>
      </c>
      <c r="H22" s="10">
        <v>14</v>
      </c>
      <c r="I22" s="10">
        <v>15</v>
      </c>
      <c r="J22" s="10">
        <v>15</v>
      </c>
      <c r="K22" s="10">
        <v>16</v>
      </c>
      <c r="L22" s="10">
        <v>16</v>
      </c>
      <c r="M22" s="10">
        <v>17</v>
      </c>
      <c r="N22" s="10">
        <v>15</v>
      </c>
      <c r="O22" s="10">
        <v>16</v>
      </c>
      <c r="P22" s="10">
        <f>AVERAGE(F22:O22)</f>
        <v>15.3</v>
      </c>
      <c r="Q22" s="10">
        <f>P22-MIN(F22:O22)</f>
        <v>1.3000000000000007</v>
      </c>
      <c r="R22" s="10">
        <f t="shared" si="5"/>
        <v>1.6999999999999993</v>
      </c>
    </row>
    <row r="25" spans="2:26" x14ac:dyDescent="0.45">
      <c r="B25" t="s">
        <v>11</v>
      </c>
    </row>
    <row r="62" spans="9:36" x14ac:dyDescent="0.45">
      <c r="AH62" s="12" t="s">
        <v>8</v>
      </c>
      <c r="AI62" s="12" t="s">
        <v>32</v>
      </c>
      <c r="AJ62" s="12" t="s">
        <v>29</v>
      </c>
    </row>
    <row r="63" spans="9:36" x14ac:dyDescent="0.45">
      <c r="W63" s="14">
        <v>190</v>
      </c>
      <c r="X63" s="10">
        <v>-15.5</v>
      </c>
      <c r="Y63" s="10">
        <v>-17</v>
      </c>
      <c r="Z63" s="10">
        <v>-15.5</v>
      </c>
      <c r="AA63" s="10">
        <v>-17.5</v>
      </c>
      <c r="AB63" s="10">
        <v>-17.5</v>
      </c>
      <c r="AC63" s="10">
        <v>-17</v>
      </c>
      <c r="AD63" s="10">
        <v>-17</v>
      </c>
      <c r="AE63" s="10">
        <v>-17</v>
      </c>
      <c r="AF63" s="10">
        <v>-15</v>
      </c>
      <c r="AG63" s="10">
        <v>-15.5</v>
      </c>
      <c r="AH63" s="10">
        <f>AVERAGE(X63:AG63)</f>
        <v>-16.45</v>
      </c>
      <c r="AI63" s="10">
        <f>AH63-MIN(X63:AG63)</f>
        <v>1.0500000000000007</v>
      </c>
      <c r="AJ63" s="10">
        <f>MAX(X63:AG63)-AH63</f>
        <v>1.4499999999999993</v>
      </c>
    </row>
    <row r="64" spans="9:36" x14ac:dyDescent="0.45">
      <c r="I64">
        <f t="shared" ref="I64:R64" si="6">AB13*-1</f>
        <v>0</v>
      </c>
      <c r="J64">
        <f t="shared" si="6"/>
        <v>1</v>
      </c>
      <c r="K64">
        <f t="shared" si="6"/>
        <v>1</v>
      </c>
      <c r="L64">
        <f t="shared" si="6"/>
        <v>0</v>
      </c>
      <c r="M64">
        <f t="shared" si="6"/>
        <v>0</v>
      </c>
      <c r="N64">
        <f t="shared" si="6"/>
        <v>-2</v>
      </c>
      <c r="O64">
        <f t="shared" si="6"/>
        <v>-1</v>
      </c>
      <c r="P64">
        <f t="shared" si="6"/>
        <v>-4</v>
      </c>
      <c r="Q64">
        <f t="shared" si="6"/>
        <v>-2</v>
      </c>
      <c r="R64">
        <f t="shared" si="6"/>
        <v>-2</v>
      </c>
      <c r="W64" s="14">
        <v>255</v>
      </c>
      <c r="X64" s="10">
        <v>-13</v>
      </c>
      <c r="Y64" s="10">
        <v>-14</v>
      </c>
      <c r="Z64" s="10">
        <v>-13</v>
      </c>
      <c r="AA64" s="10">
        <v>-14.5</v>
      </c>
      <c r="AB64" s="10">
        <v>-14</v>
      </c>
      <c r="AC64" s="10">
        <v>-15</v>
      </c>
      <c r="AD64" s="10">
        <v>-14</v>
      </c>
      <c r="AE64" s="10">
        <v>-15.5</v>
      </c>
      <c r="AF64" s="10">
        <v>-14</v>
      </c>
      <c r="AG64" s="10">
        <v>-15</v>
      </c>
      <c r="AH64" s="10">
        <f t="shared" ref="AH64:AH75" si="7">AVERAGE(X64:AG64)</f>
        <v>-14.2</v>
      </c>
      <c r="AI64" s="10">
        <f t="shared" ref="AI64:AI75" si="8">AH64-MIN(X64:AG64)</f>
        <v>1.3000000000000007</v>
      </c>
      <c r="AJ64" s="10">
        <f t="shared" ref="AJ64:AJ75" si="9">MAX(X64:AG64)-AH64</f>
        <v>1.1999999999999993</v>
      </c>
    </row>
    <row r="65" spans="5:36" x14ac:dyDescent="0.45">
      <c r="I65">
        <v>-1</v>
      </c>
      <c r="J65">
        <v>-1</v>
      </c>
      <c r="K65">
        <v>-1</v>
      </c>
      <c r="L65">
        <v>-1</v>
      </c>
      <c r="M65">
        <v>0</v>
      </c>
      <c r="N65">
        <v>-1</v>
      </c>
      <c r="O65">
        <v>-2</v>
      </c>
      <c r="P65">
        <v>-1</v>
      </c>
      <c r="Q65">
        <v>0</v>
      </c>
      <c r="R65">
        <v>0</v>
      </c>
      <c r="W65" s="14">
        <v>320</v>
      </c>
      <c r="X65" s="10">
        <v>-10</v>
      </c>
      <c r="Y65" s="10">
        <v>-10</v>
      </c>
      <c r="Z65" s="10">
        <v>-10</v>
      </c>
      <c r="AA65" s="10">
        <v>-10</v>
      </c>
      <c r="AB65" s="10">
        <v>-10</v>
      </c>
      <c r="AC65" s="10">
        <v>-15</v>
      </c>
      <c r="AD65" s="10">
        <v>-11</v>
      </c>
      <c r="AE65" s="10">
        <v>-12.5</v>
      </c>
      <c r="AF65" s="10">
        <v>-11.5</v>
      </c>
      <c r="AG65" s="10">
        <v>-11.5</v>
      </c>
      <c r="AH65" s="10">
        <f t="shared" si="7"/>
        <v>-11.15</v>
      </c>
      <c r="AI65" s="10">
        <f t="shared" si="8"/>
        <v>3.8499999999999996</v>
      </c>
      <c r="AJ65" s="10">
        <f t="shared" si="9"/>
        <v>1.1500000000000004</v>
      </c>
    </row>
    <row r="66" spans="5:36" x14ac:dyDescent="0.45">
      <c r="W66" s="14">
        <v>385</v>
      </c>
      <c r="X66" s="10">
        <v>-7</v>
      </c>
      <c r="Y66" s="10">
        <v>-8</v>
      </c>
      <c r="Z66" s="10">
        <v>-7</v>
      </c>
      <c r="AA66" s="10">
        <v>-7</v>
      </c>
      <c r="AB66" s="10">
        <v>-7</v>
      </c>
      <c r="AC66" s="10">
        <v>-9</v>
      </c>
      <c r="AD66" s="10">
        <v>-8</v>
      </c>
      <c r="AE66" s="10">
        <v>-7</v>
      </c>
      <c r="AF66" s="10">
        <v>-7</v>
      </c>
      <c r="AG66" s="10">
        <v>-9</v>
      </c>
      <c r="AH66" s="10">
        <f t="shared" si="7"/>
        <v>-7.6</v>
      </c>
      <c r="AI66" s="10">
        <f t="shared" si="8"/>
        <v>1.4000000000000004</v>
      </c>
      <c r="AJ66" s="10">
        <f t="shared" si="9"/>
        <v>0.59999999999999964</v>
      </c>
    </row>
    <row r="67" spans="5:36" x14ac:dyDescent="0.45">
      <c r="W67" s="14">
        <v>450</v>
      </c>
      <c r="X67" s="10">
        <v>-4</v>
      </c>
      <c r="Y67" s="10">
        <v>-4.5</v>
      </c>
      <c r="Z67" s="10">
        <v>-4.5</v>
      </c>
      <c r="AA67" s="10">
        <v>-3</v>
      </c>
      <c r="AB67" s="10">
        <v>-4</v>
      </c>
      <c r="AC67" s="10">
        <v>-6</v>
      </c>
      <c r="AD67" s="10">
        <v>-6</v>
      </c>
      <c r="AE67" s="10">
        <v>-6</v>
      </c>
      <c r="AF67" s="10">
        <v>-4.5</v>
      </c>
      <c r="AG67" s="10">
        <v>-4.5</v>
      </c>
      <c r="AH67" s="10">
        <f t="shared" si="7"/>
        <v>-4.7</v>
      </c>
      <c r="AI67" s="10">
        <f t="shared" si="8"/>
        <v>1.2999999999999998</v>
      </c>
      <c r="AJ67" s="10">
        <f t="shared" si="9"/>
        <v>1.7000000000000002</v>
      </c>
    </row>
    <row r="68" spans="5:36" x14ac:dyDescent="0.45">
      <c r="W68" s="14">
        <v>515</v>
      </c>
      <c r="X68" s="10">
        <v>-2</v>
      </c>
      <c r="Y68" s="10">
        <v>-3</v>
      </c>
      <c r="Z68" s="10">
        <v>-2</v>
      </c>
      <c r="AA68" s="10">
        <v>-1.5</v>
      </c>
      <c r="AB68" s="10">
        <v>-2</v>
      </c>
      <c r="AC68" s="10">
        <v>-4</v>
      </c>
      <c r="AD68" s="10">
        <v>-4</v>
      </c>
      <c r="AE68" s="10">
        <v>-4</v>
      </c>
      <c r="AF68" s="10">
        <v>-2</v>
      </c>
      <c r="AG68" s="10">
        <v>-3</v>
      </c>
      <c r="AH68" s="10">
        <f t="shared" si="7"/>
        <v>-2.75</v>
      </c>
      <c r="AI68" s="10">
        <f t="shared" si="8"/>
        <v>1.25</v>
      </c>
      <c r="AJ68" s="10">
        <f t="shared" si="9"/>
        <v>1.25</v>
      </c>
    </row>
    <row r="69" spans="5:36" x14ac:dyDescent="0.45">
      <c r="E69" s="13" t="s">
        <v>35</v>
      </c>
      <c r="F69" s="7" t="s">
        <v>37</v>
      </c>
      <c r="G69" s="7"/>
      <c r="H69" s="7"/>
      <c r="I69" s="7"/>
      <c r="J69" s="7"/>
      <c r="K69" s="7" t="s">
        <v>34</v>
      </c>
      <c r="L69" s="7"/>
      <c r="M69" s="7"/>
      <c r="N69" s="7"/>
      <c r="O69" s="7"/>
      <c r="W69" s="14">
        <v>580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-1</v>
      </c>
      <c r="AE69" s="10">
        <v>-1</v>
      </c>
      <c r="AF69" s="10">
        <v>0.5</v>
      </c>
      <c r="AG69" s="10">
        <v>-1</v>
      </c>
      <c r="AH69" s="10">
        <f t="shared" si="7"/>
        <v>-0.25</v>
      </c>
      <c r="AI69" s="10">
        <f t="shared" si="8"/>
        <v>0.75</v>
      </c>
      <c r="AJ69" s="10">
        <f t="shared" si="9"/>
        <v>0.75</v>
      </c>
    </row>
    <row r="70" spans="5:36" x14ac:dyDescent="0.45">
      <c r="E70" s="12" t="s">
        <v>38</v>
      </c>
      <c r="F70" s="12" t="s">
        <v>15</v>
      </c>
      <c r="G70" s="12" t="s">
        <v>14</v>
      </c>
      <c r="H70" s="12" t="s">
        <v>19</v>
      </c>
      <c r="I70" s="12" t="s">
        <v>17</v>
      </c>
      <c r="J70" s="12" t="s">
        <v>9</v>
      </c>
      <c r="K70" s="12" t="s">
        <v>27</v>
      </c>
      <c r="L70" s="12" t="s">
        <v>7</v>
      </c>
      <c r="M70" s="12" t="s">
        <v>21</v>
      </c>
      <c r="N70" s="12" t="s">
        <v>20</v>
      </c>
      <c r="O70" s="12" t="s">
        <v>22</v>
      </c>
      <c r="P70" s="12" t="s">
        <v>8</v>
      </c>
      <c r="Q70" s="12" t="s">
        <v>32</v>
      </c>
      <c r="R70" s="12" t="s">
        <v>29</v>
      </c>
      <c r="W70" s="16">
        <v>645</v>
      </c>
      <c r="X70" s="10">
        <v>3.5</v>
      </c>
      <c r="Y70" s="10">
        <v>2</v>
      </c>
      <c r="Z70" s="10">
        <v>2</v>
      </c>
      <c r="AA70" s="10">
        <v>3</v>
      </c>
      <c r="AB70" s="10">
        <v>2</v>
      </c>
      <c r="AC70" s="10">
        <v>3.5</v>
      </c>
      <c r="AD70" s="10">
        <v>2</v>
      </c>
      <c r="AE70" s="10">
        <v>3</v>
      </c>
      <c r="AF70" s="10">
        <v>3</v>
      </c>
      <c r="AG70" s="10">
        <v>3</v>
      </c>
      <c r="AH70" s="10">
        <f t="shared" si="7"/>
        <v>2.7</v>
      </c>
      <c r="AI70" s="10">
        <f t="shared" si="8"/>
        <v>0.70000000000000018</v>
      </c>
      <c r="AJ70" s="10">
        <f t="shared" si="9"/>
        <v>0.79999999999999982</v>
      </c>
    </row>
    <row r="71" spans="5:36" x14ac:dyDescent="0.45">
      <c r="E71" s="12">
        <v>190</v>
      </c>
      <c r="F71" s="10">
        <v>-15.5</v>
      </c>
      <c r="G71" s="10">
        <v>-17</v>
      </c>
      <c r="H71" s="10">
        <v>-15.5</v>
      </c>
      <c r="I71" s="10">
        <v>-17.5</v>
      </c>
      <c r="J71" s="10">
        <v>-17.5</v>
      </c>
      <c r="K71" s="10">
        <v>-17</v>
      </c>
      <c r="L71" s="10">
        <v>-17</v>
      </c>
      <c r="M71" s="10">
        <v>-17</v>
      </c>
      <c r="N71" s="10">
        <v>-15</v>
      </c>
      <c r="O71" s="10">
        <v>-15.5</v>
      </c>
      <c r="P71" s="11">
        <f>AVERAGE(F71:O71)</f>
        <v>-16.45</v>
      </c>
      <c r="Q71" s="11">
        <f>P71-MIN(F71:O71)</f>
        <v>1.0500000000000007</v>
      </c>
      <c r="R71" s="11">
        <f>MAX(F71:O71)-P71</f>
        <v>1.4499999999999993</v>
      </c>
      <c r="W71" s="15">
        <v>710</v>
      </c>
      <c r="X71" s="10">
        <v>6</v>
      </c>
      <c r="Y71" s="10">
        <v>3</v>
      </c>
      <c r="Z71" s="10">
        <v>3</v>
      </c>
      <c r="AA71" s="10">
        <v>5</v>
      </c>
      <c r="AB71" s="10">
        <v>5</v>
      </c>
      <c r="AC71" s="10">
        <v>7</v>
      </c>
      <c r="AD71" s="10">
        <v>6</v>
      </c>
      <c r="AE71" s="10">
        <v>6</v>
      </c>
      <c r="AF71" s="10">
        <v>5.5</v>
      </c>
      <c r="AG71" s="10">
        <v>6</v>
      </c>
      <c r="AH71" s="10">
        <f t="shared" si="7"/>
        <v>5.25</v>
      </c>
      <c r="AI71" s="10">
        <f t="shared" si="8"/>
        <v>2.25</v>
      </c>
      <c r="AJ71" s="10">
        <f t="shared" si="9"/>
        <v>1.75</v>
      </c>
    </row>
    <row r="72" spans="5:36" x14ac:dyDescent="0.45">
      <c r="E72" s="12">
        <v>255</v>
      </c>
      <c r="F72" s="10">
        <v>-13</v>
      </c>
      <c r="G72" s="10">
        <v>-14</v>
      </c>
      <c r="H72" s="10">
        <v>-13</v>
      </c>
      <c r="I72" s="10">
        <v>-14.5</v>
      </c>
      <c r="J72" s="10">
        <v>-14</v>
      </c>
      <c r="K72" s="10">
        <v>-15</v>
      </c>
      <c r="L72" s="10">
        <v>-14</v>
      </c>
      <c r="M72" s="10">
        <v>-15.5</v>
      </c>
      <c r="N72" s="10">
        <v>-14</v>
      </c>
      <c r="O72" s="10">
        <v>-15</v>
      </c>
      <c r="P72" s="11">
        <f t="shared" ref="P72:P77" si="10">AVERAGE(F72:O72)</f>
        <v>-14.2</v>
      </c>
      <c r="Q72" s="11">
        <f t="shared" ref="Q72:Q77" si="11">P72-MIN(F72:O72)</f>
        <v>1.3000000000000007</v>
      </c>
      <c r="R72" s="11">
        <f t="shared" ref="R72:R77" si="12">MAX(F72:O72)-P72</f>
        <v>1.1999999999999993</v>
      </c>
      <c r="W72" s="15">
        <v>775</v>
      </c>
      <c r="X72" s="10">
        <v>10</v>
      </c>
      <c r="Y72" s="10">
        <v>7</v>
      </c>
      <c r="Z72" s="10">
        <v>7</v>
      </c>
      <c r="AA72" s="10">
        <v>7</v>
      </c>
      <c r="AB72" s="10">
        <v>7</v>
      </c>
      <c r="AC72" s="10">
        <v>9.5</v>
      </c>
      <c r="AD72" s="10">
        <v>9</v>
      </c>
      <c r="AE72" s="10">
        <v>9</v>
      </c>
      <c r="AF72" s="10">
        <v>8</v>
      </c>
      <c r="AG72" s="10">
        <v>8</v>
      </c>
      <c r="AH72" s="10">
        <f t="shared" si="7"/>
        <v>8.15</v>
      </c>
      <c r="AI72" s="10">
        <f t="shared" si="8"/>
        <v>1.1500000000000004</v>
      </c>
      <c r="AJ72" s="10">
        <f t="shared" si="9"/>
        <v>1.8499999999999996</v>
      </c>
    </row>
    <row r="73" spans="5:36" x14ac:dyDescent="0.45">
      <c r="E73" s="12">
        <v>320</v>
      </c>
      <c r="F73" s="10">
        <v>-10</v>
      </c>
      <c r="G73" s="10">
        <v>-10</v>
      </c>
      <c r="H73" s="10">
        <v>-10</v>
      </c>
      <c r="I73" s="10">
        <v>-10</v>
      </c>
      <c r="J73" s="10">
        <v>-10</v>
      </c>
      <c r="K73" s="10">
        <v>-15</v>
      </c>
      <c r="L73" s="10">
        <v>-11</v>
      </c>
      <c r="M73" s="10">
        <v>-12.5</v>
      </c>
      <c r="N73" s="10">
        <v>-11.5</v>
      </c>
      <c r="O73" s="10">
        <v>-11.5</v>
      </c>
      <c r="P73" s="11">
        <f t="shared" si="10"/>
        <v>-11.15</v>
      </c>
      <c r="Q73" s="11">
        <f t="shared" si="11"/>
        <v>3.8499999999999996</v>
      </c>
      <c r="R73" s="11">
        <f t="shared" si="12"/>
        <v>1.1500000000000004</v>
      </c>
      <c r="W73" s="15">
        <v>840</v>
      </c>
      <c r="X73" s="10">
        <v>10.5</v>
      </c>
      <c r="Y73" s="10">
        <v>8</v>
      </c>
      <c r="Z73" s="10">
        <v>8</v>
      </c>
      <c r="AA73" s="10">
        <v>9</v>
      </c>
      <c r="AB73" s="10">
        <v>10</v>
      </c>
      <c r="AC73" s="10">
        <v>10</v>
      </c>
      <c r="AD73" s="10">
        <v>12</v>
      </c>
      <c r="AE73" s="10">
        <v>12</v>
      </c>
      <c r="AF73" s="10">
        <v>11</v>
      </c>
      <c r="AG73" s="10">
        <v>10</v>
      </c>
      <c r="AH73" s="10">
        <f t="shared" si="7"/>
        <v>10.050000000000001</v>
      </c>
      <c r="AI73" s="10">
        <f t="shared" si="8"/>
        <v>2.0500000000000007</v>
      </c>
      <c r="AJ73" s="10">
        <f t="shared" si="9"/>
        <v>1.9499999999999993</v>
      </c>
    </row>
    <row r="74" spans="5:36" x14ac:dyDescent="0.45">
      <c r="E74" s="12">
        <v>385</v>
      </c>
      <c r="F74" s="10">
        <v>-7</v>
      </c>
      <c r="G74" s="10">
        <v>-8</v>
      </c>
      <c r="H74" s="10">
        <v>-7</v>
      </c>
      <c r="I74" s="10">
        <v>-7</v>
      </c>
      <c r="J74" s="10">
        <v>-7</v>
      </c>
      <c r="K74" s="10">
        <v>-9</v>
      </c>
      <c r="L74" s="10">
        <v>-8</v>
      </c>
      <c r="M74" s="10">
        <v>-7</v>
      </c>
      <c r="N74" s="10">
        <v>-7</v>
      </c>
      <c r="O74" s="10">
        <v>-9</v>
      </c>
      <c r="P74" s="11">
        <f t="shared" si="10"/>
        <v>-7.6</v>
      </c>
      <c r="Q74" s="11">
        <f t="shared" si="11"/>
        <v>1.4000000000000004</v>
      </c>
      <c r="R74" s="11">
        <f t="shared" si="12"/>
        <v>0.59999999999999964</v>
      </c>
      <c r="W74" s="17">
        <v>905</v>
      </c>
      <c r="X74" s="10">
        <v>13</v>
      </c>
      <c r="Y74" s="10">
        <v>12</v>
      </c>
      <c r="Z74" s="10">
        <v>12</v>
      </c>
      <c r="AA74" s="10">
        <v>13</v>
      </c>
      <c r="AB74" s="10">
        <v>12</v>
      </c>
      <c r="AC74" s="10">
        <v>14</v>
      </c>
      <c r="AD74" s="10">
        <v>14</v>
      </c>
      <c r="AE74" s="10">
        <v>14</v>
      </c>
      <c r="AF74" s="10">
        <v>13</v>
      </c>
      <c r="AG74" s="10">
        <v>13</v>
      </c>
      <c r="AH74" s="10">
        <f t="shared" si="7"/>
        <v>13</v>
      </c>
      <c r="AI74" s="10">
        <f t="shared" si="8"/>
        <v>1</v>
      </c>
      <c r="AJ74" s="10">
        <f t="shared" si="9"/>
        <v>1</v>
      </c>
    </row>
    <row r="75" spans="5:36" x14ac:dyDescent="0.45">
      <c r="E75" s="12">
        <v>450</v>
      </c>
      <c r="F75" s="10">
        <v>-4</v>
      </c>
      <c r="G75" s="10">
        <v>-4.5</v>
      </c>
      <c r="H75" s="10">
        <v>-4.5</v>
      </c>
      <c r="I75" s="10">
        <v>-3</v>
      </c>
      <c r="J75" s="10">
        <v>-4</v>
      </c>
      <c r="K75" s="10">
        <v>-6</v>
      </c>
      <c r="L75" s="10">
        <v>-6</v>
      </c>
      <c r="M75" s="10">
        <v>-6</v>
      </c>
      <c r="N75" s="10">
        <v>-4.5</v>
      </c>
      <c r="O75" s="10">
        <v>-4.5</v>
      </c>
      <c r="P75" s="11">
        <f t="shared" si="10"/>
        <v>-4.7</v>
      </c>
      <c r="Q75" s="11">
        <f t="shared" si="11"/>
        <v>1.2999999999999998</v>
      </c>
      <c r="R75" s="11">
        <f t="shared" si="12"/>
        <v>1.7000000000000002</v>
      </c>
      <c r="W75" s="15">
        <v>960</v>
      </c>
      <c r="X75" s="10">
        <v>15</v>
      </c>
      <c r="Y75" s="10">
        <v>14</v>
      </c>
      <c r="Z75" s="10">
        <v>14</v>
      </c>
      <c r="AA75" s="10">
        <v>15</v>
      </c>
      <c r="AB75" s="10">
        <v>15</v>
      </c>
      <c r="AC75" s="10">
        <v>16</v>
      </c>
      <c r="AD75" s="10">
        <v>16</v>
      </c>
      <c r="AE75" s="10">
        <v>17</v>
      </c>
      <c r="AF75" s="10">
        <v>15</v>
      </c>
      <c r="AG75" s="10">
        <v>16</v>
      </c>
      <c r="AH75" s="10">
        <f t="shared" si="7"/>
        <v>15.3</v>
      </c>
      <c r="AI75" s="10">
        <f t="shared" si="8"/>
        <v>1.3000000000000007</v>
      </c>
      <c r="AJ75" s="10">
        <f t="shared" si="9"/>
        <v>1.6999999999999993</v>
      </c>
    </row>
    <row r="76" spans="5:36" x14ac:dyDescent="0.45">
      <c r="E76" s="12">
        <v>515</v>
      </c>
      <c r="F76" s="10">
        <v>-2</v>
      </c>
      <c r="G76" s="10">
        <v>-3</v>
      </c>
      <c r="H76" s="10">
        <v>-2</v>
      </c>
      <c r="I76" s="10">
        <v>-1.5</v>
      </c>
      <c r="J76" s="10">
        <v>-2</v>
      </c>
      <c r="K76" s="10">
        <v>-4</v>
      </c>
      <c r="L76" s="10">
        <v>-4</v>
      </c>
      <c r="M76" s="10">
        <v>-4</v>
      </c>
      <c r="N76" s="10">
        <v>-2</v>
      </c>
      <c r="O76" s="10">
        <v>-3</v>
      </c>
      <c r="P76" s="11">
        <f t="shared" si="10"/>
        <v>-2.75</v>
      </c>
      <c r="Q76" s="11">
        <f t="shared" si="11"/>
        <v>1.25</v>
      </c>
      <c r="R76" s="11">
        <f t="shared" si="12"/>
        <v>1.25</v>
      </c>
    </row>
    <row r="77" spans="5:36" x14ac:dyDescent="0.45">
      <c r="E77" s="12">
        <v>580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</v>
      </c>
      <c r="M77" s="10">
        <v>-1</v>
      </c>
      <c r="N77" s="10">
        <v>0.5</v>
      </c>
      <c r="O77" s="10">
        <v>-1</v>
      </c>
      <c r="P77" s="11">
        <f t="shared" si="10"/>
        <v>-0.25</v>
      </c>
      <c r="Q77" s="11">
        <f t="shared" si="11"/>
        <v>0.75</v>
      </c>
      <c r="R77" s="11">
        <f t="shared" si="12"/>
        <v>0.75</v>
      </c>
    </row>
    <row r="79" spans="5:36" x14ac:dyDescent="0.45">
      <c r="F79" s="11">
        <v>21</v>
      </c>
      <c r="G79" s="11">
        <v>21</v>
      </c>
      <c r="H79" s="11">
        <v>21</v>
      </c>
      <c r="I79" s="11">
        <v>21</v>
      </c>
      <c r="J79" s="11">
        <v>22</v>
      </c>
      <c r="K79" s="11">
        <v>24</v>
      </c>
      <c r="L79" s="11">
        <v>23</v>
      </c>
      <c r="M79" s="11">
        <v>24</v>
      </c>
      <c r="N79" s="11">
        <v>23</v>
      </c>
      <c r="O79" s="11">
        <v>22</v>
      </c>
    </row>
    <row r="80" spans="5:36" x14ac:dyDescent="0.45">
      <c r="F80" s="11">
        <v>17</v>
      </c>
      <c r="G80" s="11">
        <v>17</v>
      </c>
      <c r="H80" s="11">
        <v>17</v>
      </c>
      <c r="I80" s="11">
        <v>17</v>
      </c>
      <c r="J80" s="11">
        <v>18</v>
      </c>
      <c r="K80" s="11">
        <v>18</v>
      </c>
      <c r="L80" s="11">
        <v>18</v>
      </c>
      <c r="M80" s="11">
        <v>21</v>
      </c>
      <c r="N80" s="11">
        <v>20</v>
      </c>
      <c r="O80" s="11">
        <v>19</v>
      </c>
    </row>
    <row r="81" spans="6:18" x14ac:dyDescent="0.45">
      <c r="F81" s="11">
        <v>14</v>
      </c>
      <c r="G81" s="11">
        <v>13</v>
      </c>
      <c r="H81" s="11">
        <v>13</v>
      </c>
      <c r="I81" s="11">
        <v>14</v>
      </c>
      <c r="J81" s="11">
        <v>13</v>
      </c>
      <c r="K81" s="11">
        <v>13</v>
      </c>
      <c r="L81" s="11">
        <v>14</v>
      </c>
      <c r="M81" s="11">
        <v>16</v>
      </c>
      <c r="N81" s="11">
        <v>16</v>
      </c>
      <c r="O81" s="11">
        <v>15</v>
      </c>
    </row>
    <row r="82" spans="6:18" x14ac:dyDescent="0.45">
      <c r="F82" s="11">
        <v>9</v>
      </c>
      <c r="G82" s="11">
        <v>9</v>
      </c>
      <c r="H82" s="11">
        <v>9</v>
      </c>
      <c r="I82" s="11">
        <v>9</v>
      </c>
      <c r="J82" s="11">
        <v>10</v>
      </c>
      <c r="K82" s="11">
        <v>10</v>
      </c>
      <c r="L82" s="11">
        <v>10</v>
      </c>
      <c r="M82" s="11">
        <v>12</v>
      </c>
      <c r="N82" s="11">
        <v>12</v>
      </c>
      <c r="O82" s="11">
        <v>11</v>
      </c>
    </row>
    <row r="83" spans="6:18" x14ac:dyDescent="0.45">
      <c r="F83" s="11">
        <v>7</v>
      </c>
      <c r="G83" s="11">
        <v>5</v>
      </c>
      <c r="H83" s="11">
        <v>6</v>
      </c>
      <c r="I83" s="11">
        <v>6</v>
      </c>
      <c r="J83" s="11">
        <v>6</v>
      </c>
      <c r="K83" s="11">
        <v>7</v>
      </c>
      <c r="L83" s="11">
        <v>7</v>
      </c>
      <c r="M83" s="11">
        <v>9</v>
      </c>
      <c r="N83" s="11">
        <v>8</v>
      </c>
      <c r="O83" s="11">
        <v>7</v>
      </c>
    </row>
    <row r="84" spans="6:18" x14ac:dyDescent="0.45">
      <c r="F84" s="11">
        <v>5</v>
      </c>
      <c r="G84" s="11">
        <v>3</v>
      </c>
      <c r="H84" s="11">
        <v>3</v>
      </c>
      <c r="I84" s="11">
        <v>3</v>
      </c>
      <c r="J84" s="11">
        <v>3</v>
      </c>
      <c r="K84" s="11">
        <v>4</v>
      </c>
      <c r="L84" s="11">
        <v>5</v>
      </c>
      <c r="M84" s="11">
        <v>6</v>
      </c>
      <c r="N84" s="11">
        <v>5</v>
      </c>
      <c r="O84" s="11">
        <v>4</v>
      </c>
    </row>
    <row r="85" spans="6:18" x14ac:dyDescent="0.45">
      <c r="F85" s="11">
        <v>0</v>
      </c>
      <c r="G85" s="11">
        <v>-1</v>
      </c>
      <c r="H85" s="11">
        <v>-1</v>
      </c>
      <c r="I85" s="11">
        <v>0</v>
      </c>
      <c r="J85" s="11">
        <v>0</v>
      </c>
      <c r="K85" s="11">
        <v>2</v>
      </c>
      <c r="L85" s="11">
        <v>1</v>
      </c>
      <c r="M85" s="11">
        <v>4</v>
      </c>
      <c r="N85" s="11">
        <v>2</v>
      </c>
      <c r="O85" s="11">
        <v>2</v>
      </c>
    </row>
    <row r="94" spans="6:18" x14ac:dyDescent="0.45">
      <c r="I94">
        <v>298</v>
      </c>
      <c r="J94">
        <v>297</v>
      </c>
      <c r="K94">
        <v>298</v>
      </c>
      <c r="L94">
        <v>300</v>
      </c>
      <c r="M94">
        <v>301</v>
      </c>
      <c r="N94">
        <v>299</v>
      </c>
      <c r="O94">
        <v>298</v>
      </c>
      <c r="P94">
        <v>298</v>
      </c>
      <c r="Q94">
        <v>297</v>
      </c>
      <c r="R94">
        <v>301</v>
      </c>
    </row>
    <row r="95" spans="6:18" x14ac:dyDescent="0.45">
      <c r="I95">
        <v>298</v>
      </c>
      <c r="J95">
        <v>297</v>
      </c>
      <c r="K95">
        <v>296</v>
      </c>
      <c r="L95">
        <v>298</v>
      </c>
    </row>
    <row r="98" spans="7:14" x14ac:dyDescent="0.45">
      <c r="G98" t="s">
        <v>0</v>
      </c>
      <c r="I98" s="9" t="s">
        <v>49</v>
      </c>
      <c r="J98" s="9" t="s">
        <v>50</v>
      </c>
      <c r="K98" t="s">
        <v>1</v>
      </c>
      <c r="M98" s="9" t="s">
        <v>49</v>
      </c>
      <c r="N98" s="9" t="s">
        <v>50</v>
      </c>
    </row>
    <row r="99" spans="7:14" x14ac:dyDescent="0.45">
      <c r="I99" s="9">
        <v>298</v>
      </c>
      <c r="J99" s="9">
        <v>298</v>
      </c>
      <c r="M99" s="9">
        <v>346</v>
      </c>
      <c r="N99" s="9">
        <v>342</v>
      </c>
    </row>
    <row r="100" spans="7:14" x14ac:dyDescent="0.45">
      <c r="I100" s="9">
        <v>297</v>
      </c>
      <c r="J100" s="9">
        <v>297</v>
      </c>
      <c r="M100" s="9">
        <v>348</v>
      </c>
      <c r="N100" s="9">
        <v>343</v>
      </c>
    </row>
    <row r="101" spans="7:14" x14ac:dyDescent="0.45">
      <c r="I101" s="9">
        <v>298</v>
      </c>
      <c r="J101" s="9">
        <v>296</v>
      </c>
      <c r="M101" s="9">
        <v>348</v>
      </c>
      <c r="N101" s="9">
        <v>345</v>
      </c>
    </row>
    <row r="102" spans="7:14" x14ac:dyDescent="0.45">
      <c r="I102" s="9">
        <v>300</v>
      </c>
      <c r="J102" s="9">
        <v>298</v>
      </c>
      <c r="M102" s="9">
        <v>345</v>
      </c>
      <c r="N102" s="9">
        <v>341</v>
      </c>
    </row>
    <row r="103" spans="7:14" x14ac:dyDescent="0.45">
      <c r="I103" s="9">
        <v>301</v>
      </c>
      <c r="J103" s="9">
        <v>297</v>
      </c>
      <c r="M103" s="9">
        <v>350</v>
      </c>
      <c r="N103" s="9">
        <v>346</v>
      </c>
    </row>
    <row r="104" spans="7:14" x14ac:dyDescent="0.45">
      <c r="I104" s="9">
        <v>299</v>
      </c>
      <c r="J104" s="9">
        <v>298</v>
      </c>
      <c r="M104" s="9">
        <v>349</v>
      </c>
      <c r="N104" s="9">
        <v>345</v>
      </c>
    </row>
    <row r="105" spans="7:14" x14ac:dyDescent="0.45">
      <c r="I105" s="9">
        <v>298</v>
      </c>
      <c r="J105" s="9">
        <v>296</v>
      </c>
      <c r="M105" s="9">
        <v>344</v>
      </c>
      <c r="N105" s="9">
        <v>340</v>
      </c>
    </row>
    <row r="106" spans="7:14" x14ac:dyDescent="0.45">
      <c r="I106" s="9">
        <v>298</v>
      </c>
      <c r="J106" s="9">
        <v>297</v>
      </c>
      <c r="M106" s="9">
        <v>345</v>
      </c>
      <c r="N106" s="9">
        <v>345</v>
      </c>
    </row>
    <row r="107" spans="7:14" x14ac:dyDescent="0.45">
      <c r="I107" s="9">
        <v>297</v>
      </c>
      <c r="J107" s="9">
        <v>295</v>
      </c>
      <c r="M107" s="9">
        <v>346</v>
      </c>
      <c r="N107" s="9">
        <v>343</v>
      </c>
    </row>
    <row r="108" spans="7:14" x14ac:dyDescent="0.45">
      <c r="I108" s="9">
        <v>301</v>
      </c>
      <c r="J108" s="9">
        <v>298</v>
      </c>
      <c r="M108" s="9">
        <v>347</v>
      </c>
      <c r="N108" s="9">
        <v>342</v>
      </c>
    </row>
    <row r="109" spans="7:14" x14ac:dyDescent="0.45">
      <c r="H109" s="9" t="s">
        <v>8</v>
      </c>
      <c r="I109" s="9">
        <f>AVERAGE(I99:I108)</f>
        <v>298.7</v>
      </c>
      <c r="J109" s="9">
        <f t="shared" ref="J109:N109" si="13">AVERAGE(J99:J108)</f>
        <v>297</v>
      </c>
      <c r="K109" s="9"/>
      <c r="L109" s="9"/>
      <c r="M109" s="9">
        <f t="shared" si="13"/>
        <v>346.8</v>
      </c>
      <c r="N109" s="9">
        <f t="shared" si="13"/>
        <v>343.2</v>
      </c>
    </row>
    <row r="110" spans="7:14" x14ac:dyDescent="0.45">
      <c r="I110" s="9"/>
      <c r="J110" s="9"/>
    </row>
    <row r="111" spans="7:14" x14ac:dyDescent="0.45">
      <c r="I111" s="9"/>
      <c r="J111" s="9"/>
    </row>
    <row r="112" spans="7:14" x14ac:dyDescent="0.45">
      <c r="I112" s="9"/>
      <c r="J112" s="9"/>
    </row>
    <row r="113" spans="9:10" x14ac:dyDescent="0.45">
      <c r="I113" s="9"/>
      <c r="J113" s="9"/>
    </row>
    <row r="114" spans="9:10" x14ac:dyDescent="0.45">
      <c r="I114" s="9"/>
      <c r="J114" s="9"/>
    </row>
    <row r="115" spans="9:10" x14ac:dyDescent="0.45">
      <c r="I115" s="9"/>
      <c r="J115" s="9"/>
    </row>
    <row r="116" spans="9:10" x14ac:dyDescent="0.45">
      <c r="I116" s="9"/>
      <c r="J116" s="9"/>
    </row>
    <row r="117" spans="9:10" x14ac:dyDescent="0.45">
      <c r="I117" s="9"/>
      <c r="J117" s="9"/>
    </row>
    <row r="118" spans="9:10" x14ac:dyDescent="0.45">
      <c r="I118" s="9"/>
      <c r="J118" s="9"/>
    </row>
    <row r="119" spans="9:10" x14ac:dyDescent="0.45">
      <c r="I119" s="9"/>
      <c r="J119" s="9"/>
    </row>
    <row r="120" spans="9:10" x14ac:dyDescent="0.45">
      <c r="I120" s="9"/>
      <c r="J120" s="9"/>
    </row>
    <row r="139" spans="47:49" ht="19.75" customHeight="1" x14ac:dyDescent="0.45">
      <c r="AU139" s="18" t="s">
        <v>53</v>
      </c>
      <c r="AV139" s="18" t="s">
        <v>52</v>
      </c>
      <c r="AW139" s="18" t="s">
        <v>39</v>
      </c>
    </row>
    <row r="140" spans="47:49" ht="31.75" customHeight="1" x14ac:dyDescent="0.45">
      <c r="AU140" s="3" t="s">
        <v>2</v>
      </c>
      <c r="AV140" s="3" t="s">
        <v>55</v>
      </c>
      <c r="AW140" s="2" t="s">
        <v>3</v>
      </c>
    </row>
    <row r="141" spans="47:49" x14ac:dyDescent="0.45">
      <c r="AU141" s="2"/>
      <c r="AV141" s="2"/>
      <c r="AW141" s="2"/>
    </row>
    <row r="142" spans="47:49" x14ac:dyDescent="0.45">
      <c r="AU142" s="3" t="s">
        <v>54</v>
      </c>
      <c r="AV142" s="3" t="s">
        <v>48</v>
      </c>
      <c r="AW142" s="1" t="s">
        <v>45</v>
      </c>
    </row>
    <row r="143" spans="47:49" x14ac:dyDescent="0.45">
      <c r="AU143" s="3"/>
      <c r="AV143" s="3"/>
      <c r="AW143" s="2"/>
    </row>
    <row r="144" spans="47:49" x14ac:dyDescent="0.45">
      <c r="AU144" s="3" t="s">
        <v>47</v>
      </c>
      <c r="AV144" s="3" t="s">
        <v>46</v>
      </c>
      <c r="AW144" s="1" t="s">
        <v>4</v>
      </c>
    </row>
    <row r="145" spans="41:49" x14ac:dyDescent="0.45">
      <c r="AU145" s="3"/>
      <c r="AV145" s="3"/>
      <c r="AW145" s="1"/>
    </row>
    <row r="149" spans="41:49" x14ac:dyDescent="0.45">
      <c r="AO149" t="s">
        <v>42</v>
      </c>
      <c r="AP149" t="s">
        <v>51</v>
      </c>
      <c r="AQ149" t="s">
        <v>43</v>
      </c>
    </row>
    <row r="150" spans="41:49" x14ac:dyDescent="0.45">
      <c r="AO150" t="s">
        <v>56</v>
      </c>
      <c r="AP150">
        <v>0</v>
      </c>
      <c r="AQ150" t="s">
        <v>44</v>
      </c>
    </row>
  </sheetData>
  <mergeCells count="15">
    <mergeCell ref="AU144:AU145"/>
    <mergeCell ref="AV144:AV145"/>
    <mergeCell ref="AW144:AW145"/>
    <mergeCell ref="AU140:AU141"/>
    <mergeCell ref="AV140:AV141"/>
    <mergeCell ref="AW140:AW141"/>
    <mergeCell ref="AW142:AW143"/>
    <mergeCell ref="AU142:AU143"/>
    <mergeCell ref="AV142:AV143"/>
    <mergeCell ref="F14:J14"/>
    <mergeCell ref="K14:O14"/>
    <mergeCell ref="F5:J5"/>
    <mergeCell ref="K5:O5"/>
    <mergeCell ref="F69:J69"/>
    <mergeCell ref="K69:O69"/>
  </mergeCells>
  <phoneticPr fontId="2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류가영</dc:creator>
  <cp:lastModifiedBy>HS</cp:lastModifiedBy>
  <cp:revision>20</cp:revision>
  <dcterms:created xsi:type="dcterms:W3CDTF">2023-06-27T04:19:30Z</dcterms:created>
  <dcterms:modified xsi:type="dcterms:W3CDTF">2023-07-24T07:26:31Z</dcterms:modified>
  <cp:version>0906.0200.01</cp:version>
</cp:coreProperties>
</file>