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ymo\Documents\GitHub\Bazy-Danych-2023\Ćwiczenie_10\"/>
    </mc:Choice>
  </mc:AlternateContent>
  <xr:revisionPtr revIDLastSave="0" documentId="13_ncr:1_{659B10D8-4B95-4D4F-860A-C51C2D6E49DF}" xr6:coauthVersionLast="47" xr6:coauthVersionMax="47" xr10:uidLastSave="{00000000-0000-0000-0000-000000000000}"/>
  <bookViews>
    <workbookView xWindow="-110" yWindow="-110" windowWidth="19420" windowHeight="10300" xr2:uid="{FC8EEFAD-B2CF-45D6-8937-312E1F8BE1A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21" i="1"/>
  <c r="I27" i="1"/>
  <c r="J27" i="1" s="1"/>
  <c r="H27" i="1"/>
  <c r="I26" i="1"/>
  <c r="I25" i="1"/>
  <c r="J25" i="1" s="1"/>
  <c r="I24" i="1"/>
  <c r="J24" i="1" s="1"/>
  <c r="H26" i="1"/>
  <c r="H25" i="1"/>
  <c r="H24" i="1"/>
  <c r="I21" i="1"/>
  <c r="I20" i="1"/>
  <c r="J20" i="1" s="1"/>
  <c r="I19" i="1"/>
  <c r="J19" i="1" s="1"/>
  <c r="H21" i="1"/>
  <c r="H20" i="1"/>
  <c r="H19" i="1"/>
  <c r="L19" i="1" s="1"/>
  <c r="I14" i="1"/>
  <c r="I13" i="1"/>
  <c r="I12" i="1"/>
  <c r="I11" i="1"/>
  <c r="J11" i="1" s="1"/>
  <c r="H14" i="1"/>
  <c r="H13" i="1"/>
  <c r="H12" i="1"/>
  <c r="H11" i="1"/>
  <c r="I7" i="1"/>
  <c r="I5" i="1"/>
  <c r="H6" i="1"/>
  <c r="L6" i="1" s="1"/>
  <c r="H5" i="1"/>
  <c r="I6" i="1"/>
  <c r="I8" i="1"/>
  <c r="H7" i="1"/>
  <c r="L7" i="1" s="1"/>
  <c r="H8" i="1"/>
  <c r="L8" i="1" s="1"/>
  <c r="L20" i="1" l="1"/>
  <c r="J26" i="1"/>
  <c r="H18" i="1"/>
  <c r="L18" i="1" s="1"/>
  <c r="I18" i="1"/>
  <c r="J18" i="1" s="1"/>
  <c r="J21" i="1"/>
  <c r="J14" i="1"/>
  <c r="J13" i="1"/>
  <c r="J12" i="1"/>
  <c r="J8" i="1"/>
  <c r="J6" i="1"/>
  <c r="J7" i="1"/>
  <c r="J5" i="1"/>
</calcChain>
</file>

<file path=xl/sharedStrings.xml><?xml version="1.0" encoding="utf-8"?>
<sst xmlns="http://schemas.openxmlformats.org/spreadsheetml/2006/main" count="108" uniqueCount="21">
  <si>
    <t>SQL Server</t>
  </si>
  <si>
    <t>Próba 1</t>
  </si>
  <si>
    <t>Próba 2</t>
  </si>
  <si>
    <t>Próba 3</t>
  </si>
  <si>
    <t>Próba 4</t>
  </si>
  <si>
    <t>Próba 5</t>
  </si>
  <si>
    <t>[ms]</t>
  </si>
  <si>
    <t>Średnia</t>
  </si>
  <si>
    <t>Odch. std.</t>
  </si>
  <si>
    <t>Błąd wzgl.</t>
  </si>
  <si>
    <t>-</t>
  </si>
  <si>
    <t xml:space="preserve">Czas wykonania zapytania </t>
  </si>
  <si>
    <t>Jednostka</t>
  </si>
  <si>
    <t>Bez indeksów</t>
  </si>
  <si>
    <t>Z indeksami</t>
  </si>
  <si>
    <t>PostgreSQL</t>
  </si>
  <si>
    <t>Różnica</t>
  </si>
  <si>
    <t>Kw. 1</t>
  </si>
  <si>
    <t>Kw. 2</t>
  </si>
  <si>
    <t>Kw. 3</t>
  </si>
  <si>
    <t>Kw.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</si>
</sst>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1"/>
      <name val="Helvetica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top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F0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pl-PL"/>
              <a:t>Czas wykonania zapytań w SQL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Arkusz1!$H$5:$H$8</c:f>
              <c:numCache>
                <c:formatCode>0</c:formatCode>
                <c:ptCount val="4"/>
                <c:pt idx="0">
                  <c:v>176.33333333333334</c:v>
                </c:pt>
                <c:pt idx="1">
                  <c:v>98</c:v>
                </c:pt>
                <c:pt idx="2">
                  <c:v>124</c:v>
                </c:pt>
                <c:pt idx="3">
                  <c:v>103.33333333333333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E-466D-BB67-00093D4A8504}"/>
            </c:ext>
          </c:extLst>
        </c:ser>
        <c:ser>
          <c:idx val="1"/>
          <c:order val="1"/>
          <c:tx>
            <c:strRef>
              <c:f>Arkusz1!$H$11:$H$14</c:f>
              <c:strCache>
                <c:ptCount val="4"/>
                <c:pt idx="0">
                  <c:v>170</c:v>
                </c:pt>
                <c:pt idx="1">
                  <c:v>102</c:v>
                </c:pt>
                <c:pt idx="2">
                  <c:v>119</c:v>
                </c:pt>
                <c:pt idx="3">
                  <c:v>114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Arkusz1!$H$11:$H$14</c:f>
              <c:numCache>
                <c:formatCode>0</c:formatCode>
                <c:ptCount val="4"/>
                <c:pt idx="0">
                  <c:v>170.33333333333334</c:v>
                </c:pt>
                <c:pt idx="1">
                  <c:v>102.33333333333333</c:v>
                </c:pt>
                <c:pt idx="2">
                  <c:v>119</c:v>
                </c:pt>
                <c:pt idx="3">
                  <c:v>114.33333333333333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E-466D-BB67-00093D4A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934319"/>
        <c:axId val="1293938159"/>
      </c:barChart>
      <c:catAx>
        <c:axId val="129393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pl-PL"/>
                  <a:t>L.p. zapytań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pl-PL"/>
          </a:p>
        </c:txPr>
        <c:crossAx val="1293938159"/>
        <c:crosses val="autoZero"/>
        <c:auto val="1"/>
        <c:lblAlgn val="ctr"/>
        <c:lblOffset val="100"/>
        <c:noMultiLvlLbl val="0"/>
      </c:catAx>
      <c:valAx>
        <c:axId val="12939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pl-PL"/>
          </a:p>
        </c:txPr>
        <c:crossAx val="129393431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pl-PL"/>
              <a:t>Czas wykonania zapytań w  PostgreSQL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Arkusz1!$H$18:$H$21</c:f>
              <c:numCache>
                <c:formatCode>0</c:formatCode>
                <c:ptCount val="4"/>
                <c:pt idx="0">
                  <c:v>127</c:v>
                </c:pt>
                <c:pt idx="1">
                  <c:v>345.33333333333331</c:v>
                </c:pt>
                <c:pt idx="2">
                  <c:v>7603</c:v>
                </c:pt>
                <c:pt idx="3">
                  <c:v>115.66666666666667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5-42CA-A72E-8250DFE88775}"/>
            </c:ext>
          </c:extLst>
        </c:ser>
        <c:ser>
          <c:idx val="1"/>
          <c:order val="1"/>
          <c:tx>
            <c:strRef>
              <c:f>Arkusz1!$H$24:$H$27</c:f>
              <c:strCache>
                <c:ptCount val="4"/>
                <c:pt idx="0">
                  <c:v>118</c:v>
                </c:pt>
                <c:pt idx="1">
                  <c:v>230</c:v>
                </c:pt>
                <c:pt idx="2">
                  <c:v>7394</c:v>
                </c:pt>
                <c:pt idx="3">
                  <c:v>134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Arkusz1!$H$24:$H$27</c:f>
              <c:numCache>
                <c:formatCode>0</c:formatCode>
                <c:ptCount val="4"/>
                <c:pt idx="0">
                  <c:v>118</c:v>
                </c:pt>
                <c:pt idx="1">
                  <c:v>229.66666666666666</c:v>
                </c:pt>
                <c:pt idx="2">
                  <c:v>7394.333333333333</c:v>
                </c:pt>
                <c:pt idx="3">
                  <c:v>133.66666666666666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5-42CA-A72E-8250DFE8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9356592"/>
        <c:axId val="1539366192"/>
      </c:barChart>
      <c:catAx>
        <c:axId val="153935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pl-PL"/>
                  <a:t>L.p. zapytań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pl-PL"/>
          </a:p>
        </c:txPr>
        <c:crossAx val="1539366192"/>
        <c:crosses val="autoZero"/>
        <c:auto val="1"/>
        <c:lblAlgn val="ctr"/>
        <c:lblOffset val="100"/>
        <c:noMultiLvlLbl val="0"/>
      </c:catAx>
      <c:valAx>
        <c:axId val="153936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pl-PL"/>
          </a:p>
        </c:txPr>
        <c:crossAx val="15393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pl-PL"/>
              <a:t>Czas wykonania zapytań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Arkusz1!$H$5:$H$8</c:f>
              <c:numCache>
                <c:formatCode>0</c:formatCode>
                <c:ptCount val="4"/>
                <c:pt idx="0">
                  <c:v>176.33333333333334</c:v>
                </c:pt>
                <c:pt idx="1">
                  <c:v>98</c:v>
                </c:pt>
                <c:pt idx="2">
                  <c:v>124</c:v>
                </c:pt>
                <c:pt idx="3">
                  <c:v>103.33333333333333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7-495E-8C4C-55602219A5E2}"/>
            </c:ext>
          </c:extLst>
        </c:ser>
        <c:ser>
          <c:idx val="1"/>
          <c:order val="1"/>
          <c:tx>
            <c:v>s4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Arkusz1!$H$11:$H$14</c:f>
              <c:numCache>
                <c:formatCode>0</c:formatCode>
                <c:ptCount val="4"/>
                <c:pt idx="0">
                  <c:v>170.33333333333334</c:v>
                </c:pt>
                <c:pt idx="1">
                  <c:v>102.33333333333333</c:v>
                </c:pt>
                <c:pt idx="2">
                  <c:v>119</c:v>
                </c:pt>
                <c:pt idx="3">
                  <c:v>114.33333333333333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7-495E-8C4C-55602219A5E2}"/>
            </c:ext>
          </c:extLst>
        </c:ser>
        <c:ser>
          <c:idx val="2"/>
          <c:order val="2"/>
          <c:tx>
            <c:v>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Arkusz1!$H$18:$H$21</c:f>
              <c:numCache>
                <c:formatCode>0</c:formatCode>
                <c:ptCount val="4"/>
                <c:pt idx="0">
                  <c:v>127</c:v>
                </c:pt>
                <c:pt idx="1">
                  <c:v>345.33333333333331</c:v>
                </c:pt>
                <c:pt idx="2">
                  <c:v>7603</c:v>
                </c:pt>
                <c:pt idx="3">
                  <c:v>115.66666666666667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7-495E-8C4C-55602219A5E2}"/>
            </c:ext>
          </c:extLst>
        </c:ser>
        <c:ser>
          <c:idx val="3"/>
          <c:order val="3"/>
          <c:tx>
            <c:strRef>
              <c:f>Arkusz1!$H$24:$H$27</c:f>
              <c:strCache>
                <c:ptCount val="4"/>
                <c:pt idx="0">
                  <c:v>118</c:v>
                </c:pt>
                <c:pt idx="1">
                  <c:v>230</c:v>
                </c:pt>
                <c:pt idx="2">
                  <c:v>7394</c:v>
                </c:pt>
                <c:pt idx="3">
                  <c:v>134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val>
            <c:numRef>
              <c:f>Arkusz1!$H$24:$H$27</c:f>
              <c:numCache>
                <c:formatCode>0</c:formatCode>
                <c:ptCount val="4"/>
                <c:pt idx="0">
                  <c:v>118</c:v>
                </c:pt>
                <c:pt idx="1">
                  <c:v>229.66666666666666</c:v>
                </c:pt>
                <c:pt idx="2">
                  <c:v>7394.333333333333</c:v>
                </c:pt>
                <c:pt idx="3">
                  <c:v>133.66666666666666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7-495E-8C4C-55602219A5E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802511"/>
        <c:axId val="1625803951"/>
      </c:barChart>
      <c:catAx>
        <c:axId val="162580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pl-PL"/>
                  <a:t>L.p. zapytań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pl-PL"/>
          </a:p>
        </c:txPr>
        <c:crossAx val="1625803951"/>
        <c:crosses val="autoZero"/>
        <c:auto val="1"/>
        <c:lblAlgn val="ctr"/>
        <c:lblOffset val="100"/>
        <c:noMultiLvlLbl val="0"/>
      </c:catAx>
      <c:valAx>
        <c:axId val="1625803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pl-PL"/>
          </a:p>
        </c:txPr>
        <c:crossAx val="162580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155575</xdr:colOff>
      <xdr:row>0</xdr:row>
      <xdr:rowOff>76200</xdr:rowOff>
    </xdr:from>
    <xdr:to>
      <xdr:col>19</xdr:col>
      <xdr:colOff>460375</xdr:colOff>
      <xdr:row>15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FE3313-2DE7-8A39-42CC-91F774515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186765</xdr:colOff>
      <xdr:row>15</xdr:row>
      <xdr:rowOff>152400</xdr:rowOff>
    </xdr:from>
    <xdr:to>
      <xdr:col>19</xdr:col>
      <xdr:colOff>470648</xdr:colOff>
      <xdr:row>30</xdr:row>
      <xdr:rowOff>94130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7D36BE9-7A0C-942B-D092-C15E947B0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194236</xdr:colOff>
      <xdr:row>30</xdr:row>
      <xdr:rowOff>159872</xdr:rowOff>
    </xdr:from>
    <xdr:to>
      <xdr:col>19</xdr:col>
      <xdr:colOff>478119</xdr:colOff>
      <xdr:row>45</xdr:row>
      <xdr:rowOff>102722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86D72C6-4ED3-E443-9067-02701D16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B529-A90A-4FCC-B173-A974987D0792}">
  <dimension ref="A1:L28"/>
  <sheetViews>
    <sheetView tabSelected="1" zoomScale="85" zoomScaleNormal="85" workbookViewId="0">
      <selection activeCell="A4" activeCellId="3" sqref="A1:XFD1 A2:XFD2 A3:XFD3 A4:XFD27"/>
    </sheetView>
  </sheetViews>
  <sheetFormatPr defaultRowHeight="14" x14ac:dyDescent="0.35"/>
  <cols>
    <col min="1" max="1" width="6.453125" style="2" customWidth="1"/>
    <col min="2" max="2" width="6.81640625" style="2" customWidth="1"/>
    <col min="3" max="6" width="8.7265625" style="2"/>
    <col min="7" max="7" width="11.453125" style="2" customWidth="1"/>
    <col min="8" max="8" width="11" style="2" customWidth="1"/>
    <col min="9" max="9" width="13.6328125" style="2" customWidth="1"/>
    <col min="10" max="10" width="11.6328125" style="2" customWidth="1"/>
    <col min="11" max="11" width="11.1796875" style="2" customWidth="1"/>
    <col min="12" max="12" width="10.36328125" style="2" bestFit="1" customWidth="1"/>
    <col min="13" max="16384" width="8.7265625" style="2"/>
  </cols>
  <sheetData>
    <row r="1" spans="1:12" x14ac:dyDescent="0.3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x14ac:dyDescent="0.3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5">
      <c r="A3" s="3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x14ac:dyDescent="0.35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7</v>
      </c>
      <c r="I4" s="2" t="s">
        <v>8</v>
      </c>
      <c r="J4" s="2" t="s">
        <v>9</v>
      </c>
      <c r="K4" s="2" t="s">
        <v>12</v>
      </c>
      <c r="L4" s="2" t="s">
        <v>16</v>
      </c>
    </row>
    <row r="5" spans="1:12" x14ac:dyDescent="0.35">
      <c r="B5" s="2" t="s">
        <v>17</v>
      </c>
      <c r="C5" s="2">
        <v>220</v>
      </c>
      <c r="D5" s="2">
        <v>140</v>
      </c>
      <c r="E5" s="2">
        <v>169</v>
      </c>
      <c r="F5" s="2" t="s">
        <v>10</v>
      </c>
      <c r="G5" s="2" t="s">
        <v>10</v>
      </c>
      <c r="H5" s="4">
        <f xml:space="preserve"> AVERAGE(C5:G5)</f>
        <v>176.33333333333334</v>
      </c>
      <c r="I5" s="4">
        <f>_xlfn.STDEV.S(C5:G5)</f>
        <v>40.501028793517527</v>
      </c>
      <c r="J5" s="5">
        <f>I5/H5</f>
        <v>0.2296844733091731</v>
      </c>
      <c r="K5" s="2" t="s">
        <v>6</v>
      </c>
      <c r="L5" s="4">
        <f>ABS(H5-H11)</f>
        <v>6</v>
      </c>
    </row>
    <row r="6" spans="1:12" x14ac:dyDescent="0.35">
      <c r="B6" s="2" t="s">
        <v>18</v>
      </c>
      <c r="C6" s="2">
        <v>110</v>
      </c>
      <c r="D6" s="2">
        <v>76</v>
      </c>
      <c r="E6" s="2">
        <v>108</v>
      </c>
      <c r="F6" s="2" t="s">
        <v>10</v>
      </c>
      <c r="G6" s="2" t="s">
        <v>10</v>
      </c>
      <c r="H6" s="4">
        <f xml:space="preserve"> AVERAGE(C6:G6)</f>
        <v>98</v>
      </c>
      <c r="I6" s="4">
        <f t="shared" ref="I6:I8" si="0">_xlfn.STDEV.S(C6:G6)</f>
        <v>19.078784028338912</v>
      </c>
      <c r="J6" s="5">
        <f t="shared" ref="J6:J8" si="1">I6/H6</f>
        <v>0.19468146967692768</v>
      </c>
      <c r="K6" s="2" t="s">
        <v>6</v>
      </c>
      <c r="L6" s="4">
        <f t="shared" ref="L6:L7" si="2">ABS(H6-H12)</f>
        <v>4.3333333333333286</v>
      </c>
    </row>
    <row r="7" spans="1:12" x14ac:dyDescent="0.35">
      <c r="B7" s="2" t="s">
        <v>19</v>
      </c>
      <c r="C7" s="2">
        <v>125</v>
      </c>
      <c r="D7" s="2">
        <v>140</v>
      </c>
      <c r="E7" s="2">
        <v>107</v>
      </c>
      <c r="F7" s="2" t="s">
        <v>10</v>
      </c>
      <c r="G7" s="2" t="s">
        <v>10</v>
      </c>
      <c r="H7" s="4">
        <f t="shared" ref="H7:H8" si="3" xml:space="preserve"> AVERAGE(C7:G7)</f>
        <v>124</v>
      </c>
      <c r="I7" s="4">
        <f>_xlfn.STDEV.S(C7:G7)</f>
        <v>16.522711641858304</v>
      </c>
      <c r="J7" s="5">
        <f t="shared" si="1"/>
        <v>0.13324767453111536</v>
      </c>
      <c r="K7" s="2" t="s">
        <v>6</v>
      </c>
      <c r="L7" s="4">
        <f t="shared" si="2"/>
        <v>5</v>
      </c>
    </row>
    <row r="8" spans="1:12" x14ac:dyDescent="0.35">
      <c r="B8" s="2" t="s">
        <v>20</v>
      </c>
      <c r="C8" s="2" t="s">
        <v>10</v>
      </c>
      <c r="D8" s="2">
        <v>92</v>
      </c>
      <c r="E8" s="2">
        <v>93</v>
      </c>
      <c r="F8" s="2" t="s">
        <v>10</v>
      </c>
      <c r="G8" s="2">
        <v>125</v>
      </c>
      <c r="H8" s="4">
        <f t="shared" si="3"/>
        <v>103.33333333333333</v>
      </c>
      <c r="I8" s="4">
        <f t="shared" si="0"/>
        <v>18.770544300401465</v>
      </c>
      <c r="J8" s="5">
        <f t="shared" si="1"/>
        <v>0.18165042871356257</v>
      </c>
      <c r="K8" s="2" t="s">
        <v>6</v>
      </c>
      <c r="L8" s="4">
        <f>ABS(H8-H14)</f>
        <v>11</v>
      </c>
    </row>
    <row r="9" spans="1:12" x14ac:dyDescent="0.35">
      <c r="A9" s="3" t="s">
        <v>14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2" x14ac:dyDescent="0.35"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7</v>
      </c>
      <c r="I10" s="2" t="s">
        <v>8</v>
      </c>
      <c r="J10" s="2" t="s">
        <v>9</v>
      </c>
      <c r="K10" s="2" t="s">
        <v>12</v>
      </c>
    </row>
    <row r="11" spans="1:12" x14ac:dyDescent="0.35">
      <c r="B11" s="2" t="s">
        <v>17</v>
      </c>
      <c r="C11" s="2">
        <v>170</v>
      </c>
      <c r="D11" s="6">
        <v>186</v>
      </c>
      <c r="E11" s="6" t="s">
        <v>10</v>
      </c>
      <c r="F11" s="2">
        <v>155</v>
      </c>
      <c r="G11" s="2" t="s">
        <v>10</v>
      </c>
      <c r="H11" s="4">
        <f xml:space="preserve"> AVERAGE(C11:G11)</f>
        <v>170.33333333333334</v>
      </c>
      <c r="I11" s="4">
        <f>_xlfn.STDEV.S(C11:G11)</f>
        <v>15.50268793897798</v>
      </c>
      <c r="J11" s="5">
        <f>I11/H11</f>
        <v>9.1013823516504763E-2</v>
      </c>
      <c r="K11" s="2" t="s">
        <v>6</v>
      </c>
    </row>
    <row r="12" spans="1:12" x14ac:dyDescent="0.35">
      <c r="B12" s="2" t="s">
        <v>18</v>
      </c>
      <c r="C12" s="2">
        <v>107</v>
      </c>
      <c r="D12" s="2">
        <v>122</v>
      </c>
      <c r="E12" s="2">
        <v>78</v>
      </c>
      <c r="F12" s="2" t="s">
        <v>10</v>
      </c>
      <c r="G12" s="2" t="s">
        <v>10</v>
      </c>
      <c r="H12" s="4">
        <f xml:space="preserve"> AVERAGE(C12:G12)</f>
        <v>102.33333333333333</v>
      </c>
      <c r="I12" s="4">
        <f t="shared" ref="I12:I14" si="4">_xlfn.STDEV.S(C12:G12)</f>
        <v>22.368132093076838</v>
      </c>
      <c r="J12" s="5">
        <f t="shared" ref="J12:J14" si="5">I12/H12</f>
        <v>0.21858109537208636</v>
      </c>
      <c r="K12" s="2" t="s">
        <v>6</v>
      </c>
    </row>
    <row r="13" spans="1:12" x14ac:dyDescent="0.35">
      <c r="B13" s="2" t="s">
        <v>19</v>
      </c>
      <c r="C13" s="2">
        <v>109</v>
      </c>
      <c r="D13" s="2" t="s">
        <v>10</v>
      </c>
      <c r="E13" s="2" t="s">
        <v>10</v>
      </c>
      <c r="F13" s="2">
        <v>125</v>
      </c>
      <c r="G13" s="2">
        <v>123</v>
      </c>
      <c r="H13" s="4">
        <f t="shared" ref="H13:H14" si="6" xml:space="preserve"> AVERAGE(C13:G13)</f>
        <v>119</v>
      </c>
      <c r="I13" s="4">
        <f>_xlfn.STDEV.S(C13:G13)</f>
        <v>8.717797887081348</v>
      </c>
      <c r="J13" s="5">
        <f t="shared" si="5"/>
        <v>7.3258805773792846E-2</v>
      </c>
      <c r="K13" s="2" t="s">
        <v>6</v>
      </c>
    </row>
    <row r="14" spans="1:12" x14ac:dyDescent="0.35">
      <c r="B14" s="2" t="s">
        <v>20</v>
      </c>
      <c r="C14" s="2">
        <v>124</v>
      </c>
      <c r="D14" s="2" t="s">
        <v>10</v>
      </c>
      <c r="E14" s="2">
        <v>125</v>
      </c>
      <c r="F14" s="2" t="s">
        <v>10</v>
      </c>
      <c r="G14" s="2">
        <v>94</v>
      </c>
      <c r="H14" s="4">
        <f t="shared" si="6"/>
        <v>114.33333333333333</v>
      </c>
      <c r="I14" s="4">
        <f t="shared" si="4"/>
        <v>17.616280348965049</v>
      </c>
      <c r="J14" s="5">
        <f t="shared" si="5"/>
        <v>0.15407825378103543</v>
      </c>
      <c r="K14" s="2" t="s">
        <v>6</v>
      </c>
    </row>
    <row r="15" spans="1:12" x14ac:dyDescent="0.35">
      <c r="A15" s="3" t="s">
        <v>15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2" x14ac:dyDescent="0.35">
      <c r="A16" s="3" t="s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2" x14ac:dyDescent="0.35"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7</v>
      </c>
      <c r="I17" s="2" t="s">
        <v>8</v>
      </c>
      <c r="J17" s="2" t="s">
        <v>9</v>
      </c>
      <c r="K17" s="2" t="s">
        <v>12</v>
      </c>
    </row>
    <row r="18" spans="1:12" x14ac:dyDescent="0.35">
      <c r="B18" s="2" t="s">
        <v>17</v>
      </c>
      <c r="C18" s="2" t="s">
        <v>10</v>
      </c>
      <c r="D18" s="2" t="s">
        <v>10</v>
      </c>
      <c r="E18" s="2">
        <v>125</v>
      </c>
      <c r="F18" s="2">
        <v>126</v>
      </c>
      <c r="G18" s="2">
        <v>130</v>
      </c>
      <c r="H18" s="4">
        <f xml:space="preserve"> AVERAGE(C18:G18)</f>
        <v>127</v>
      </c>
      <c r="I18" s="4">
        <f>_xlfn.STDEV.S(C18:G18)</f>
        <v>2.6457513110645907</v>
      </c>
      <c r="J18" s="5">
        <f>I18/H18</f>
        <v>2.0832687488697564E-2</v>
      </c>
      <c r="K18" s="2" t="s">
        <v>6</v>
      </c>
      <c r="L18" s="4">
        <f>ABS(H18-H24)</f>
        <v>9</v>
      </c>
    </row>
    <row r="19" spans="1:12" x14ac:dyDescent="0.35">
      <c r="B19" s="2" t="s">
        <v>18</v>
      </c>
      <c r="C19" s="2">
        <v>364</v>
      </c>
      <c r="D19" s="2" t="s">
        <v>10</v>
      </c>
      <c r="E19" s="2">
        <v>338</v>
      </c>
      <c r="F19" s="2">
        <v>334</v>
      </c>
      <c r="G19" s="2" t="s">
        <v>10</v>
      </c>
      <c r="H19" s="4">
        <f xml:space="preserve"> AVERAGE(C19:G19)</f>
        <v>345.33333333333331</v>
      </c>
      <c r="I19" s="4">
        <f t="shared" ref="I19:I21" si="7">_xlfn.STDEV.S(C19:G19)</f>
        <v>16.289055630494154</v>
      </c>
      <c r="J19" s="5">
        <f t="shared" ref="J19:J21" si="8">I19/H19</f>
        <v>4.7169080011083463E-2</v>
      </c>
      <c r="K19" s="2" t="s">
        <v>6</v>
      </c>
      <c r="L19" s="4">
        <f t="shared" ref="L19:L20" si="9">ABS(H19-H25)</f>
        <v>115.66666666666666</v>
      </c>
    </row>
    <row r="20" spans="1:12" x14ac:dyDescent="0.35">
      <c r="B20" s="2" t="s">
        <v>19</v>
      </c>
      <c r="C20" s="2">
        <v>7613</v>
      </c>
      <c r="D20" s="2" t="s">
        <v>10</v>
      </c>
      <c r="E20" s="2">
        <v>7593</v>
      </c>
      <c r="F20" s="2" t="s">
        <v>10</v>
      </c>
      <c r="G20" s="2">
        <v>7603</v>
      </c>
      <c r="H20" s="4">
        <f t="shared" ref="H20:H21" si="10" xml:space="preserve"> AVERAGE(C20:G20)</f>
        <v>7603</v>
      </c>
      <c r="I20" s="4">
        <f>_xlfn.STDEV.S(C20:G20)</f>
        <v>10</v>
      </c>
      <c r="J20" s="5">
        <f t="shared" si="8"/>
        <v>1.315270288044193E-3</v>
      </c>
      <c r="K20" s="2" t="s">
        <v>6</v>
      </c>
      <c r="L20" s="4">
        <f t="shared" si="9"/>
        <v>208.66666666666697</v>
      </c>
    </row>
    <row r="21" spans="1:12" x14ac:dyDescent="0.35">
      <c r="B21" s="2" t="s">
        <v>20</v>
      </c>
      <c r="C21" s="2" t="s">
        <v>10</v>
      </c>
      <c r="D21" s="2">
        <v>114</v>
      </c>
      <c r="E21" s="2">
        <v>115</v>
      </c>
      <c r="F21" s="2" t="s">
        <v>10</v>
      </c>
      <c r="G21" s="2">
        <v>118</v>
      </c>
      <c r="H21" s="4">
        <f t="shared" si="10"/>
        <v>115.66666666666667</v>
      </c>
      <c r="I21" s="4">
        <f t="shared" si="7"/>
        <v>2.0816659994661331</v>
      </c>
      <c r="J21" s="5">
        <f t="shared" si="8"/>
        <v>1.7997112387315269E-2</v>
      </c>
      <c r="K21" s="2" t="s">
        <v>6</v>
      </c>
      <c r="L21" s="4">
        <f>ABS(H21-H27)</f>
        <v>17.999999999999986</v>
      </c>
    </row>
    <row r="22" spans="1:12" x14ac:dyDescent="0.35">
      <c r="A22" s="3" t="s">
        <v>14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2" x14ac:dyDescent="0.35">
      <c r="C23" s="2" t="s">
        <v>1</v>
      </c>
      <c r="D23" s="2" t="s">
        <v>2</v>
      </c>
      <c r="E23" s="2" t="s">
        <v>3</v>
      </c>
      <c r="F23" s="2" t="s">
        <v>4</v>
      </c>
      <c r="G23" s="2" t="s">
        <v>5</v>
      </c>
      <c r="H23" s="2" t="s">
        <v>7</v>
      </c>
      <c r="I23" s="2" t="s">
        <v>8</v>
      </c>
      <c r="J23" s="2" t="s">
        <v>9</v>
      </c>
      <c r="K23" s="2" t="s">
        <v>12</v>
      </c>
    </row>
    <row r="24" spans="1:12" x14ac:dyDescent="0.35">
      <c r="B24" s="2" t="s">
        <v>17</v>
      </c>
      <c r="C24" s="2" t="s">
        <v>10</v>
      </c>
      <c r="D24" s="2">
        <v>120</v>
      </c>
      <c r="E24" s="2">
        <v>119</v>
      </c>
      <c r="F24" s="2" t="s">
        <v>10</v>
      </c>
      <c r="G24" s="2">
        <v>115</v>
      </c>
      <c r="H24" s="4">
        <f xml:space="preserve"> AVERAGE(C24:G24)</f>
        <v>118</v>
      </c>
      <c r="I24" s="4">
        <f>_xlfn.STDEV.S(C24:G24)</f>
        <v>2.6457513110645907</v>
      </c>
      <c r="J24" s="5">
        <f>I24/H24</f>
        <v>2.2421621280208397E-2</v>
      </c>
      <c r="K24" s="2" t="s">
        <v>6</v>
      </c>
    </row>
    <row r="25" spans="1:12" x14ac:dyDescent="0.35">
      <c r="B25" s="2" t="s">
        <v>18</v>
      </c>
      <c r="C25" s="2" t="s">
        <v>10</v>
      </c>
      <c r="D25" s="2">
        <v>215</v>
      </c>
      <c r="E25" s="2">
        <v>233</v>
      </c>
      <c r="F25" s="2">
        <v>241</v>
      </c>
      <c r="G25" s="2" t="s">
        <v>10</v>
      </c>
      <c r="H25" s="4">
        <f xml:space="preserve"> AVERAGE(C25:G25)</f>
        <v>229.66666666666666</v>
      </c>
      <c r="I25" s="4">
        <f t="shared" ref="I25" si="11">_xlfn.STDEV.S(C25:G25)</f>
        <v>13.316656236958785</v>
      </c>
      <c r="J25" s="5">
        <f t="shared" ref="J25:J26" si="12">I25/H25</f>
        <v>5.7982538041910531E-2</v>
      </c>
      <c r="K25" s="2" t="s">
        <v>6</v>
      </c>
    </row>
    <row r="26" spans="1:12" x14ac:dyDescent="0.35">
      <c r="B26" s="2" t="s">
        <v>19</v>
      </c>
      <c r="C26" s="2" t="s">
        <v>10</v>
      </c>
      <c r="D26" s="2">
        <v>7301</v>
      </c>
      <c r="E26" s="2">
        <v>7391</v>
      </c>
      <c r="F26" s="2">
        <v>7491</v>
      </c>
      <c r="G26" s="2" t="s">
        <v>10</v>
      </c>
      <c r="H26" s="4">
        <f t="shared" ref="H26" si="13" xml:space="preserve"> AVERAGE(C26:G26)</f>
        <v>7394.333333333333</v>
      </c>
      <c r="I26" s="4">
        <f>_xlfn.STDEV.S(C26:G26)</f>
        <v>95.043849529221688</v>
      </c>
      <c r="J26" s="5">
        <f t="shared" si="12"/>
        <v>1.2853606301567195E-2</v>
      </c>
      <c r="K26" s="2" t="s">
        <v>6</v>
      </c>
    </row>
    <row r="27" spans="1:12" x14ac:dyDescent="0.35">
      <c r="B27" s="2" t="s">
        <v>20</v>
      </c>
      <c r="C27" s="2">
        <v>140</v>
      </c>
      <c r="D27" s="2" t="s">
        <v>10</v>
      </c>
      <c r="E27" s="2">
        <v>129</v>
      </c>
      <c r="F27" s="2">
        <v>132</v>
      </c>
      <c r="G27" s="2" t="s">
        <v>10</v>
      </c>
      <c r="H27" s="4">
        <f xml:space="preserve"> AVERAGE(C27:G27)</f>
        <v>133.66666666666666</v>
      </c>
      <c r="I27" s="4">
        <f>_xlfn.STDEV.S(C27:G27)</f>
        <v>5.6862407030773268</v>
      </c>
      <c r="J27" s="5">
        <f>I27/H27</f>
        <v>4.2540454137735613E-2</v>
      </c>
      <c r="K27" s="2" t="s">
        <v>6</v>
      </c>
    </row>
    <row r="28" spans="1:12" x14ac:dyDescent="0.35">
      <c r="H28" s="4"/>
      <c r="I28" s="4"/>
      <c r="J28" s="5"/>
    </row>
  </sheetData>
  <mergeCells count="7">
    <mergeCell ref="A15:K15"/>
    <mergeCell ref="A16:K16"/>
    <mergeCell ref="A22:K22"/>
    <mergeCell ref="A1:K1"/>
    <mergeCell ref="A2:K2"/>
    <mergeCell ref="A3:K3"/>
    <mergeCell ref="A9:K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Hyziak</dc:creator>
  <cp:lastModifiedBy>Szymon Hyziak</cp:lastModifiedBy>
  <dcterms:created xsi:type="dcterms:W3CDTF">2024-06-07T14:48:45Z</dcterms:created>
  <dcterms:modified xsi:type="dcterms:W3CDTF">2024-06-11T13:48:03Z</dcterms:modified>
</cp:coreProperties>
</file>