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block-my.sharepoint.com/personal/chuck_johnson_hrblock_com/Documents/Documents/"/>
    </mc:Choice>
  </mc:AlternateContent>
  <xr:revisionPtr revIDLastSave="9" documentId="8_{09BDCDEC-F0E5-46C7-9383-A53EFFE3B7DF}" xr6:coauthVersionLast="47" xr6:coauthVersionMax="47" xr10:uidLastSave="{49FC8F38-5D5F-49FF-8F18-FD3E1A0B6ADC}"/>
  <bookViews>
    <workbookView xWindow="-120" yWindow="-120" windowWidth="29040" windowHeight="15840" xr2:uid="{F43C8D45-892A-4F2B-8AE5-FEB1DFD21DBF}"/>
  </bookViews>
  <sheets>
    <sheet name="Model" sheetId="15" r:id="rId1"/>
    <sheet name="Example Nurse" sheetId="13" r:id="rId2"/>
    <sheet name="Lookup" sheetId="14" r:id="rId3"/>
  </sheets>
  <definedNames>
    <definedName name="_xlnm._FilterDatabase" localSheetId="1" hidden="1">'Example Nurse'!$A$2:$H$31</definedName>
    <definedName name="EfficacyTable">Lookup!$A$2:$B$5</definedName>
    <definedName name="EfficacyTiers">Lookup!$A$2:$A$5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3" l="1"/>
  <c r="E30" i="13" s="1"/>
  <c r="C31" i="13"/>
  <c r="B31" i="13"/>
  <c r="B30" i="13"/>
  <c r="A30" i="13"/>
  <c r="F32" i="15"/>
  <c r="C3" i="13"/>
  <c r="C4" i="13"/>
  <c r="E4" i="13" s="1"/>
  <c r="C5" i="13"/>
  <c r="G5" i="13" s="1"/>
  <c r="C6" i="13"/>
  <c r="C7" i="13"/>
  <c r="C8" i="13"/>
  <c r="C9" i="13"/>
  <c r="G9" i="13" s="1"/>
  <c r="C10" i="13"/>
  <c r="C11" i="13"/>
  <c r="C12" i="13"/>
  <c r="E12" i="13" s="1"/>
  <c r="C13" i="13"/>
  <c r="C14" i="13"/>
  <c r="C15" i="13"/>
  <c r="C16" i="13"/>
  <c r="C17" i="13"/>
  <c r="G17" i="13" s="1"/>
  <c r="C18" i="13"/>
  <c r="C19" i="13"/>
  <c r="C20" i="13"/>
  <c r="G20" i="13" s="1"/>
  <c r="C21" i="13"/>
  <c r="C22" i="13"/>
  <c r="C23" i="13"/>
  <c r="C24" i="13"/>
  <c r="C25" i="13"/>
  <c r="C26" i="13"/>
  <c r="C27" i="13"/>
  <c r="C28" i="13"/>
  <c r="C29" i="13"/>
  <c r="G29" i="13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1" i="13"/>
  <c r="A3" i="13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4" i="15"/>
  <c r="G7" i="13"/>
  <c r="G8" i="13"/>
  <c r="G11" i="13"/>
  <c r="G13" i="13"/>
  <c r="G15" i="13"/>
  <c r="G16" i="13"/>
  <c r="G19" i="13"/>
  <c r="G21" i="13"/>
  <c r="G23" i="13"/>
  <c r="G24" i="13"/>
  <c r="G25" i="13"/>
  <c r="G27" i="13"/>
  <c r="G3" i="13"/>
  <c r="E7" i="13"/>
  <c r="E8" i="13"/>
  <c r="E11" i="13"/>
  <c r="E13" i="13"/>
  <c r="E15" i="13"/>
  <c r="E16" i="13"/>
  <c r="E19" i="13"/>
  <c r="E21" i="13"/>
  <c r="E23" i="13"/>
  <c r="E24" i="13"/>
  <c r="E25" i="13"/>
  <c r="E27" i="13"/>
  <c r="E29" i="13"/>
  <c r="E31" i="13"/>
  <c r="E5" i="13"/>
  <c r="E3" i="13"/>
  <c r="E9" i="13" l="1"/>
  <c r="E17" i="13"/>
  <c r="G6" i="13"/>
  <c r="E6" i="13"/>
  <c r="G22" i="13"/>
  <c r="G30" i="13"/>
  <c r="E14" i="13"/>
  <c r="G14" i="13"/>
  <c r="G31" i="13"/>
  <c r="E22" i="13"/>
  <c r="E20" i="13"/>
  <c r="G28" i="13"/>
  <c r="E33" i="15"/>
  <c r="E28" i="13"/>
  <c r="G4" i="13"/>
  <c r="G12" i="13"/>
  <c r="C32" i="13"/>
  <c r="E26" i="13"/>
  <c r="E18" i="13"/>
  <c r="E10" i="13"/>
  <c r="G26" i="13"/>
  <c r="G18" i="13"/>
  <c r="G10" i="13"/>
  <c r="D32" i="13" l="1"/>
  <c r="F32" i="13"/>
</calcChain>
</file>

<file path=xl/sharedStrings.xml><?xml version="1.0" encoding="utf-8"?>
<sst xmlns="http://schemas.openxmlformats.org/spreadsheetml/2006/main" count="153" uniqueCount="51">
  <si>
    <t>Notes</t>
  </si>
  <si>
    <t>Whitelisted User Group</t>
  </si>
  <si>
    <t>Username/PWD</t>
  </si>
  <si>
    <t>Separate Isolated Identity</t>
  </si>
  <si>
    <t>Monitored Anamoly/Fraud</t>
  </si>
  <si>
    <t>Qtrly Audit Req'd</t>
  </si>
  <si>
    <t>Device</t>
  </si>
  <si>
    <t>Managed - Managed Admin User</t>
  </si>
  <si>
    <t>Managed - Hardened (GPO/STIGs)</t>
  </si>
  <si>
    <t>Secure Workstation / Jump</t>
  </si>
  <si>
    <t>Conditional</t>
  </si>
  <si>
    <t>MFA</t>
  </si>
  <si>
    <t>Security Control Category</t>
  </si>
  <si>
    <t>Security Control</t>
  </si>
  <si>
    <t>Score</t>
  </si>
  <si>
    <t>Managed Complexity</t>
  </si>
  <si>
    <t>Trusted - Cookie</t>
  </si>
  <si>
    <t>Managed - EPP</t>
  </si>
  <si>
    <t>Managed - HD Encrypted</t>
  </si>
  <si>
    <t>Managed - Windows 10 (Compliant)</t>
  </si>
  <si>
    <t>KBA - Proof</t>
  </si>
  <si>
    <t>SECURITY ACCESS CONTROL SCORE</t>
  </si>
  <si>
    <t>BASELINE</t>
  </si>
  <si>
    <t>Required Physical Location</t>
  </si>
  <si>
    <t>Control Efficacy As-Applied</t>
  </si>
  <si>
    <t>MFA (Physical)</t>
  </si>
  <si>
    <t>Controlled Print</t>
  </si>
  <si>
    <t>DLP</t>
  </si>
  <si>
    <t>Controlled Save</t>
  </si>
  <si>
    <t>Controlled Screen Shot</t>
  </si>
  <si>
    <t>Account</t>
  </si>
  <si>
    <t>Efficacy Tiers</t>
  </si>
  <si>
    <t>Security Control Efficacy Tier</t>
  </si>
  <si>
    <t>HE</t>
  </si>
  <si>
    <t>E</t>
  </si>
  <si>
    <t>SE</t>
  </si>
  <si>
    <t>ME</t>
  </si>
  <si>
    <t>Efficacy Value</t>
  </si>
  <si>
    <t>Efficacy Definition</t>
  </si>
  <si>
    <t>Restricted Risky Geo Locations</t>
  </si>
  <si>
    <t>Session ReAuth Time</t>
  </si>
  <si>
    <t>Control Implemenation Efficacy</t>
  </si>
  <si>
    <t>Managed Account Phishing/Breach</t>
  </si>
  <si>
    <t>Managed PWD Repeat</t>
  </si>
  <si>
    <t>Managed PWD Reset Frequency</t>
  </si>
  <si>
    <t>JIT(InLine @Time of)  MFA</t>
  </si>
  <si>
    <t>Managed Vulnerability</t>
  </si>
  <si>
    <t>Managed Certificate</t>
  </si>
  <si>
    <t>Managed Domain</t>
  </si>
  <si>
    <t>Client Accessing Their Own Health Records</t>
  </si>
  <si>
    <t>Nurse In Office Accessing Health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</si>
</sst>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90428</xdr:rowOff>
    </xdr:from>
    <xdr:to>
      <xdr:col>25</xdr:col>
      <xdr:colOff>188856</xdr:colOff>
      <xdr:row>19</xdr:row>
      <xdr:rowOff>180335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5081F8-D460-4545-B1DC-35EE56B23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90428"/>
          <a:ext cx="11695056" cy="4547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D7C4-E44B-438C-84FD-04AABB8C26E3}">
  <dimension ref="B1:F33"/>
  <sheetViews>
    <sheetView showGridLines="0" tabSelected="1" workbookViewId="0">
      <selection activeCell="I27" sqref="I27"/>
    </sheetView>
  </sheetViews>
  <sheetFormatPr defaultRowHeight="15" x14ac:dyDescent="0.25"/>
  <cols>
    <col min="1" max="1" width="2.28515625" customWidth="1"/>
    <col min="2" max="2" width="15.28515625" bestFit="1" customWidth="1"/>
    <col min="3" max="3" width="33.140625" bestFit="1" customWidth="1"/>
    <col min="4" max="4" width="14.7109375" customWidth="1"/>
    <col min="5" max="5" width="15.42578125" customWidth="1"/>
  </cols>
  <sheetData>
    <row r="1" spans="2:6" ht="9" customHeight="1" x14ac:dyDescent="0.25"/>
    <row r="2" spans="2:6" ht="54.75" customHeight="1" x14ac:dyDescent="0.25">
      <c r="E2" s="32" t="s">
        <v>49</v>
      </c>
      <c r="F2" s="32"/>
    </row>
    <row r="3" spans="2:6" ht="47.25" customHeight="1" x14ac:dyDescent="0.25">
      <c r="B3" s="18" t="s">
        <v>12</v>
      </c>
      <c r="C3" s="18" t="s">
        <v>13</v>
      </c>
      <c r="D3" s="18" t="s">
        <v>32</v>
      </c>
      <c r="E3" s="29" t="s">
        <v>41</v>
      </c>
      <c r="F3" s="26" t="s">
        <v>14</v>
      </c>
    </row>
    <row r="4" spans="2:6" x14ac:dyDescent="0.25">
      <c r="B4" s="17" t="s">
        <v>30</v>
      </c>
      <c r="C4" s="17" t="s">
        <v>1</v>
      </c>
      <c r="D4" s="11" t="s">
        <v>34</v>
      </c>
      <c r="E4" s="28" t="s">
        <v>33</v>
      </c>
      <c r="F4" s="27">
        <f>VLOOKUP($D4,EfficacyTable,2,FALSE)*IF(ISERROR(VLOOKUP($E4,EfficacyTable,2,FALSE)),0,VLOOKUP($E4,EfficacyTable,2,FALSE))</f>
        <v>8</v>
      </c>
    </row>
    <row r="5" spans="2:6" x14ac:dyDescent="0.25">
      <c r="B5" s="17" t="s">
        <v>30</v>
      </c>
      <c r="C5" s="17" t="s">
        <v>2</v>
      </c>
      <c r="D5" s="11" t="s">
        <v>34</v>
      </c>
      <c r="E5" s="28" t="s">
        <v>33</v>
      </c>
      <c r="F5" s="27">
        <f>VLOOKUP($D5,EfficacyTable,2,FALSE)*IF(ISERROR(VLOOKUP($E5,EfficacyTable,2,FALSE)),0,VLOOKUP($E5,EfficacyTable,2,FALSE))</f>
        <v>8</v>
      </c>
    </row>
    <row r="6" spans="2:6" x14ac:dyDescent="0.25">
      <c r="B6" s="17" t="s">
        <v>30</v>
      </c>
      <c r="C6" s="17" t="s">
        <v>3</v>
      </c>
      <c r="D6" s="10" t="s">
        <v>33</v>
      </c>
      <c r="E6" s="28" t="s">
        <v>36</v>
      </c>
      <c r="F6" s="27">
        <f>VLOOKUP($D6,EfficacyTable,2,FALSE)*IF(ISERROR(VLOOKUP($E6,EfficacyTable,2,FALSE)),0,VLOOKUP($E6,EfficacyTable,2,FALSE))</f>
        <v>2</v>
      </c>
    </row>
    <row r="7" spans="2:6" x14ac:dyDescent="0.25">
      <c r="B7" s="17" t="s">
        <v>30</v>
      </c>
      <c r="C7" s="17" t="s">
        <v>15</v>
      </c>
      <c r="D7" s="12" t="s">
        <v>35</v>
      </c>
      <c r="E7" s="28" t="s">
        <v>33</v>
      </c>
      <c r="F7" s="27">
        <f>VLOOKUP($D7,EfficacyTable,2,FALSE)*IF(ISERROR(VLOOKUP($E7,EfficacyTable,2,FALSE)),0,VLOOKUP($E7,EfficacyTable,2,FALSE))</f>
        <v>4</v>
      </c>
    </row>
    <row r="8" spans="2:6" x14ac:dyDescent="0.25">
      <c r="B8" s="17" t="s">
        <v>30</v>
      </c>
      <c r="C8" s="17" t="s">
        <v>44</v>
      </c>
      <c r="D8" s="12" t="s">
        <v>35</v>
      </c>
      <c r="E8" s="28"/>
      <c r="F8" s="27">
        <f>VLOOKUP($D8,EfficacyTable,2,FALSE)*IF(ISERROR(VLOOKUP($E8,EfficacyTable,2,FALSE)),0,VLOOKUP($E8,EfficacyTable,2,FALSE))</f>
        <v>0</v>
      </c>
    </row>
    <row r="9" spans="2:6" x14ac:dyDescent="0.25">
      <c r="B9" s="17" t="s">
        <v>30</v>
      </c>
      <c r="C9" s="17" t="s">
        <v>43</v>
      </c>
      <c r="D9" s="12" t="s">
        <v>35</v>
      </c>
      <c r="E9" s="28" t="s">
        <v>33</v>
      </c>
      <c r="F9" s="27">
        <f>VLOOKUP($D9,EfficacyTable,2,FALSE)*IF(ISERROR(VLOOKUP($E9,EfficacyTable,2,FALSE)),0,VLOOKUP($E9,EfficacyTable,2,FALSE))</f>
        <v>4</v>
      </c>
    </row>
    <row r="10" spans="2:6" x14ac:dyDescent="0.25">
      <c r="B10" s="17" t="s">
        <v>30</v>
      </c>
      <c r="C10" s="17" t="s">
        <v>42</v>
      </c>
      <c r="D10" s="11" t="s">
        <v>34</v>
      </c>
      <c r="E10" s="28"/>
      <c r="F10" s="27">
        <f>VLOOKUP($D10,EfficacyTable,2,FALSE)*IF(ISERROR(VLOOKUP($E10,EfficacyTable,2,FALSE)),0,VLOOKUP($E10,EfficacyTable,2,FALSE))</f>
        <v>0</v>
      </c>
    </row>
    <row r="11" spans="2:6" x14ac:dyDescent="0.25">
      <c r="B11" s="17" t="s">
        <v>30</v>
      </c>
      <c r="C11" s="17" t="s">
        <v>4</v>
      </c>
      <c r="D11" s="11" t="s">
        <v>34</v>
      </c>
      <c r="E11" s="28" t="s">
        <v>36</v>
      </c>
      <c r="F11" s="27">
        <f>VLOOKUP($D11,EfficacyTable,2,FALSE)*IF(ISERROR(VLOOKUP($E11,EfficacyTable,2,FALSE)),0,VLOOKUP($E11,EfficacyTable,2,FALSE))</f>
        <v>1</v>
      </c>
    </row>
    <row r="12" spans="2:6" x14ac:dyDescent="0.25">
      <c r="B12" s="17" t="s">
        <v>30</v>
      </c>
      <c r="C12" s="17" t="s">
        <v>5</v>
      </c>
      <c r="D12" s="19" t="s">
        <v>36</v>
      </c>
      <c r="E12" s="28"/>
      <c r="F12" s="27">
        <f>VLOOKUP($D12,EfficacyTable,2,FALSE)*IF(ISERROR(VLOOKUP($E12,EfficacyTable,2,FALSE)),0,VLOOKUP($E12,EfficacyTable,2,FALSE))</f>
        <v>0</v>
      </c>
    </row>
    <row r="13" spans="2:6" x14ac:dyDescent="0.25">
      <c r="B13" s="17" t="s">
        <v>6</v>
      </c>
      <c r="C13" s="17" t="s">
        <v>16</v>
      </c>
      <c r="D13" s="12" t="s">
        <v>35</v>
      </c>
      <c r="E13" s="28" t="s">
        <v>33</v>
      </c>
      <c r="F13" s="27">
        <f>VLOOKUP($D13,EfficacyTable,2,FALSE)*IF(ISERROR(VLOOKUP($E13,EfficacyTable,2,FALSE)),0,VLOOKUP($E13,EfficacyTable,2,FALSE))</f>
        <v>4</v>
      </c>
    </row>
    <row r="14" spans="2:6" x14ac:dyDescent="0.25">
      <c r="B14" s="17" t="s">
        <v>6</v>
      </c>
      <c r="C14" s="17" t="s">
        <v>17</v>
      </c>
      <c r="D14" s="11" t="s">
        <v>34</v>
      </c>
      <c r="E14" s="28"/>
      <c r="F14" s="27">
        <f>VLOOKUP($D14,EfficacyTable,2,FALSE)*IF(ISERROR(VLOOKUP($E14,EfficacyTable,2,FALSE)),0,VLOOKUP($E14,EfficacyTable,2,FALSE))</f>
        <v>0</v>
      </c>
    </row>
    <row r="15" spans="2:6" x14ac:dyDescent="0.25">
      <c r="B15" s="17" t="s">
        <v>6</v>
      </c>
      <c r="C15" s="17" t="s">
        <v>23</v>
      </c>
      <c r="D15" s="10" t="s">
        <v>33</v>
      </c>
      <c r="E15" s="28"/>
      <c r="F15" s="27">
        <f>VLOOKUP($D15,EfficacyTable,2,FALSE)*IF(ISERROR(VLOOKUP($E15,EfficacyTable,2,FALSE)),0,VLOOKUP($E15,EfficacyTable,2,FALSE))</f>
        <v>0</v>
      </c>
    </row>
    <row r="16" spans="2:6" x14ac:dyDescent="0.25">
      <c r="B16" s="17" t="s">
        <v>6</v>
      </c>
      <c r="C16" s="17" t="s">
        <v>46</v>
      </c>
      <c r="D16" s="11" t="s">
        <v>34</v>
      </c>
      <c r="E16" s="28"/>
      <c r="F16" s="27">
        <f>VLOOKUP($D16,EfficacyTable,2,FALSE)*IF(ISERROR(VLOOKUP($E16,EfficacyTable,2,FALSE)),0,VLOOKUP($E16,EfficacyTable,2,FALSE))</f>
        <v>0</v>
      </c>
    </row>
    <row r="17" spans="2:6" x14ac:dyDescent="0.25">
      <c r="B17" s="17" t="s">
        <v>6</v>
      </c>
      <c r="C17" s="17" t="s">
        <v>47</v>
      </c>
      <c r="D17" s="19" t="s">
        <v>36</v>
      </c>
      <c r="E17" s="28"/>
      <c r="F17" s="27">
        <f>VLOOKUP($D17,EfficacyTable,2,FALSE)*IF(ISERROR(VLOOKUP($E17,EfficacyTable,2,FALSE)),0,VLOOKUP($E17,EfficacyTable,2,FALSE))</f>
        <v>0</v>
      </c>
    </row>
    <row r="18" spans="2:6" x14ac:dyDescent="0.25">
      <c r="B18" s="17" t="s">
        <v>6</v>
      </c>
      <c r="C18" s="17" t="s">
        <v>48</v>
      </c>
      <c r="D18" s="12" t="s">
        <v>35</v>
      </c>
      <c r="E18" s="28"/>
      <c r="F18" s="27">
        <f>VLOOKUP($D18,EfficacyTable,2,FALSE)*IF(ISERROR(VLOOKUP($E18,EfficacyTable,2,FALSE)),0,VLOOKUP($E18,EfficacyTable,2,FALSE))</f>
        <v>0</v>
      </c>
    </row>
    <row r="19" spans="2:6" x14ac:dyDescent="0.25">
      <c r="B19" s="17" t="s">
        <v>6</v>
      </c>
      <c r="C19" s="17" t="s">
        <v>7</v>
      </c>
      <c r="D19" s="19" t="s">
        <v>36</v>
      </c>
      <c r="E19" s="28"/>
      <c r="F19" s="27">
        <f>VLOOKUP($D19,EfficacyTable,2,FALSE)*IF(ISERROR(VLOOKUP($E19,EfficacyTable,2,FALSE)),0,VLOOKUP($E19,EfficacyTable,2,FALSE))</f>
        <v>0</v>
      </c>
    </row>
    <row r="20" spans="2:6" x14ac:dyDescent="0.25">
      <c r="B20" s="17" t="s">
        <v>6</v>
      </c>
      <c r="C20" s="17" t="s">
        <v>8</v>
      </c>
      <c r="D20" s="12" t="s">
        <v>35</v>
      </c>
      <c r="E20" s="28"/>
      <c r="F20" s="27">
        <f>VLOOKUP($D20,EfficacyTable,2,FALSE)*IF(ISERROR(VLOOKUP($E20,EfficacyTable,2,FALSE)),0,VLOOKUP($E20,EfficacyTable,2,FALSE))</f>
        <v>0</v>
      </c>
    </row>
    <row r="21" spans="2:6" x14ac:dyDescent="0.25">
      <c r="B21" s="17" t="s">
        <v>6</v>
      </c>
      <c r="C21" s="17" t="s">
        <v>19</v>
      </c>
      <c r="D21" s="19" t="s">
        <v>36</v>
      </c>
      <c r="E21" s="28"/>
      <c r="F21" s="27">
        <f>VLOOKUP($D21,EfficacyTable,2,FALSE)*IF(ISERROR(VLOOKUP($E21,EfficacyTable,2,FALSE)),0,VLOOKUP($E21,EfficacyTable,2,FALSE))</f>
        <v>0</v>
      </c>
    </row>
    <row r="22" spans="2:6" x14ac:dyDescent="0.25">
      <c r="B22" s="17" t="s">
        <v>6</v>
      </c>
      <c r="C22" s="17" t="s">
        <v>9</v>
      </c>
      <c r="D22" s="10" t="s">
        <v>33</v>
      </c>
      <c r="E22" s="28"/>
      <c r="F22" s="27">
        <f>VLOOKUP($D22,EfficacyTable,2,FALSE)*IF(ISERROR(VLOOKUP($E22,EfficacyTable,2,FALSE)),0,VLOOKUP($E22,EfficacyTable,2,FALSE))</f>
        <v>0</v>
      </c>
    </row>
    <row r="23" spans="2:6" x14ac:dyDescent="0.25">
      <c r="B23" s="17" t="s">
        <v>27</v>
      </c>
      <c r="C23" s="17" t="s">
        <v>18</v>
      </c>
      <c r="D23" s="11" t="s">
        <v>34</v>
      </c>
      <c r="E23" s="28"/>
      <c r="F23" s="27">
        <f>VLOOKUP($D23,EfficacyTable,2,FALSE)*IF(ISERROR(VLOOKUP($E23,EfficacyTable,2,FALSE)),0,VLOOKUP($E23,EfficacyTable,2,FALSE))</f>
        <v>0</v>
      </c>
    </row>
    <row r="24" spans="2:6" x14ac:dyDescent="0.25">
      <c r="B24" s="17" t="s">
        <v>27</v>
      </c>
      <c r="C24" s="17" t="s">
        <v>26</v>
      </c>
      <c r="D24" s="11" t="s">
        <v>34</v>
      </c>
      <c r="E24" s="28"/>
      <c r="F24" s="27">
        <f>VLOOKUP($D24,EfficacyTable,2,FALSE)*IF(ISERROR(VLOOKUP($E24,EfficacyTable,2,FALSE)),0,VLOOKUP($E24,EfficacyTable,2,FALSE))</f>
        <v>0</v>
      </c>
    </row>
    <row r="25" spans="2:6" x14ac:dyDescent="0.25">
      <c r="B25" s="17" t="s">
        <v>27</v>
      </c>
      <c r="C25" s="17" t="s">
        <v>28</v>
      </c>
      <c r="D25" s="11" t="s">
        <v>34</v>
      </c>
      <c r="E25" s="28"/>
      <c r="F25" s="27">
        <f>VLOOKUP($D25,EfficacyTable,2,FALSE)*IF(ISERROR(VLOOKUP($E25,EfficacyTable,2,FALSE)),0,VLOOKUP($E25,EfficacyTable,2,FALSE))</f>
        <v>0</v>
      </c>
    </row>
    <row r="26" spans="2:6" x14ac:dyDescent="0.25">
      <c r="B26" s="17" t="s">
        <v>27</v>
      </c>
      <c r="C26" s="17" t="s">
        <v>29</v>
      </c>
      <c r="D26" s="12" t="s">
        <v>35</v>
      </c>
      <c r="E26" s="28"/>
      <c r="F26" s="27">
        <f>VLOOKUP($D26,EfficacyTable,2,FALSE)*IF(ISERROR(VLOOKUP($E26,EfficacyTable,2,FALSE)),0,VLOOKUP($E26,EfficacyTable,2,FALSE))</f>
        <v>0</v>
      </c>
    </row>
    <row r="27" spans="2:6" x14ac:dyDescent="0.25">
      <c r="B27" s="17" t="s">
        <v>10</v>
      </c>
      <c r="C27" s="17" t="s">
        <v>11</v>
      </c>
      <c r="D27" s="11" t="s">
        <v>34</v>
      </c>
      <c r="E27" s="28" t="s">
        <v>33</v>
      </c>
      <c r="F27" s="27">
        <f>VLOOKUP($D27,EfficacyTable,2,FALSE)*IF(ISERROR(VLOOKUP($E27,EfficacyTable,2,FALSE)),0,VLOOKUP($E27,EfficacyTable,2,FALSE))</f>
        <v>8</v>
      </c>
    </row>
    <row r="28" spans="2:6" x14ac:dyDescent="0.25">
      <c r="B28" s="17" t="s">
        <v>10</v>
      </c>
      <c r="C28" s="17" t="s">
        <v>25</v>
      </c>
      <c r="D28" s="10" t="s">
        <v>33</v>
      </c>
      <c r="E28" s="28"/>
      <c r="F28" s="27">
        <f>VLOOKUP($D28,EfficacyTable,2,FALSE)*IF(ISERROR(VLOOKUP($E28,EfficacyTable,2,FALSE)),0,VLOOKUP($E28,EfficacyTable,2,FALSE))</f>
        <v>0</v>
      </c>
    </row>
    <row r="29" spans="2:6" x14ac:dyDescent="0.25">
      <c r="B29" s="17" t="s">
        <v>10</v>
      </c>
      <c r="C29" s="17" t="s">
        <v>20</v>
      </c>
      <c r="D29" s="11" t="s">
        <v>34</v>
      </c>
      <c r="E29" s="28" t="s">
        <v>33</v>
      </c>
      <c r="F29" s="27">
        <f>VLOOKUP($D29,EfficacyTable,2,FALSE)*IF(ISERROR(VLOOKUP($E29,EfficacyTable,2,FALSE)),0,VLOOKUP($E29,EfficacyTable,2,FALSE))</f>
        <v>8</v>
      </c>
    </row>
    <row r="30" spans="2:6" x14ac:dyDescent="0.25">
      <c r="B30" s="17" t="s">
        <v>10</v>
      </c>
      <c r="C30" s="17" t="s">
        <v>40</v>
      </c>
      <c r="D30" s="11" t="s">
        <v>34</v>
      </c>
      <c r="E30" s="28" t="s">
        <v>33</v>
      </c>
      <c r="F30" s="27">
        <f>VLOOKUP($D30,EfficacyTable,2,FALSE)*IF(ISERROR(VLOOKUP($E30,EfficacyTable,2,FALSE)),0,VLOOKUP($E30,EfficacyTable,2,FALSE))</f>
        <v>8</v>
      </c>
    </row>
    <row r="31" spans="2:6" x14ac:dyDescent="0.25">
      <c r="B31" s="17" t="s">
        <v>10</v>
      </c>
      <c r="C31" s="17" t="s">
        <v>39</v>
      </c>
      <c r="D31" s="19" t="s">
        <v>36</v>
      </c>
      <c r="E31" s="27"/>
      <c r="F31" s="27">
        <f>VLOOKUP($D31,EfficacyTable,2,FALSE)*IF(ISERROR(VLOOKUP($E31,EfficacyTable,2,FALSE)),0,VLOOKUP($E31,EfficacyTable,2,FALSE))</f>
        <v>0</v>
      </c>
    </row>
    <row r="32" spans="2:6" x14ac:dyDescent="0.25">
      <c r="B32" s="17" t="s">
        <v>10</v>
      </c>
      <c r="C32" s="17" t="s">
        <v>45</v>
      </c>
      <c r="D32" s="11" t="s">
        <v>34</v>
      </c>
      <c r="E32" s="27"/>
      <c r="F32" s="27">
        <f>VLOOKUP($D32,EfficacyTable,2,FALSE)*IF(ISERROR(VLOOKUP($E32,EfficacyTable,2,FALSE)),0,VLOOKUP($E32,EfficacyTable,2,FALSE))</f>
        <v>0</v>
      </c>
    </row>
    <row r="33" spans="5:6" ht="15.75" x14ac:dyDescent="0.25">
      <c r="E33" s="30">
        <f>SUM(F4:F31)</f>
        <v>55</v>
      </c>
      <c r="F33" s="31"/>
    </row>
  </sheetData>
  <mergeCells count="2">
    <mergeCell ref="E33:F33"/>
    <mergeCell ref="E2:F2"/>
  </mergeCells>
  <dataValidations count="1">
    <dataValidation type="list" allowBlank="1" showInputMessage="1" showErrorMessage="1" sqref="D4:E32" xr:uid="{85CBF3C3-74E9-43AB-A3EE-8D065ED791AA}">
      <formula1>EfficacyTiers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D2F5-F670-4086-A3DB-FB6E183C61D3}">
  <dimension ref="A1:H33"/>
  <sheetViews>
    <sheetView zoomScaleNormal="100" workbookViewId="0">
      <pane ySplit="2" topLeftCell="A3" activePane="bottomLeft" state="frozen"/>
      <selection pane="bottomLeft" activeCell="I1" sqref="I1:I1048576"/>
    </sheetView>
  </sheetViews>
  <sheetFormatPr defaultRowHeight="15" x14ac:dyDescent="0.25"/>
  <cols>
    <col min="1" max="1" width="17.42578125" style="4" customWidth="1"/>
    <col min="2" max="2" width="34.85546875" style="4" bestFit="1" customWidth="1"/>
    <col min="3" max="3" width="14.28515625" style="2" customWidth="1"/>
    <col min="4" max="4" width="12.85546875" customWidth="1"/>
    <col min="5" max="5" width="8.7109375" customWidth="1"/>
    <col min="6" max="6" width="12.85546875" customWidth="1"/>
    <col min="7" max="7" width="8.7109375" customWidth="1"/>
    <col min="8" max="8" width="45.7109375" style="9" customWidth="1"/>
  </cols>
  <sheetData>
    <row r="1" spans="1:8" ht="49.5" customHeight="1" x14ac:dyDescent="0.25">
      <c r="D1" s="25" t="s">
        <v>49</v>
      </c>
      <c r="E1" s="25"/>
      <c r="F1" s="21" t="s">
        <v>50</v>
      </c>
      <c r="G1" s="21"/>
    </row>
    <row r="2" spans="1:8" s="3" customFormat="1" ht="52.5" customHeight="1" x14ac:dyDescent="0.25">
      <c r="A2" s="8" t="s">
        <v>12</v>
      </c>
      <c r="B2" s="8" t="s">
        <v>13</v>
      </c>
      <c r="C2" s="8" t="s">
        <v>32</v>
      </c>
      <c r="D2" s="24" t="s">
        <v>24</v>
      </c>
      <c r="E2" s="33" t="s">
        <v>14</v>
      </c>
      <c r="F2" s="34" t="s">
        <v>24</v>
      </c>
      <c r="G2" s="35" t="s">
        <v>14</v>
      </c>
      <c r="H2" s="8" t="s">
        <v>0</v>
      </c>
    </row>
    <row r="3" spans="1:8" s="3" customFormat="1" x14ac:dyDescent="0.25">
      <c r="A3" s="17" t="str">
        <f>Model!B4</f>
        <v>Account</v>
      </c>
      <c r="B3" s="17" t="str">
        <f>Model!C4</f>
        <v>Whitelisted User Group</v>
      </c>
      <c r="C3" s="11" t="str">
        <f>Model!D4</f>
        <v>E</v>
      </c>
      <c r="D3" s="10" t="s">
        <v>33</v>
      </c>
      <c r="E3" s="10">
        <f t="shared" ref="E3:E31" si="0">VLOOKUP($C3,EfficacyTable,2,FALSE)*IF(ISERROR(VLOOKUP($D3,EfficacyTable,2,FALSE)),0,VLOOKUP($D3,EfficacyTable,2,FALSE))</f>
        <v>8</v>
      </c>
      <c r="F3" s="11" t="s">
        <v>33</v>
      </c>
      <c r="G3" s="11">
        <f t="shared" ref="G3:G31" si="1">VLOOKUP($C3,EfficacyTable,2,FALSE)*IF(ISERROR(VLOOKUP(F3,EfficacyTable,2,FALSE)),0,VLOOKUP(F3,EfficacyTable,2,FALSE))</f>
        <v>8</v>
      </c>
      <c r="H3" s="13"/>
    </row>
    <row r="4" spans="1:8" s="3" customFormat="1" x14ac:dyDescent="0.25">
      <c r="A4" s="17" t="str">
        <f>Model!B5</f>
        <v>Account</v>
      </c>
      <c r="B4" s="17" t="str">
        <f>Model!C5</f>
        <v>Username/PWD</v>
      </c>
      <c r="C4" s="11" t="str">
        <f>Model!D5</f>
        <v>E</v>
      </c>
      <c r="D4" s="10" t="s">
        <v>33</v>
      </c>
      <c r="E4" s="10">
        <f t="shared" si="0"/>
        <v>8</v>
      </c>
      <c r="F4" s="11" t="s">
        <v>33</v>
      </c>
      <c r="G4" s="11">
        <f t="shared" si="1"/>
        <v>8</v>
      </c>
      <c r="H4" s="13"/>
    </row>
    <row r="5" spans="1:8" s="3" customFormat="1" x14ac:dyDescent="0.25">
      <c r="A5" s="17" t="str">
        <f>Model!B6</f>
        <v>Account</v>
      </c>
      <c r="B5" s="17" t="str">
        <f>Model!C6</f>
        <v>Separate Isolated Identity</v>
      </c>
      <c r="C5" s="10" t="str">
        <f>Model!D6</f>
        <v>HE</v>
      </c>
      <c r="D5" s="10" t="s">
        <v>36</v>
      </c>
      <c r="E5" s="10">
        <f t="shared" si="0"/>
        <v>2</v>
      </c>
      <c r="F5" s="11"/>
      <c r="G5" s="11">
        <f t="shared" si="1"/>
        <v>0</v>
      </c>
      <c r="H5" s="13"/>
    </row>
    <row r="6" spans="1:8" s="3" customFormat="1" x14ac:dyDescent="0.25">
      <c r="A6" s="17" t="str">
        <f>Model!B7</f>
        <v>Account</v>
      </c>
      <c r="B6" s="17" t="str">
        <f>Model!C7</f>
        <v>Managed Complexity</v>
      </c>
      <c r="C6" s="12" t="str">
        <f>Model!D7</f>
        <v>SE</v>
      </c>
      <c r="D6" s="10" t="s">
        <v>33</v>
      </c>
      <c r="E6" s="10">
        <f t="shared" si="0"/>
        <v>4</v>
      </c>
      <c r="F6" s="11" t="s">
        <v>33</v>
      </c>
      <c r="G6" s="11">
        <f t="shared" si="1"/>
        <v>4</v>
      </c>
      <c r="H6" s="13"/>
    </row>
    <row r="7" spans="1:8" s="3" customFormat="1" x14ac:dyDescent="0.25">
      <c r="A7" s="17" t="str">
        <f>Model!B8</f>
        <v>Account</v>
      </c>
      <c r="B7" s="17" t="str">
        <f>Model!C8</f>
        <v>Managed PWD Reset Frequency</v>
      </c>
      <c r="C7" s="12" t="str">
        <f>Model!D8</f>
        <v>SE</v>
      </c>
      <c r="D7" s="10"/>
      <c r="E7" s="10">
        <f t="shared" si="0"/>
        <v>0</v>
      </c>
      <c r="F7" s="11" t="s">
        <v>33</v>
      </c>
      <c r="G7" s="11">
        <f t="shared" si="1"/>
        <v>4</v>
      </c>
      <c r="H7" s="13"/>
    </row>
    <row r="8" spans="1:8" s="3" customFormat="1" x14ac:dyDescent="0.25">
      <c r="A8" s="17" t="str">
        <f>Model!B9</f>
        <v>Account</v>
      </c>
      <c r="B8" s="17" t="str">
        <f>Model!C9</f>
        <v>Managed PWD Repeat</v>
      </c>
      <c r="C8" s="12" t="str">
        <f>Model!D9</f>
        <v>SE</v>
      </c>
      <c r="D8" s="10" t="s">
        <v>33</v>
      </c>
      <c r="E8" s="10">
        <f t="shared" si="0"/>
        <v>4</v>
      </c>
      <c r="F8" s="11" t="s">
        <v>33</v>
      </c>
      <c r="G8" s="11">
        <f t="shared" si="1"/>
        <v>4</v>
      </c>
      <c r="H8" s="13"/>
    </row>
    <row r="9" spans="1:8" s="3" customFormat="1" x14ac:dyDescent="0.25">
      <c r="A9" s="17" t="str">
        <f>Model!B10</f>
        <v>Account</v>
      </c>
      <c r="B9" s="17" t="str">
        <f>Model!C10</f>
        <v>Managed Account Phishing/Breach</v>
      </c>
      <c r="C9" s="11" t="str">
        <f>Model!D10</f>
        <v>E</v>
      </c>
      <c r="D9" s="10"/>
      <c r="E9" s="10">
        <f t="shared" si="0"/>
        <v>0</v>
      </c>
      <c r="F9" s="11" t="s">
        <v>33</v>
      </c>
      <c r="G9" s="11">
        <f t="shared" si="1"/>
        <v>8</v>
      </c>
      <c r="H9" s="13"/>
    </row>
    <row r="10" spans="1:8" s="3" customFormat="1" x14ac:dyDescent="0.25">
      <c r="A10" s="17" t="str">
        <f>Model!B11</f>
        <v>Account</v>
      </c>
      <c r="B10" s="17" t="str">
        <f>Model!C11</f>
        <v>Monitored Anamoly/Fraud</v>
      </c>
      <c r="C10" s="11" t="str">
        <f>Model!D11</f>
        <v>E</v>
      </c>
      <c r="D10" s="10" t="s">
        <v>36</v>
      </c>
      <c r="E10" s="10">
        <f t="shared" si="0"/>
        <v>1</v>
      </c>
      <c r="F10" s="11" t="s">
        <v>33</v>
      </c>
      <c r="G10" s="11">
        <f t="shared" si="1"/>
        <v>8</v>
      </c>
      <c r="H10" s="13"/>
    </row>
    <row r="11" spans="1:8" s="3" customFormat="1" x14ac:dyDescent="0.25">
      <c r="A11" s="17" t="str">
        <f>Model!B12</f>
        <v>Account</v>
      </c>
      <c r="B11" s="17" t="str">
        <f>Model!C12</f>
        <v>Qtrly Audit Req'd</v>
      </c>
      <c r="C11" s="19" t="str">
        <f>Model!D12</f>
        <v>ME</v>
      </c>
      <c r="D11" s="10"/>
      <c r="E11" s="10">
        <f t="shared" si="0"/>
        <v>0</v>
      </c>
      <c r="F11" s="11"/>
      <c r="G11" s="11">
        <f t="shared" si="1"/>
        <v>0</v>
      </c>
      <c r="H11" s="13"/>
    </row>
    <row r="12" spans="1:8" s="3" customFormat="1" x14ac:dyDescent="0.25">
      <c r="A12" s="17" t="str">
        <f>Model!B13</f>
        <v>Device</v>
      </c>
      <c r="B12" s="17" t="str">
        <f>Model!C13</f>
        <v>Trusted - Cookie</v>
      </c>
      <c r="C12" s="12" t="str">
        <f>Model!D13</f>
        <v>SE</v>
      </c>
      <c r="D12" s="10" t="s">
        <v>33</v>
      </c>
      <c r="E12" s="10">
        <f t="shared" si="0"/>
        <v>4</v>
      </c>
      <c r="F12" s="11" t="s">
        <v>33</v>
      </c>
      <c r="G12" s="11">
        <f t="shared" si="1"/>
        <v>4</v>
      </c>
      <c r="H12" s="13"/>
    </row>
    <row r="13" spans="1:8" s="3" customFormat="1" x14ac:dyDescent="0.25">
      <c r="A13" s="17" t="str">
        <f>Model!B14</f>
        <v>Device</v>
      </c>
      <c r="B13" s="17" t="str">
        <f>Model!C14</f>
        <v>Managed - EPP</v>
      </c>
      <c r="C13" s="11" t="str">
        <f>Model!D14</f>
        <v>E</v>
      </c>
      <c r="D13" s="10"/>
      <c r="E13" s="10">
        <f t="shared" si="0"/>
        <v>0</v>
      </c>
      <c r="F13" s="11" t="s">
        <v>33</v>
      </c>
      <c r="G13" s="11">
        <f t="shared" si="1"/>
        <v>8</v>
      </c>
      <c r="H13" s="13"/>
    </row>
    <row r="14" spans="1:8" s="3" customFormat="1" x14ac:dyDescent="0.25">
      <c r="A14" s="17" t="str">
        <f>Model!B15</f>
        <v>Device</v>
      </c>
      <c r="B14" s="17" t="str">
        <f>Model!C15</f>
        <v>Required Physical Location</v>
      </c>
      <c r="C14" s="10" t="str">
        <f>Model!D15</f>
        <v>HE</v>
      </c>
      <c r="D14" s="10"/>
      <c r="E14" s="10">
        <f t="shared" si="0"/>
        <v>0</v>
      </c>
      <c r="F14" s="11" t="s">
        <v>33</v>
      </c>
      <c r="G14" s="11">
        <f t="shared" si="1"/>
        <v>16</v>
      </c>
      <c r="H14" s="13"/>
    </row>
    <row r="15" spans="1:8" s="3" customFormat="1" x14ac:dyDescent="0.25">
      <c r="A15" s="17" t="str">
        <f>Model!B16</f>
        <v>Device</v>
      </c>
      <c r="B15" s="17" t="str">
        <f>Model!C16</f>
        <v>Managed Vulnerability</v>
      </c>
      <c r="C15" s="11" t="str">
        <f>Model!D16</f>
        <v>E</v>
      </c>
      <c r="D15" s="10"/>
      <c r="E15" s="10">
        <f t="shared" si="0"/>
        <v>0</v>
      </c>
      <c r="F15" s="11" t="s">
        <v>36</v>
      </c>
      <c r="G15" s="11">
        <f t="shared" si="1"/>
        <v>1</v>
      </c>
      <c r="H15" s="13"/>
    </row>
    <row r="16" spans="1:8" s="3" customFormat="1" x14ac:dyDescent="0.25">
      <c r="A16" s="17" t="str">
        <f>Model!B17</f>
        <v>Device</v>
      </c>
      <c r="B16" s="17" t="str">
        <f>Model!C17</f>
        <v>Managed Certificate</v>
      </c>
      <c r="C16" s="19" t="str">
        <f>Model!D17</f>
        <v>ME</v>
      </c>
      <c r="D16" s="10"/>
      <c r="E16" s="10">
        <f t="shared" si="0"/>
        <v>0</v>
      </c>
      <c r="F16" s="11"/>
      <c r="G16" s="11">
        <f t="shared" si="1"/>
        <v>0</v>
      </c>
      <c r="H16" s="13"/>
    </row>
    <row r="17" spans="1:8" s="3" customFormat="1" x14ac:dyDescent="0.25">
      <c r="A17" s="17" t="str">
        <f>Model!B18</f>
        <v>Device</v>
      </c>
      <c r="B17" s="17" t="str">
        <f>Model!C18</f>
        <v>Managed Domain</v>
      </c>
      <c r="C17" s="12" t="str">
        <f>Model!D18</f>
        <v>SE</v>
      </c>
      <c r="D17" s="10"/>
      <c r="E17" s="10">
        <f t="shared" si="0"/>
        <v>0</v>
      </c>
      <c r="F17" s="11" t="s">
        <v>36</v>
      </c>
      <c r="G17" s="11">
        <f t="shared" si="1"/>
        <v>0.5</v>
      </c>
      <c r="H17" s="13"/>
    </row>
    <row r="18" spans="1:8" s="3" customFormat="1" x14ac:dyDescent="0.25">
      <c r="A18" s="17" t="str">
        <f>Model!B19</f>
        <v>Device</v>
      </c>
      <c r="B18" s="17" t="str">
        <f>Model!C19</f>
        <v>Managed - Managed Admin User</v>
      </c>
      <c r="C18" s="19" t="str">
        <f>Model!D19</f>
        <v>ME</v>
      </c>
      <c r="D18" s="10"/>
      <c r="E18" s="10">
        <f t="shared" si="0"/>
        <v>0</v>
      </c>
      <c r="F18" s="11" t="s">
        <v>36</v>
      </c>
      <c r="G18" s="11">
        <f t="shared" si="1"/>
        <v>0.25</v>
      </c>
      <c r="H18" s="13"/>
    </row>
    <row r="19" spans="1:8" s="3" customFormat="1" x14ac:dyDescent="0.25">
      <c r="A19" s="17" t="str">
        <f>Model!B20</f>
        <v>Device</v>
      </c>
      <c r="B19" s="17" t="str">
        <f>Model!C20</f>
        <v>Managed - Hardened (GPO/STIGs)</v>
      </c>
      <c r="C19" s="12" t="str">
        <f>Model!D20</f>
        <v>SE</v>
      </c>
      <c r="D19" s="10"/>
      <c r="E19" s="10">
        <f t="shared" si="0"/>
        <v>0</v>
      </c>
      <c r="F19" s="11" t="s">
        <v>33</v>
      </c>
      <c r="G19" s="11">
        <f t="shared" si="1"/>
        <v>4</v>
      </c>
      <c r="H19" s="13"/>
    </row>
    <row r="20" spans="1:8" s="3" customFormat="1" x14ac:dyDescent="0.25">
      <c r="A20" s="17" t="str">
        <f>Model!B21</f>
        <v>Device</v>
      </c>
      <c r="B20" s="17" t="str">
        <f>Model!C21</f>
        <v>Managed - Windows 10 (Compliant)</v>
      </c>
      <c r="C20" s="19" t="str">
        <f>Model!D21</f>
        <v>ME</v>
      </c>
      <c r="D20" s="10"/>
      <c r="E20" s="10">
        <f t="shared" si="0"/>
        <v>0</v>
      </c>
      <c r="F20" s="11" t="s">
        <v>33</v>
      </c>
      <c r="G20" s="11">
        <f t="shared" si="1"/>
        <v>2</v>
      </c>
      <c r="H20" s="13"/>
    </row>
    <row r="21" spans="1:8" s="3" customFormat="1" x14ac:dyDescent="0.25">
      <c r="A21" s="17" t="str">
        <f>Model!B22</f>
        <v>Device</v>
      </c>
      <c r="B21" s="17" t="str">
        <f>Model!C22</f>
        <v>Secure Workstation / Jump</v>
      </c>
      <c r="C21" s="10" t="str">
        <f>Model!D22</f>
        <v>HE</v>
      </c>
      <c r="D21" s="10"/>
      <c r="E21" s="10">
        <f t="shared" si="0"/>
        <v>0</v>
      </c>
      <c r="F21" s="11"/>
      <c r="G21" s="11">
        <f t="shared" si="1"/>
        <v>0</v>
      </c>
      <c r="H21" s="13"/>
    </row>
    <row r="22" spans="1:8" s="3" customFormat="1" x14ac:dyDescent="0.25">
      <c r="A22" s="17" t="str">
        <f>Model!B23</f>
        <v>DLP</v>
      </c>
      <c r="B22" s="17" t="str">
        <f>Model!C23</f>
        <v>Managed - HD Encrypted</v>
      </c>
      <c r="C22" s="11" t="str">
        <f>Model!D23</f>
        <v>E</v>
      </c>
      <c r="D22" s="10"/>
      <c r="E22" s="10">
        <f t="shared" si="0"/>
        <v>0</v>
      </c>
      <c r="F22" s="11"/>
      <c r="G22" s="11">
        <f t="shared" si="1"/>
        <v>0</v>
      </c>
      <c r="H22" s="13"/>
    </row>
    <row r="23" spans="1:8" s="3" customFormat="1" x14ac:dyDescent="0.25">
      <c r="A23" s="17" t="str">
        <f>Model!B24</f>
        <v>DLP</v>
      </c>
      <c r="B23" s="17" t="str">
        <f>Model!C24</f>
        <v>Controlled Print</v>
      </c>
      <c r="C23" s="11" t="str">
        <f>Model!D24</f>
        <v>E</v>
      </c>
      <c r="D23" s="10"/>
      <c r="E23" s="10">
        <f t="shared" si="0"/>
        <v>0</v>
      </c>
      <c r="F23" s="11" t="s">
        <v>33</v>
      </c>
      <c r="G23" s="11">
        <f t="shared" si="1"/>
        <v>8</v>
      </c>
      <c r="H23" s="13"/>
    </row>
    <row r="24" spans="1:8" s="3" customFormat="1" x14ac:dyDescent="0.25">
      <c r="A24" s="17" t="str">
        <f>Model!B25</f>
        <v>DLP</v>
      </c>
      <c r="B24" s="17" t="str">
        <f>Model!C25</f>
        <v>Controlled Save</v>
      </c>
      <c r="C24" s="11" t="str">
        <f>Model!D25</f>
        <v>E</v>
      </c>
      <c r="D24" s="10"/>
      <c r="E24" s="10">
        <f t="shared" si="0"/>
        <v>0</v>
      </c>
      <c r="F24" s="11" t="s">
        <v>33</v>
      </c>
      <c r="G24" s="11">
        <f t="shared" si="1"/>
        <v>8</v>
      </c>
      <c r="H24" s="13"/>
    </row>
    <row r="25" spans="1:8" s="3" customFormat="1" x14ac:dyDescent="0.25">
      <c r="A25" s="36" t="str">
        <f>Model!B26</f>
        <v>DLP</v>
      </c>
      <c r="B25" s="36" t="str">
        <f>Model!C26</f>
        <v>Controlled Screen Shot</v>
      </c>
      <c r="C25" s="7" t="str">
        <f>Model!D26</f>
        <v>SE</v>
      </c>
      <c r="D25" s="5"/>
      <c r="E25" s="5">
        <f t="shared" si="0"/>
        <v>0</v>
      </c>
      <c r="F25" s="6" t="s">
        <v>33</v>
      </c>
      <c r="G25" s="6">
        <f t="shared" si="1"/>
        <v>4</v>
      </c>
      <c r="H25" s="13"/>
    </row>
    <row r="26" spans="1:8" s="3" customFormat="1" x14ac:dyDescent="0.25">
      <c r="A26" s="17" t="str">
        <f>Model!B27</f>
        <v>Conditional</v>
      </c>
      <c r="B26" s="17" t="str">
        <f>Model!C27</f>
        <v>MFA</v>
      </c>
      <c r="C26" s="11" t="str">
        <f>Model!D27</f>
        <v>E</v>
      </c>
      <c r="D26" s="10" t="s">
        <v>33</v>
      </c>
      <c r="E26" s="10">
        <f t="shared" si="0"/>
        <v>8</v>
      </c>
      <c r="F26" s="11"/>
      <c r="G26" s="11">
        <f t="shared" si="1"/>
        <v>0</v>
      </c>
      <c r="H26" s="13"/>
    </row>
    <row r="27" spans="1:8" s="3" customFormat="1" x14ac:dyDescent="0.25">
      <c r="A27" s="36" t="str">
        <f>Model!B28</f>
        <v>Conditional</v>
      </c>
      <c r="B27" s="36" t="str">
        <f>Model!C28</f>
        <v>MFA (Physical)</v>
      </c>
      <c r="C27" s="5" t="str">
        <f>Model!D28</f>
        <v>HE</v>
      </c>
      <c r="D27" s="5"/>
      <c r="E27" s="5">
        <f t="shared" si="0"/>
        <v>0</v>
      </c>
      <c r="F27" s="6"/>
      <c r="G27" s="6">
        <f t="shared" si="1"/>
        <v>0</v>
      </c>
      <c r="H27" s="13"/>
    </row>
    <row r="28" spans="1:8" s="3" customFormat="1" x14ac:dyDescent="0.25">
      <c r="A28" s="17" t="str">
        <f>Model!B29</f>
        <v>Conditional</v>
      </c>
      <c r="B28" s="17" t="str">
        <f>Model!C29</f>
        <v>KBA - Proof</v>
      </c>
      <c r="C28" s="11" t="str">
        <f>Model!D29</f>
        <v>E</v>
      </c>
      <c r="D28" s="10" t="s">
        <v>33</v>
      </c>
      <c r="E28" s="10">
        <f t="shared" si="0"/>
        <v>8</v>
      </c>
      <c r="F28" s="11" t="s">
        <v>33</v>
      </c>
      <c r="G28" s="11">
        <f t="shared" si="1"/>
        <v>8</v>
      </c>
      <c r="H28" s="13"/>
    </row>
    <row r="29" spans="1:8" s="3" customFormat="1" x14ac:dyDescent="0.25">
      <c r="A29" s="17" t="str">
        <f>Model!B30</f>
        <v>Conditional</v>
      </c>
      <c r="B29" s="17" t="str">
        <f>Model!C30</f>
        <v>Session ReAuth Time</v>
      </c>
      <c r="C29" s="11" t="str">
        <f>Model!D30</f>
        <v>E</v>
      </c>
      <c r="D29" s="10" t="s">
        <v>33</v>
      </c>
      <c r="E29" s="10">
        <f t="shared" si="0"/>
        <v>8</v>
      </c>
      <c r="F29" s="11" t="s">
        <v>33</v>
      </c>
      <c r="G29" s="11">
        <f t="shared" si="1"/>
        <v>8</v>
      </c>
      <c r="H29" s="13"/>
    </row>
    <row r="30" spans="1:8" s="3" customFormat="1" x14ac:dyDescent="0.25">
      <c r="A30" s="17" t="str">
        <f>Model!B30</f>
        <v>Conditional</v>
      </c>
      <c r="B30" s="17" t="str">
        <f>Model!C31</f>
        <v>Restricted Risky Geo Locations</v>
      </c>
      <c r="C30" s="11" t="str">
        <f>Model!D31</f>
        <v>ME</v>
      </c>
      <c r="D30" s="10"/>
      <c r="E30" s="10">
        <f t="shared" si="0"/>
        <v>0</v>
      </c>
      <c r="F30" s="11" t="s">
        <v>33</v>
      </c>
      <c r="G30" s="11">
        <f t="shared" si="1"/>
        <v>2</v>
      </c>
      <c r="H30" s="13"/>
    </row>
    <row r="31" spans="1:8" s="3" customFormat="1" x14ac:dyDescent="0.25">
      <c r="A31" s="17" t="str">
        <f>Model!B31</f>
        <v>Conditional</v>
      </c>
      <c r="B31" s="17" t="str">
        <f>Model!C32</f>
        <v>JIT(InLine @Time of)  MFA</v>
      </c>
      <c r="C31" s="11" t="str">
        <f>Model!D32</f>
        <v>E</v>
      </c>
      <c r="D31" s="10"/>
      <c r="E31" s="10">
        <f t="shared" si="0"/>
        <v>0</v>
      </c>
      <c r="F31" s="11"/>
      <c r="G31" s="11">
        <f t="shared" si="1"/>
        <v>0</v>
      </c>
      <c r="H31" s="13"/>
    </row>
    <row r="32" spans="1:8" s="3" customFormat="1" x14ac:dyDescent="0.25">
      <c r="A32" s="4"/>
      <c r="B32" s="1" t="s">
        <v>21</v>
      </c>
      <c r="C32" s="16">
        <f>SUM(C3:C31)</f>
        <v>0</v>
      </c>
      <c r="D32" s="23">
        <f>SUM(E3:E31)</f>
        <v>55</v>
      </c>
      <c r="E32" s="23"/>
      <c r="F32" s="22">
        <f>SUM(G3:G31)</f>
        <v>117.75</v>
      </c>
      <c r="G32" s="22"/>
      <c r="H32" s="13"/>
    </row>
    <row r="33" spans="4:7" x14ac:dyDescent="0.25">
      <c r="D33" s="20" t="s">
        <v>22</v>
      </c>
      <c r="E33" s="20"/>
      <c r="F33" s="37"/>
      <c r="G33" s="37"/>
    </row>
  </sheetData>
  <autoFilter ref="A2:H31" xr:uid="{565AD2F5-F670-4086-A3DB-FB6E183C61D3}"/>
  <mergeCells count="6">
    <mergeCell ref="D33:E33"/>
    <mergeCell ref="D1:E1"/>
    <mergeCell ref="F1:G1"/>
    <mergeCell ref="F32:G32"/>
    <mergeCell ref="D32:E32"/>
    <mergeCell ref="F33:G33"/>
  </mergeCells>
  <dataValidations count="1">
    <dataValidation type="list" allowBlank="1" showInputMessage="1" showErrorMessage="1" sqref="F3:F31 D3:D31" xr:uid="{658219F8-8501-41B0-8530-500038A938C4}">
      <formula1>EfficacyTiers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3B02-223A-4623-B5C5-354C463F7B66}">
  <dimension ref="A1:C5"/>
  <sheetViews>
    <sheetView workbookViewId="0">
      <selection activeCell="B6" sqref="B6"/>
    </sheetView>
  </sheetViews>
  <sheetFormatPr defaultRowHeight="15" x14ac:dyDescent="0.25"/>
  <cols>
    <col min="1" max="1" width="15" style="4" bestFit="1" customWidth="1"/>
    <col min="2" max="2" width="15" style="4" customWidth="1"/>
    <col min="3" max="3" width="84.7109375" bestFit="1" customWidth="1"/>
  </cols>
  <sheetData>
    <row r="1" spans="1:3" x14ac:dyDescent="0.25">
      <c r="A1" s="14" t="s">
        <v>31</v>
      </c>
      <c r="B1" s="14" t="s">
        <v>37</v>
      </c>
      <c r="C1" s="15" t="s">
        <v>38</v>
      </c>
    </row>
    <row r="2" spans="1:3" x14ac:dyDescent="0.25">
      <c r="A2" s="4" t="s">
        <v>33</v>
      </c>
      <c r="B2" s="4">
        <v>4</v>
      </c>
    </row>
    <row r="3" spans="1:3" x14ac:dyDescent="0.25">
      <c r="A3" s="4" t="s">
        <v>34</v>
      </c>
      <c r="B3" s="4">
        <v>2</v>
      </c>
    </row>
    <row r="4" spans="1:3" x14ac:dyDescent="0.25">
      <c r="A4" s="4" t="s">
        <v>35</v>
      </c>
      <c r="B4" s="4">
        <v>1</v>
      </c>
    </row>
    <row r="5" spans="1:3" x14ac:dyDescent="0.25">
      <c r="A5" s="4" t="s">
        <v>36</v>
      </c>
      <c r="B5" s="4"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90719F8C7AFF4985B9F7C5008ED590" ma:contentTypeVersion="15" ma:contentTypeDescription="Create a new document." ma:contentTypeScope="" ma:versionID="fc275f556c0c918db3b3166880d58984">
  <xsd:schema xmlns:xsd="http://www.w3.org/2001/XMLSchema" xmlns:xs="http://www.w3.org/2001/XMLSchema" xmlns:p="http://schemas.microsoft.com/office/2006/metadata/properties" xmlns:ns2="c386a473-1489-49c2-a21d-89d459520acc" xmlns:ns3="f8868825-0df6-4b58-8ae0-8130414adbd2" targetNamespace="http://schemas.microsoft.com/office/2006/metadata/properties" ma:root="true" ma:fieldsID="36387da3ce2d1eec8b81615ba412dd57" ns2:_="" ns3:_="">
    <xsd:import namespace="c386a473-1489-49c2-a21d-89d459520acc"/>
    <xsd:import namespace="f8868825-0df6-4b58-8ae0-8130414adb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6a473-1489-49c2-a21d-89d459520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fb057b6-f873-4abb-926d-16e6e8e2fb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68825-0df6-4b58-8ae0-8130414adb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c8ac9b9-5924-4b86-95bb-c325b928df93}" ma:internalName="TaxCatchAll" ma:showField="CatchAllData" ma:web="f8868825-0df6-4b58-8ae0-8130414adb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868825-0df6-4b58-8ae0-8130414adbd2">
      <UserInfo>
        <DisplayName>Johnson, Chuck</DisplayName>
        <AccountId>12</AccountId>
        <AccountType/>
      </UserInfo>
      <UserInfo>
        <DisplayName>Bridges, Geoff</DisplayName>
        <AccountId>43</AccountId>
        <AccountType/>
      </UserInfo>
      <UserInfo>
        <DisplayName>Fiala, Daniel</DisplayName>
        <AccountId>156</AccountId>
        <AccountType/>
      </UserInfo>
    </SharedWithUsers>
    <lcf76f155ced4ddcb4097134ff3c332f xmlns="c386a473-1489-49c2-a21d-89d459520acc">
      <Terms xmlns="http://schemas.microsoft.com/office/infopath/2007/PartnerControls"/>
    </lcf76f155ced4ddcb4097134ff3c332f>
    <TaxCatchAll xmlns="f8868825-0df6-4b58-8ae0-8130414adbd2" xsi:nil="true"/>
  </documentManagement>
</p:properties>
</file>

<file path=customXml/itemProps1.xml><?xml version="1.0" encoding="utf-8"?>
<ds:datastoreItem xmlns:ds="http://schemas.openxmlformats.org/officeDocument/2006/customXml" ds:itemID="{3B40DE88-17FD-44C3-AC37-3C465D29EC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FDD9C-A02B-4E30-B61C-FD7F70745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6a473-1489-49c2-a21d-89d459520acc"/>
    <ds:schemaRef ds:uri="f8868825-0df6-4b58-8ae0-8130414adb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3BC660-7ED3-4847-AD5A-67B95270897E}">
  <ds:schemaRefs>
    <ds:schemaRef ds:uri="http://schemas.microsoft.com/office/infopath/2007/PartnerControls"/>
    <ds:schemaRef ds:uri="c386a473-1489-49c2-a21d-89d459520acc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www.w3.org/XML/1998/namespace"/>
    <ds:schemaRef ds:uri="f8868825-0df6-4b58-8ae0-8130414adbd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Model</vt:lpstr>
      <vt:lpstr>Example Nurse</vt:lpstr>
      <vt:lpstr>Lookup</vt:lpstr>
      <vt:lpstr>EfficacyTable</vt:lpstr>
      <vt:lpstr>EfficacyTiers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Chuck Johnson</dc:creator>
  <cp:keywords/>
  <dc:description/>
  <cp:lastModifiedBy>Johnson, Chuck</cp:lastModifiedBy>
  <cp:revision/>
  <dcterms:created xsi:type="dcterms:W3CDTF">2019-06-24T16:45:17Z</dcterms:created>
  <dcterms:modified xsi:type="dcterms:W3CDTF">2022-12-16T22:54:41Z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0x0101002190719F8C7AFF4985B9F7C5008ED590</vt:lpwstr>
  </property>
  <property fmtid="{D5CDD505-2E9C-101B-9397-08002B2CF9AE}" pid="3" name="MediaServiceImageTags">
    <vt:lpwstr/>
  </property>
</Properties>
</file>