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epuntuagr.sharepoint.com/sites/I-NERGY/Shared Documents/General/11 Other Folders/01 Pilot Activities/01 Use Cases Definition and Data/08 REA/02 Use case progress/"/>
    </mc:Choice>
  </mc:AlternateContent>
  <xr:revisionPtr revIDLastSave="84" documentId="8_{689A11DC-8341-4D87-ABB8-6F4B2A6461A6}" xr6:coauthVersionLast="47" xr6:coauthVersionMax="47" xr10:uidLastSave="{C425FC54-EE02-4DB1-A2C8-FF307CDE4737}"/>
  <bookViews>
    <workbookView xWindow="-120" yWindow="-120" windowWidth="29040" windowHeight="15840" tabRatio="500" firstSheet="1" xr2:uid="{00000000-000D-0000-FFFF-FFFF00000000}"/>
  </bookViews>
  <sheets>
    <sheet name="Building data" sheetId="1" r:id="rId1"/>
    <sheet name="Building envelope" sheetId="2" r:id="rId2"/>
    <sheet name="Energy efficiency measures" sheetId="3" r:id="rId3"/>
    <sheet name="Type of heating" sheetId="4" r:id="rId4"/>
    <sheet name="Building series" sheetId="5" r:id="rId5"/>
  </sheets>
  <definedNames>
    <definedName name="_xlnm._FilterDatabase" localSheetId="1" hidden="1">'Building envelope'!$F$2:$F$27</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6" i="1" l="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AE8" i="1"/>
  <c r="E62" i="5"/>
  <c r="H1213" i="3"/>
  <c r="H1202" i="3"/>
  <c r="H1191" i="3"/>
  <c r="H1179" i="3"/>
  <c r="H1166" i="3"/>
  <c r="H1157" i="3"/>
  <c r="H1144" i="3"/>
  <c r="H1132" i="3"/>
  <c r="H1121" i="3"/>
  <c r="H1108" i="3"/>
  <c r="H1098" i="3"/>
  <c r="H1085" i="3"/>
  <c r="H1073" i="3"/>
  <c r="H1062" i="3"/>
  <c r="H1049" i="3"/>
  <c r="H1036" i="3"/>
  <c r="H1022" i="3"/>
  <c r="H1009" i="3"/>
  <c r="H996" i="3"/>
  <c r="H984" i="3"/>
  <c r="H972" i="3"/>
  <c r="H958" i="3"/>
  <c r="H944" i="3"/>
  <c r="H929" i="3"/>
  <c r="H917" i="3"/>
  <c r="H902" i="3"/>
  <c r="H890" i="3"/>
  <c r="H876" i="3"/>
  <c r="H860" i="3"/>
  <c r="H849" i="3"/>
  <c r="H837" i="3"/>
  <c r="H820" i="3"/>
  <c r="H804" i="3"/>
  <c r="H791" i="3"/>
  <c r="H778" i="3"/>
  <c r="H759" i="3"/>
  <c r="H746" i="3"/>
  <c r="H733" i="3"/>
  <c r="H719" i="3"/>
  <c r="H707" i="3"/>
  <c r="J705" i="3"/>
  <c r="H693" i="3"/>
  <c r="H680" i="3"/>
  <c r="H667" i="3"/>
  <c r="H654" i="3"/>
  <c r="H640" i="3"/>
  <c r="J635" i="3"/>
  <c r="H626" i="3"/>
  <c r="H612" i="3"/>
  <c r="J604" i="3"/>
  <c r="H599" i="3"/>
  <c r="H586" i="3"/>
  <c r="H572" i="3"/>
  <c r="J570" i="3"/>
  <c r="H562" i="3"/>
  <c r="H550" i="3"/>
  <c r="H538" i="3"/>
  <c r="H527" i="3"/>
  <c r="H516" i="3"/>
  <c r="J508" i="3"/>
  <c r="H502" i="3"/>
  <c r="H488" i="3"/>
  <c r="H474" i="3"/>
  <c r="H461" i="3"/>
  <c r="H446" i="3"/>
  <c r="H433" i="3"/>
  <c r="H420" i="3"/>
  <c r="J416" i="3"/>
  <c r="H406" i="3"/>
  <c r="H392" i="3"/>
  <c r="H377" i="3"/>
  <c r="H362" i="3"/>
  <c r="H349" i="3"/>
  <c r="H332" i="3"/>
  <c r="H316" i="3"/>
  <c r="H302" i="3"/>
  <c r="H288" i="3"/>
  <c r="J282" i="3"/>
  <c r="J278" i="3"/>
  <c r="H274" i="3"/>
  <c r="J271" i="3"/>
  <c r="H260" i="3"/>
  <c r="J255" i="3"/>
  <c r="J251" i="3"/>
  <c r="H246" i="3"/>
  <c r="J244" i="3"/>
  <c r="H232" i="3"/>
  <c r="J228" i="3"/>
  <c r="H218" i="3"/>
  <c r="J212" i="3"/>
  <c r="H205" i="3"/>
  <c r="H193" i="3"/>
  <c r="J189" i="3"/>
  <c r="J185" i="3"/>
  <c r="H179" i="3"/>
  <c r="J178" i="3"/>
  <c r="H166" i="3"/>
  <c r="J162" i="3"/>
  <c r="J158" i="3"/>
  <c r="H153" i="3"/>
  <c r="J151" i="3"/>
  <c r="H142" i="3"/>
  <c r="J139" i="3"/>
  <c r="J135" i="3"/>
  <c r="J131" i="3"/>
  <c r="H126" i="3"/>
  <c r="J124" i="3"/>
  <c r="H113" i="3"/>
  <c r="J108" i="3"/>
  <c r="H101" i="3"/>
  <c r="H89" i="3"/>
  <c r="J85" i="3"/>
  <c r="H77" i="3"/>
  <c r="J73" i="3"/>
  <c r="H63" i="3"/>
  <c r="J57" i="3"/>
  <c r="J53" i="3"/>
  <c r="H49" i="3"/>
  <c r="J46" i="3"/>
  <c r="H36" i="3"/>
  <c r="J30" i="3"/>
  <c r="H25" i="3"/>
  <c r="J23" i="3"/>
  <c r="H14" i="3"/>
  <c r="J716" i="3" s="1"/>
  <c r="J11" i="3"/>
  <c r="J9" i="3"/>
  <c r="J8" i="3"/>
  <c r="J7" i="3"/>
  <c r="J6" i="3"/>
  <c r="J5" i="3"/>
  <c r="E1941" i="2"/>
  <c r="F1939" i="2"/>
  <c r="F1941" i="2" s="1"/>
  <c r="E1939" i="2"/>
  <c r="D1939" i="2"/>
  <c r="F1934" i="2"/>
  <c r="E1934" i="2"/>
  <c r="D1934" i="2"/>
  <c r="E1923" i="2"/>
  <c r="F1921" i="2"/>
  <c r="F1923" i="2" s="1"/>
  <c r="E1921" i="2"/>
  <c r="D1921" i="2"/>
  <c r="F1916" i="2"/>
  <c r="E1916" i="2"/>
  <c r="D1916" i="2"/>
  <c r="E1906" i="2"/>
  <c r="F1904" i="2"/>
  <c r="F1906" i="2" s="1"/>
  <c r="E1904" i="2"/>
  <c r="D1904" i="2"/>
  <c r="F1898" i="2"/>
  <c r="E1898" i="2"/>
  <c r="D1898" i="2"/>
  <c r="E1887" i="2"/>
  <c r="F1885" i="2"/>
  <c r="F1887" i="2" s="1"/>
  <c r="E1885" i="2"/>
  <c r="D1885" i="2"/>
  <c r="F1877" i="2"/>
  <c r="E1877" i="2"/>
  <c r="D1877" i="2"/>
  <c r="E1866" i="2"/>
  <c r="F1864" i="2"/>
  <c r="F1866" i="2" s="1"/>
  <c r="E1864" i="2"/>
  <c r="D1864" i="2"/>
  <c r="F1859" i="2"/>
  <c r="E1859" i="2"/>
  <c r="D1859" i="2"/>
  <c r="E1848" i="2"/>
  <c r="F1846" i="2"/>
  <c r="F1848" i="2" s="1"/>
  <c r="E1846" i="2"/>
  <c r="D1846" i="2"/>
  <c r="F1839" i="2"/>
  <c r="E1839" i="2"/>
  <c r="D1839" i="2"/>
  <c r="E1829" i="2"/>
  <c r="F1827" i="2"/>
  <c r="F1829" i="2" s="1"/>
  <c r="E1827" i="2"/>
  <c r="D1827" i="2"/>
  <c r="F1821" i="2"/>
  <c r="E1821" i="2"/>
  <c r="D1821" i="2"/>
  <c r="E1811" i="2"/>
  <c r="F1809" i="2"/>
  <c r="F1811" i="2" s="1"/>
  <c r="E1809" i="2"/>
  <c r="D1809" i="2"/>
  <c r="F1804" i="2"/>
  <c r="E1804" i="2"/>
  <c r="D1804" i="2"/>
  <c r="E1793" i="2"/>
  <c r="F1791" i="2"/>
  <c r="F1793" i="2" s="1"/>
  <c r="E1791" i="2"/>
  <c r="D1791" i="2"/>
  <c r="F1785" i="2"/>
  <c r="E1785" i="2"/>
  <c r="D1785" i="2"/>
  <c r="E1774" i="2"/>
  <c r="F1772" i="2"/>
  <c r="F1774" i="2" s="1"/>
  <c r="E1772" i="2"/>
  <c r="D1772" i="2"/>
  <c r="F1767" i="2"/>
  <c r="E1767" i="2"/>
  <c r="D1767" i="2"/>
  <c r="E1758" i="2"/>
  <c r="F1756" i="2"/>
  <c r="F1758" i="2" s="1"/>
  <c r="E1756" i="2"/>
  <c r="D1756" i="2"/>
  <c r="F1748" i="2"/>
  <c r="E1748" i="2"/>
  <c r="D1748" i="2"/>
  <c r="E1736" i="2"/>
  <c r="F1734" i="2"/>
  <c r="F1736" i="2" s="1"/>
  <c r="E1734" i="2"/>
  <c r="D1734" i="2"/>
  <c r="F1729" i="2"/>
  <c r="E1729" i="2"/>
  <c r="D1729" i="2"/>
  <c r="E1718" i="2"/>
  <c r="F1716" i="2"/>
  <c r="F1718" i="2" s="1"/>
  <c r="E1716" i="2"/>
  <c r="D1716" i="2"/>
  <c r="F1710" i="2"/>
  <c r="E1710" i="2"/>
  <c r="D1710" i="2"/>
  <c r="E1700" i="2"/>
  <c r="F1698" i="2"/>
  <c r="F1700" i="2" s="1"/>
  <c r="E1698" i="2"/>
  <c r="D1698" i="2"/>
  <c r="F1693" i="2"/>
  <c r="E1693" i="2"/>
  <c r="D1693" i="2"/>
  <c r="E1683" i="2"/>
  <c r="F1681" i="2"/>
  <c r="F1683" i="2" s="1"/>
  <c r="E1681" i="2"/>
  <c r="D1681" i="2"/>
  <c r="F1675" i="2"/>
  <c r="E1675" i="2"/>
  <c r="D1675" i="2"/>
  <c r="E1665" i="2"/>
  <c r="F1663" i="2"/>
  <c r="F1665" i="2" s="1"/>
  <c r="E1663" i="2"/>
  <c r="D1663" i="2"/>
  <c r="F1655" i="2"/>
  <c r="E1655" i="2"/>
  <c r="D1655" i="2"/>
  <c r="E1645" i="2"/>
  <c r="F1643" i="2"/>
  <c r="F1645" i="2" s="1"/>
  <c r="E1643" i="2"/>
  <c r="D1643" i="2"/>
  <c r="F1636" i="2"/>
  <c r="E1636" i="2"/>
  <c r="D1636" i="2"/>
  <c r="E1626" i="2"/>
  <c r="F1624" i="2"/>
  <c r="F1626" i="2" s="1"/>
  <c r="E1624" i="2"/>
  <c r="D1624" i="2"/>
  <c r="F1617" i="2"/>
  <c r="E1617" i="2"/>
  <c r="D1617" i="2"/>
  <c r="E1607" i="2"/>
  <c r="F1605" i="2"/>
  <c r="F1607" i="2" s="1"/>
  <c r="E1605" i="2"/>
  <c r="D1605" i="2"/>
  <c r="F1598" i="2"/>
  <c r="E1598" i="2"/>
  <c r="D1598" i="2"/>
  <c r="E1587" i="2"/>
  <c r="F1585" i="2"/>
  <c r="F1587" i="2" s="1"/>
  <c r="E1585" i="2"/>
  <c r="D1585" i="2"/>
  <c r="F1577" i="2"/>
  <c r="E1577" i="2"/>
  <c r="D1577" i="2"/>
  <c r="E1567" i="2"/>
  <c r="F1565" i="2"/>
  <c r="F1567" i="2" s="1"/>
  <c r="E1565" i="2"/>
  <c r="D1565" i="2"/>
  <c r="F1557" i="2"/>
  <c r="E1557" i="2"/>
  <c r="D1557" i="2"/>
  <c r="E1547" i="2"/>
  <c r="F1545" i="2"/>
  <c r="F1547" i="2" s="1"/>
  <c r="E1545" i="2"/>
  <c r="D1545" i="2"/>
  <c r="F1537" i="2"/>
  <c r="E1537" i="2"/>
  <c r="D1537" i="2"/>
  <c r="E1525" i="2"/>
  <c r="F1523" i="2"/>
  <c r="F1525" i="2" s="1"/>
  <c r="E1523" i="2"/>
  <c r="D1523" i="2"/>
  <c r="F1513" i="2"/>
  <c r="E1513" i="2"/>
  <c r="D1513" i="2"/>
  <c r="E1502" i="2"/>
  <c r="F1500" i="2"/>
  <c r="F1502" i="2" s="1"/>
  <c r="E1500" i="2"/>
  <c r="D1500" i="2"/>
  <c r="F1493" i="2"/>
  <c r="E1493" i="2"/>
  <c r="D1493" i="2"/>
  <c r="E1483" i="2"/>
  <c r="F1481" i="2"/>
  <c r="F1483" i="2" s="1"/>
  <c r="E1481" i="2"/>
  <c r="D1481" i="2"/>
  <c r="F1472" i="2"/>
  <c r="E1472" i="2"/>
  <c r="D1472" i="2"/>
  <c r="E1461" i="2"/>
  <c r="F1459" i="2"/>
  <c r="F1461" i="2" s="1"/>
  <c r="E1459" i="2"/>
  <c r="D1459" i="2"/>
  <c r="F1451" i="2"/>
  <c r="E1451" i="2"/>
  <c r="D1451" i="2"/>
  <c r="E1441" i="2"/>
  <c r="F1439" i="2"/>
  <c r="F1441" i="2" s="1"/>
  <c r="E1439" i="2"/>
  <c r="D1439" i="2"/>
  <c r="F1429" i="2"/>
  <c r="E1429" i="2"/>
  <c r="D1429" i="2"/>
  <c r="E1418" i="2"/>
  <c r="F1416" i="2"/>
  <c r="F1418" i="2" s="1"/>
  <c r="E1416" i="2"/>
  <c r="D1416" i="2"/>
  <c r="F1404" i="2"/>
  <c r="E1404" i="2"/>
  <c r="D1404" i="2"/>
  <c r="E1392" i="2"/>
  <c r="F1390" i="2"/>
  <c r="F1392" i="2" s="1"/>
  <c r="E1390" i="2"/>
  <c r="D1390" i="2"/>
  <c r="F1380" i="2"/>
  <c r="E1380" i="2"/>
  <c r="D1380" i="2"/>
  <c r="E1366" i="2"/>
  <c r="F1364" i="2"/>
  <c r="F1366" i="2" s="1"/>
  <c r="E1364" i="2"/>
  <c r="D1364" i="2"/>
  <c r="F1355" i="2"/>
  <c r="E1355" i="2"/>
  <c r="D1355" i="2"/>
  <c r="E1343" i="2"/>
  <c r="F1341" i="2"/>
  <c r="F1343" i="2" s="1"/>
  <c r="E1341" i="2"/>
  <c r="D1341" i="2"/>
  <c r="F1328" i="2"/>
  <c r="E1328" i="2"/>
  <c r="D1328" i="2"/>
  <c r="E1312" i="2"/>
  <c r="F1310" i="2"/>
  <c r="F1312" i="2" s="1"/>
  <c r="E1310" i="2"/>
  <c r="D1310" i="2"/>
  <c r="F1302" i="2"/>
  <c r="E1302" i="2"/>
  <c r="D1302" i="2"/>
  <c r="E1288" i="2"/>
  <c r="F1286" i="2"/>
  <c r="F1288" i="2" s="1"/>
  <c r="E1286" i="2"/>
  <c r="D1286" i="2"/>
  <c r="F1279" i="2"/>
  <c r="E1279" i="2"/>
  <c r="D1279" i="2"/>
  <c r="E1268" i="2"/>
  <c r="F1266" i="2"/>
  <c r="F1268" i="2" s="1"/>
  <c r="E1266" i="2"/>
  <c r="D1266" i="2"/>
  <c r="F1259" i="2"/>
  <c r="E1259" i="2"/>
  <c r="D1259" i="2"/>
  <c r="F1247" i="2"/>
  <c r="F1249" i="2" s="1"/>
  <c r="E1247" i="2"/>
  <c r="E1249" i="2" s="1"/>
  <c r="D1247" i="2"/>
  <c r="F1230" i="2"/>
  <c r="E1230" i="2"/>
  <c r="D1230" i="2"/>
  <c r="F1213" i="2"/>
  <c r="F1215" i="2" s="1"/>
  <c r="E1213" i="2"/>
  <c r="D1213" i="2"/>
  <c r="F1206" i="2"/>
  <c r="E1206" i="2"/>
  <c r="E1215" i="2" s="1"/>
  <c r="D1206" i="2"/>
  <c r="F1191" i="2"/>
  <c r="F1193" i="2" s="1"/>
  <c r="E1191" i="2"/>
  <c r="D1191" i="2"/>
  <c r="F1182" i="2"/>
  <c r="E1182" i="2"/>
  <c r="E1193" i="2" s="1"/>
  <c r="D1182" i="2"/>
  <c r="F1168" i="2"/>
  <c r="F1170" i="2" s="1"/>
  <c r="E1168" i="2"/>
  <c r="D1168" i="2"/>
  <c r="F1158" i="2"/>
  <c r="E1158" i="2"/>
  <c r="E1170" i="2" s="1"/>
  <c r="D1158" i="2"/>
  <c r="F1137" i="2"/>
  <c r="F1139" i="2" s="1"/>
  <c r="E1137" i="2"/>
  <c r="D1137" i="2"/>
  <c r="F1130" i="2"/>
  <c r="E1130" i="2"/>
  <c r="E1139" i="2" s="1"/>
  <c r="D1130" i="2"/>
  <c r="F1116" i="2"/>
  <c r="F1118" i="2" s="1"/>
  <c r="E1116" i="2"/>
  <c r="D1116" i="2"/>
  <c r="F1107" i="2"/>
  <c r="E1107" i="2"/>
  <c r="E1118" i="2" s="1"/>
  <c r="D1107" i="2"/>
  <c r="F1093" i="2"/>
  <c r="F1095" i="2" s="1"/>
  <c r="E1093" i="2"/>
  <c r="D1093" i="2"/>
  <c r="F1086" i="2"/>
  <c r="E1086" i="2"/>
  <c r="E1095" i="2" s="1"/>
  <c r="D1086" i="2"/>
  <c r="F1073" i="2"/>
  <c r="F1075" i="2" s="1"/>
  <c r="E1073" i="2"/>
  <c r="D1073" i="2"/>
  <c r="F1065" i="2"/>
  <c r="E1065" i="2"/>
  <c r="E1075" i="2" s="1"/>
  <c r="D1065" i="2"/>
  <c r="F1052" i="2"/>
  <c r="F1054" i="2" s="1"/>
  <c r="E1052" i="2"/>
  <c r="D1052" i="2"/>
  <c r="F1043" i="2"/>
  <c r="E1043" i="2"/>
  <c r="E1054" i="2" s="1"/>
  <c r="D1043" i="2"/>
  <c r="F1031" i="2"/>
  <c r="F1033" i="2" s="1"/>
  <c r="E1031" i="2"/>
  <c r="D1031" i="2"/>
  <c r="F1022" i="2"/>
  <c r="E1022" i="2"/>
  <c r="E1033" i="2" s="1"/>
  <c r="D1022" i="2"/>
  <c r="F1009" i="2"/>
  <c r="F1011" i="2" s="1"/>
  <c r="E1009" i="2"/>
  <c r="D1009" i="2"/>
  <c r="F998" i="2"/>
  <c r="E998" i="2"/>
  <c r="E1011" i="2" s="1"/>
  <c r="D998" i="2"/>
  <c r="F986" i="2"/>
  <c r="F988" i="2" s="1"/>
  <c r="E986" i="2"/>
  <c r="D986" i="2"/>
  <c r="F977" i="2"/>
  <c r="E977" i="2"/>
  <c r="E988" i="2" s="1"/>
  <c r="D977" i="2"/>
  <c r="F962" i="2"/>
  <c r="F964" i="2" s="1"/>
  <c r="E962" i="2"/>
  <c r="D962" i="2"/>
  <c r="F954" i="2"/>
  <c r="E954" i="2"/>
  <c r="E964" i="2" s="1"/>
  <c r="D954" i="2"/>
  <c r="F941" i="2"/>
  <c r="F943" i="2" s="1"/>
  <c r="E941" i="2"/>
  <c r="D941" i="2"/>
  <c r="F932" i="2"/>
  <c r="E932" i="2"/>
  <c r="E943" i="2" s="1"/>
  <c r="D932" i="2"/>
  <c r="F920" i="2"/>
  <c r="F922" i="2" s="1"/>
  <c r="E920" i="2"/>
  <c r="D920" i="2"/>
  <c r="F912" i="2"/>
  <c r="E912" i="2"/>
  <c r="E922" i="2" s="1"/>
  <c r="D912" i="2"/>
  <c r="F900" i="2"/>
  <c r="F902" i="2" s="1"/>
  <c r="E900" i="2"/>
  <c r="D900" i="2"/>
  <c r="F892" i="2"/>
  <c r="E892" i="2"/>
  <c r="E902" i="2" s="1"/>
  <c r="D892" i="2"/>
  <c r="F880" i="2"/>
  <c r="F882" i="2" s="1"/>
  <c r="E880" i="2"/>
  <c r="D880" i="2"/>
  <c r="F872" i="2"/>
  <c r="E872" i="2"/>
  <c r="E882" i="2" s="1"/>
  <c r="D872" i="2"/>
  <c r="F859" i="2"/>
  <c r="E859" i="2"/>
  <c r="D859" i="2"/>
  <c r="F852" i="2"/>
  <c r="E852" i="2"/>
  <c r="E861" i="2" s="1"/>
  <c r="D852" i="2"/>
  <c r="F835" i="2"/>
  <c r="F837" i="2" s="1"/>
  <c r="E835" i="2"/>
  <c r="D835" i="2"/>
  <c r="F828" i="2"/>
  <c r="E828" i="2"/>
  <c r="E837" i="2" s="1"/>
  <c r="D828" i="2"/>
  <c r="F816" i="2"/>
  <c r="E816" i="2"/>
  <c r="D816" i="2"/>
  <c r="F809" i="2"/>
  <c r="E809" i="2"/>
  <c r="E818" i="2" s="1"/>
  <c r="D809" i="2"/>
  <c r="F793" i="2"/>
  <c r="E793" i="2"/>
  <c r="D793" i="2"/>
  <c r="F786" i="2"/>
  <c r="E786" i="2"/>
  <c r="E795" i="2" s="1"/>
  <c r="D786" i="2"/>
  <c r="F774" i="2"/>
  <c r="E774" i="2"/>
  <c r="D774" i="2"/>
  <c r="F766" i="2"/>
  <c r="E766" i="2"/>
  <c r="E776" i="2" s="1"/>
  <c r="D766" i="2"/>
  <c r="F754" i="2"/>
  <c r="E754" i="2"/>
  <c r="D754" i="2"/>
  <c r="F747" i="2"/>
  <c r="F756" i="2" s="1"/>
  <c r="E747" i="2"/>
  <c r="E756" i="2" s="1"/>
  <c r="D747" i="2"/>
  <c r="F735" i="2"/>
  <c r="E735" i="2"/>
  <c r="D735" i="2"/>
  <c r="F728" i="2"/>
  <c r="F737" i="2" s="1"/>
  <c r="E728" i="2"/>
  <c r="E737" i="2" s="1"/>
  <c r="D728" i="2"/>
  <c r="F716" i="2"/>
  <c r="E716" i="2"/>
  <c r="D716" i="2"/>
  <c r="F707" i="2"/>
  <c r="F718" i="2" s="1"/>
  <c r="E707" i="2"/>
  <c r="E718" i="2" s="1"/>
  <c r="D707" i="2"/>
  <c r="F694" i="2"/>
  <c r="E694" i="2"/>
  <c r="D694" i="2"/>
  <c r="F686" i="2"/>
  <c r="F696" i="2" s="1"/>
  <c r="E686" i="2"/>
  <c r="E696" i="2" s="1"/>
  <c r="D686" i="2"/>
  <c r="F672" i="2"/>
  <c r="E672" i="2"/>
  <c r="D672" i="2"/>
  <c r="F665" i="2"/>
  <c r="F674" i="2" s="1"/>
  <c r="E665" i="2"/>
  <c r="E674" i="2" s="1"/>
  <c r="D665" i="2"/>
  <c r="F653" i="2"/>
  <c r="E653" i="2"/>
  <c r="D653" i="2"/>
  <c r="F647" i="2"/>
  <c r="F655" i="2" s="1"/>
  <c r="E647" i="2"/>
  <c r="E655" i="2" s="1"/>
  <c r="D647" i="2"/>
  <c r="F634" i="2"/>
  <c r="E634" i="2"/>
  <c r="D634" i="2"/>
  <c r="F627" i="2"/>
  <c r="F636" i="2" s="1"/>
  <c r="E627" i="2"/>
  <c r="E636" i="2" s="1"/>
  <c r="D627" i="2"/>
  <c r="F615" i="2"/>
  <c r="E615" i="2"/>
  <c r="D615" i="2"/>
  <c r="F607" i="2"/>
  <c r="F617" i="2" s="1"/>
  <c r="E607" i="2"/>
  <c r="E617" i="2" s="1"/>
  <c r="D607" i="2"/>
  <c r="F592" i="2"/>
  <c r="E592" i="2"/>
  <c r="D592" i="2"/>
  <c r="F581" i="2"/>
  <c r="F594" i="2" s="1"/>
  <c r="E581" i="2"/>
  <c r="E594" i="2" s="1"/>
  <c r="D581" i="2"/>
  <c r="F561" i="2"/>
  <c r="E561" i="2"/>
  <c r="D561" i="2"/>
  <c r="F554" i="2"/>
  <c r="F563" i="2" s="1"/>
  <c r="E554" i="2"/>
  <c r="E563" i="2" s="1"/>
  <c r="D554" i="2"/>
  <c r="F542" i="2"/>
  <c r="E542" i="2"/>
  <c r="D542" i="2"/>
  <c r="F532" i="2"/>
  <c r="F544" i="2" s="1"/>
  <c r="E532" i="2"/>
  <c r="E544" i="2" s="1"/>
  <c r="D532" i="2"/>
  <c r="F513" i="2"/>
  <c r="E513" i="2"/>
  <c r="D513" i="2"/>
  <c r="F501" i="2"/>
  <c r="F515" i="2" s="1"/>
  <c r="E501" i="2"/>
  <c r="E515" i="2" s="1"/>
  <c r="D501" i="2"/>
  <c r="F481" i="2"/>
  <c r="E481" i="2"/>
  <c r="D481" i="2"/>
  <c r="F471" i="2"/>
  <c r="F483" i="2" s="1"/>
  <c r="E471" i="2"/>
  <c r="E483" i="2" s="1"/>
  <c r="D471" i="2"/>
  <c r="F453" i="2"/>
  <c r="E453" i="2"/>
  <c r="D453" i="2"/>
  <c r="F446" i="2"/>
  <c r="F455" i="2" s="1"/>
  <c r="E446" i="2"/>
  <c r="E455" i="2" s="1"/>
  <c r="D446" i="2"/>
  <c r="F435" i="2"/>
  <c r="E435" i="2"/>
  <c r="D435" i="2"/>
  <c r="F427" i="2"/>
  <c r="F437" i="2" s="1"/>
  <c r="E427" i="2"/>
  <c r="E437" i="2" s="1"/>
  <c r="D427" i="2"/>
  <c r="F414" i="2"/>
  <c r="E414" i="2"/>
  <c r="D414" i="2"/>
  <c r="F407" i="2"/>
  <c r="F416" i="2" s="1"/>
  <c r="E407" i="2"/>
  <c r="E416" i="2" s="1"/>
  <c r="D407" i="2"/>
  <c r="F395" i="2"/>
  <c r="E395" i="2"/>
  <c r="D395" i="2"/>
  <c r="F388" i="2"/>
  <c r="F397" i="2" s="1"/>
  <c r="E388" i="2"/>
  <c r="E397" i="2" s="1"/>
  <c r="D388" i="2"/>
  <c r="F377" i="2"/>
  <c r="E377" i="2"/>
  <c r="D377" i="2"/>
  <c r="F369" i="2"/>
  <c r="F379" i="2" s="1"/>
  <c r="E369" i="2"/>
  <c r="E379" i="2" s="1"/>
  <c r="D369" i="2"/>
  <c r="F358" i="2"/>
  <c r="E358" i="2"/>
  <c r="D358" i="2"/>
  <c r="F347" i="2"/>
  <c r="F360" i="2" s="1"/>
  <c r="E347" i="2"/>
  <c r="E360" i="2" s="1"/>
  <c r="D347" i="2"/>
  <c r="F333" i="2"/>
  <c r="F331" i="2"/>
  <c r="E331" i="2"/>
  <c r="D331" i="2"/>
  <c r="F321" i="2"/>
  <c r="E321" i="2"/>
  <c r="E333" i="2" s="1"/>
  <c r="D321" i="2"/>
  <c r="F305" i="2"/>
  <c r="E303" i="2"/>
  <c r="D303" i="2"/>
  <c r="F301" i="2"/>
  <c r="E301" i="2"/>
  <c r="E305" i="2" s="1"/>
  <c r="D301" i="2"/>
  <c r="E289" i="2"/>
  <c r="E287" i="2"/>
  <c r="D287" i="2"/>
  <c r="F285" i="2"/>
  <c r="F289" i="2" s="1"/>
  <c r="E285" i="2"/>
  <c r="D285" i="2"/>
  <c r="E272" i="2"/>
  <c r="D272" i="2"/>
  <c r="F270" i="2"/>
  <c r="F274" i="2" s="1"/>
  <c r="E270" i="2"/>
  <c r="D270" i="2"/>
  <c r="E255" i="2"/>
  <c r="D255" i="2"/>
  <c r="F253" i="2"/>
  <c r="F257" i="2" s="1"/>
  <c r="E253" i="2"/>
  <c r="E257" i="2" s="1"/>
  <c r="D253" i="2"/>
  <c r="E237" i="2"/>
  <c r="D237" i="2"/>
  <c r="F235" i="2"/>
  <c r="F239" i="2" s="1"/>
  <c r="E235" i="2"/>
  <c r="E239" i="2" s="1"/>
  <c r="D235" i="2"/>
  <c r="E223" i="2"/>
  <c r="D223" i="2"/>
  <c r="F221" i="2"/>
  <c r="F225" i="2" s="1"/>
  <c r="E221" i="2"/>
  <c r="E225" i="2" s="1"/>
  <c r="D221" i="2"/>
  <c r="E206" i="2"/>
  <c r="F204" i="2"/>
  <c r="E204" i="2"/>
  <c r="D204" i="2"/>
  <c r="F196" i="2"/>
  <c r="F206" i="2" s="1"/>
  <c r="E196" i="2"/>
  <c r="D196" i="2"/>
  <c r="F180" i="2"/>
  <c r="E180" i="2"/>
  <c r="E178" i="2"/>
  <c r="D178" i="2"/>
  <c r="F176" i="2"/>
  <c r="E176" i="2"/>
  <c r="D176" i="2"/>
  <c r="F164" i="2"/>
  <c r="E164" i="2"/>
  <c r="D164" i="2"/>
  <c r="F157" i="2"/>
  <c r="E157" i="2"/>
  <c r="E166" i="2" s="1"/>
  <c r="D157" i="2"/>
  <c r="F147" i="2"/>
  <c r="E147" i="2"/>
  <c r="E145" i="2"/>
  <c r="D145" i="2"/>
  <c r="F143" i="2"/>
  <c r="E143" i="2"/>
  <c r="D143" i="2"/>
  <c r="F127" i="2"/>
  <c r="F129" i="2" s="1"/>
  <c r="E127" i="2"/>
  <c r="D127" i="2"/>
  <c r="F120" i="2"/>
  <c r="E120" i="2"/>
  <c r="D120" i="2"/>
  <c r="F107" i="2"/>
  <c r="F109" i="2" s="1"/>
  <c r="E107" i="2"/>
  <c r="D107" i="2"/>
  <c r="F101" i="2"/>
  <c r="E101" i="2"/>
  <c r="E109" i="2" s="1"/>
  <c r="D101" i="2"/>
  <c r="F84" i="2"/>
  <c r="F86" i="2" s="1"/>
  <c r="E84" i="2"/>
  <c r="D84" i="2"/>
  <c r="F76" i="2"/>
  <c r="E76" i="2"/>
  <c r="D76" i="2"/>
  <c r="F63" i="2"/>
  <c r="E63" i="2"/>
  <c r="D63" i="2"/>
  <c r="F56" i="2"/>
  <c r="F65" i="2" s="1"/>
  <c r="E56" i="2"/>
  <c r="D56" i="2"/>
  <c r="F44" i="2"/>
  <c r="E44" i="2"/>
  <c r="D44" i="2"/>
  <c r="F37" i="2"/>
  <c r="F46" i="2" s="1"/>
  <c r="E37" i="2"/>
  <c r="D37" i="2"/>
  <c r="F25" i="2"/>
  <c r="E25" i="2"/>
  <c r="D25" i="2"/>
  <c r="F16" i="2"/>
  <c r="F27" i="2" s="1"/>
  <c r="E16" i="2"/>
  <c r="E27" i="2" s="1"/>
  <c r="D16" i="2"/>
  <c r="AF463" i="1"/>
  <c r="AE463" i="1"/>
  <c r="AF462" i="1"/>
  <c r="AF461" i="1" s="1"/>
  <c r="AE462" i="1"/>
  <c r="AG461" i="1"/>
  <c r="AB461" i="1"/>
  <c r="AA461" i="1"/>
  <c r="V461" i="1"/>
  <c r="U461" i="1"/>
  <c r="S461" i="1"/>
  <c r="T461" i="1" s="1"/>
  <c r="R461" i="1"/>
  <c r="K461" i="1"/>
  <c r="M461" i="1" s="1"/>
  <c r="AF458" i="1"/>
  <c r="AE458" i="1"/>
  <c r="AF457" i="1"/>
  <c r="AF456" i="1" s="1"/>
  <c r="AE457" i="1"/>
  <c r="AG456" i="1"/>
  <c r="AB456" i="1"/>
  <c r="AA456" i="1"/>
  <c r="V456" i="1"/>
  <c r="U456" i="1"/>
  <c r="S456" i="1"/>
  <c r="T456" i="1" s="1"/>
  <c r="R456" i="1"/>
  <c r="K456" i="1"/>
  <c r="M456" i="1" s="1"/>
  <c r="AF453" i="1"/>
  <c r="AE453" i="1"/>
  <c r="AF452" i="1"/>
  <c r="AF451" i="1" s="1"/>
  <c r="AE452" i="1"/>
  <c r="AG451" i="1"/>
  <c r="AB451" i="1"/>
  <c r="AA451" i="1"/>
  <c r="V451" i="1"/>
  <c r="U451" i="1"/>
  <c r="S451" i="1"/>
  <c r="T451" i="1" s="1"/>
  <c r="R451" i="1"/>
  <c r="K451" i="1"/>
  <c r="M451" i="1" s="1"/>
  <c r="AF448" i="1"/>
  <c r="AE448" i="1"/>
  <c r="AF447" i="1"/>
  <c r="AF446" i="1" s="1"/>
  <c r="AE447" i="1"/>
  <c r="AG446" i="1"/>
  <c r="AB446" i="1"/>
  <c r="AA446" i="1"/>
  <c r="V446" i="1"/>
  <c r="U446" i="1"/>
  <c r="S446" i="1"/>
  <c r="T446" i="1" s="1"/>
  <c r="R446" i="1"/>
  <c r="K446" i="1"/>
  <c r="M446" i="1" s="1"/>
  <c r="AF443" i="1"/>
  <c r="AE443" i="1"/>
  <c r="AF442" i="1"/>
  <c r="AF441" i="1" s="1"/>
  <c r="AE442" i="1"/>
  <c r="AG441" i="1"/>
  <c r="AB441" i="1"/>
  <c r="AA441" i="1"/>
  <c r="V441" i="1"/>
  <c r="U441" i="1"/>
  <c r="S441" i="1"/>
  <c r="T441" i="1" s="1"/>
  <c r="R441" i="1"/>
  <c r="K441" i="1"/>
  <c r="M441" i="1" s="1"/>
  <c r="AF438" i="1"/>
  <c r="AE438" i="1"/>
  <c r="AF437" i="1"/>
  <c r="AF436" i="1" s="1"/>
  <c r="AE437" i="1"/>
  <c r="AG436" i="1"/>
  <c r="AB436" i="1"/>
  <c r="AA436" i="1"/>
  <c r="V436" i="1"/>
  <c r="U436" i="1"/>
  <c r="S436" i="1"/>
  <c r="T436" i="1" s="1"/>
  <c r="R436" i="1"/>
  <c r="K436" i="1"/>
  <c r="M436" i="1" s="1"/>
  <c r="AF433" i="1"/>
  <c r="AE433" i="1"/>
  <c r="AF432" i="1"/>
  <c r="AF431" i="1" s="1"/>
  <c r="AE432" i="1"/>
  <c r="AG431" i="1"/>
  <c r="AB431" i="1"/>
  <c r="AA431" i="1"/>
  <c r="V431" i="1"/>
  <c r="U431" i="1"/>
  <c r="S431" i="1"/>
  <c r="T431" i="1" s="1"/>
  <c r="R431" i="1"/>
  <c r="K431" i="1"/>
  <c r="M431" i="1" s="1"/>
  <c r="AF428" i="1"/>
  <c r="AE428" i="1"/>
  <c r="AF427" i="1"/>
  <c r="AF426" i="1" s="1"/>
  <c r="AE427" i="1"/>
  <c r="AG426" i="1"/>
  <c r="AB426" i="1"/>
  <c r="AA426" i="1"/>
  <c r="V426" i="1"/>
  <c r="U426" i="1"/>
  <c r="S426" i="1"/>
  <c r="T426" i="1" s="1"/>
  <c r="R426" i="1"/>
  <c r="K426" i="1"/>
  <c r="M426" i="1" s="1"/>
  <c r="AF423" i="1"/>
  <c r="AE423" i="1"/>
  <c r="AF422" i="1"/>
  <c r="AF421" i="1" s="1"/>
  <c r="AE422" i="1"/>
  <c r="AG421" i="1"/>
  <c r="AB421" i="1"/>
  <c r="AA421" i="1"/>
  <c r="V421" i="1"/>
  <c r="U421" i="1"/>
  <c r="S421" i="1"/>
  <c r="T421" i="1" s="1"/>
  <c r="R421" i="1"/>
  <c r="K421" i="1"/>
  <c r="M421" i="1" s="1"/>
  <c r="AF418" i="1"/>
  <c r="AE418" i="1"/>
  <c r="AF417" i="1"/>
  <c r="AF416" i="1" s="1"/>
  <c r="AE417" i="1"/>
  <c r="AG416" i="1"/>
  <c r="AB416" i="1"/>
  <c r="AA416" i="1"/>
  <c r="V416" i="1"/>
  <c r="U416" i="1"/>
  <c r="S416" i="1"/>
  <c r="T416" i="1" s="1"/>
  <c r="R416" i="1"/>
  <c r="K416" i="1"/>
  <c r="M416" i="1" s="1"/>
  <c r="AF413" i="1"/>
  <c r="AE413" i="1"/>
  <c r="AF412" i="1"/>
  <c r="AF411" i="1" s="1"/>
  <c r="AE412" i="1"/>
  <c r="AG411" i="1"/>
  <c r="AB411" i="1"/>
  <c r="AA411" i="1"/>
  <c r="V411" i="1"/>
  <c r="U411" i="1"/>
  <c r="S411" i="1"/>
  <c r="T411" i="1" s="1"/>
  <c r="R411" i="1"/>
  <c r="K411" i="1"/>
  <c r="M411" i="1" s="1"/>
  <c r="AF408" i="1"/>
  <c r="AE408" i="1"/>
  <c r="AF407" i="1"/>
  <c r="AF406" i="1" s="1"/>
  <c r="AE407" i="1"/>
  <c r="AG406" i="1"/>
  <c r="AB406" i="1"/>
  <c r="AA406" i="1"/>
  <c r="V406" i="1"/>
  <c r="U406" i="1"/>
  <c r="S406" i="1"/>
  <c r="T406" i="1" s="1"/>
  <c r="R406" i="1"/>
  <c r="K406" i="1"/>
  <c r="M406" i="1" s="1"/>
  <c r="AF403" i="1"/>
  <c r="AE403" i="1"/>
  <c r="AF402" i="1"/>
  <c r="AF401" i="1" s="1"/>
  <c r="AE402" i="1"/>
  <c r="AG401" i="1"/>
  <c r="AB401" i="1"/>
  <c r="AA401" i="1"/>
  <c r="V401" i="1"/>
  <c r="U401" i="1"/>
  <c r="S401" i="1"/>
  <c r="T401" i="1" s="1"/>
  <c r="R401" i="1"/>
  <c r="K401" i="1"/>
  <c r="M401" i="1" s="1"/>
  <c r="AF398" i="1"/>
  <c r="AE398" i="1"/>
  <c r="AF397" i="1"/>
  <c r="AF396" i="1" s="1"/>
  <c r="AE397" i="1"/>
  <c r="AG396" i="1"/>
  <c r="AB396" i="1"/>
  <c r="AA396" i="1"/>
  <c r="V396" i="1"/>
  <c r="U396" i="1"/>
  <c r="S396" i="1"/>
  <c r="T396" i="1" s="1"/>
  <c r="R396" i="1"/>
  <c r="K396" i="1"/>
  <c r="M396" i="1" s="1"/>
  <c r="AF393" i="1"/>
  <c r="AE393" i="1"/>
  <c r="AF392" i="1"/>
  <c r="AF391" i="1" s="1"/>
  <c r="AE392" i="1"/>
  <c r="AG391" i="1"/>
  <c r="AB391" i="1"/>
  <c r="AA391" i="1"/>
  <c r="V391" i="1"/>
  <c r="U391" i="1"/>
  <c r="S391" i="1"/>
  <c r="T391" i="1" s="1"/>
  <c r="R391" i="1"/>
  <c r="K391" i="1"/>
  <c r="M391" i="1" s="1"/>
  <c r="AF388" i="1"/>
  <c r="AE388" i="1"/>
  <c r="AF387" i="1"/>
  <c r="AF386" i="1" s="1"/>
  <c r="AE387" i="1"/>
  <c r="AG386" i="1"/>
  <c r="AB386" i="1"/>
  <c r="AA386" i="1"/>
  <c r="V386" i="1"/>
  <c r="U386" i="1"/>
  <c r="S386" i="1"/>
  <c r="T386" i="1" s="1"/>
  <c r="R386" i="1"/>
  <c r="K386" i="1"/>
  <c r="M386" i="1" s="1"/>
  <c r="AF383" i="1"/>
  <c r="AE383" i="1"/>
  <c r="AF382" i="1"/>
  <c r="AF381" i="1" s="1"/>
  <c r="AE382" i="1"/>
  <c r="AG381" i="1"/>
  <c r="AB381" i="1"/>
  <c r="AA381" i="1"/>
  <c r="V381" i="1"/>
  <c r="U381" i="1"/>
  <c r="S381" i="1"/>
  <c r="T381" i="1" s="1"/>
  <c r="R381" i="1"/>
  <c r="K381" i="1"/>
  <c r="M381" i="1" s="1"/>
  <c r="AF378" i="1"/>
  <c r="AE378" i="1"/>
  <c r="AF377" i="1"/>
  <c r="AF376" i="1" s="1"/>
  <c r="AE377" i="1"/>
  <c r="AG376" i="1"/>
  <c r="AB376" i="1"/>
  <c r="AA376" i="1"/>
  <c r="V376" i="1"/>
  <c r="U376" i="1"/>
  <c r="S376" i="1"/>
  <c r="T376" i="1" s="1"/>
  <c r="R376" i="1"/>
  <c r="K376" i="1"/>
  <c r="M376" i="1" s="1"/>
  <c r="AF373" i="1"/>
  <c r="AE373" i="1"/>
  <c r="AF372" i="1"/>
  <c r="AF371" i="1" s="1"/>
  <c r="AE372" i="1"/>
  <c r="AG371" i="1"/>
  <c r="AB371" i="1"/>
  <c r="AA371" i="1"/>
  <c r="V371" i="1"/>
  <c r="U371" i="1"/>
  <c r="S371" i="1"/>
  <c r="T371" i="1" s="1"/>
  <c r="R371" i="1"/>
  <c r="K371" i="1"/>
  <c r="M371" i="1" s="1"/>
  <c r="AF368" i="1"/>
  <c r="AE368" i="1"/>
  <c r="AF367" i="1"/>
  <c r="AF366" i="1" s="1"/>
  <c r="AE367" i="1"/>
  <c r="AG366" i="1"/>
  <c r="AB366" i="1"/>
  <c r="AA366" i="1"/>
  <c r="V366" i="1"/>
  <c r="U366" i="1"/>
  <c r="S366" i="1"/>
  <c r="T366" i="1" s="1"/>
  <c r="R366" i="1"/>
  <c r="K366" i="1"/>
  <c r="M366" i="1" s="1"/>
  <c r="AF363" i="1"/>
  <c r="AE363" i="1"/>
  <c r="AF362" i="1"/>
  <c r="AF361" i="1" s="1"/>
  <c r="AE362" i="1"/>
  <c r="AG361" i="1"/>
  <c r="AB361" i="1"/>
  <c r="AA361" i="1"/>
  <c r="V361" i="1"/>
  <c r="U361" i="1"/>
  <c r="S361" i="1"/>
  <c r="T361" i="1" s="1"/>
  <c r="R361" i="1"/>
  <c r="K361" i="1"/>
  <c r="M361" i="1" s="1"/>
  <c r="AF358" i="1"/>
  <c r="AE358" i="1"/>
  <c r="AF357" i="1"/>
  <c r="AF356" i="1" s="1"/>
  <c r="AE357" i="1"/>
  <c r="AG356" i="1"/>
  <c r="AB356" i="1"/>
  <c r="AA356" i="1"/>
  <c r="V356" i="1"/>
  <c r="U356" i="1"/>
  <c r="S356" i="1"/>
  <c r="T356" i="1" s="1"/>
  <c r="R356" i="1"/>
  <c r="K356" i="1"/>
  <c r="M356" i="1" s="1"/>
  <c r="AF353" i="1"/>
  <c r="AE353" i="1"/>
  <c r="AF352" i="1"/>
  <c r="AF351" i="1" s="1"/>
  <c r="AE352" i="1"/>
  <c r="AG351" i="1"/>
  <c r="AB351" i="1"/>
  <c r="AA351" i="1"/>
  <c r="V351" i="1"/>
  <c r="U351" i="1"/>
  <c r="S351" i="1"/>
  <c r="T351" i="1" s="1"/>
  <c r="R351" i="1"/>
  <c r="K351" i="1"/>
  <c r="M351" i="1" s="1"/>
  <c r="AF348" i="1"/>
  <c r="AE348" i="1"/>
  <c r="AF347" i="1"/>
  <c r="AF346" i="1" s="1"/>
  <c r="AE347" i="1"/>
  <c r="AG346" i="1"/>
  <c r="AB346" i="1"/>
  <c r="AA346" i="1"/>
  <c r="V346" i="1"/>
  <c r="U346" i="1"/>
  <c r="S346" i="1"/>
  <c r="T346" i="1" s="1"/>
  <c r="R346" i="1"/>
  <c r="K346" i="1"/>
  <c r="M346" i="1" s="1"/>
  <c r="AF343" i="1"/>
  <c r="AE343" i="1"/>
  <c r="AF342" i="1"/>
  <c r="AF341" i="1" s="1"/>
  <c r="AE342" i="1"/>
  <c r="AG341" i="1"/>
  <c r="AB341" i="1"/>
  <c r="AA341" i="1"/>
  <c r="V341" i="1"/>
  <c r="U341" i="1"/>
  <c r="S341" i="1"/>
  <c r="T341" i="1" s="1"/>
  <c r="R341" i="1"/>
  <c r="K341" i="1"/>
  <c r="M341" i="1" s="1"/>
  <c r="AF338" i="1"/>
  <c r="AE338" i="1"/>
  <c r="AF337" i="1"/>
  <c r="AF336" i="1" s="1"/>
  <c r="AE337" i="1"/>
  <c r="AG336" i="1"/>
  <c r="AB336" i="1"/>
  <c r="AA336" i="1"/>
  <c r="V336" i="1"/>
  <c r="U336" i="1"/>
  <c r="S336" i="1"/>
  <c r="T336" i="1" s="1"/>
  <c r="R336" i="1"/>
  <c r="K336" i="1"/>
  <c r="M336" i="1" s="1"/>
  <c r="AF333" i="1"/>
  <c r="AE333" i="1"/>
  <c r="AF332" i="1"/>
  <c r="AF331" i="1" s="1"/>
  <c r="AE332" i="1"/>
  <c r="AG331" i="1"/>
  <c r="AB331" i="1"/>
  <c r="AA331" i="1"/>
  <c r="V331" i="1"/>
  <c r="U331" i="1"/>
  <c r="S331" i="1"/>
  <c r="T331" i="1" s="1"/>
  <c r="R331" i="1"/>
  <c r="K331" i="1"/>
  <c r="M331" i="1" s="1"/>
  <c r="AF328" i="1"/>
  <c r="AE328" i="1"/>
  <c r="AF327" i="1"/>
  <c r="AF326" i="1" s="1"/>
  <c r="AE327" i="1"/>
  <c r="AG326" i="1"/>
  <c r="AB326" i="1"/>
  <c r="AA326" i="1"/>
  <c r="V326" i="1"/>
  <c r="U326" i="1"/>
  <c r="S326" i="1"/>
  <c r="T326" i="1" s="1"/>
  <c r="R326" i="1"/>
  <c r="K326" i="1"/>
  <c r="M326" i="1" s="1"/>
  <c r="AF323" i="1"/>
  <c r="AE323" i="1"/>
  <c r="AF322" i="1"/>
  <c r="AF321" i="1" s="1"/>
  <c r="AE322" i="1"/>
  <c r="AG321" i="1"/>
  <c r="AB321" i="1"/>
  <c r="AA321" i="1"/>
  <c r="V321" i="1"/>
  <c r="U321" i="1"/>
  <c r="S321" i="1"/>
  <c r="T321" i="1" s="1"/>
  <c r="R321" i="1"/>
  <c r="K321" i="1"/>
  <c r="M321" i="1" s="1"/>
  <c r="AF318" i="1"/>
  <c r="AE318" i="1"/>
  <c r="AF317" i="1"/>
  <c r="AF316" i="1" s="1"/>
  <c r="AE317" i="1"/>
  <c r="AG316" i="1"/>
  <c r="AB316" i="1"/>
  <c r="AA316" i="1"/>
  <c r="V316" i="1"/>
  <c r="U316" i="1"/>
  <c r="S316" i="1"/>
  <c r="T316" i="1" s="1"/>
  <c r="R316" i="1"/>
  <c r="K316" i="1"/>
  <c r="M316" i="1" s="1"/>
  <c r="AF313" i="1"/>
  <c r="AE313" i="1"/>
  <c r="AF312" i="1"/>
  <c r="AF311" i="1" s="1"/>
  <c r="AE312" i="1"/>
  <c r="AG311" i="1"/>
  <c r="AB311" i="1"/>
  <c r="AA311" i="1"/>
  <c r="V311" i="1"/>
  <c r="U311" i="1"/>
  <c r="S311" i="1"/>
  <c r="T311" i="1" s="1"/>
  <c r="R311" i="1"/>
  <c r="K311" i="1"/>
  <c r="M311" i="1" s="1"/>
  <c r="AF308" i="1"/>
  <c r="AE308" i="1"/>
  <c r="AF307" i="1"/>
  <c r="AF306" i="1" s="1"/>
  <c r="AE307" i="1"/>
  <c r="AG306" i="1"/>
  <c r="AB306" i="1"/>
  <c r="AA306" i="1"/>
  <c r="V306" i="1"/>
  <c r="U306" i="1"/>
  <c r="S306" i="1"/>
  <c r="T306" i="1" s="1"/>
  <c r="R306" i="1"/>
  <c r="K306" i="1"/>
  <c r="M306" i="1" s="1"/>
  <c r="AF303" i="1"/>
  <c r="AE303" i="1"/>
  <c r="AF302" i="1"/>
  <c r="AF301" i="1" s="1"/>
  <c r="AE302" i="1"/>
  <c r="AG301" i="1"/>
  <c r="AB301" i="1"/>
  <c r="AA301" i="1"/>
  <c r="V301" i="1"/>
  <c r="U301" i="1"/>
  <c r="S301" i="1"/>
  <c r="T301" i="1" s="1"/>
  <c r="R301" i="1"/>
  <c r="K301" i="1"/>
  <c r="M301" i="1" s="1"/>
  <c r="AF298" i="1"/>
  <c r="AE298" i="1"/>
  <c r="AF297" i="1"/>
  <c r="AF296" i="1" s="1"/>
  <c r="AE297" i="1"/>
  <c r="AG296" i="1"/>
  <c r="AB296" i="1"/>
  <c r="AA296" i="1"/>
  <c r="V296" i="1"/>
  <c r="U296" i="1"/>
  <c r="S296" i="1"/>
  <c r="T296" i="1" s="1"/>
  <c r="R296" i="1"/>
  <c r="K296" i="1"/>
  <c r="M296" i="1" s="1"/>
  <c r="AF293" i="1"/>
  <c r="AE293" i="1"/>
  <c r="AF292" i="1"/>
  <c r="AE292" i="1"/>
  <c r="AG291" i="1"/>
  <c r="AB291" i="1"/>
  <c r="AA291" i="1"/>
  <c r="V291" i="1"/>
  <c r="U291" i="1"/>
  <c r="S291" i="1"/>
  <c r="T291" i="1" s="1"/>
  <c r="R291" i="1"/>
  <c r="K291" i="1"/>
  <c r="M291" i="1" s="1"/>
  <c r="AF288" i="1"/>
  <c r="AE288" i="1"/>
  <c r="AF287" i="1"/>
  <c r="AF286" i="1" s="1"/>
  <c r="AE287" i="1"/>
  <c r="AG286" i="1"/>
  <c r="AB286" i="1"/>
  <c r="AA286" i="1"/>
  <c r="V286" i="1"/>
  <c r="U286" i="1"/>
  <c r="S286" i="1"/>
  <c r="T286" i="1" s="1"/>
  <c r="R286" i="1"/>
  <c r="K286" i="1"/>
  <c r="M286" i="1" s="1"/>
  <c r="AF283" i="1"/>
  <c r="AE283" i="1"/>
  <c r="AF282" i="1"/>
  <c r="AF281" i="1" s="1"/>
  <c r="AE282" i="1"/>
  <c r="AG281" i="1"/>
  <c r="AB281" i="1"/>
  <c r="AA281" i="1"/>
  <c r="V281" i="1"/>
  <c r="U281" i="1"/>
  <c r="S281" i="1"/>
  <c r="T281" i="1" s="1"/>
  <c r="R281" i="1"/>
  <c r="K281" i="1"/>
  <c r="M281" i="1" s="1"/>
  <c r="AF278" i="1"/>
  <c r="AE278" i="1"/>
  <c r="AF277" i="1"/>
  <c r="AF276" i="1" s="1"/>
  <c r="AE277" i="1"/>
  <c r="AG276" i="1"/>
  <c r="AB276" i="1"/>
  <c r="AA276" i="1"/>
  <c r="V276" i="1"/>
  <c r="U276" i="1"/>
  <c r="S276" i="1"/>
  <c r="T276" i="1" s="1"/>
  <c r="R276" i="1"/>
  <c r="K276" i="1"/>
  <c r="M276" i="1" s="1"/>
  <c r="AF273" i="1"/>
  <c r="AE273" i="1"/>
  <c r="AF272" i="1"/>
  <c r="AF271" i="1" s="1"/>
  <c r="AE272" i="1"/>
  <c r="AG271" i="1"/>
  <c r="AB271" i="1"/>
  <c r="AA271" i="1"/>
  <c r="V271" i="1"/>
  <c r="U271" i="1"/>
  <c r="S271" i="1"/>
  <c r="T271" i="1" s="1"/>
  <c r="R271" i="1"/>
  <c r="K271" i="1"/>
  <c r="M271" i="1" s="1"/>
  <c r="AF268" i="1"/>
  <c r="AE268" i="1"/>
  <c r="AF267" i="1"/>
  <c r="AF266" i="1" s="1"/>
  <c r="AE267" i="1"/>
  <c r="AG266" i="1"/>
  <c r="AB266" i="1"/>
  <c r="AA266" i="1"/>
  <c r="V266" i="1"/>
  <c r="U266" i="1"/>
  <c r="S266" i="1"/>
  <c r="T266" i="1" s="1"/>
  <c r="R266" i="1"/>
  <c r="K266" i="1"/>
  <c r="M266" i="1" s="1"/>
  <c r="AF263" i="1"/>
  <c r="AE263" i="1"/>
  <c r="AF262" i="1"/>
  <c r="AF261" i="1" s="1"/>
  <c r="AE262" i="1"/>
  <c r="AG261" i="1"/>
  <c r="AB261" i="1"/>
  <c r="AA261" i="1"/>
  <c r="V261" i="1"/>
  <c r="U261" i="1"/>
  <c r="S261" i="1"/>
  <c r="T261" i="1" s="1"/>
  <c r="R261" i="1"/>
  <c r="K261" i="1"/>
  <c r="M261" i="1" s="1"/>
  <c r="AF258" i="1"/>
  <c r="AE258" i="1"/>
  <c r="AF257" i="1"/>
  <c r="AF256" i="1" s="1"/>
  <c r="AE257" i="1"/>
  <c r="AG256" i="1"/>
  <c r="AB256" i="1"/>
  <c r="AA256" i="1"/>
  <c r="V256" i="1"/>
  <c r="U256" i="1"/>
  <c r="S256" i="1"/>
  <c r="T256" i="1" s="1"/>
  <c r="R256" i="1"/>
  <c r="K256" i="1"/>
  <c r="M256" i="1" s="1"/>
  <c r="AF253" i="1"/>
  <c r="AE253" i="1"/>
  <c r="AF252" i="1"/>
  <c r="AE252" i="1"/>
  <c r="AG251" i="1"/>
  <c r="AB251" i="1"/>
  <c r="AA251" i="1"/>
  <c r="V251" i="1"/>
  <c r="U251" i="1"/>
  <c r="S251" i="1"/>
  <c r="T251" i="1" s="1"/>
  <c r="R251" i="1"/>
  <c r="K251" i="1"/>
  <c r="M251" i="1" s="1"/>
  <c r="AF248" i="1"/>
  <c r="AE248" i="1"/>
  <c r="AF247" i="1"/>
  <c r="AF246" i="1" s="1"/>
  <c r="AE247" i="1"/>
  <c r="AG246" i="1"/>
  <c r="AB246" i="1"/>
  <c r="AA246" i="1"/>
  <c r="V246" i="1"/>
  <c r="U246" i="1"/>
  <c r="S246" i="1"/>
  <c r="T246" i="1" s="1"/>
  <c r="R246" i="1"/>
  <c r="K246" i="1"/>
  <c r="M246" i="1" s="1"/>
  <c r="AF243" i="1"/>
  <c r="AE243" i="1"/>
  <c r="AF242" i="1"/>
  <c r="AF241" i="1" s="1"/>
  <c r="AE242" i="1"/>
  <c r="AG241" i="1"/>
  <c r="AB241" i="1"/>
  <c r="AA241" i="1"/>
  <c r="V241" i="1"/>
  <c r="U241" i="1"/>
  <c r="S241" i="1"/>
  <c r="T241" i="1" s="1"/>
  <c r="R241" i="1"/>
  <c r="K241" i="1"/>
  <c r="M241" i="1" s="1"/>
  <c r="AF238" i="1"/>
  <c r="AE238" i="1"/>
  <c r="AF237" i="1"/>
  <c r="AF236" i="1" s="1"/>
  <c r="AE237" i="1"/>
  <c r="AG236" i="1"/>
  <c r="AB236" i="1"/>
  <c r="AA236" i="1"/>
  <c r="V236" i="1"/>
  <c r="U236" i="1"/>
  <c r="S236" i="1"/>
  <c r="T236" i="1" s="1"/>
  <c r="R236" i="1"/>
  <c r="K236" i="1"/>
  <c r="M236" i="1" s="1"/>
  <c r="AF233" i="1"/>
  <c r="AE233" i="1"/>
  <c r="AF232" i="1"/>
  <c r="AF231" i="1" s="1"/>
  <c r="AE232" i="1"/>
  <c r="AG231" i="1"/>
  <c r="AB231" i="1"/>
  <c r="AA231" i="1"/>
  <c r="V231" i="1"/>
  <c r="U231" i="1"/>
  <c r="S231" i="1"/>
  <c r="T231" i="1" s="1"/>
  <c r="R231" i="1"/>
  <c r="K231" i="1"/>
  <c r="M231" i="1" s="1"/>
  <c r="AF228" i="1"/>
  <c r="AE228" i="1"/>
  <c r="AF227" i="1"/>
  <c r="AF226" i="1" s="1"/>
  <c r="AE227" i="1"/>
  <c r="AG226" i="1"/>
  <c r="AB226" i="1"/>
  <c r="AA226" i="1"/>
  <c r="V226" i="1"/>
  <c r="U226" i="1"/>
  <c r="S226" i="1"/>
  <c r="T226" i="1" s="1"/>
  <c r="R226" i="1"/>
  <c r="K226" i="1"/>
  <c r="M226" i="1" s="1"/>
  <c r="AF223" i="1"/>
  <c r="AE223" i="1"/>
  <c r="AF222" i="1"/>
  <c r="AF221" i="1" s="1"/>
  <c r="AE222" i="1"/>
  <c r="AG221" i="1"/>
  <c r="AB221" i="1"/>
  <c r="AA221" i="1"/>
  <c r="V221" i="1"/>
  <c r="U221" i="1"/>
  <c r="S221" i="1"/>
  <c r="T221" i="1" s="1"/>
  <c r="R221" i="1"/>
  <c r="K221" i="1"/>
  <c r="M221" i="1" s="1"/>
  <c r="AF218" i="1"/>
  <c r="AE218" i="1"/>
  <c r="AF217" i="1"/>
  <c r="AF216" i="1" s="1"/>
  <c r="AE217" i="1"/>
  <c r="AG216" i="1"/>
  <c r="AB216" i="1"/>
  <c r="AA216" i="1"/>
  <c r="V216" i="1"/>
  <c r="U216" i="1"/>
  <c r="S216" i="1"/>
  <c r="T216" i="1" s="1"/>
  <c r="R216" i="1"/>
  <c r="K216" i="1"/>
  <c r="M216" i="1" s="1"/>
  <c r="AF213" i="1"/>
  <c r="AE213" i="1"/>
  <c r="AF212" i="1"/>
  <c r="AE212" i="1"/>
  <c r="AG211" i="1"/>
  <c r="AB211" i="1"/>
  <c r="AA211" i="1"/>
  <c r="V211" i="1"/>
  <c r="U211" i="1"/>
  <c r="S211" i="1"/>
  <c r="T211" i="1" s="1"/>
  <c r="R211" i="1"/>
  <c r="K211" i="1"/>
  <c r="M211" i="1" s="1"/>
  <c r="AF208" i="1"/>
  <c r="AE208" i="1"/>
  <c r="AF207" i="1"/>
  <c r="AF206" i="1" s="1"/>
  <c r="AE207" i="1"/>
  <c r="AG206" i="1"/>
  <c r="AB206" i="1"/>
  <c r="AA206" i="1"/>
  <c r="V206" i="1"/>
  <c r="U206" i="1"/>
  <c r="S206" i="1"/>
  <c r="T206" i="1" s="1"/>
  <c r="R206" i="1"/>
  <c r="K206" i="1"/>
  <c r="M206" i="1" s="1"/>
  <c r="AF203" i="1"/>
  <c r="AE203" i="1"/>
  <c r="AF202" i="1"/>
  <c r="AF201" i="1" s="1"/>
  <c r="AE202" i="1"/>
  <c r="AG201" i="1"/>
  <c r="AB201" i="1"/>
  <c r="AA201" i="1"/>
  <c r="V201" i="1"/>
  <c r="U201" i="1"/>
  <c r="S201" i="1"/>
  <c r="T201" i="1" s="1"/>
  <c r="R201" i="1"/>
  <c r="K201" i="1"/>
  <c r="M201" i="1" s="1"/>
  <c r="AF198" i="1"/>
  <c r="AE198" i="1"/>
  <c r="AF197" i="1"/>
  <c r="AF196" i="1" s="1"/>
  <c r="AE197" i="1"/>
  <c r="AG196" i="1"/>
  <c r="AB196" i="1"/>
  <c r="AA196" i="1"/>
  <c r="V196" i="1"/>
  <c r="U196" i="1"/>
  <c r="S196" i="1"/>
  <c r="T196" i="1" s="1"/>
  <c r="R196" i="1"/>
  <c r="K196" i="1"/>
  <c r="M196" i="1" s="1"/>
  <c r="AF193" i="1"/>
  <c r="AE193" i="1"/>
  <c r="AF192" i="1"/>
  <c r="AF191" i="1" s="1"/>
  <c r="AE192" i="1"/>
  <c r="AG191" i="1"/>
  <c r="AB191" i="1"/>
  <c r="AA191" i="1"/>
  <c r="V191" i="1"/>
  <c r="U191" i="1"/>
  <c r="S191" i="1"/>
  <c r="T191" i="1" s="1"/>
  <c r="R191" i="1"/>
  <c r="K191" i="1"/>
  <c r="M191" i="1" s="1"/>
  <c r="AF188" i="1"/>
  <c r="AE188" i="1"/>
  <c r="AF187" i="1"/>
  <c r="AF186" i="1" s="1"/>
  <c r="AE187" i="1"/>
  <c r="AG186" i="1"/>
  <c r="AB186" i="1"/>
  <c r="AA186" i="1"/>
  <c r="V186" i="1"/>
  <c r="U186" i="1"/>
  <c r="S186" i="1"/>
  <c r="T186" i="1" s="1"/>
  <c r="R186" i="1"/>
  <c r="K186" i="1"/>
  <c r="M186" i="1" s="1"/>
  <c r="AF183" i="1"/>
  <c r="AE183" i="1"/>
  <c r="AF182" i="1"/>
  <c r="AF181" i="1" s="1"/>
  <c r="AE182" i="1"/>
  <c r="AG181" i="1"/>
  <c r="AB181" i="1"/>
  <c r="AA181" i="1"/>
  <c r="V181" i="1"/>
  <c r="U181" i="1"/>
  <c r="S181" i="1"/>
  <c r="T181" i="1" s="1"/>
  <c r="R181" i="1"/>
  <c r="K181" i="1"/>
  <c r="M181" i="1" s="1"/>
  <c r="AF178" i="1"/>
  <c r="AE178" i="1"/>
  <c r="AF177" i="1"/>
  <c r="AF176" i="1" s="1"/>
  <c r="AE177" i="1"/>
  <c r="AG176" i="1"/>
  <c r="AB176" i="1"/>
  <c r="AA176" i="1"/>
  <c r="V176" i="1"/>
  <c r="U176" i="1"/>
  <c r="S176" i="1"/>
  <c r="T176" i="1" s="1"/>
  <c r="R176" i="1"/>
  <c r="K176" i="1"/>
  <c r="M176" i="1" s="1"/>
  <c r="AF173" i="1"/>
  <c r="AE173" i="1"/>
  <c r="AF172" i="1"/>
  <c r="AE172" i="1"/>
  <c r="AG171" i="1"/>
  <c r="AB171" i="1"/>
  <c r="AA171" i="1"/>
  <c r="V171" i="1"/>
  <c r="U171" i="1"/>
  <c r="S171" i="1"/>
  <c r="T171" i="1" s="1"/>
  <c r="R171" i="1"/>
  <c r="K171" i="1"/>
  <c r="M171" i="1" s="1"/>
  <c r="AF168" i="1"/>
  <c r="AE168" i="1"/>
  <c r="AF167" i="1"/>
  <c r="AF166" i="1" s="1"/>
  <c r="AE167" i="1"/>
  <c r="AG166" i="1"/>
  <c r="AB166" i="1"/>
  <c r="AA166" i="1"/>
  <c r="V166" i="1"/>
  <c r="U166" i="1"/>
  <c r="S166" i="1"/>
  <c r="T166" i="1" s="1"/>
  <c r="R166" i="1"/>
  <c r="K166" i="1"/>
  <c r="M166" i="1" s="1"/>
  <c r="AF163" i="1"/>
  <c r="AE163" i="1"/>
  <c r="AF162" i="1"/>
  <c r="AF161" i="1" s="1"/>
  <c r="AE162" i="1"/>
  <c r="AG161" i="1"/>
  <c r="AB161" i="1"/>
  <c r="AA161" i="1"/>
  <c r="V161" i="1"/>
  <c r="U161" i="1"/>
  <c r="S161" i="1"/>
  <c r="T161" i="1" s="1"/>
  <c r="R161" i="1"/>
  <c r="K161" i="1"/>
  <c r="M161" i="1" s="1"/>
  <c r="AF158" i="1"/>
  <c r="AE158" i="1"/>
  <c r="AF157" i="1"/>
  <c r="AF156" i="1" s="1"/>
  <c r="AE157" i="1"/>
  <c r="AG156" i="1"/>
  <c r="AB156" i="1"/>
  <c r="AA156" i="1"/>
  <c r="V156" i="1"/>
  <c r="U156" i="1"/>
  <c r="S156" i="1"/>
  <c r="T156" i="1" s="1"/>
  <c r="R156" i="1"/>
  <c r="K156" i="1"/>
  <c r="M156" i="1" s="1"/>
  <c r="AF153" i="1"/>
  <c r="AE153" i="1"/>
  <c r="AF152" i="1"/>
  <c r="AF151" i="1" s="1"/>
  <c r="AE152" i="1"/>
  <c r="AG151" i="1"/>
  <c r="AB151" i="1"/>
  <c r="AA151" i="1"/>
  <c r="V151" i="1"/>
  <c r="U151" i="1"/>
  <c r="S151" i="1"/>
  <c r="T151" i="1" s="1"/>
  <c r="R151" i="1"/>
  <c r="K151" i="1"/>
  <c r="M151" i="1" s="1"/>
  <c r="AF148" i="1"/>
  <c r="AE148" i="1"/>
  <c r="AF147" i="1"/>
  <c r="AF146" i="1" s="1"/>
  <c r="AE147" i="1"/>
  <c r="AG146" i="1"/>
  <c r="AB146" i="1"/>
  <c r="AA146" i="1"/>
  <c r="V146" i="1"/>
  <c r="U146" i="1"/>
  <c r="S146" i="1"/>
  <c r="T146" i="1" s="1"/>
  <c r="R146" i="1"/>
  <c r="K146" i="1"/>
  <c r="M146" i="1" s="1"/>
  <c r="AF143" i="1"/>
  <c r="AE143" i="1"/>
  <c r="AF142" i="1"/>
  <c r="AF141" i="1" s="1"/>
  <c r="AE142" i="1"/>
  <c r="AG141" i="1"/>
  <c r="AB141" i="1"/>
  <c r="AA141" i="1"/>
  <c r="V141" i="1"/>
  <c r="U141" i="1"/>
  <c r="S141" i="1"/>
  <c r="T141" i="1" s="1"/>
  <c r="R141" i="1"/>
  <c r="K141" i="1"/>
  <c r="M141" i="1" s="1"/>
  <c r="AF138" i="1"/>
  <c r="AE138" i="1"/>
  <c r="AF137" i="1"/>
  <c r="AF136" i="1" s="1"/>
  <c r="AE137" i="1"/>
  <c r="AG136" i="1"/>
  <c r="AB136" i="1"/>
  <c r="AA136" i="1"/>
  <c r="V136" i="1"/>
  <c r="U136" i="1"/>
  <c r="S136" i="1"/>
  <c r="T136" i="1" s="1"/>
  <c r="R136" i="1"/>
  <c r="K136" i="1"/>
  <c r="M136" i="1" s="1"/>
  <c r="AF133" i="1"/>
  <c r="AE133" i="1"/>
  <c r="AF132" i="1"/>
  <c r="AE132" i="1"/>
  <c r="AG131" i="1"/>
  <c r="AB131" i="1"/>
  <c r="AA131" i="1"/>
  <c r="V131" i="1"/>
  <c r="U131" i="1"/>
  <c r="S131" i="1"/>
  <c r="T131" i="1" s="1"/>
  <c r="R131" i="1"/>
  <c r="K131" i="1"/>
  <c r="M131" i="1" s="1"/>
  <c r="AF128" i="1"/>
  <c r="AE128" i="1"/>
  <c r="AF127" i="1"/>
  <c r="AF126" i="1" s="1"/>
  <c r="AE127" i="1"/>
  <c r="AG126" i="1"/>
  <c r="AB126" i="1"/>
  <c r="AA126" i="1"/>
  <c r="V126" i="1"/>
  <c r="U126" i="1"/>
  <c r="S126" i="1"/>
  <c r="T126" i="1" s="1"/>
  <c r="R126" i="1"/>
  <c r="K126" i="1"/>
  <c r="M126" i="1" s="1"/>
  <c r="AF123" i="1"/>
  <c r="AE123" i="1"/>
  <c r="AF122" i="1"/>
  <c r="AF121" i="1" s="1"/>
  <c r="AE122" i="1"/>
  <c r="AG121" i="1"/>
  <c r="AB121" i="1"/>
  <c r="AA121" i="1"/>
  <c r="V121" i="1"/>
  <c r="U121" i="1"/>
  <c r="S121" i="1"/>
  <c r="T121" i="1" s="1"/>
  <c r="R121" i="1"/>
  <c r="K121" i="1"/>
  <c r="M121" i="1" s="1"/>
  <c r="AF118" i="1"/>
  <c r="AE118" i="1"/>
  <c r="AF117" i="1"/>
  <c r="AF116" i="1" s="1"/>
  <c r="AE117" i="1"/>
  <c r="AG116" i="1"/>
  <c r="AB116" i="1"/>
  <c r="AA116" i="1"/>
  <c r="V116" i="1"/>
  <c r="U116" i="1"/>
  <c r="S116" i="1"/>
  <c r="T116" i="1" s="1"/>
  <c r="R116" i="1"/>
  <c r="K116" i="1"/>
  <c r="M116" i="1" s="1"/>
  <c r="AF113" i="1"/>
  <c r="AE113" i="1"/>
  <c r="AF112" i="1"/>
  <c r="AF111" i="1" s="1"/>
  <c r="AE112" i="1"/>
  <c r="AG111" i="1"/>
  <c r="AB111" i="1"/>
  <c r="AA111" i="1"/>
  <c r="V111" i="1"/>
  <c r="U111" i="1"/>
  <c r="S111" i="1"/>
  <c r="T111" i="1" s="1"/>
  <c r="R111" i="1"/>
  <c r="K111" i="1"/>
  <c r="M111" i="1" s="1"/>
  <c r="AF108" i="1"/>
  <c r="AE108" i="1"/>
  <c r="AF107" i="1"/>
  <c r="AF106" i="1" s="1"/>
  <c r="AE107" i="1"/>
  <c r="AG106" i="1"/>
  <c r="AB106" i="1"/>
  <c r="AA106" i="1"/>
  <c r="V106" i="1"/>
  <c r="U106" i="1"/>
  <c r="S106" i="1"/>
  <c r="T106" i="1" s="1"/>
  <c r="R106" i="1"/>
  <c r="K106" i="1"/>
  <c r="M106" i="1" s="1"/>
  <c r="AF103" i="1"/>
  <c r="AE103" i="1"/>
  <c r="AF102" i="1"/>
  <c r="AF101" i="1" s="1"/>
  <c r="AE102" i="1"/>
  <c r="AG101" i="1"/>
  <c r="AB101" i="1"/>
  <c r="AA101" i="1"/>
  <c r="V101" i="1"/>
  <c r="U101" i="1"/>
  <c r="S101" i="1"/>
  <c r="T101" i="1" s="1"/>
  <c r="R101" i="1"/>
  <c r="K101" i="1"/>
  <c r="M101" i="1" s="1"/>
  <c r="AF98" i="1"/>
  <c r="AE98" i="1"/>
  <c r="AF97" i="1"/>
  <c r="AF96" i="1" s="1"/>
  <c r="AE97" i="1"/>
  <c r="AG96" i="1"/>
  <c r="AB96" i="1"/>
  <c r="AA96" i="1"/>
  <c r="V96" i="1"/>
  <c r="U96" i="1"/>
  <c r="S96" i="1"/>
  <c r="T96" i="1" s="1"/>
  <c r="R96" i="1"/>
  <c r="K96" i="1"/>
  <c r="M96" i="1" s="1"/>
  <c r="AF93" i="1"/>
  <c r="AE93" i="1"/>
  <c r="AF92" i="1"/>
  <c r="AE92" i="1"/>
  <c r="AG91" i="1"/>
  <c r="AB91" i="1"/>
  <c r="AA91" i="1"/>
  <c r="V91" i="1"/>
  <c r="U91" i="1"/>
  <c r="S91" i="1"/>
  <c r="T91" i="1" s="1"/>
  <c r="R91" i="1"/>
  <c r="K91" i="1"/>
  <c r="M91" i="1" s="1"/>
  <c r="AF88" i="1"/>
  <c r="AE88" i="1"/>
  <c r="AF87" i="1"/>
  <c r="AF86" i="1" s="1"/>
  <c r="AE87" i="1"/>
  <c r="AG86" i="1"/>
  <c r="AB86" i="1"/>
  <c r="AA86" i="1"/>
  <c r="V86" i="1"/>
  <c r="U86" i="1"/>
  <c r="S86" i="1"/>
  <c r="T86" i="1" s="1"/>
  <c r="R86" i="1"/>
  <c r="K86" i="1"/>
  <c r="M86" i="1" s="1"/>
  <c r="AF83" i="1"/>
  <c r="AE83" i="1"/>
  <c r="AF82" i="1"/>
  <c r="AF81" i="1" s="1"/>
  <c r="AE82" i="1"/>
  <c r="AG81" i="1"/>
  <c r="AB81" i="1"/>
  <c r="AA81" i="1"/>
  <c r="V81" i="1"/>
  <c r="U81" i="1"/>
  <c r="S81" i="1"/>
  <c r="T81" i="1" s="1"/>
  <c r="R81" i="1"/>
  <c r="K81" i="1"/>
  <c r="M81" i="1" s="1"/>
  <c r="AF78" i="1"/>
  <c r="AE78" i="1"/>
  <c r="AF77" i="1"/>
  <c r="AE77" i="1"/>
  <c r="AG76" i="1"/>
  <c r="AB76" i="1"/>
  <c r="AA76" i="1"/>
  <c r="V76" i="1"/>
  <c r="U76" i="1"/>
  <c r="S76" i="1"/>
  <c r="T76" i="1" s="1"/>
  <c r="R76" i="1"/>
  <c r="K76" i="1"/>
  <c r="M76" i="1" s="1"/>
  <c r="AF73" i="1"/>
  <c r="AE73" i="1"/>
  <c r="AE72" i="1"/>
  <c r="AG71" i="1"/>
  <c r="AB71" i="1"/>
  <c r="AA71" i="1"/>
  <c r="V71" i="1"/>
  <c r="U71" i="1"/>
  <c r="S71" i="1"/>
  <c r="T71" i="1" s="1"/>
  <c r="R71" i="1"/>
  <c r="K71" i="1"/>
  <c r="M71" i="1" s="1"/>
  <c r="AF68" i="1"/>
  <c r="AE68" i="1"/>
  <c r="AF67" i="1"/>
  <c r="AF66" i="1" s="1"/>
  <c r="AE67" i="1"/>
  <c r="AG66" i="1"/>
  <c r="AB66" i="1"/>
  <c r="AA66" i="1"/>
  <c r="V66" i="1"/>
  <c r="U66" i="1"/>
  <c r="S66" i="1"/>
  <c r="T66" i="1" s="1"/>
  <c r="R66" i="1"/>
  <c r="K66" i="1"/>
  <c r="M66" i="1" s="1"/>
  <c r="AF63" i="1"/>
  <c r="AE63" i="1"/>
  <c r="AF62" i="1"/>
  <c r="AE62" i="1"/>
  <c r="AG61" i="1"/>
  <c r="AB61" i="1"/>
  <c r="AA61" i="1"/>
  <c r="V61" i="1"/>
  <c r="U61" i="1"/>
  <c r="S61" i="1"/>
  <c r="T61" i="1" s="1"/>
  <c r="R61" i="1"/>
  <c r="K61" i="1"/>
  <c r="M61" i="1" s="1"/>
  <c r="AF58" i="1"/>
  <c r="AE58" i="1"/>
  <c r="AF57" i="1"/>
  <c r="AE57" i="1"/>
  <c r="AG56" i="1"/>
  <c r="AB56" i="1"/>
  <c r="AA56" i="1"/>
  <c r="V56" i="1"/>
  <c r="U56" i="1"/>
  <c r="S56" i="1"/>
  <c r="T56" i="1" s="1"/>
  <c r="R56" i="1"/>
  <c r="K56" i="1"/>
  <c r="M56" i="1" s="1"/>
  <c r="AF53" i="1"/>
  <c r="AE53" i="1"/>
  <c r="AF52" i="1"/>
  <c r="AE52" i="1"/>
  <c r="AG51" i="1"/>
  <c r="AB51" i="1"/>
  <c r="AA51" i="1"/>
  <c r="V51" i="1"/>
  <c r="U51" i="1"/>
  <c r="S51" i="1"/>
  <c r="T51" i="1" s="1"/>
  <c r="R51" i="1"/>
  <c r="K51" i="1"/>
  <c r="M51" i="1" s="1"/>
  <c r="AF48" i="1"/>
  <c r="AE48" i="1"/>
  <c r="AF47" i="1"/>
  <c r="AE47" i="1"/>
  <c r="AG46" i="1"/>
  <c r="AF46" i="1"/>
  <c r="AB46" i="1"/>
  <c r="AA46" i="1"/>
  <c r="V46" i="1"/>
  <c r="U46" i="1"/>
  <c r="S46" i="1"/>
  <c r="T46" i="1" s="1"/>
  <c r="R46" i="1"/>
  <c r="K46" i="1"/>
  <c r="M46" i="1" s="1"/>
  <c r="AF43" i="1"/>
  <c r="AE43" i="1"/>
  <c r="AF42" i="1"/>
  <c r="AF41" i="1" s="1"/>
  <c r="AE42" i="1"/>
  <c r="AG41" i="1"/>
  <c r="AB41" i="1"/>
  <c r="AA41" i="1"/>
  <c r="V41" i="1"/>
  <c r="U41" i="1"/>
  <c r="S41" i="1"/>
  <c r="T41" i="1" s="1"/>
  <c r="R41" i="1"/>
  <c r="K41" i="1"/>
  <c r="M41" i="1" s="1"/>
  <c r="AF38" i="1"/>
  <c r="AE38" i="1"/>
  <c r="AF37" i="1"/>
  <c r="AE37" i="1"/>
  <c r="AG36" i="1"/>
  <c r="AF36" i="1"/>
  <c r="AB36" i="1"/>
  <c r="AA36" i="1"/>
  <c r="V36" i="1"/>
  <c r="U36" i="1"/>
  <c r="S36" i="1"/>
  <c r="T36" i="1" s="1"/>
  <c r="R36" i="1"/>
  <c r="K36" i="1"/>
  <c r="M36" i="1" s="1"/>
  <c r="AF33" i="1"/>
  <c r="AE33" i="1"/>
  <c r="AF32" i="1"/>
  <c r="AE32" i="1"/>
  <c r="AG31" i="1"/>
  <c r="AB31" i="1"/>
  <c r="AA31" i="1"/>
  <c r="V31" i="1"/>
  <c r="U31" i="1"/>
  <c r="S31" i="1"/>
  <c r="T31" i="1" s="1"/>
  <c r="R31" i="1"/>
  <c r="K31" i="1"/>
  <c r="M31" i="1" s="1"/>
  <c r="AF28" i="1"/>
  <c r="AE28" i="1"/>
  <c r="AF27" i="1"/>
  <c r="AE27" i="1"/>
  <c r="AG26" i="1"/>
  <c r="AB26" i="1"/>
  <c r="AA26" i="1"/>
  <c r="V26" i="1"/>
  <c r="U26" i="1"/>
  <c r="S26" i="1"/>
  <c r="T26" i="1" s="1"/>
  <c r="R26" i="1"/>
  <c r="K26" i="1"/>
  <c r="M26" i="1" s="1"/>
  <c r="AF23" i="1"/>
  <c r="AE23" i="1"/>
  <c r="AF22" i="1"/>
  <c r="AE22" i="1"/>
  <c r="AG21" i="1"/>
  <c r="AB21" i="1"/>
  <c r="AA21" i="1"/>
  <c r="V21" i="1"/>
  <c r="U21" i="1"/>
  <c r="S21" i="1"/>
  <c r="T21" i="1" s="1"/>
  <c r="R21" i="1"/>
  <c r="K21" i="1"/>
  <c r="M21" i="1" s="1"/>
  <c r="AF18" i="1"/>
  <c r="AE18" i="1"/>
  <c r="AF17" i="1"/>
  <c r="AE17" i="1"/>
  <c r="AG16" i="1"/>
  <c r="AB16" i="1"/>
  <c r="AA16" i="1"/>
  <c r="V16" i="1"/>
  <c r="U16" i="1"/>
  <c r="S16" i="1"/>
  <c r="T16" i="1" s="1"/>
  <c r="R16" i="1"/>
  <c r="K16" i="1"/>
  <c r="M16" i="1" s="1"/>
  <c r="AF13" i="1"/>
  <c r="AE13" i="1"/>
  <c r="AF12" i="1"/>
  <c r="AE12" i="1"/>
  <c r="AG11" i="1"/>
  <c r="AB11" i="1"/>
  <c r="AA11" i="1"/>
  <c r="V11" i="1"/>
  <c r="U11" i="1"/>
  <c r="S11" i="1"/>
  <c r="T11" i="1" s="1"/>
  <c r="R11" i="1"/>
  <c r="K11" i="1"/>
  <c r="M11" i="1" s="1"/>
  <c r="AF8" i="1"/>
  <c r="AF7" i="1"/>
  <c r="AE7" i="1"/>
  <c r="AG6" i="1"/>
  <c r="AB6" i="1"/>
  <c r="AA6" i="1"/>
  <c r="V6" i="1"/>
  <c r="U6" i="1"/>
  <c r="S6" i="1"/>
  <c r="T6" i="1" s="1"/>
  <c r="R6" i="1"/>
  <c r="K6" i="1"/>
  <c r="M6" i="1" s="1"/>
  <c r="AF6" i="1" l="1"/>
  <c r="AF11" i="1"/>
  <c r="AF16" i="1"/>
  <c r="AF21" i="1"/>
  <c r="AF26" i="1"/>
  <c r="AF31" i="1"/>
  <c r="AF51" i="1"/>
  <c r="AF56" i="1"/>
  <c r="AF61" i="1"/>
  <c r="AF91" i="1"/>
  <c r="AF131" i="1"/>
  <c r="AF171" i="1"/>
  <c r="AF211" i="1"/>
  <c r="AF251" i="1"/>
  <c r="AF291" i="1"/>
  <c r="I1198" i="3"/>
  <c r="I1179" i="3"/>
  <c r="AH446" i="1" s="1"/>
  <c r="I1175" i="3"/>
  <c r="I1171" i="3"/>
  <c r="I1152" i="3"/>
  <c r="I1148" i="3"/>
  <c r="I1125" i="3"/>
  <c r="I1102" i="3"/>
  <c r="I1079" i="3"/>
  <c r="I1072" i="3"/>
  <c r="I1056" i="3"/>
  <c r="I1029" i="3"/>
  <c r="I1002" i="3"/>
  <c r="I995" i="3"/>
  <c r="I979" i="3"/>
  <c r="I952" i="3"/>
  <c r="I948" i="3"/>
  <c r="I941" i="3"/>
  <c r="I925" i="3"/>
  <c r="I921" i="3"/>
  <c r="I914" i="3"/>
  <c r="I898" i="3"/>
  <c r="I894" i="3"/>
  <c r="I887" i="3"/>
  <c r="I871" i="3"/>
  <c r="I867" i="3"/>
  <c r="I844" i="3"/>
  <c r="I813" i="3"/>
  <c r="I809" i="3"/>
  <c r="I802" i="3"/>
  <c r="I786" i="3"/>
  <c r="I782" i="3"/>
  <c r="I775" i="3"/>
  <c r="I755" i="3"/>
  <c r="I751" i="3"/>
  <c r="I1209" i="3"/>
  <c r="I1186" i="3"/>
  <c r="I1163" i="3"/>
  <c r="I1156" i="3"/>
  <c r="I1140" i="3"/>
  <c r="I1136" i="3"/>
  <c r="I1117" i="3"/>
  <c r="I1113" i="3"/>
  <c r="I1094" i="3"/>
  <c r="I1090" i="3"/>
  <c r="I1067" i="3"/>
  <c r="I1060" i="3"/>
  <c r="I1044" i="3"/>
  <c r="I1040" i="3"/>
  <c r="I1033" i="3"/>
  <c r="I1017" i="3"/>
  <c r="I1013" i="3"/>
  <c r="I1006" i="3"/>
  <c r="I990" i="3"/>
  <c r="I983" i="3"/>
  <c r="I967" i="3"/>
  <c r="I963" i="3"/>
  <c r="I956" i="3"/>
  <c r="I936" i="3"/>
  <c r="I909" i="3"/>
  <c r="I882" i="3"/>
  <c r="I875" i="3"/>
  <c r="I855" i="3"/>
  <c r="I848" i="3"/>
  <c r="I832" i="3"/>
  <c r="I828" i="3"/>
  <c r="I824" i="3"/>
  <c r="I817" i="3"/>
  <c r="I797" i="3"/>
  <c r="I790" i="3"/>
  <c r="I770" i="3"/>
  <c r="I766" i="3"/>
  <c r="I743" i="3"/>
  <c r="I739" i="3"/>
  <c r="I1197" i="3"/>
  <c r="I1190" i="3"/>
  <c r="I1174" i="3"/>
  <c r="I1170" i="3"/>
  <c r="I1151" i="3"/>
  <c r="I1132" i="3"/>
  <c r="AH426" i="1" s="1"/>
  <c r="I1128" i="3"/>
  <c r="I1105" i="3"/>
  <c r="I1082" i="3"/>
  <c r="I1078" i="3"/>
  <c r="I1055" i="3"/>
  <c r="I1048" i="3"/>
  <c r="I1028" i="3"/>
  <c r="I1021" i="3"/>
  <c r="I1001" i="3"/>
  <c r="I994" i="3"/>
  <c r="I978" i="3"/>
  <c r="I971" i="3"/>
  <c r="I951" i="3"/>
  <c r="I924" i="3"/>
  <c r="I897" i="3"/>
  <c r="I870" i="3"/>
  <c r="I866" i="3"/>
  <c r="I859" i="3"/>
  <c r="I843" i="3"/>
  <c r="I836" i="3"/>
  <c r="I812" i="3"/>
  <c r="I808" i="3"/>
  <c r="I801" i="3"/>
  <c r="I785" i="3"/>
  <c r="I754" i="3"/>
  <c r="I750" i="3"/>
  <c r="I1208" i="3"/>
  <c r="I1201" i="3"/>
  <c r="I1185" i="3"/>
  <c r="I1178" i="3"/>
  <c r="I1162" i="3"/>
  <c r="I1155" i="3"/>
  <c r="I1139" i="3"/>
  <c r="I1116" i="3"/>
  <c r="I1112" i="3"/>
  <c r="I1093" i="3"/>
  <c r="I1089" i="3"/>
  <c r="I1070" i="3"/>
  <c r="I1066" i="3"/>
  <c r="I1043" i="3"/>
  <c r="I1016" i="3"/>
  <c r="I989" i="3"/>
  <c r="I982" i="3"/>
  <c r="I966" i="3"/>
  <c r="I962" i="3"/>
  <c r="I939" i="3"/>
  <c r="I935" i="3"/>
  <c r="I928" i="3"/>
  <c r="I912" i="3"/>
  <c r="I908" i="3"/>
  <c r="I901" i="3"/>
  <c r="I885" i="3"/>
  <c r="I881" i="3"/>
  <c r="I874" i="3"/>
  <c r="I854" i="3"/>
  <c r="I831" i="3"/>
  <c r="I827" i="3"/>
  <c r="I796" i="3"/>
  <c r="I789" i="3"/>
  <c r="I773" i="3"/>
  <c r="I769" i="3"/>
  <c r="I765" i="3"/>
  <c r="I758" i="3"/>
  <c r="I742" i="3"/>
  <c r="I738" i="3"/>
  <c r="I731" i="3"/>
  <c r="I1212" i="3"/>
  <c r="I1196" i="3"/>
  <c r="I1189" i="3"/>
  <c r="I1173" i="3"/>
  <c r="I1150" i="3"/>
  <c r="I1143" i="3"/>
  <c r="I1127" i="3"/>
  <c r="I1120" i="3"/>
  <c r="I1104" i="3"/>
  <c r="I1097" i="3"/>
  <c r="I1081" i="3"/>
  <c r="I1077" i="3"/>
  <c r="I1058" i="3"/>
  <c r="I1054" i="3"/>
  <c r="I1047" i="3"/>
  <c r="I1031" i="3"/>
  <c r="I1027" i="3"/>
  <c r="I1020" i="3"/>
  <c r="I1004" i="3"/>
  <c r="I1000" i="3"/>
  <c r="I977" i="3"/>
  <c r="I970" i="3"/>
  <c r="I954" i="3"/>
  <c r="I950" i="3"/>
  <c r="I943" i="3"/>
  <c r="I923" i="3"/>
  <c r="I916" i="3"/>
  <c r="I896" i="3"/>
  <c r="I889" i="3"/>
  <c r="I869" i="3"/>
  <c r="I865" i="3"/>
  <c r="I846" i="3"/>
  <c r="I842" i="3"/>
  <c r="I835" i="3"/>
  <c r="I815" i="3"/>
  <c r="I811" i="3"/>
  <c r="I784" i="3"/>
  <c r="I777" i="3"/>
  <c r="I753" i="3"/>
  <c r="I1207" i="3"/>
  <c r="I1200" i="3"/>
  <c r="I1184" i="3"/>
  <c r="I1177" i="3"/>
  <c r="I1161" i="3"/>
  <c r="I1138" i="3"/>
  <c r="I1131" i="3"/>
  <c r="I1115" i="3"/>
  <c r="I1092" i="3"/>
  <c r="I1069" i="3"/>
  <c r="I1042" i="3"/>
  <c r="I1035" i="3"/>
  <c r="I1015" i="3"/>
  <c r="I1008" i="3"/>
  <c r="I992" i="3"/>
  <c r="I988" i="3"/>
  <c r="I965" i="3"/>
  <c r="I938" i="3"/>
  <c r="I934" i="3"/>
  <c r="I927" i="3"/>
  <c r="I911" i="3"/>
  <c r="I907" i="3"/>
  <c r="I900" i="3"/>
  <c r="I884" i="3"/>
  <c r="I880" i="3"/>
  <c r="I873" i="3"/>
  <c r="I857" i="3"/>
  <c r="I853" i="3"/>
  <c r="I830" i="3"/>
  <c r="I826" i="3"/>
  <c r="I819" i="3"/>
  <c r="I799" i="3"/>
  <c r="I795" i="3"/>
  <c r="I788" i="3"/>
  <c r="I772" i="3"/>
  <c r="I768" i="3"/>
  <c r="I764" i="3"/>
  <c r="I741" i="3"/>
  <c r="I737" i="3"/>
  <c r="I1195" i="3"/>
  <c r="I1172" i="3"/>
  <c r="I1165" i="3"/>
  <c r="I1153" i="3"/>
  <c r="I1149" i="3"/>
  <c r="I1126" i="3"/>
  <c r="I1119" i="3"/>
  <c r="I1103" i="3"/>
  <c r="I1096" i="3"/>
  <c r="I1080" i="3"/>
  <c r="I1057" i="3"/>
  <c r="I1053" i="3"/>
  <c r="I1030" i="3"/>
  <c r="I1026" i="3"/>
  <c r="I1019" i="3"/>
  <c r="I1003" i="3"/>
  <c r="I980" i="3"/>
  <c r="I976" i="3"/>
  <c r="I969" i="3"/>
  <c r="I953" i="3"/>
  <c r="I949" i="3"/>
  <c r="I942" i="3"/>
  <c r="I922" i="3"/>
  <c r="I915" i="3"/>
  <c r="I895" i="3"/>
  <c r="I888" i="3"/>
  <c r="I868" i="3"/>
  <c r="I864" i="3"/>
  <c r="I845" i="3"/>
  <c r="I841" i="3"/>
  <c r="I834" i="3"/>
  <c r="I814" i="3"/>
  <c r="I810" i="3"/>
  <c r="I803" i="3"/>
  <c r="I783" i="3"/>
  <c r="I776" i="3"/>
  <c r="I756" i="3"/>
  <c r="I752" i="3"/>
  <c r="I745" i="3"/>
  <c r="I1210" i="3"/>
  <c r="I1206" i="3"/>
  <c r="I1187" i="3"/>
  <c r="I1183" i="3"/>
  <c r="I1141" i="3"/>
  <c r="I1137" i="3"/>
  <c r="I1130" i="3"/>
  <c r="I1114" i="3"/>
  <c r="I1107" i="3"/>
  <c r="I1091" i="3"/>
  <c r="I1084" i="3"/>
  <c r="I1068" i="3"/>
  <c r="I1061" i="3"/>
  <c r="I1045" i="3"/>
  <c r="I1041" i="3"/>
  <c r="I1034" i="3"/>
  <c r="I1014" i="3"/>
  <c r="I1007" i="3"/>
  <c r="I991" i="3"/>
  <c r="I964" i="3"/>
  <c r="I957" i="3"/>
  <c r="I937" i="3"/>
  <c r="I933" i="3"/>
  <c r="I910" i="3"/>
  <c r="I906" i="3"/>
  <c r="I883" i="3"/>
  <c r="I856" i="3"/>
  <c r="I829" i="3"/>
  <c r="I825" i="3"/>
  <c r="I818" i="3"/>
  <c r="I798" i="3"/>
  <c r="I771" i="3"/>
  <c r="I767" i="3"/>
  <c r="I763" i="3"/>
  <c r="I740" i="3"/>
  <c r="I732" i="3"/>
  <c r="I715" i="3"/>
  <c r="I711" i="3"/>
  <c r="I688" i="3"/>
  <c r="I684" i="3"/>
  <c r="I661" i="3"/>
  <c r="I634" i="3"/>
  <c r="I630" i="3"/>
  <c r="I607" i="3"/>
  <c r="I603" i="3"/>
  <c r="I580" i="3"/>
  <c r="I576" i="3"/>
  <c r="I557" i="3"/>
  <c r="I534" i="3"/>
  <c r="I511" i="3"/>
  <c r="I507" i="3"/>
  <c r="I500" i="3"/>
  <c r="I480" i="3"/>
  <c r="I473" i="3"/>
  <c r="I453" i="3"/>
  <c r="I426" i="3"/>
  <c r="I419" i="3"/>
  <c r="I399" i="3"/>
  <c r="I372" i="3"/>
  <c r="I368" i="3"/>
  <c r="I361" i="3"/>
  <c r="I341" i="3"/>
  <c r="I337" i="3"/>
  <c r="I330" i="3"/>
  <c r="I310" i="3"/>
  <c r="I306" i="3"/>
  <c r="I299" i="3"/>
  <c r="I283" i="3"/>
  <c r="I726" i="3"/>
  <c r="I703" i="3"/>
  <c r="I699" i="3"/>
  <c r="I692" i="3"/>
  <c r="I676" i="3"/>
  <c r="I672" i="3"/>
  <c r="I649" i="3"/>
  <c r="I645" i="3"/>
  <c r="I638" i="3"/>
  <c r="I622" i="3"/>
  <c r="I618" i="3"/>
  <c r="I611" i="3"/>
  <c r="I595" i="3"/>
  <c r="I591" i="3"/>
  <c r="I584" i="3"/>
  <c r="I568" i="3"/>
  <c r="I561" i="3"/>
  <c r="I545" i="3"/>
  <c r="I522" i="3"/>
  <c r="I515" i="3"/>
  <c r="I495" i="3"/>
  <c r="I468" i="3"/>
  <c r="I441" i="3"/>
  <c r="I437" i="3"/>
  <c r="I430" i="3"/>
  <c r="I414" i="3"/>
  <c r="I410" i="3"/>
  <c r="I403" i="3"/>
  <c r="I387" i="3"/>
  <c r="I383" i="3"/>
  <c r="I376" i="3"/>
  <c r="I356" i="3"/>
  <c r="I325" i="3"/>
  <c r="I321" i="3"/>
  <c r="I314" i="3"/>
  <c r="I294" i="3"/>
  <c r="I714" i="3"/>
  <c r="I687" i="3"/>
  <c r="I664" i="3"/>
  <c r="I660" i="3"/>
  <c r="I653" i="3"/>
  <c r="I633" i="3"/>
  <c r="I606" i="3"/>
  <c r="I579" i="3"/>
  <c r="I556" i="3"/>
  <c r="I549" i="3"/>
  <c r="I533" i="3"/>
  <c r="I526" i="3"/>
  <c r="I510" i="3"/>
  <c r="I506" i="3"/>
  <c r="I499" i="3"/>
  <c r="I483" i="3"/>
  <c r="I479" i="3"/>
  <c r="I472" i="3"/>
  <c r="I456" i="3"/>
  <c r="I452" i="3"/>
  <c r="I445" i="3"/>
  <c r="I425" i="3"/>
  <c r="I418" i="3"/>
  <c r="I398" i="3"/>
  <c r="I391" i="3"/>
  <c r="I371" i="3"/>
  <c r="I367" i="3"/>
  <c r="I360" i="3"/>
  <c r="I344" i="3"/>
  <c r="I340" i="3"/>
  <c r="I336" i="3"/>
  <c r="I329" i="3"/>
  <c r="I309" i="3"/>
  <c r="I729" i="3"/>
  <c r="I725" i="3"/>
  <c r="I718" i="3"/>
  <c r="I702" i="3"/>
  <c r="I698" i="3"/>
  <c r="I675" i="3"/>
  <c r="I671" i="3"/>
  <c r="I648" i="3"/>
  <c r="I644" i="3"/>
  <c r="I621" i="3"/>
  <c r="I617" i="3"/>
  <c r="I610" i="3"/>
  <c r="I594" i="3"/>
  <c r="I590" i="3"/>
  <c r="I583" i="3"/>
  <c r="I567" i="3"/>
  <c r="I560" i="3"/>
  <c r="I544" i="3"/>
  <c r="I537" i="3"/>
  <c r="I521" i="3"/>
  <c r="I514" i="3"/>
  <c r="I494" i="3"/>
  <c r="I487" i="3"/>
  <c r="I467" i="3"/>
  <c r="I460" i="3"/>
  <c r="I440" i="3"/>
  <c r="I413" i="3"/>
  <c r="I386" i="3"/>
  <c r="I382" i="3"/>
  <c r="I375" i="3"/>
  <c r="I355" i="3"/>
  <c r="I348" i="3"/>
  <c r="I324" i="3"/>
  <c r="I320" i="3"/>
  <c r="I297" i="3"/>
  <c r="I293" i="3"/>
  <c r="I713" i="3"/>
  <c r="I706" i="3"/>
  <c r="I690" i="3"/>
  <c r="I686" i="3"/>
  <c r="I679" i="3"/>
  <c r="I663" i="3"/>
  <c r="I659" i="3"/>
  <c r="I652" i="3"/>
  <c r="I636" i="3"/>
  <c r="I632" i="3"/>
  <c r="I625" i="3"/>
  <c r="I605" i="3"/>
  <c r="I598" i="3"/>
  <c r="I578" i="3"/>
  <c r="I571" i="3"/>
  <c r="I555" i="3"/>
  <c r="I548" i="3"/>
  <c r="I532" i="3"/>
  <c r="I509" i="3"/>
  <c r="I482" i="3"/>
  <c r="I478" i="3"/>
  <c r="I471" i="3"/>
  <c r="I455" i="3"/>
  <c r="I451" i="3"/>
  <c r="I444" i="3"/>
  <c r="I428" i="3"/>
  <c r="I424" i="3"/>
  <c r="I417" i="3"/>
  <c r="I401" i="3"/>
  <c r="I397" i="3"/>
  <c r="I390" i="3"/>
  <c r="I370" i="3"/>
  <c r="I366" i="3"/>
  <c r="I359" i="3"/>
  <c r="I343" i="3"/>
  <c r="I339" i="3"/>
  <c r="I312" i="3"/>
  <c r="I308" i="3"/>
  <c r="I301" i="3"/>
  <c r="I733" i="3"/>
  <c r="AH276" i="1" s="1"/>
  <c r="I716" i="3"/>
  <c r="I712" i="3"/>
  <c r="I705" i="3"/>
  <c r="I689" i="3"/>
  <c r="I685" i="3"/>
  <c r="I678" i="3"/>
  <c r="I662" i="3"/>
  <c r="I658" i="3"/>
  <c r="I635" i="3"/>
  <c r="I631" i="3"/>
  <c r="I624" i="3"/>
  <c r="I608" i="3"/>
  <c r="I604" i="3"/>
  <c r="I597" i="3"/>
  <c r="I581" i="3"/>
  <c r="I577" i="3"/>
  <c r="I558" i="3"/>
  <c r="I554" i="3"/>
  <c r="I531" i="3"/>
  <c r="I508" i="3"/>
  <c r="I501" i="3"/>
  <c r="I481" i="3"/>
  <c r="I454" i="3"/>
  <c r="I450" i="3"/>
  <c r="I427" i="3"/>
  <c r="I400" i="3"/>
  <c r="I396" i="3"/>
  <c r="I369" i="3"/>
  <c r="I342" i="3"/>
  <c r="I338" i="3"/>
  <c r="I331" i="3"/>
  <c r="I311" i="3"/>
  <c r="I307" i="3"/>
  <c r="I300" i="3"/>
  <c r="I727" i="3"/>
  <c r="I723" i="3"/>
  <c r="I700" i="3"/>
  <c r="I673" i="3"/>
  <c r="I666" i="3"/>
  <c r="I654" i="3"/>
  <c r="AH246" i="1" s="1"/>
  <c r="I650" i="3"/>
  <c r="I646" i="3"/>
  <c r="I639" i="3"/>
  <c r="I619" i="3"/>
  <c r="I592" i="3"/>
  <c r="I585" i="3"/>
  <c r="I569" i="3"/>
  <c r="I550" i="3"/>
  <c r="AH206" i="1" s="1"/>
  <c r="I546" i="3"/>
  <c r="I542" i="3"/>
  <c r="I527" i="3"/>
  <c r="AH196" i="1" s="1"/>
  <c r="I523" i="3"/>
  <c r="I496" i="3"/>
  <c r="I492" i="3"/>
  <c r="I485" i="3"/>
  <c r="I469" i="3"/>
  <c r="I465" i="3"/>
  <c r="I458" i="3"/>
  <c r="I446" i="3"/>
  <c r="AH166" i="1" s="1"/>
  <c r="I442" i="3"/>
  <c r="I438" i="3"/>
  <c r="I431" i="3"/>
  <c r="I415" i="3"/>
  <c r="I411" i="3"/>
  <c r="I404" i="3"/>
  <c r="I388" i="3"/>
  <c r="I384" i="3"/>
  <c r="I357" i="3"/>
  <c r="I353" i="3"/>
  <c r="I346" i="3"/>
  <c r="I326" i="3"/>
  <c r="I322" i="3"/>
  <c r="I315" i="3"/>
  <c r="I295" i="3"/>
  <c r="I724" i="3"/>
  <c r="I593" i="3"/>
  <c r="I497" i="3"/>
  <c r="I466" i="3"/>
  <c r="I405" i="3"/>
  <c r="I374" i="3"/>
  <c r="I286" i="3"/>
  <c r="I281" i="3"/>
  <c r="I254" i="3"/>
  <c r="I250" i="3"/>
  <c r="I243" i="3"/>
  <c r="I231" i="3"/>
  <c r="I215" i="3"/>
  <c r="I211" i="3"/>
  <c r="I188" i="3"/>
  <c r="I184" i="3"/>
  <c r="I161" i="3"/>
  <c r="I157" i="3"/>
  <c r="I138" i="3"/>
  <c r="I134" i="3"/>
  <c r="I130" i="3"/>
  <c r="I107" i="3"/>
  <c r="I100" i="3"/>
  <c r="I83" i="3"/>
  <c r="I76" i="3"/>
  <c r="I60" i="3"/>
  <c r="I56" i="3"/>
  <c r="I29" i="3"/>
  <c r="I10" i="3"/>
  <c r="I6" i="3"/>
  <c r="I620" i="3"/>
  <c r="I524" i="3"/>
  <c r="I493" i="3"/>
  <c r="I432" i="3"/>
  <c r="I269" i="3"/>
  <c r="I265" i="3"/>
  <c r="I258" i="3"/>
  <c r="I238" i="3"/>
  <c r="I226" i="3"/>
  <c r="I222" i="3"/>
  <c r="I203" i="3"/>
  <c r="I199" i="3"/>
  <c r="I192" i="3"/>
  <c r="I176" i="3"/>
  <c r="I172" i="3"/>
  <c r="I165" i="3"/>
  <c r="I149" i="3"/>
  <c r="I122" i="3"/>
  <c r="I118" i="3"/>
  <c r="I111" i="3"/>
  <c r="I95" i="3"/>
  <c r="I71" i="3"/>
  <c r="I67" i="3"/>
  <c r="I44" i="3"/>
  <c r="I40" i="3"/>
  <c r="I21" i="3"/>
  <c r="I616" i="3"/>
  <c r="I520" i="3"/>
  <c r="I459" i="3"/>
  <c r="I362" i="3"/>
  <c r="AH136" i="1" s="1"/>
  <c r="I280" i="3"/>
  <c r="I273" i="3"/>
  <c r="I253" i="3"/>
  <c r="I230" i="3"/>
  <c r="I214" i="3"/>
  <c r="I210" i="3"/>
  <c r="I187" i="3"/>
  <c r="I183" i="3"/>
  <c r="I160" i="3"/>
  <c r="I137" i="3"/>
  <c r="I133" i="3"/>
  <c r="I106" i="3"/>
  <c r="I87" i="3"/>
  <c r="I82" i="3"/>
  <c r="I75" i="3"/>
  <c r="I59" i="3"/>
  <c r="I55" i="3"/>
  <c r="I48" i="3"/>
  <c r="I32" i="3"/>
  <c r="I9" i="3"/>
  <c r="I5" i="3"/>
  <c r="I647" i="3"/>
  <c r="I486" i="3"/>
  <c r="I420" i="3"/>
  <c r="AH156" i="1" s="1"/>
  <c r="I296" i="3"/>
  <c r="I284" i="3"/>
  <c r="I268" i="3"/>
  <c r="I264" i="3"/>
  <c r="I257" i="3"/>
  <c r="I241" i="3"/>
  <c r="I237" i="3"/>
  <c r="I225" i="3"/>
  <c r="I202" i="3"/>
  <c r="I198" i="3"/>
  <c r="I175" i="3"/>
  <c r="I171" i="3"/>
  <c r="I148" i="3"/>
  <c r="I141" i="3"/>
  <c r="I121" i="3"/>
  <c r="I117" i="3"/>
  <c r="I110" i="3"/>
  <c r="I98" i="3"/>
  <c r="I94" i="3"/>
  <c r="I70" i="3"/>
  <c r="I43" i="3"/>
  <c r="I20" i="3"/>
  <c r="I13" i="3"/>
  <c r="I543" i="3"/>
  <c r="I513" i="3"/>
  <c r="I327" i="3"/>
  <c r="I292" i="3"/>
  <c r="I279" i="3"/>
  <c r="I272" i="3"/>
  <c r="I252" i="3"/>
  <c r="I245" i="3"/>
  <c r="I229" i="3"/>
  <c r="I213" i="3"/>
  <c r="I209" i="3"/>
  <c r="I190" i="3"/>
  <c r="I186" i="3"/>
  <c r="I163" i="3"/>
  <c r="I159" i="3"/>
  <c r="I152" i="3"/>
  <c r="I136" i="3"/>
  <c r="I132" i="3"/>
  <c r="I125" i="3"/>
  <c r="I105" i="3"/>
  <c r="I86" i="3"/>
  <c r="I81" i="3"/>
  <c r="I74" i="3"/>
  <c r="I58" i="3"/>
  <c r="I54" i="3"/>
  <c r="I47" i="3"/>
  <c r="I31" i="3"/>
  <c r="I24" i="3"/>
  <c r="I8" i="3"/>
  <c r="I701" i="3"/>
  <c r="I566" i="3"/>
  <c r="I536" i="3"/>
  <c r="I412" i="3"/>
  <c r="I381" i="3"/>
  <c r="I287" i="3"/>
  <c r="I282" i="3"/>
  <c r="I278" i="3"/>
  <c r="I271" i="3"/>
  <c r="I255" i="3"/>
  <c r="I251" i="3"/>
  <c r="I244" i="3"/>
  <c r="I232" i="3"/>
  <c r="AH91" i="1" s="1"/>
  <c r="I212" i="3"/>
  <c r="I193" i="3"/>
  <c r="AH76" i="1" s="1"/>
  <c r="I189" i="3"/>
  <c r="I185" i="3"/>
  <c r="I162" i="3"/>
  <c r="I158" i="3"/>
  <c r="I139" i="3"/>
  <c r="I135" i="3"/>
  <c r="I131" i="3"/>
  <c r="I124" i="3"/>
  <c r="I108" i="3"/>
  <c r="I85" i="3"/>
  <c r="I57" i="3"/>
  <c r="I53" i="3"/>
  <c r="I46" i="3"/>
  <c r="I30" i="3"/>
  <c r="I23" i="3"/>
  <c r="I7" i="3"/>
  <c r="I728" i="3"/>
  <c r="I697" i="3"/>
  <c r="I439" i="3"/>
  <c r="I347" i="3"/>
  <c r="I274" i="3"/>
  <c r="AH106" i="1" s="1"/>
  <c r="I266" i="3"/>
  <c r="I259" i="3"/>
  <c r="I239" i="3"/>
  <c r="I227" i="3"/>
  <c r="I223" i="3"/>
  <c r="I200" i="3"/>
  <c r="I177" i="3"/>
  <c r="I173" i="3"/>
  <c r="I150" i="3"/>
  <c r="I146" i="3"/>
  <c r="I119" i="3"/>
  <c r="I112" i="3"/>
  <c r="I96" i="3"/>
  <c r="I72" i="3"/>
  <c r="I68" i="3"/>
  <c r="I41" i="3"/>
  <c r="I34" i="3"/>
  <c r="I18" i="3"/>
  <c r="I474" i="3"/>
  <c r="AH176" i="1" s="1"/>
  <c r="I197" i="3"/>
  <c r="I69" i="3"/>
  <c r="I385" i="3"/>
  <c r="I224" i="3"/>
  <c r="I97" i="3"/>
  <c r="I35" i="3"/>
  <c r="I93" i="3"/>
  <c r="I62" i="3"/>
  <c r="I217" i="3"/>
  <c r="I674" i="3"/>
  <c r="I354" i="3"/>
  <c r="I120" i="3"/>
  <c r="I240" i="3"/>
  <c r="I205" i="3"/>
  <c r="AH81" i="1" s="1"/>
  <c r="I147" i="3"/>
  <c r="I77" i="3"/>
  <c r="AH31" i="1" s="1"/>
  <c r="I19" i="3"/>
  <c r="I236" i="3"/>
  <c r="I174" i="3"/>
  <c r="I323" i="3"/>
  <c r="I267" i="3"/>
  <c r="I201" i="3"/>
  <c r="I170" i="3"/>
  <c r="I101" i="3"/>
  <c r="AH41" i="1" s="1"/>
  <c r="I42" i="3"/>
  <c r="I12" i="3"/>
  <c r="E46" i="2"/>
  <c r="E129" i="2"/>
  <c r="AF72" i="1"/>
  <c r="AF71" i="1" s="1"/>
  <c r="E274" i="2"/>
  <c r="E86" i="2"/>
  <c r="AF76" i="1"/>
  <c r="E65" i="2"/>
  <c r="F166" i="2"/>
  <c r="F795" i="2"/>
  <c r="I142" i="3"/>
  <c r="AH56" i="1" s="1"/>
  <c r="F776" i="2"/>
  <c r="F861" i="2"/>
  <c r="I49" i="3"/>
  <c r="AH21" i="1" s="1"/>
  <c r="I113" i="3"/>
  <c r="AH46" i="1" s="1"/>
  <c r="I746" i="3"/>
  <c r="AH281" i="1" s="1"/>
  <c r="I860" i="3"/>
  <c r="AH321" i="1" s="1"/>
  <c r="I972" i="3"/>
  <c r="AH361" i="1" s="1"/>
  <c r="I1073" i="3"/>
  <c r="AH401" i="1" s="1"/>
  <c r="I1166" i="3"/>
  <c r="AH441" i="1" s="1"/>
  <c r="I179" i="3"/>
  <c r="AH71" i="1" s="1"/>
  <c r="I25" i="3"/>
  <c r="AH11" i="1" s="1"/>
  <c r="I89" i="3"/>
  <c r="AH36" i="1" s="1"/>
  <c r="I153" i="3"/>
  <c r="AH61" i="1" s="1"/>
  <c r="I246" i="3"/>
  <c r="AH96" i="1" s="1"/>
  <c r="I126" i="3"/>
  <c r="AH51" i="1" s="1"/>
  <c r="I218" i="3"/>
  <c r="AH86" i="1" s="1"/>
  <c r="I288" i="3"/>
  <c r="AH111" i="1" s="1"/>
  <c r="I538" i="3"/>
  <c r="AH201" i="1" s="1"/>
  <c r="F818" i="2"/>
  <c r="I63" i="3"/>
  <c r="AH26" i="1" s="1"/>
  <c r="I36" i="3"/>
  <c r="AH16" i="1" s="1"/>
  <c r="I166" i="3"/>
  <c r="AH66" i="1" s="1"/>
  <c r="I260" i="3"/>
  <c r="AH101" i="1" s="1"/>
  <c r="J10" i="3"/>
  <c r="J22" i="3"/>
  <c r="J29" i="3"/>
  <c r="J45" i="3"/>
  <c r="J56" i="3"/>
  <c r="J60" i="3"/>
  <c r="J76" i="3"/>
  <c r="J83" i="3"/>
  <c r="J100" i="3"/>
  <c r="J107" i="3"/>
  <c r="J123" i="3"/>
  <c r="J130" i="3"/>
  <c r="J134" i="3"/>
  <c r="J138" i="3"/>
  <c r="J157" i="3"/>
  <c r="J161" i="3"/>
  <c r="J184" i="3"/>
  <c r="J188" i="3"/>
  <c r="J204" i="3"/>
  <c r="J211" i="3"/>
  <c r="J215" i="3"/>
  <c r="J243" i="3"/>
  <c r="J250" i="3"/>
  <c r="J254" i="3"/>
  <c r="J270" i="3"/>
  <c r="J281" i="3"/>
  <c r="J286" i="3"/>
  <c r="J311" i="3"/>
  <c r="I377" i="3"/>
  <c r="AH141" i="1" s="1"/>
  <c r="I406" i="3"/>
  <c r="AH151" i="1" s="1"/>
  <c r="J470" i="3"/>
  <c r="J501" i="3"/>
  <c r="J531" i="3"/>
  <c r="I562" i="3"/>
  <c r="AH211" i="1" s="1"/>
  <c r="J597" i="3"/>
  <c r="I626" i="3"/>
  <c r="AH236" i="1" s="1"/>
  <c r="J662" i="3"/>
  <c r="J18" i="3"/>
  <c r="J34" i="3"/>
  <c r="J41" i="3"/>
  <c r="J61" i="3"/>
  <c r="J68" i="3"/>
  <c r="J72" i="3"/>
  <c r="J96" i="3"/>
  <c r="J112" i="3"/>
  <c r="J119" i="3"/>
  <c r="J146" i="3"/>
  <c r="J150" i="3"/>
  <c r="J173" i="3"/>
  <c r="J177" i="3"/>
  <c r="J200" i="3"/>
  <c r="J216" i="3"/>
  <c r="J223" i="3"/>
  <c r="J227" i="3"/>
  <c r="J239" i="3"/>
  <c r="J259" i="3"/>
  <c r="J266" i="3"/>
  <c r="I316" i="3"/>
  <c r="AH121" i="1" s="1"/>
  <c r="I349" i="3"/>
  <c r="AH131" i="1" s="1"/>
  <c r="J443" i="3"/>
  <c r="I502" i="3"/>
  <c r="AH186" i="1" s="1"/>
  <c r="I599" i="3"/>
  <c r="AH226" i="1" s="1"/>
  <c r="J631" i="3"/>
  <c r="I667" i="3"/>
  <c r="AH251" i="1" s="1"/>
  <c r="J12" i="3"/>
  <c r="J19" i="3"/>
  <c r="J35" i="3"/>
  <c r="J42" i="3"/>
  <c r="J62" i="3"/>
  <c r="J69" i="3"/>
  <c r="J93" i="3"/>
  <c r="J97" i="3"/>
  <c r="J109" i="3"/>
  <c r="J120" i="3"/>
  <c r="J140" i="3"/>
  <c r="J147" i="3"/>
  <c r="J170" i="3"/>
  <c r="J174" i="3"/>
  <c r="J197" i="3"/>
  <c r="J201" i="3"/>
  <c r="J217" i="3"/>
  <c r="J224" i="3"/>
  <c r="J236" i="3"/>
  <c r="J240" i="3"/>
  <c r="J256" i="3"/>
  <c r="J267" i="3"/>
  <c r="J283" i="3"/>
  <c r="J358" i="3"/>
  <c r="J389" i="3"/>
  <c r="J450" i="3"/>
  <c r="J481" i="3"/>
  <c r="I572" i="3"/>
  <c r="AH216" i="1" s="1"/>
  <c r="J608" i="3"/>
  <c r="I640" i="3"/>
  <c r="AH241" i="1" s="1"/>
  <c r="J678" i="3"/>
  <c r="I707" i="3"/>
  <c r="AH266" i="1" s="1"/>
  <c r="J24" i="3"/>
  <c r="J31" i="3"/>
  <c r="J47" i="3"/>
  <c r="J54" i="3"/>
  <c r="J58" i="3"/>
  <c r="J74" i="3"/>
  <c r="J81" i="3"/>
  <c r="J86" i="3"/>
  <c r="J105" i="3"/>
  <c r="J125" i="3"/>
  <c r="J132" i="3"/>
  <c r="J136" i="3"/>
  <c r="J152" i="3"/>
  <c r="J159" i="3"/>
  <c r="J163" i="3"/>
  <c r="J186" i="3"/>
  <c r="J190" i="3"/>
  <c r="J209" i="3"/>
  <c r="J213" i="3"/>
  <c r="J229" i="3"/>
  <c r="J245" i="3"/>
  <c r="J252" i="3"/>
  <c r="J272" i="3"/>
  <c r="J279" i="3"/>
  <c r="J331" i="3"/>
  <c r="I392" i="3"/>
  <c r="AH146" i="1" s="1"/>
  <c r="J454" i="3"/>
  <c r="I516" i="3"/>
  <c r="AH191" i="1" s="1"/>
  <c r="J547" i="3"/>
  <c r="J577" i="3"/>
  <c r="I612" i="3"/>
  <c r="AH231" i="1" s="1"/>
  <c r="I680" i="3"/>
  <c r="AH256" i="1" s="1"/>
  <c r="J712" i="3"/>
  <c r="J13" i="3"/>
  <c r="J20" i="3"/>
  <c r="J43" i="3"/>
  <c r="J70" i="3"/>
  <c r="J94" i="3"/>
  <c r="J98" i="3"/>
  <c r="J110" i="3"/>
  <c r="J117" i="3"/>
  <c r="J121" i="3"/>
  <c r="J141" i="3"/>
  <c r="J148" i="3"/>
  <c r="J164" i="3"/>
  <c r="J171" i="3"/>
  <c r="J175" i="3"/>
  <c r="J191" i="3"/>
  <c r="J198" i="3"/>
  <c r="J202" i="3"/>
  <c r="J225" i="3"/>
  <c r="J237" i="3"/>
  <c r="J241" i="3"/>
  <c r="J257" i="3"/>
  <c r="J264" i="3"/>
  <c r="J268" i="3"/>
  <c r="J284" i="3"/>
  <c r="J300" i="3"/>
  <c r="I332" i="3"/>
  <c r="AH126" i="1" s="1"/>
  <c r="J396" i="3"/>
  <c r="J427" i="3"/>
  <c r="I488" i="3"/>
  <c r="AH181" i="1" s="1"/>
  <c r="J581" i="3"/>
  <c r="J651" i="3"/>
  <c r="J685" i="3"/>
  <c r="J1209" i="3"/>
  <c r="J1186" i="3"/>
  <c r="J1163" i="3"/>
  <c r="J1156" i="3"/>
  <c r="J1140" i="3"/>
  <c r="J1136" i="3"/>
  <c r="J1129" i="3"/>
  <c r="J1117" i="3"/>
  <c r="J1113" i="3"/>
  <c r="J1106" i="3"/>
  <c r="J1094" i="3"/>
  <c r="J1090" i="3"/>
  <c r="J1083" i="3"/>
  <c r="J1067" i="3"/>
  <c r="J1060" i="3"/>
  <c r="J1044" i="3"/>
  <c r="J1040" i="3"/>
  <c r="J1033" i="3"/>
  <c r="J1017" i="3"/>
  <c r="J1013" i="3"/>
  <c r="J1006" i="3"/>
  <c r="J990" i="3"/>
  <c r="J983" i="3"/>
  <c r="J967" i="3"/>
  <c r="J963" i="3"/>
  <c r="J956" i="3"/>
  <c r="J936" i="3"/>
  <c r="J909" i="3"/>
  <c r="J882" i="3"/>
  <c r="J875" i="3"/>
  <c r="J855" i="3"/>
  <c r="J848" i="3"/>
  <c r="J832" i="3"/>
  <c r="J828" i="3"/>
  <c r="J824" i="3"/>
  <c r="J817" i="3"/>
  <c r="J797" i="3"/>
  <c r="J790" i="3"/>
  <c r="J770" i="3"/>
  <c r="J766" i="3"/>
  <c r="J743" i="3"/>
  <c r="J739" i="3"/>
  <c r="J732" i="3"/>
  <c r="J1197" i="3"/>
  <c r="J1190" i="3"/>
  <c r="J1174" i="3"/>
  <c r="J1170" i="3"/>
  <c r="J1151" i="3"/>
  <c r="J1128" i="3"/>
  <c r="J1105" i="3"/>
  <c r="J1082" i="3"/>
  <c r="J1078" i="3"/>
  <c r="J1071" i="3"/>
  <c r="J1055" i="3"/>
  <c r="J1048" i="3"/>
  <c r="J1028" i="3"/>
  <c r="J1021" i="3"/>
  <c r="J1001" i="3"/>
  <c r="J994" i="3"/>
  <c r="J978" i="3"/>
  <c r="J971" i="3"/>
  <c r="J951" i="3"/>
  <c r="J940" i="3"/>
  <c r="J924" i="3"/>
  <c r="J913" i="3"/>
  <c r="J897" i="3"/>
  <c r="J886" i="3"/>
  <c r="J870" i="3"/>
  <c r="J866" i="3"/>
  <c r="J859" i="3"/>
  <c r="J843" i="3"/>
  <c r="J836" i="3"/>
  <c r="J812" i="3"/>
  <c r="J808" i="3"/>
  <c r="J801" i="3"/>
  <c r="J785" i="3"/>
  <c r="J774" i="3"/>
  <c r="J754" i="3"/>
  <c r="J750" i="3"/>
  <c r="J1208" i="3"/>
  <c r="J1201" i="3"/>
  <c r="J1185" i="3"/>
  <c r="J1178" i="3"/>
  <c r="J1162" i="3"/>
  <c r="J1155" i="3"/>
  <c r="J1139" i="3"/>
  <c r="J1116" i="3"/>
  <c r="J1112" i="3"/>
  <c r="J1093" i="3"/>
  <c r="J1089" i="3"/>
  <c r="J1070" i="3"/>
  <c r="J1066" i="3"/>
  <c r="J1059" i="3"/>
  <c r="J1043" i="3"/>
  <c r="J1032" i="3"/>
  <c r="J1016" i="3"/>
  <c r="J1005" i="3"/>
  <c r="J989" i="3"/>
  <c r="J982" i="3"/>
  <c r="J966" i="3"/>
  <c r="J962" i="3"/>
  <c r="J955" i="3"/>
  <c r="J939" i="3"/>
  <c r="J935" i="3"/>
  <c r="J928" i="3"/>
  <c r="J912" i="3"/>
  <c r="J908" i="3"/>
  <c r="J901" i="3"/>
  <c r="J885" i="3"/>
  <c r="J881" i="3"/>
  <c r="J874" i="3"/>
  <c r="J854" i="3"/>
  <c r="J847" i="3"/>
  <c r="J831" i="3"/>
  <c r="J827" i="3"/>
  <c r="J816" i="3"/>
  <c r="J796" i="3"/>
  <c r="J789" i="3"/>
  <c r="J773" i="3"/>
  <c r="J769" i="3"/>
  <c r="J765" i="3"/>
  <c r="J758" i="3"/>
  <c r="J742" i="3"/>
  <c r="J738" i="3"/>
  <c r="J731" i="3"/>
  <c r="J1212" i="3"/>
  <c r="J1196" i="3"/>
  <c r="J1189" i="3"/>
  <c r="J1173" i="3"/>
  <c r="J1150" i="3"/>
  <c r="J1143" i="3"/>
  <c r="J1127" i="3"/>
  <c r="J1120" i="3"/>
  <c r="J1104" i="3"/>
  <c r="J1097" i="3"/>
  <c r="J1081" i="3"/>
  <c r="J1077" i="3"/>
  <c r="J1058" i="3"/>
  <c r="J1054" i="3"/>
  <c r="J1047" i="3"/>
  <c r="J1031" i="3"/>
  <c r="J1027" i="3"/>
  <c r="J1020" i="3"/>
  <c r="J1004" i="3"/>
  <c r="J1000" i="3"/>
  <c r="J993" i="3"/>
  <c r="J977" i="3"/>
  <c r="J970" i="3"/>
  <c r="J954" i="3"/>
  <c r="J950" i="3"/>
  <c r="J943" i="3"/>
  <c r="J923" i="3"/>
  <c r="J916" i="3"/>
  <c r="J896" i="3"/>
  <c r="J889" i="3"/>
  <c r="J869" i="3"/>
  <c r="J865" i="3"/>
  <c r="J858" i="3"/>
  <c r="J846" i="3"/>
  <c r="J842" i="3"/>
  <c r="J835" i="3"/>
  <c r="J815" i="3"/>
  <c r="J811" i="3"/>
  <c r="J800" i="3"/>
  <c r="J784" i="3"/>
  <c r="J777" i="3"/>
  <c r="J753" i="3"/>
  <c r="J1207" i="3"/>
  <c r="J1200" i="3"/>
  <c r="J1184" i="3"/>
  <c r="J1177" i="3"/>
  <c r="J1161" i="3"/>
  <c r="J1154" i="3"/>
  <c r="J1138" i="3"/>
  <c r="J1131" i="3"/>
  <c r="J1115" i="3"/>
  <c r="J1092" i="3"/>
  <c r="J1069" i="3"/>
  <c r="J1042" i="3"/>
  <c r="J1035" i="3"/>
  <c r="J1015" i="3"/>
  <c r="J1008" i="3"/>
  <c r="J992" i="3"/>
  <c r="J988" i="3"/>
  <c r="J981" i="3"/>
  <c r="J965" i="3"/>
  <c r="J938" i="3"/>
  <c r="J934" i="3"/>
  <c r="J927" i="3"/>
  <c r="J911" i="3"/>
  <c r="J907" i="3"/>
  <c r="J900" i="3"/>
  <c r="J884" i="3"/>
  <c r="J880" i="3"/>
  <c r="J873" i="3"/>
  <c r="J857" i="3"/>
  <c r="J853" i="3"/>
  <c r="J830" i="3"/>
  <c r="J826" i="3"/>
  <c r="J819" i="3"/>
  <c r="J799" i="3"/>
  <c r="J795" i="3"/>
  <c r="J788" i="3"/>
  <c r="J772" i="3"/>
  <c r="J768" i="3"/>
  <c r="J764" i="3"/>
  <c r="J757" i="3"/>
  <c r="J741" i="3"/>
  <c r="J737" i="3"/>
  <c r="J1211" i="3"/>
  <c r="J1195" i="3"/>
  <c r="J1188" i="3"/>
  <c r="J1172" i="3"/>
  <c r="J1165" i="3"/>
  <c r="J1153" i="3"/>
  <c r="J1149" i="3"/>
  <c r="J1142" i="3"/>
  <c r="J1126" i="3"/>
  <c r="J1119" i="3"/>
  <c r="J1103" i="3"/>
  <c r="J1096" i="3"/>
  <c r="J1080" i="3"/>
  <c r="J1057" i="3"/>
  <c r="J1053" i="3"/>
  <c r="J1046" i="3"/>
  <c r="J1030" i="3"/>
  <c r="J1026" i="3"/>
  <c r="J1019" i="3"/>
  <c r="J1003" i="3"/>
  <c r="J980" i="3"/>
  <c r="J976" i="3"/>
  <c r="J969" i="3"/>
  <c r="J953" i="3"/>
  <c r="J949" i="3"/>
  <c r="J942" i="3"/>
  <c r="J922" i="3"/>
  <c r="J915" i="3"/>
  <c r="J895" i="3"/>
  <c r="J888" i="3"/>
  <c r="J868" i="3"/>
  <c r="J864" i="3"/>
  <c r="J845" i="3"/>
  <c r="J841" i="3"/>
  <c r="J834" i="3"/>
  <c r="J814" i="3"/>
  <c r="J810" i="3"/>
  <c r="J803" i="3"/>
  <c r="J783" i="3"/>
  <c r="J776" i="3"/>
  <c r="J756" i="3"/>
  <c r="J752" i="3"/>
  <c r="J745" i="3"/>
  <c r="J1210" i="3"/>
  <c r="J1206" i="3"/>
  <c r="J1199" i="3"/>
  <c r="J1187" i="3"/>
  <c r="J1183" i="3"/>
  <c r="J1176" i="3"/>
  <c r="J1141" i="3"/>
  <c r="J1137" i="3"/>
  <c r="J1130" i="3"/>
  <c r="J1114" i="3"/>
  <c r="J1107" i="3"/>
  <c r="J1091" i="3"/>
  <c r="J1084" i="3"/>
  <c r="J1068" i="3"/>
  <c r="J1061" i="3"/>
  <c r="J1045" i="3"/>
  <c r="J1041" i="3"/>
  <c r="J1034" i="3"/>
  <c r="J1014" i="3"/>
  <c r="J1007" i="3"/>
  <c r="J991" i="3"/>
  <c r="J964" i="3"/>
  <c r="J957" i="3"/>
  <c r="J937" i="3"/>
  <c r="J933" i="3"/>
  <c r="J926" i="3"/>
  <c r="J910" i="3"/>
  <c r="J906" i="3"/>
  <c r="J899" i="3"/>
  <c r="J883" i="3"/>
  <c r="J872" i="3"/>
  <c r="J856" i="3"/>
  <c r="J829" i="3"/>
  <c r="J825" i="3"/>
  <c r="J818" i="3"/>
  <c r="J798" i="3"/>
  <c r="J787" i="3"/>
  <c r="J771" i="3"/>
  <c r="J767" i="3"/>
  <c r="J763" i="3"/>
  <c r="J740" i="3"/>
  <c r="J1198" i="3"/>
  <c r="J1175" i="3"/>
  <c r="J1171" i="3"/>
  <c r="J1164" i="3"/>
  <c r="J1152" i="3"/>
  <c r="J1148" i="3"/>
  <c r="J1125" i="3"/>
  <c r="J1118" i="3"/>
  <c r="J1102" i="3"/>
  <c r="J1095" i="3"/>
  <c r="J1079" i="3"/>
  <c r="J1072" i="3"/>
  <c r="J1056" i="3"/>
  <c r="J1029" i="3"/>
  <c r="J1018" i="3"/>
  <c r="J1002" i="3"/>
  <c r="J995" i="3"/>
  <c r="J979" i="3"/>
  <c r="J968" i="3"/>
  <c r="J952" i="3"/>
  <c r="J948" i="3"/>
  <c r="J941" i="3"/>
  <c r="J925" i="3"/>
  <c r="J921" i="3"/>
  <c r="J914" i="3"/>
  <c r="J898" i="3"/>
  <c r="J894" i="3"/>
  <c r="J887" i="3"/>
  <c r="J871" i="3"/>
  <c r="J867" i="3"/>
  <c r="J844" i="3"/>
  <c r="J833" i="3"/>
  <c r="J813" i="3"/>
  <c r="J809" i="3"/>
  <c r="J802" i="3"/>
  <c r="J786" i="3"/>
  <c r="J782" i="3"/>
  <c r="J775" i="3"/>
  <c r="J755" i="3"/>
  <c r="J751" i="3"/>
  <c r="J744" i="3"/>
  <c r="J726" i="3"/>
  <c r="J703" i="3"/>
  <c r="J699" i="3"/>
  <c r="J692" i="3"/>
  <c r="J676" i="3"/>
  <c r="J672" i="3"/>
  <c r="J665" i="3"/>
  <c r="J649" i="3"/>
  <c r="J645" i="3"/>
  <c r="J638" i="3"/>
  <c r="J622" i="3"/>
  <c r="J618" i="3"/>
  <c r="J611" i="3"/>
  <c r="J595" i="3"/>
  <c r="J591" i="3"/>
  <c r="J584" i="3"/>
  <c r="J568" i="3"/>
  <c r="J561" i="3"/>
  <c r="J545" i="3"/>
  <c r="J522" i="3"/>
  <c r="J515" i="3"/>
  <c r="J495" i="3"/>
  <c r="J484" i="3"/>
  <c r="J468" i="3"/>
  <c r="J457" i="3"/>
  <c r="J441" i="3"/>
  <c r="J437" i="3"/>
  <c r="J430" i="3"/>
  <c r="J414" i="3"/>
  <c r="J410" i="3"/>
  <c r="J403" i="3"/>
  <c r="J387" i="3"/>
  <c r="J383" i="3"/>
  <c r="J376" i="3"/>
  <c r="J356" i="3"/>
  <c r="J345" i="3"/>
  <c r="J325" i="3"/>
  <c r="J321" i="3"/>
  <c r="J314" i="3"/>
  <c r="J294" i="3"/>
  <c r="J287" i="3"/>
  <c r="J730" i="3"/>
  <c r="J714" i="3"/>
  <c r="J687" i="3"/>
  <c r="J664" i="3"/>
  <c r="J660" i="3"/>
  <c r="J653" i="3"/>
  <c r="J633" i="3"/>
  <c r="J606" i="3"/>
  <c r="J579" i="3"/>
  <c r="J556" i="3"/>
  <c r="J549" i="3"/>
  <c r="J533" i="3"/>
  <c r="J526" i="3"/>
  <c r="J510" i="3"/>
  <c r="J506" i="3"/>
  <c r="J499" i="3"/>
  <c r="J483" i="3"/>
  <c r="J479" i="3"/>
  <c r="J472" i="3"/>
  <c r="J456" i="3"/>
  <c r="J452" i="3"/>
  <c r="J445" i="3"/>
  <c r="J425" i="3"/>
  <c r="J418" i="3"/>
  <c r="J398" i="3"/>
  <c r="J391" i="3"/>
  <c r="J371" i="3"/>
  <c r="J367" i="3"/>
  <c r="J360" i="3"/>
  <c r="J344" i="3"/>
  <c r="J340" i="3"/>
  <c r="J336" i="3"/>
  <c r="J329" i="3"/>
  <c r="J309" i="3"/>
  <c r="J298" i="3"/>
  <c r="J729" i="3"/>
  <c r="J725" i="3"/>
  <c r="J718" i="3"/>
  <c r="J702" i="3"/>
  <c r="J698" i="3"/>
  <c r="J691" i="3"/>
  <c r="J675" i="3"/>
  <c r="J671" i="3"/>
  <c r="J648" i="3"/>
  <c r="J644" i="3"/>
  <c r="J637" i="3"/>
  <c r="J621" i="3"/>
  <c r="J617" i="3"/>
  <c r="J610" i="3"/>
  <c r="J594" i="3"/>
  <c r="J590" i="3"/>
  <c r="J583" i="3"/>
  <c r="J567" i="3"/>
  <c r="J560" i="3"/>
  <c r="J544" i="3"/>
  <c r="J537" i="3"/>
  <c r="J521" i="3"/>
  <c r="J514" i="3"/>
  <c r="J494" i="3"/>
  <c r="J487" i="3"/>
  <c r="J467" i="3"/>
  <c r="J460" i="3"/>
  <c r="J440" i="3"/>
  <c r="J429" i="3"/>
  <c r="J413" i="3"/>
  <c r="J402" i="3"/>
  <c r="J386" i="3"/>
  <c r="J382" i="3"/>
  <c r="J375" i="3"/>
  <c r="J355" i="3"/>
  <c r="J348" i="3"/>
  <c r="J324" i="3"/>
  <c r="J320" i="3"/>
  <c r="J313" i="3"/>
  <c r="J297" i="3"/>
  <c r="J293" i="3"/>
  <c r="J713" i="3"/>
  <c r="J706" i="3"/>
  <c r="J690" i="3"/>
  <c r="J686" i="3"/>
  <c r="J679" i="3"/>
  <c r="J663" i="3"/>
  <c r="J659" i="3"/>
  <c r="J652" i="3"/>
  <c r="J636" i="3"/>
  <c r="J632" i="3"/>
  <c r="J625" i="3"/>
  <c r="J605" i="3"/>
  <c r="J598" i="3"/>
  <c r="J578" i="3"/>
  <c r="J571" i="3"/>
  <c r="J555" i="3"/>
  <c r="J548" i="3"/>
  <c r="J532" i="3"/>
  <c r="J525" i="3"/>
  <c r="J509" i="3"/>
  <c r="J498" i="3"/>
  <c r="J482" i="3"/>
  <c r="J478" i="3"/>
  <c r="J471" i="3"/>
  <c r="J455" i="3"/>
  <c r="J451" i="3"/>
  <c r="J444" i="3"/>
  <c r="J428" i="3"/>
  <c r="J424" i="3"/>
  <c r="J417" i="3"/>
  <c r="J401" i="3"/>
  <c r="J397" i="3"/>
  <c r="J390" i="3"/>
  <c r="J370" i="3"/>
  <c r="J366" i="3"/>
  <c r="J359" i="3"/>
  <c r="J343" i="3"/>
  <c r="J339" i="3"/>
  <c r="J328" i="3"/>
  <c r="J312" i="3"/>
  <c r="J308" i="3"/>
  <c r="J301" i="3"/>
  <c r="J728" i="3"/>
  <c r="J724" i="3"/>
  <c r="J717" i="3"/>
  <c r="J701" i="3"/>
  <c r="J697" i="3"/>
  <c r="J674" i="3"/>
  <c r="J647" i="3"/>
  <c r="J620" i="3"/>
  <c r="J616" i="3"/>
  <c r="J609" i="3"/>
  <c r="J593" i="3"/>
  <c r="J582" i="3"/>
  <c r="J566" i="3"/>
  <c r="J559" i="3"/>
  <c r="J543" i="3"/>
  <c r="J536" i="3"/>
  <c r="J524" i="3"/>
  <c r="J520" i="3"/>
  <c r="J513" i="3"/>
  <c r="J497" i="3"/>
  <c r="J493" i="3"/>
  <c r="J486" i="3"/>
  <c r="J466" i="3"/>
  <c r="J459" i="3"/>
  <c r="J439" i="3"/>
  <c r="J432" i="3"/>
  <c r="J412" i="3"/>
  <c r="J405" i="3"/>
  <c r="J385" i="3"/>
  <c r="J381" i="3"/>
  <c r="J374" i="3"/>
  <c r="J354" i="3"/>
  <c r="J347" i="3"/>
  <c r="J327" i="3"/>
  <c r="J323" i="3"/>
  <c r="J296" i="3"/>
  <c r="J292" i="3"/>
  <c r="J727" i="3"/>
  <c r="J723" i="3"/>
  <c r="J700" i="3"/>
  <c r="J673" i="3"/>
  <c r="J666" i="3"/>
  <c r="J650" i="3"/>
  <c r="J646" i="3"/>
  <c r="J639" i="3"/>
  <c r="J619" i="3"/>
  <c r="J592" i="3"/>
  <c r="J585" i="3"/>
  <c r="J569" i="3"/>
  <c r="J546" i="3"/>
  <c r="J542" i="3"/>
  <c r="J535" i="3"/>
  <c r="J523" i="3"/>
  <c r="J512" i="3"/>
  <c r="J496" i="3"/>
  <c r="J492" i="3"/>
  <c r="J485" i="3"/>
  <c r="J469" i="3"/>
  <c r="J465" i="3"/>
  <c r="J458" i="3"/>
  <c r="J442" i="3"/>
  <c r="J438" i="3"/>
  <c r="J431" i="3"/>
  <c r="J415" i="3"/>
  <c r="J411" i="3"/>
  <c r="J404" i="3"/>
  <c r="J388" i="3"/>
  <c r="J384" i="3"/>
  <c r="J373" i="3"/>
  <c r="J357" i="3"/>
  <c r="J353" i="3"/>
  <c r="J346" i="3"/>
  <c r="J326" i="3"/>
  <c r="J322" i="3"/>
  <c r="J315" i="3"/>
  <c r="J295" i="3"/>
  <c r="J715" i="3"/>
  <c r="J711" i="3"/>
  <c r="J704" i="3"/>
  <c r="J688" i="3"/>
  <c r="J684" i="3"/>
  <c r="J677" i="3"/>
  <c r="J661" i="3"/>
  <c r="J634" i="3"/>
  <c r="J630" i="3"/>
  <c r="J623" i="3"/>
  <c r="J607" i="3"/>
  <c r="J603" i="3"/>
  <c r="J596" i="3"/>
  <c r="J580" i="3"/>
  <c r="J576" i="3"/>
  <c r="J557" i="3"/>
  <c r="J534" i="3"/>
  <c r="J511" i="3"/>
  <c r="J507" i="3"/>
  <c r="J500" i="3"/>
  <c r="J480" i="3"/>
  <c r="J473" i="3"/>
  <c r="J453" i="3"/>
  <c r="J426" i="3"/>
  <c r="J419" i="3"/>
  <c r="J399" i="3"/>
  <c r="J372" i="3"/>
  <c r="J368" i="3"/>
  <c r="J361" i="3"/>
  <c r="J341" i="3"/>
  <c r="J337" i="3"/>
  <c r="J330" i="3"/>
  <c r="J310" i="3"/>
  <c r="J306" i="3"/>
  <c r="J299" i="3"/>
  <c r="J32" i="3"/>
  <c r="J48" i="3"/>
  <c r="J55" i="3"/>
  <c r="J59" i="3"/>
  <c r="J75" i="3"/>
  <c r="J82" i="3"/>
  <c r="J87" i="3"/>
  <c r="J99" i="3"/>
  <c r="J106" i="3"/>
  <c r="J133" i="3"/>
  <c r="J137" i="3"/>
  <c r="J160" i="3"/>
  <c r="J183" i="3"/>
  <c r="J187" i="3"/>
  <c r="J210" i="3"/>
  <c r="J214" i="3"/>
  <c r="J230" i="3"/>
  <c r="J242" i="3"/>
  <c r="J253" i="3"/>
  <c r="J273" i="3"/>
  <c r="J280" i="3"/>
  <c r="J285" i="3"/>
  <c r="I302" i="3"/>
  <c r="AH116" i="1" s="1"/>
  <c r="J338" i="3"/>
  <c r="J369" i="3"/>
  <c r="J400" i="3"/>
  <c r="I461" i="3"/>
  <c r="AH171" i="1" s="1"/>
  <c r="J554" i="3"/>
  <c r="I586" i="3"/>
  <c r="AH221" i="1" s="1"/>
  <c r="J689" i="3"/>
  <c r="I719" i="3"/>
  <c r="AH271" i="1" s="1"/>
  <c r="I14" i="3"/>
  <c r="AH6" i="1" s="1"/>
  <c r="J21" i="3"/>
  <c r="J33" i="3"/>
  <c r="J40" i="3"/>
  <c r="J44" i="3"/>
  <c r="J67" i="3"/>
  <c r="J71" i="3"/>
  <c r="J88" i="3"/>
  <c r="J95" i="3"/>
  <c r="J111" i="3"/>
  <c r="J118" i="3"/>
  <c r="J122" i="3"/>
  <c r="J149" i="3"/>
  <c r="J165" i="3"/>
  <c r="J172" i="3"/>
  <c r="J176" i="3"/>
  <c r="J192" i="3"/>
  <c r="J199" i="3"/>
  <c r="J203" i="3"/>
  <c r="J222" i="3"/>
  <c r="J226" i="3"/>
  <c r="J238" i="3"/>
  <c r="J258" i="3"/>
  <c r="J265" i="3"/>
  <c r="J269" i="3"/>
  <c r="J307" i="3"/>
  <c r="J342" i="3"/>
  <c r="I433" i="3"/>
  <c r="AH161" i="1" s="1"/>
  <c r="J558" i="3"/>
  <c r="J624" i="3"/>
  <c r="J658" i="3"/>
  <c r="I693" i="3"/>
  <c r="AH261" i="1" s="1"/>
  <c r="I837" i="3"/>
  <c r="AH311" i="1" s="1"/>
  <c r="I944" i="3"/>
  <c r="AH351" i="1" s="1"/>
  <c r="I1049" i="3"/>
  <c r="AH391" i="1" s="1"/>
  <c r="I1144" i="3"/>
  <c r="AH431" i="1" s="1"/>
  <c r="I849" i="3"/>
  <c r="AH316" i="1" s="1"/>
  <c r="I958" i="3"/>
  <c r="AH356" i="1" s="1"/>
  <c r="I1062" i="3"/>
  <c r="AH396" i="1" s="1"/>
  <c r="I1157" i="3"/>
  <c r="AH436" i="1" s="1"/>
  <c r="I759" i="3"/>
  <c r="AH286" i="1" s="1"/>
  <c r="I876" i="3"/>
  <c r="AH326" i="1" s="1"/>
  <c r="I984" i="3"/>
  <c r="AH366" i="1" s="1"/>
  <c r="I1085" i="3"/>
  <c r="AH406" i="1" s="1"/>
  <c r="I778" i="3"/>
  <c r="AH291" i="1" s="1"/>
  <c r="I890" i="3"/>
  <c r="AH331" i="1" s="1"/>
  <c r="I996" i="3"/>
  <c r="AH371" i="1" s="1"/>
  <c r="I1098" i="3"/>
  <c r="AH411" i="1" s="1"/>
  <c r="I1191" i="3"/>
  <c r="AH451" i="1" s="1"/>
  <c r="I791" i="3"/>
  <c r="AH296" i="1" s="1"/>
  <c r="I902" i="3"/>
  <c r="AH336" i="1" s="1"/>
  <c r="I1009" i="3"/>
  <c r="AH376" i="1" s="1"/>
  <c r="I1108" i="3"/>
  <c r="AH416" i="1" s="1"/>
  <c r="I1202" i="3"/>
  <c r="AH456" i="1" s="1"/>
  <c r="I804" i="3"/>
  <c r="AH301" i="1" s="1"/>
  <c r="I917" i="3"/>
  <c r="AH341" i="1" s="1"/>
  <c r="I1022" i="3"/>
  <c r="AH381" i="1" s="1"/>
  <c r="I1121" i="3"/>
  <c r="AH421" i="1" s="1"/>
  <c r="I1213" i="3"/>
  <c r="AH461" i="1" s="1"/>
  <c r="I820" i="3"/>
  <c r="AH306" i="1" s="1"/>
  <c r="I929" i="3"/>
  <c r="AH346" i="1" s="1"/>
  <c r="I1036" i="3"/>
  <c r="AH38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Šīs vērtības ievada rīka lietotājs/ User inserts these values</t>
        </r>
      </text>
    </comment>
    <comment ref="K4"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nodefinēt pašiem attiecīgajām sērijām
Reply:
    vai nu ievada iedzīvotājs, vai AI paņem pēc atbilstošās sērijas
Reply:
    Either entered by the user or autofilled depending on the selected serie</t>
        </r>
      </text>
    </comment>
    <comment ref="P4" authorId="0" shapeId="0" xr:uid="{00000000-0006-0000-0000-00005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Nav būtiski AI rīkam, taču būtiski apkopot priekš REA</t>
        </r>
      </text>
    </comment>
    <comment ref="Q4" authorId="0" shapeId="0" xr:uid="{00000000-0006-0000-0000-00006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Nav būtiski AI rīkam, taču būtiski apkopot priekš REA</t>
        </r>
      </text>
    </comment>
    <comment ref="O6"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 authorId="0" shapeId="0" xr:uid="{00000000-0006-0000-00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6"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1"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6"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1"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6"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1"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6"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1" authorId="0" shapeId="0" xr:uid="{00000000-0006-0000-00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6" authorId="0" shapeId="0" xr:uid="{00000000-0006-0000-0000-00001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1" authorId="0" shapeId="0" xr:uid="{00000000-0006-0000-0000-00001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6" authorId="0" shapeId="0" xr:uid="{00000000-0006-0000-00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1" authorId="0" shapeId="0" xr:uid="{00000000-0006-0000-00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6" authorId="0" shapeId="0" xr:uid="{00000000-0006-0000-00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1" authorId="0" shapeId="0" xr:uid="{00000000-0006-0000-0000-00001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6" authorId="0" shapeId="0" xr:uid="{00000000-0006-0000-0000-00001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21" authorId="0" shapeId="0" xr:uid="{00000000-0006-0000-00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26" authorId="0" shapeId="0" xr:uid="{00000000-0006-0000-00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31" authorId="0" shapeId="0" xr:uid="{00000000-0006-0000-0000-00001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36" authorId="0" shapeId="0" xr:uid="{00000000-0006-0000-0000-00001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41" authorId="0" shapeId="0" xr:uid="{00000000-0006-0000-0000-00001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46" authorId="0" shapeId="0" xr:uid="{00000000-0006-0000-00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51" authorId="0" shapeId="0" xr:uid="{00000000-0006-0000-00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56" authorId="0" shapeId="0" xr:uid="{00000000-0006-0000-0000-00002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1" authorId="0" shapeId="0" xr:uid="{00000000-0006-0000-0000-00002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6" authorId="0" shapeId="0" xr:uid="{00000000-0006-0000-0000-00002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71" authorId="0" shapeId="0" xr:uid="{00000000-0006-0000-0000-00002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76" authorId="0" shapeId="0" xr:uid="{00000000-0006-0000-00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81" authorId="0" shapeId="0" xr:uid="{00000000-0006-0000-0000-00002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86" authorId="0" shapeId="0" xr:uid="{00000000-0006-0000-0000-00002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91" authorId="0" shapeId="0" xr:uid="{00000000-0006-0000-0000-00002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96" authorId="0" shapeId="0" xr:uid="{00000000-0006-0000-0000-00002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01" authorId="0" shapeId="0" xr:uid="{00000000-0006-0000-00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06" authorId="0" shapeId="0" xr:uid="{00000000-0006-0000-0000-00002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1" authorId="0" shapeId="0" xr:uid="{00000000-0006-0000-00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6" authorId="0" shapeId="0" xr:uid="{00000000-0006-0000-00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21" authorId="0" shapeId="0" xr:uid="{00000000-0006-0000-0000-00002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26" authorId="0" shapeId="0" xr:uid="{00000000-0006-0000-0000-00002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31" authorId="0" shapeId="0" xr:uid="{00000000-0006-0000-0000-00003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36" authorId="0" shapeId="0" xr:uid="{00000000-0006-0000-0000-00003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41" authorId="0" shapeId="0" xr:uid="{00000000-0006-0000-0000-00003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46" authorId="0" shapeId="0" xr:uid="{00000000-0006-0000-0000-00003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51" authorId="0" shapeId="0" xr:uid="{00000000-0006-0000-0000-00003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56" authorId="0" shapeId="0" xr:uid="{00000000-0006-0000-0000-00003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1" authorId="0" shapeId="0" xr:uid="{00000000-0006-0000-0000-00003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6" authorId="0" shapeId="0" xr:uid="{00000000-0006-0000-0000-00003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71" authorId="0" shapeId="0" xr:uid="{00000000-0006-0000-0000-00003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76" authorId="0" shapeId="0" xr:uid="{00000000-0006-0000-0000-00003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81" authorId="0" shapeId="0" xr:uid="{00000000-0006-0000-0000-00003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86" authorId="0" shapeId="0" xr:uid="{00000000-0006-0000-0000-00003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91" authorId="0" shapeId="0" xr:uid="{00000000-0006-0000-0000-00003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96" authorId="0" shapeId="0" xr:uid="{00000000-0006-0000-0000-00003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01" authorId="0" shapeId="0" xr:uid="{00000000-0006-0000-0000-00003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06" authorId="0" shapeId="0" xr:uid="{00000000-0006-0000-0000-00003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1" authorId="0" shapeId="0" xr:uid="{00000000-0006-0000-0000-00004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6" authorId="0" shapeId="0" xr:uid="{00000000-0006-0000-0000-00004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21" authorId="0" shapeId="0" xr:uid="{00000000-0006-0000-0000-00004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26" authorId="0" shapeId="0" xr:uid="{00000000-0006-0000-0000-00004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31" authorId="0" shapeId="0" xr:uid="{00000000-0006-0000-0000-00004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36" authorId="0" shapeId="0" xr:uid="{00000000-0006-0000-0000-00004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41" authorId="0" shapeId="0" xr:uid="{00000000-0006-0000-0000-00004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46" authorId="0" shapeId="0" xr:uid="{00000000-0006-0000-0000-00004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51" authorId="0" shapeId="0" xr:uid="{00000000-0006-0000-0000-00004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56" authorId="0" shapeId="0" xr:uid="{00000000-0006-0000-0000-00004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1" authorId="0" shapeId="0" xr:uid="{00000000-0006-0000-0000-00004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6" authorId="0" shapeId="0" xr:uid="{00000000-0006-0000-0000-00004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71" authorId="0" shapeId="0" xr:uid="{00000000-0006-0000-0000-00004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76" authorId="0" shapeId="0" xr:uid="{00000000-0006-0000-0000-00004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81" authorId="0" shapeId="0" xr:uid="{00000000-0006-0000-0000-00004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86" authorId="0" shapeId="0" xr:uid="{00000000-0006-0000-0000-00004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91" authorId="0" shapeId="0" xr:uid="{00000000-0006-0000-0000-00005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96" authorId="0" shapeId="0" xr:uid="{00000000-0006-0000-0000-00005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01" authorId="0" shapeId="0" xr:uid="{00000000-0006-0000-0000-00005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06" authorId="0" shapeId="0" xr:uid="{00000000-0006-0000-0000-00005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1" authorId="0" shapeId="0" xr:uid="{00000000-0006-0000-0000-00005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6" authorId="0" shapeId="0" xr:uid="{00000000-0006-0000-0000-00005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21" authorId="0" shapeId="0" xr:uid="{00000000-0006-0000-0000-00005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26" authorId="0" shapeId="0" xr:uid="{00000000-0006-0000-0000-00005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31" authorId="0" shapeId="0" xr:uid="{00000000-0006-0000-0000-00005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36" authorId="0" shapeId="0" xr:uid="{00000000-0006-0000-0000-00005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41" authorId="0" shapeId="0" xr:uid="{00000000-0006-0000-0000-00005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46" authorId="0" shapeId="0" xr:uid="{00000000-0006-0000-0000-00005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51" authorId="0" shapeId="0" xr:uid="{00000000-0006-0000-0000-00005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56" authorId="0" shapeId="0" xr:uid="{00000000-0006-0000-0000-00005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61" authorId="0" shapeId="0" xr:uid="{00000000-0006-0000-0000-00005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List>
</comments>
</file>

<file path=xl/sharedStrings.xml><?xml version="1.0" encoding="utf-8"?>
<sst xmlns="http://schemas.openxmlformats.org/spreadsheetml/2006/main" count="5307" uniqueCount="1123">
  <si>
    <t>Building characteristics</t>
  </si>
  <si>
    <t>Energy use calculation data from energy audit</t>
  </si>
  <si>
    <t xml:space="preserve">Projected investment costs (estimations from energy audit) </t>
  </si>
  <si>
    <t>*Values in red inserted by the user</t>
  </si>
  <si>
    <t>Information on calculation zones and groups of premises</t>
  </si>
  <si>
    <t>Distribution of energy consumption (Enerģijas patēriņa sadalījums)</t>
  </si>
  <si>
    <t>Building envelope</t>
  </si>
  <si>
    <t>Sample data set</t>
  </si>
  <si>
    <t>Address</t>
  </si>
  <si>
    <t>Cadaster number</t>
  </si>
  <si>
    <t>Type of apartment building (building serie)</t>
  </si>
  <si>
    <t>Building Serie Code</t>
  </si>
  <si>
    <t>Building length</t>
  </si>
  <si>
    <t>Building width</t>
  </si>
  <si>
    <t xml:space="preserve">Building height </t>
  </si>
  <si>
    <t>Avg. indoor height</t>
  </si>
  <si>
    <t>Heated area</t>
  </si>
  <si>
    <t>Building volume</t>
  </si>
  <si>
    <t>Number of floors (excl basement)</t>
  </si>
  <si>
    <t>Type of heating</t>
  </si>
  <si>
    <t>Building operating year</t>
  </si>
  <si>
    <t>Number of apartments</t>
  </si>
  <si>
    <t>Total area (calculation)</t>
  </si>
  <si>
    <t>Building volume (calculation)</t>
  </si>
  <si>
    <t>Calculation temperature</t>
  </si>
  <si>
    <t>Length of the heating period</t>
  </si>
  <si>
    <t>Air exchange (methodologically accepted in the audit)</t>
  </si>
  <si>
    <t xml:space="preserve">Heating system type </t>
  </si>
  <si>
    <t>Hot water system</t>
  </si>
  <si>
    <t>Heating system energy consumption (average annual)</t>
  </si>
  <si>
    <t>Hot water preparation energy consumption (average annual)</t>
  </si>
  <si>
    <t>Total energy consumption</t>
  </si>
  <si>
    <t>Benefit utilization factor (Ieguvumu
izmantošanas
koeficients)</t>
  </si>
  <si>
    <t>Kopējie
siltuma
ieguvumi</t>
  </si>
  <si>
    <t>Structure heat loss coefficient</t>
  </si>
  <si>
    <t>Energy consumption = 10 x 9 x number of heating days x hours</t>
  </si>
  <si>
    <t>Total renovation cost</t>
  </si>
  <si>
    <t>Total renovation cost per m2</t>
  </si>
  <si>
    <t>Units</t>
  </si>
  <si>
    <t>[text]</t>
  </si>
  <si>
    <t>[number]</t>
  </si>
  <si>
    <t>[building serie]</t>
  </si>
  <si>
    <t xml:space="preserve">[m] </t>
  </si>
  <si>
    <t>[m]</t>
  </si>
  <si>
    <t>[m2]</t>
  </si>
  <si>
    <t>[m3]</t>
  </si>
  <si>
    <t>[type]</t>
  </si>
  <si>
    <t>[year]</t>
  </si>
  <si>
    <t>[oC]</t>
  </si>
  <si>
    <t xml:space="preserve">[days] </t>
  </si>
  <si>
    <t>[1/h]</t>
  </si>
  <si>
    <t>[single or double pipe]</t>
  </si>
  <si>
    <t>[district heating or electricity]</t>
  </si>
  <si>
    <t>[annual kWh]</t>
  </si>
  <si>
    <t>[coeficient]</t>
  </si>
  <si>
    <t>kWh/m2</t>
  </si>
  <si>
    <t>W/K</t>
  </si>
  <si>
    <t>kwh</t>
  </si>
  <si>
    <t>[EUR]</t>
  </si>
  <si>
    <t>[EUR/m2]</t>
  </si>
  <si>
    <t>BUILDING A</t>
  </si>
  <si>
    <t>Nīcgales iela 4, Rīga, LV-1035</t>
  </si>
  <si>
    <t>Čehu projekts</t>
  </si>
  <si>
    <t>Other</t>
  </si>
  <si>
    <t>n/a</t>
  </si>
  <si>
    <t>Single pipe</t>
  </si>
  <si>
    <t>Preparation in the heating unit</t>
  </si>
  <si>
    <t>Zone 1</t>
  </si>
  <si>
    <t>Apartments</t>
  </si>
  <si>
    <t>Zone 2</t>
  </si>
  <si>
    <t>Staircases</t>
  </si>
  <si>
    <t>BUILDING 1</t>
  </si>
  <si>
    <t>Dagmāras iela 9k1, Rīga, LV-1007</t>
  </si>
  <si>
    <t>Hruščova (318. sērija) laika projekts</t>
  </si>
  <si>
    <t>District heating system</t>
  </si>
  <si>
    <t>BUILDING 2</t>
  </si>
  <si>
    <t>Dagmāras iela 9k2, Rīga, LV-1007</t>
  </si>
  <si>
    <t>BUILDING 3</t>
  </si>
  <si>
    <t>Dagmāras iela 18, Rīga, LV-1007</t>
  </si>
  <si>
    <t>103. sērija</t>
  </si>
  <si>
    <t>BUILDING 4</t>
  </si>
  <si>
    <t>Duntes iela 26/2, Rīga</t>
  </si>
  <si>
    <t>Specprojekts 2.58</t>
  </si>
  <si>
    <t>BUILDING 5</t>
  </si>
  <si>
    <t>Dzirciema iela 70, Rīga, LV-1055</t>
  </si>
  <si>
    <t>BUILDING 6</t>
  </si>
  <si>
    <t>Blaumaņa iela 8, Rīga, LV-1011</t>
  </si>
  <si>
    <t>Individuālais projekts, mūra ēka</t>
  </si>
  <si>
    <t>13.05-22.54</t>
  </si>
  <si>
    <t>Decentralized heating - gas</t>
  </si>
  <si>
    <t>Double pipe</t>
  </si>
  <si>
    <t>Individual</t>
  </si>
  <si>
    <t>BUILDING 7</t>
  </si>
  <si>
    <t>Elvīras iela 5, Rīga, LV-1083</t>
  </si>
  <si>
    <t>Specprojekts</t>
  </si>
  <si>
    <t>BUILDING 8</t>
  </si>
  <si>
    <t>Ernestīnes iela 18A, Rīga</t>
  </si>
  <si>
    <t>Hruščova (316. sērija) laika projekts</t>
  </si>
  <si>
    <t>BUILDING 9</t>
  </si>
  <si>
    <t>Esplanādes iela 6, Rīga, LV1016</t>
  </si>
  <si>
    <t>144294,91</t>
  </si>
  <si>
    <t>BUILDING 10</t>
  </si>
  <si>
    <t>Ganību dambis 13, Rīga, LV-1045</t>
  </si>
  <si>
    <t>BUILDING 11</t>
  </si>
  <si>
    <t>Keramikas iela 6, Rīga, LV-1016</t>
  </si>
  <si>
    <t>Hruščova (316.sērija) laika projekts 2.5</t>
  </si>
  <si>
    <t>BUILDING 12</t>
  </si>
  <si>
    <t>Maskavas iela 163, Rīga, LV-1003</t>
  </si>
  <si>
    <t>Individuālais projekts, ķieģeļu mūris</t>
  </si>
  <si>
    <t>BUILDING 13</t>
  </si>
  <si>
    <t>Sesku iela 3 k-2, Rīga, LV-1035</t>
  </si>
  <si>
    <t>104. sērija</t>
  </si>
  <si>
    <t>BUILDING 14</t>
  </si>
  <si>
    <t>Tadaiķu iela 12, Rīga, LV-1004</t>
  </si>
  <si>
    <t>Individuālais projekts, divu stāvu ēka ar ķieģeļu  sienam</t>
  </si>
  <si>
    <t>BUILDING 15</t>
  </si>
  <si>
    <t>Vējdzirnavu iela 24, Rīga, LV-1024</t>
  </si>
  <si>
    <t>BUILDING 16</t>
  </si>
  <si>
    <t>Brīvibas iela 64, Rīga, LV-1011</t>
  </si>
  <si>
    <t>Piecstāvu, ķieģeļu mūra ēka ar koka pārsegumiem un divslīpju jumtu.</t>
  </si>
  <si>
    <t>BUILDING 17</t>
  </si>
  <si>
    <t>Brīvības gatve 388, Rīga, LV-1024</t>
  </si>
  <si>
    <t>BUILDING 18</t>
  </si>
  <si>
    <t>Brīvības gatve 389, Rīga, LV-1024</t>
  </si>
  <si>
    <t>BUILDING 19</t>
  </si>
  <si>
    <t>Caunes iela 8A, Rīga, LV-1006</t>
  </si>
  <si>
    <t>Hruščova (316. sērija) laika projekts 2.65</t>
  </si>
  <si>
    <t>BUILDING 20</t>
  </si>
  <si>
    <t>Dzegužu iela 3, Rīga, LV-1007</t>
  </si>
  <si>
    <t>Hruščova (316. sērija) laika projekts 2.64</t>
  </si>
  <si>
    <t>BUILDING 21</t>
  </si>
  <si>
    <t>Ieroču iela 1, Rīga, LV-1013</t>
  </si>
  <si>
    <t>Piecstāvu, ķieģeļu mūra ēka ar divslīpju jumtu.</t>
  </si>
  <si>
    <t>BUILDING 22</t>
  </si>
  <si>
    <t>Kristapa iela 18, Rīga, LV-1046</t>
  </si>
  <si>
    <t>Hruščova (316. sērija) laika projekts 2.7</t>
  </si>
  <si>
    <t>BUILDING 23</t>
  </si>
  <si>
    <t>Sarkandaugavas iela 31, Rīga, LV-1048</t>
  </si>
  <si>
    <t>103.sērijas specprojekts ar ķieģeļu mūra un gāzbetona bloku sienām.</t>
  </si>
  <si>
    <t>16.5-24.8</t>
  </si>
  <si>
    <t>6-9</t>
  </si>
  <si>
    <t>BUILDING 24</t>
  </si>
  <si>
    <t>Gaigalas iela 23, Rīga, LV-1016</t>
  </si>
  <si>
    <t>BUILDING 25</t>
  </si>
  <si>
    <t>Gaiļezera iela 6, Rīga</t>
  </si>
  <si>
    <t>602. sērija</t>
  </si>
  <si>
    <t>BUILDING 26</t>
  </si>
  <si>
    <t>Garā iela 28, Rīga, LV-1055</t>
  </si>
  <si>
    <t>467. sērija</t>
  </si>
  <si>
    <t>BUILDING 27</t>
  </si>
  <si>
    <t>Gobas iela 20, Rīga</t>
  </si>
  <si>
    <t>Specprojekts 2.55</t>
  </si>
  <si>
    <t>BUILDING 28</t>
  </si>
  <si>
    <t>Gramzdas iela 19 k.3, Rīga, LV-1029</t>
  </si>
  <si>
    <t>119. sērija</t>
  </si>
  <si>
    <t>BUILDING 29</t>
  </si>
  <si>
    <t>Ikšķiles iela 3, Rīga, LV-1057</t>
  </si>
  <si>
    <t>BUILDING 30</t>
  </si>
  <si>
    <t>Ikšķiles iela 13, Rīga, LV-1057</t>
  </si>
  <si>
    <t>Specprojekts 2.5</t>
  </si>
  <si>
    <t>BUILDING 31</t>
  </si>
  <si>
    <t>Kalnciema iela 116B, Rīga, LV-1046</t>
  </si>
  <si>
    <t>BUILDING 32</t>
  </si>
  <si>
    <t>Kalsnavas iela 1, Rīga, LV-1035</t>
  </si>
  <si>
    <t>602. sērija 2.58</t>
  </si>
  <si>
    <t>BUILDING 33</t>
  </si>
  <si>
    <t>Lielā iela 59, Rīga, LV-1016</t>
  </si>
  <si>
    <t>BUILDING 34</t>
  </si>
  <si>
    <t>A.Saharova iela 5k-1, Rīga, LV-1082</t>
  </si>
  <si>
    <t>602. sērija 2.5</t>
  </si>
  <si>
    <t>BUILDING 35</t>
  </si>
  <si>
    <t>Auces iela 9, Rīga, LV-1048</t>
  </si>
  <si>
    <t>Hruščova (318. sērija) laika projekts 2.75</t>
  </si>
  <si>
    <t>BUILDING 36</t>
  </si>
  <si>
    <t>Bāriņu iela 2, Rīga, LV-1002</t>
  </si>
  <si>
    <t>Hruščova (318. sērija) laika projekts 2.8</t>
  </si>
  <si>
    <t>BUILDING 37</t>
  </si>
  <si>
    <t>Biķernieku iela 224, Rīga, LV-1079</t>
  </si>
  <si>
    <t>BUILDING 38</t>
  </si>
  <si>
    <t>F.Sadovņikova iela 33, Rīga, LV-1003</t>
  </si>
  <si>
    <t>Specprojekts 2.75</t>
  </si>
  <si>
    <t>16.3-17.0</t>
  </si>
  <si>
    <t>BUILDING 39</t>
  </si>
  <si>
    <t>Ieriķu iela 46, Rīga, LV-1084</t>
  </si>
  <si>
    <t>430-1.sērija (specprojekts)</t>
  </si>
  <si>
    <t>BUILDING 40</t>
  </si>
  <si>
    <t>J.Alunāna iela 6, Rīga, LV-1010</t>
  </si>
  <si>
    <t xml:space="preserve">Pirmskara ēka </t>
  </si>
  <si>
    <t>BUILDING 41</t>
  </si>
  <si>
    <t>Kalpaka bulvāris 10, Rīga, LV-1050</t>
  </si>
  <si>
    <t>BUILDING 42</t>
  </si>
  <si>
    <t>Patversmes iela 30, Rīga, LV-1005</t>
  </si>
  <si>
    <t>Specprojekts 3.3</t>
  </si>
  <si>
    <t>BUILDING 43</t>
  </si>
  <si>
    <t>Slāvu iela 13, Rīga, LV-1021</t>
  </si>
  <si>
    <t>BUILDING 44</t>
  </si>
  <si>
    <t>Dzelzavas iela 76k-1, Rīga, LV-1082</t>
  </si>
  <si>
    <t>BUILDING 45</t>
  </si>
  <si>
    <t>Dzelzavas iela 101, Rīga, LV-1084</t>
  </si>
  <si>
    <t>464. sērija (Lietuviešu projekts)</t>
  </si>
  <si>
    <t>BUILDING 46</t>
  </si>
  <si>
    <t>Dzērbenes iela 5, Rīga, LV-1006</t>
  </si>
  <si>
    <t>Specprojekts 2.8</t>
  </si>
  <si>
    <t>BUILDING 47</t>
  </si>
  <si>
    <t>Hipokrāta iela 11, Rīga, LV-1079</t>
  </si>
  <si>
    <t>Specprojekts 2.63</t>
  </si>
  <si>
    <t>BUILDING 48</t>
  </si>
  <si>
    <t>Maskavas iela 273 k-1, Rīga, LV-1063</t>
  </si>
  <si>
    <t>BUILDING 49</t>
  </si>
  <si>
    <t>Parādes iela 20A, Rīga, LV-1016</t>
  </si>
  <si>
    <t>Hruščova (318. sērija) laika projekts 2.48</t>
  </si>
  <si>
    <t>BUILDING 50</t>
  </si>
  <si>
    <t>Pārmiju iela 30, Rīga, LV-1057</t>
  </si>
  <si>
    <t>BUILDING 51</t>
  </si>
  <si>
    <t>Putnu iela 18, Rīga, LV-1058</t>
  </si>
  <si>
    <t>Specprojekts 2.65</t>
  </si>
  <si>
    <t>BUILDING 52</t>
  </si>
  <si>
    <t>Sporta iela 7, Rīga, LV-1013</t>
  </si>
  <si>
    <t>Specprojekts 3.1</t>
  </si>
  <si>
    <t>BUILDING 53</t>
  </si>
  <si>
    <t>Valmieras iela 39A, Rīga, LV-1009</t>
  </si>
  <si>
    <t>Specprojekts 3.0</t>
  </si>
  <si>
    <t>BUILDING 54</t>
  </si>
  <si>
    <t>Dzirnavu iela 3A, Rīga, LV-1010</t>
  </si>
  <si>
    <t>Piecstāvu, ķieģeļu mūra ēka ar koka pārsegumiem un divslīpju jumtu. 3.15</t>
  </si>
  <si>
    <t>BUILDING 55</t>
  </si>
  <si>
    <t>Eksporta iela 10, Rīga, LV-1045</t>
  </si>
  <si>
    <t>Piecstāvu, ķieģeļu mūra ēka ar divslīpju jumtu. 2.95</t>
  </si>
  <si>
    <t>BUILDING 56</t>
  </si>
  <si>
    <t>A.Grīna bulvāris 3, Rīga, LV-1048</t>
  </si>
  <si>
    <t>BUILDING 57</t>
  </si>
  <si>
    <t>Ikšķiles iela 5, Rīga, LV-1057</t>
  </si>
  <si>
    <t>BUILDING 58</t>
  </si>
  <si>
    <t>Lubānas iela 47, Rīga</t>
  </si>
  <si>
    <t>BUILDING 59</t>
  </si>
  <si>
    <t>Lubānas iela 60 K-5, Rīga</t>
  </si>
  <si>
    <t>Specprojekts 2.78</t>
  </si>
  <si>
    <t>BUILDING 60</t>
  </si>
  <si>
    <t>Madonas iela 21, Rīga</t>
  </si>
  <si>
    <t>Franču projekts (Monolīta ēka)</t>
  </si>
  <si>
    <t>BUILDING 61</t>
  </si>
  <si>
    <t>Martas iela 9 k-1, Rīga, LV-1011</t>
  </si>
  <si>
    <t>Pirmskara ēka 2.87</t>
  </si>
  <si>
    <t>BUILDING 62</t>
  </si>
  <si>
    <t>Martas iela 9 k-2, Rīga, LV-1011</t>
  </si>
  <si>
    <t>Pirmskara ēka 2.8</t>
  </si>
  <si>
    <t>BUILDING 63</t>
  </si>
  <si>
    <t>Martas iela 9 k-3, Rīga, LV-1011</t>
  </si>
  <si>
    <t>Pirmskara ēka 3.14</t>
  </si>
  <si>
    <t>BUILDING 64</t>
  </si>
  <si>
    <t>Maskavas iela 248, Rīga, LV-1063</t>
  </si>
  <si>
    <t>BUILDING 65</t>
  </si>
  <si>
    <t>Maskavas iela 250 k-1, Rīga, LV-1063</t>
  </si>
  <si>
    <t>Hruščova (316. sērija) laika projekts 2.69</t>
  </si>
  <si>
    <t>BUILDING 66</t>
  </si>
  <si>
    <t>Maskavas iela 254 k-4, Rīga, LV-1063</t>
  </si>
  <si>
    <t>BUILDING 67</t>
  </si>
  <si>
    <t>Ilūkstes iela 109 k-2, Rīga, LV-1082</t>
  </si>
  <si>
    <t>BUILDING 68</t>
  </si>
  <si>
    <t>Katrīnas dambis 22, Rīga, LV-1045</t>
  </si>
  <si>
    <t>Specprojekts 2.85</t>
  </si>
  <si>
    <t>BUILDING 69</t>
  </si>
  <si>
    <t>Lokomotīves iela 92, Rīga, LV-1057</t>
  </si>
  <si>
    <t>BUILDING 70</t>
  </si>
  <si>
    <t>Mārkalnes iela 2 k-5, Rīga, LV-1024</t>
  </si>
  <si>
    <t>Pirmskara koka ēka</t>
  </si>
  <si>
    <t>BUILDING 71</t>
  </si>
  <si>
    <t>Gardenes iela 9, Rīga, LV-1002</t>
  </si>
  <si>
    <t>BUILDING 72</t>
  </si>
  <si>
    <t>Mastu iela 6, Rīga, LV-1045</t>
  </si>
  <si>
    <t>BUILDING 73</t>
  </si>
  <si>
    <t>Mednieku iela 6A, Rīga, LV-1010</t>
  </si>
  <si>
    <t>Pirmskara ēka 3.1</t>
  </si>
  <si>
    <t>BUILDING 74</t>
  </si>
  <si>
    <t>Mērsraga iela 11, Rīga, LV-1002</t>
  </si>
  <si>
    <t>BUILDING 75</t>
  </si>
  <si>
    <t>Mērsraga iela 13, Rīga, LV-1002</t>
  </si>
  <si>
    <t>BUILDING 76</t>
  </si>
  <si>
    <t>Paula Lejiņa iela 9, Rīga, LV-1029</t>
  </si>
  <si>
    <t>119. sērija 2.5</t>
  </si>
  <si>
    <t>BUILDING 77</t>
  </si>
  <si>
    <t>Andromedas gatve 1, Rīga, LV-1084</t>
  </si>
  <si>
    <t>464. sērija</t>
  </si>
  <si>
    <t>BUILDING 78</t>
  </si>
  <si>
    <t>Daugavgrīvas iela 70 k-1, Rīga, LV-1007</t>
  </si>
  <si>
    <t>BUILDING 79</t>
  </si>
  <si>
    <t>Laimdotas iela 57, Rīga, LV-1039</t>
  </si>
  <si>
    <t>BUILDING 80</t>
  </si>
  <si>
    <t>Maskavas iela 383, Rīga, LV-1063</t>
  </si>
  <si>
    <t>BUILDING 81</t>
  </si>
  <si>
    <t>Nīcgales iela 40, Rīga, LV-1035</t>
  </si>
  <si>
    <t>BUILDING 82</t>
  </si>
  <si>
    <t>Birzes iela 18, Rīga, LV-1016</t>
  </si>
  <si>
    <t>BUILDING 83</t>
  </si>
  <si>
    <t>Ezermalas iela 2 k-2, Rīga, LV-1004</t>
  </si>
  <si>
    <t>BUILDING 84</t>
  </si>
  <si>
    <t>Ģimnastikas iela 6A, Rīga, LV-1004</t>
  </si>
  <si>
    <t>BUILDING 85</t>
  </si>
  <si>
    <t>Indrānu iela 9, Rīga, LV-1012</t>
  </si>
  <si>
    <t xml:space="preserve">Pirmskara ēka 2.9 </t>
  </si>
  <si>
    <t>BUILDING 86</t>
  </si>
  <si>
    <t>Kāvu iela 6, Rīga, LV-1016</t>
  </si>
  <si>
    <t>BUILDING 87</t>
  </si>
  <si>
    <t>Maskavas iela 254 k-6, Rīga, LV-1063</t>
  </si>
  <si>
    <t>BUILDING 88</t>
  </si>
  <si>
    <t>Nīcgales iela 64, Rīga, LV-1035</t>
  </si>
  <si>
    <t>BUILDING 89</t>
  </si>
  <si>
    <t>Stendes iela 1 k-6, Rīga, LV-1046</t>
  </si>
  <si>
    <t>BUILDING 90</t>
  </si>
  <si>
    <t>Vienības gatve 168, Rīga, LV-1058</t>
  </si>
  <si>
    <t>104. sērija 2.55</t>
  </si>
  <si>
    <t>BUILDING 91</t>
  </si>
  <si>
    <t>Viestura prospekts 19, Rīga, LV-1005</t>
  </si>
  <si>
    <t>Building envelope (Ēkas norobežojošo konstrukcijas)</t>
  </si>
  <si>
    <t>Enclosing structure</t>
  </si>
  <si>
    <t>Material</t>
  </si>
  <si>
    <t>Area</t>
  </si>
  <si>
    <t>[W/K]</t>
  </si>
  <si>
    <t>[kwh]</t>
  </si>
  <si>
    <t xml:space="preserve">ZONE 1 </t>
  </si>
  <si>
    <t>Dzīvokļu ārsienas</t>
  </si>
  <si>
    <t>Keramzītbetona panelis</t>
  </si>
  <si>
    <t>Dzīvokļu ārsienas lodžijās, daļēji iestiklotas</t>
  </si>
  <si>
    <t>Kermazītbetona panelis</t>
  </si>
  <si>
    <t>Dzīvokļu sienas pret pagraba kāpņu telpu</t>
  </si>
  <si>
    <t>Betona panelis</t>
  </si>
  <si>
    <t>Dzīvokļu sienas pret atkritumu telpu</t>
  </si>
  <si>
    <t>Jumta pārsegums virs dzīvokļu platībām</t>
  </si>
  <si>
    <t>Kāpņu telpas tehnisko bēniņu grīda virs dzīvokļu platībām</t>
  </si>
  <si>
    <t>Pagraba pārsegums, kas robežojas ar dzīvokļu platībām</t>
  </si>
  <si>
    <t>NOmainītie dzīvokļu logi</t>
  </si>
  <si>
    <t>Novecojušie dzīvokļu logi</t>
  </si>
  <si>
    <t>Nomainītie dzīvokļu logi</t>
  </si>
  <si>
    <t>Novecojušie dzīvokļu lodžiju logi</t>
  </si>
  <si>
    <t>Total Zone 1</t>
  </si>
  <si>
    <t>ZONE 2</t>
  </si>
  <si>
    <t>Kāpņu telpas ārsienas</t>
  </si>
  <si>
    <t>Kāpņu telpu ārsienu vējtverī</t>
  </si>
  <si>
    <t>Tehnisko telpu grīda virs pāņu telpu platībām</t>
  </si>
  <si>
    <t>Pagraba pārsegums, kas robežojas ar kāpņu telpu platībām</t>
  </si>
  <si>
    <t>Kāpņu telpas vējtvera durvis</t>
  </si>
  <si>
    <t>Kāpņu telpas durivs izejai uz bēniņiem</t>
  </si>
  <si>
    <t xml:space="preserve">Kāpņu telpas logi </t>
  </si>
  <si>
    <t>Total Zone 2</t>
  </si>
  <si>
    <t xml:space="preserve">Total: </t>
  </si>
  <si>
    <t>Exterior walls (side)</t>
  </si>
  <si>
    <t>Calcium silicate bricks/Decoration</t>
  </si>
  <si>
    <t>Exterior walls (facade)</t>
  </si>
  <si>
    <t>Attic floor</t>
  </si>
  <si>
    <t>Hollow-core reinforced concrete/Wool</t>
  </si>
  <si>
    <t>Basement ceiling</t>
  </si>
  <si>
    <t>Hollow-core reinforced concrete/Slag</t>
  </si>
  <si>
    <t>Old apartment windows</t>
  </si>
  <si>
    <t>Wood (double glazed)</t>
  </si>
  <si>
    <t>Replaced apartment windows</t>
  </si>
  <si>
    <t>PVC (double glazed)</t>
  </si>
  <si>
    <t>Exterior walls (staircase)</t>
  </si>
  <si>
    <t>Attic floor (over staircase)</t>
  </si>
  <si>
    <t>Basement ceiling (under staircase)</t>
  </si>
  <si>
    <t>Staircase windows</t>
  </si>
  <si>
    <t>Front doors</t>
  </si>
  <si>
    <t>Metal</t>
  </si>
  <si>
    <t>Clay bricks/Decoration (perforated)</t>
  </si>
  <si>
    <t>Expanded clay concrete/Decoration</t>
  </si>
  <si>
    <t>Shielding between windows</t>
  </si>
  <si>
    <t>Metal/Wood (insulation)</t>
  </si>
  <si>
    <t>Hollow-core reinforced concrete/Autoclaved aerated concrete</t>
  </si>
  <si>
    <t>Doors</t>
  </si>
  <si>
    <t>Loggia walls</t>
  </si>
  <si>
    <t>Loggia glass walls</t>
  </si>
  <si>
    <t>Staircase wall (facade)</t>
  </si>
  <si>
    <t>Staircase wall (first floor)</t>
  </si>
  <si>
    <t>Basement (uninsulated)</t>
  </si>
  <si>
    <t>Reinforced concrete/Concrete</t>
  </si>
  <si>
    <t>Windows</t>
  </si>
  <si>
    <t>PVC</t>
  </si>
  <si>
    <t>Wood</t>
  </si>
  <si>
    <t>Metal (insulated)</t>
  </si>
  <si>
    <t>Exterior walls (apartments, shop-side)</t>
  </si>
  <si>
    <t>Exterior walls (apartments, shop-facade)</t>
  </si>
  <si>
    <t>Floor on ground</t>
  </si>
  <si>
    <t>Reinforced concrete/Concrete/Sand</t>
  </si>
  <si>
    <t>Windows/Doors/Glass walls</t>
  </si>
  <si>
    <t>Double glazed</t>
  </si>
  <si>
    <t>Floor on ground 1</t>
  </si>
  <si>
    <t>Attic cover</t>
  </si>
  <si>
    <t>Floor on ground 2</t>
  </si>
  <si>
    <t>Floor on ground 3</t>
  </si>
  <si>
    <t>Passage cover</t>
  </si>
  <si>
    <t>Exterior walls 1</t>
  </si>
  <si>
    <t>Calcium silicate bricks</t>
  </si>
  <si>
    <t>Exterior walls 2</t>
  </si>
  <si>
    <t>Exterior walls 3</t>
  </si>
  <si>
    <t>Attic wall</t>
  </si>
  <si>
    <t>Roof</t>
  </si>
  <si>
    <t>Attic – Slag/Shavings</t>
  </si>
  <si>
    <t>Exterior walls (apartments)</t>
  </si>
  <si>
    <t>Clay bricks/Decoration</t>
  </si>
  <si>
    <t>Wood/Slag</t>
  </si>
  <si>
    <t>Reinforced concrete/Slag</t>
  </si>
  <si>
    <t>Floor on ground (apartment)</t>
  </si>
  <si>
    <t>Apartment windows</t>
  </si>
  <si>
    <t>Staircase ceiling</t>
  </si>
  <si>
    <t>Staircase doors (attic)</t>
  </si>
  <si>
    <t>Exterior wall</t>
  </si>
  <si>
    <t>Reinforced concrete/Wood wool</t>
  </si>
  <si>
    <t>Reinforced concrete/Concrete/Expanded clay</t>
  </si>
  <si>
    <t>Exterior wall (side, insulated)</t>
  </si>
  <si>
    <t>Clay bricks/Decoration/Glass wool</t>
  </si>
  <si>
    <t>Exterior wall (side, uninsulated)</t>
  </si>
  <si>
    <t>Clay bricks/Expanded clay concrete</t>
  </si>
  <si>
    <t>Oakum/Decoration</t>
  </si>
  <si>
    <t>Exterior walls (apartments, loggias)</t>
  </si>
  <si>
    <t>Basement cover</t>
  </si>
  <si>
    <t>New apartment windows</t>
  </si>
  <si>
    <t>Windows (loggia)</t>
  </si>
  <si>
    <t>New windows (loggia)</t>
  </si>
  <si>
    <t>Old windows (loggia)</t>
  </si>
  <si>
    <t>Staircase wall</t>
  </si>
  <si>
    <t>New staircase windows</t>
  </si>
  <si>
    <t>Windows/Doors/Glass walls 1</t>
  </si>
  <si>
    <t>Windows/Doors/Glass walls 2</t>
  </si>
  <si>
    <t>Windows/Doors/Glass walls 3</t>
  </si>
  <si>
    <t>Glass blocks</t>
  </si>
  <si>
    <t>Overhang</t>
  </si>
  <si>
    <t>Ceramic brick wall</t>
  </si>
  <si>
    <t>Autoclaved aerated concrete</t>
  </si>
  <si>
    <t>Roof 1</t>
  </si>
  <si>
    <t>Attic</t>
  </si>
  <si>
    <t>Roof 2</t>
  </si>
  <si>
    <t>Hollow-core reinforced concrete</t>
  </si>
  <si>
    <t>Glass</t>
  </si>
  <si>
    <t>Wood shavings/Slag</t>
  </si>
  <si>
    <t>Autoclaved aerated concrete (loggia)</t>
  </si>
  <si>
    <t>Exterior walls</t>
  </si>
  <si>
    <t>Shavings/Slag</t>
  </si>
  <si>
    <t>Slag</t>
  </si>
  <si>
    <t>Exterior walls (apartments,facade)</t>
  </si>
  <si>
    <t>Apartment walls (attic floor)</t>
  </si>
  <si>
    <t>Autoclaved aerated concrete/Decoration</t>
  </si>
  <si>
    <t>Attic cover (over apartments)</t>
  </si>
  <si>
    <t>Apartment roof cover (attic floor)</t>
  </si>
  <si>
    <t>Plasterboard/Glass wool/Wood</t>
  </si>
  <si>
    <t>Clay bricks/Slag/Wood</t>
  </si>
  <si>
    <t>Replaced shop windows</t>
  </si>
  <si>
    <t>Exterior walls (staircase, facade)</t>
  </si>
  <si>
    <t>Exterior wall (staircase)</t>
  </si>
  <si>
    <t>Staircase doors</t>
  </si>
  <si>
    <t>Exterior walls (below ground)</t>
  </si>
  <si>
    <t>Concrete</t>
  </si>
  <si>
    <t>Exterior walls (above ground)</t>
  </si>
  <si>
    <t>Basement walls (uninsulated)</t>
  </si>
  <si>
    <t>Hollow-core reinforced concrete/Expanded clay/Cement</t>
  </si>
  <si>
    <t>Hollow-core reinforced concrete/Expanded clay/Wool</t>
  </si>
  <si>
    <t>Staircase walls (attic)</t>
  </si>
  <si>
    <t>Staircase roof</t>
  </si>
  <si>
    <t>Reinforced concrete/Expanded clay</t>
  </si>
  <si>
    <t>Attic floor (over apartments)</t>
  </si>
  <si>
    <t>Basement ceiling (under apartments)</t>
  </si>
  <si>
    <t>Wood/Slag (black ceiling)</t>
  </si>
  <si>
    <t>Metal/Wood</t>
  </si>
  <si>
    <t>Hollow-core reinforced concrete/Concrete/Wood</t>
  </si>
  <si>
    <t>Hollow-core reinforced concrete/Wood/Slag</t>
  </si>
  <si>
    <t>Roof cover (over staircase)</t>
  </si>
  <si>
    <t>Hollow-core reinforced concrete/Wood</t>
  </si>
  <si>
    <t>New windows</t>
  </si>
  <si>
    <t>Old windows</t>
  </si>
  <si>
    <t>Attic cover (over staircase)</t>
  </si>
  <si>
    <t>Old doors</t>
  </si>
  <si>
    <t>Calcium silicate bricks/Decoration (perforated)</t>
  </si>
  <si>
    <t>Exterior walls (loggia)</t>
  </si>
  <si>
    <t>Exterior walls (passage) 1</t>
  </si>
  <si>
    <t>Exterior wall (side)</t>
  </si>
  <si>
    <t>Technical floor cover (over apartments)</t>
  </si>
  <si>
    <t>Hollow-core reinforced concrete/Expanded clay/Concrete</t>
  </si>
  <si>
    <t>Exterior walls (staircase) 1</t>
  </si>
  <si>
    <t>Exterior walls (staircase) 2</t>
  </si>
  <si>
    <t>Technical floor cover (over staircase)</t>
  </si>
  <si>
    <t>Autoclaved aerated concrete blocks and panels</t>
  </si>
  <si>
    <t>Ceramic brick wall/Decoration</t>
  </si>
  <si>
    <t>Hollow-core reinforced concrete/Expanded clay</t>
  </si>
  <si>
    <t>Basement cover (apartments)</t>
  </si>
  <si>
    <t>Hollow-core reinforced concrete/Wood (insulation)</t>
  </si>
  <si>
    <t>Entrance doors</t>
  </si>
  <si>
    <t>Basement cover (staircase)</t>
  </si>
  <si>
    <t>Attic doors</t>
  </si>
  <si>
    <t>Walls (between staircase and attic)</t>
  </si>
  <si>
    <t>Brick wall/Decoration</t>
  </si>
  <si>
    <t>Autoclaved aerated concrete blocks/Decoration</t>
  </si>
  <si>
    <t>Roof cover (over apartments)</t>
  </si>
  <si>
    <t>Roof cover</t>
  </si>
  <si>
    <t>Hollow-core reinforced concrete/Wood wool</t>
  </si>
  <si>
    <t>Technical doors</t>
  </si>
  <si>
    <t>Doors (attic)</t>
  </si>
  <si>
    <t>Exterior walls (apartments,side)</t>
  </si>
  <si>
    <t>Hollow-core reinforced concrete/Autoclaved aerated concrete/Roofing material</t>
  </si>
  <si>
    <t>Hollow-core reinforced concrete/Cardboard/Wood</t>
  </si>
  <si>
    <t>Hollow-core reinforced concrete (insulation)</t>
  </si>
  <si>
    <t>Roof doors</t>
  </si>
  <si>
    <t>Exterior walls (apartments, loggia)</t>
  </si>
  <si>
    <t>Exterior wall (apartments, side)</t>
  </si>
  <si>
    <t>Exterior walls (apartments, side)</t>
  </si>
  <si>
    <t>Exterior walls (apartments, facade)</t>
  </si>
  <si>
    <t>Hollow-core reinforced concrete/Autoclaved aerated concrete/Expanded clay concrete</t>
  </si>
  <si>
    <t>Roof (over staircase)</t>
  </si>
  <si>
    <t>Autoclaved aerated concrete blocks and panels/Wood/Wool</t>
  </si>
  <si>
    <t>Reinforced concrete/Concrete/Sand/Rammed earth</t>
  </si>
  <si>
    <t>Hollow-core reinforced concrete/Expanded clay/Mineral wool</t>
  </si>
  <si>
    <t>Hollow-core reinforced concrete/Concrete/Expanded clay/Wood wool</t>
  </si>
  <si>
    <t>Concrete/Decoration</t>
  </si>
  <si>
    <t>Hollow-core reinforced concrete/Expanded clay/Wood wool</t>
  </si>
  <si>
    <t>Calcium silicate bricks/Metal/Polystyrene foam</t>
  </si>
  <si>
    <t>Exterior walls (side, first floor)</t>
  </si>
  <si>
    <t>Exterior walls (side, 2nd-5th floor)</t>
  </si>
  <si>
    <t>Exterior walls (facade, first floor)</t>
  </si>
  <si>
    <t>Exterior walls (facade, 2nd-5th floor)</t>
  </si>
  <si>
    <t>Passage walls</t>
  </si>
  <si>
    <t>Passage ceiling</t>
  </si>
  <si>
    <t>Concrete blocks/Decoration</t>
  </si>
  <si>
    <t>Exterior wall (apartments)</t>
  </si>
  <si>
    <t>Plinth (insulated basement)</t>
  </si>
  <si>
    <t>Brick wall/Slag</t>
  </si>
  <si>
    <t>Floor on ground (basement, insulated)</t>
  </si>
  <si>
    <t>Concrete/Rammed earth/Sand</t>
  </si>
  <si>
    <t>Basement walls</t>
  </si>
  <si>
    <t>Doors (basement, insulated)</t>
  </si>
  <si>
    <t>Clay bricks/Decoration (insulation)</t>
  </si>
  <si>
    <t>Roof (over 5th floor apartment)</t>
  </si>
  <si>
    <t>Wood/Mineral wool</t>
  </si>
  <si>
    <t>Brick wall</t>
  </si>
  <si>
    <t>Concrete/Sand</t>
  </si>
  <si>
    <t>Exterior wall (apartments, facade)</t>
  </si>
  <si>
    <t>Wood/Wool</t>
  </si>
  <si>
    <t>Reinforced concrete/Concrete/Slag</t>
  </si>
  <si>
    <t>Expanded clay concrete/Decoration/Polystyrene foam</t>
  </si>
  <si>
    <t>Expanded clay concrete/Decoration (insulation)</t>
  </si>
  <si>
    <t>Apartment walls (against basement/staircase)</t>
  </si>
  <si>
    <t>Reinforced concrete</t>
  </si>
  <si>
    <t>Exterior walls (apartments, basement)</t>
  </si>
  <si>
    <t>Exterior walls (first floor)</t>
  </si>
  <si>
    <t>Bricks/Decoration</t>
  </si>
  <si>
    <t>Exterior walls (2nd-4th floor)</t>
  </si>
  <si>
    <t>Wood/Concrete/Bricks</t>
  </si>
  <si>
    <t>Basement walls (apartments)</t>
  </si>
  <si>
    <t>Basement cover (over apartments)</t>
  </si>
  <si>
    <t>Concrete/Slag</t>
  </si>
  <si>
    <t>Basement cover (under staircase)</t>
  </si>
  <si>
    <t>Wood/Decoration</t>
  </si>
  <si>
    <t>Hollow-core reinforced concrete/Concrete/Slag</t>
  </si>
  <si>
    <t>Glass blocks (staircase)</t>
  </si>
  <si>
    <t>Apartment walls (staircase)</t>
  </si>
  <si>
    <t>Exterior wall (staircase, attic)</t>
  </si>
  <si>
    <t>Apartment walls (roof floor)</t>
  </si>
  <si>
    <t>Roof (over apartments)</t>
  </si>
  <si>
    <t>Roof (over roof apartment)</t>
  </si>
  <si>
    <t>Wood (insulation)</t>
  </si>
  <si>
    <t>Exterior walls (apartments, uninsulated)</t>
  </si>
  <si>
    <t>Concrete/Expanded clay</t>
  </si>
  <si>
    <t>Exterior walls (apartments, facade, attic floor)</t>
  </si>
  <si>
    <t>Wood/Decoration/Limestone</t>
  </si>
  <si>
    <t>Exterior wall (passage)</t>
  </si>
  <si>
    <t>Clay bricks/Decoration/Wood</t>
  </si>
  <si>
    <t>Basement cover (under apartments)</t>
  </si>
  <si>
    <t>Replaced windows</t>
  </si>
  <si>
    <t>Old staircase windows</t>
  </si>
  <si>
    <t>Replaced staircase windows</t>
  </si>
  <si>
    <t>Passage wall (apartments)</t>
  </si>
  <si>
    <t>Hollow-core reinforced concrete/Slag/Wood</t>
  </si>
  <si>
    <t>Exterior walls (shop)</t>
  </si>
  <si>
    <t>Hollow-core reinforced concrete/Concrete</t>
  </si>
  <si>
    <t>Front doors (shop)</t>
  </si>
  <si>
    <t>Ceramic brick wall/Decoration (perforated)</t>
  </si>
  <si>
    <t>Ceramic brick wall/Decoration/Steel (perforated) (insulation)</t>
  </si>
  <si>
    <t>Basement/first floor wall</t>
  </si>
  <si>
    <t>Covering (12th floor)</t>
  </si>
  <si>
    <t>Covering (2nd floor)</t>
  </si>
  <si>
    <t xml:space="preserve">PVC </t>
  </si>
  <si>
    <t>Ceramic brick wall (perforated)</t>
  </si>
  <si>
    <t>Staircase covering</t>
  </si>
  <si>
    <t>Doors (basement)</t>
  </si>
  <si>
    <t>Doors (staircase)</t>
  </si>
  <si>
    <t>Autoclaved aerated concrete/Reinforced concrete/Decoration</t>
  </si>
  <si>
    <t>Attic walls</t>
  </si>
  <si>
    <t>Reinforced concrete/Decoration</t>
  </si>
  <si>
    <t>Floor (over 8th floor loggias)</t>
  </si>
  <si>
    <t>Floor (over 2nd floor loggia, insulated)</t>
  </si>
  <si>
    <t>Wood (attic)</t>
  </si>
  <si>
    <t>Attic floor cover</t>
  </si>
  <si>
    <t>Wood/Roofing material (insulation)</t>
  </si>
  <si>
    <t>Bricks</t>
  </si>
  <si>
    <t>Basement floor</t>
  </si>
  <si>
    <t>Concrete (insulation)</t>
  </si>
  <si>
    <t>Passage callsweiling</t>
  </si>
  <si>
    <t>Bricks/Roofing material</t>
  </si>
  <si>
    <t>Covering (3rd floor)</t>
  </si>
  <si>
    <t>Wood/Slag (insulation)</t>
  </si>
  <si>
    <t>Covering (4th floor)</t>
  </si>
  <si>
    <t>Wood/Glass wool (insulation)</t>
  </si>
  <si>
    <t>Basement wall</t>
  </si>
  <si>
    <t>Roof hatch</t>
  </si>
  <si>
    <t>Covering (attic floor)</t>
  </si>
  <si>
    <t>Doors/gate</t>
  </si>
  <si>
    <t>Covering (9th floor)</t>
  </si>
  <si>
    <t>Covering (5th floor)</t>
  </si>
  <si>
    <t>Basement doors</t>
  </si>
  <si>
    <t>Staircase balcony</t>
  </si>
  <si>
    <t>Hollow-core reinforced concrete/Concrete/Slag (insulation)</t>
  </si>
  <si>
    <t>Attic roof hatch</t>
  </si>
  <si>
    <t>Exterior walls (apartments, between windows)</t>
  </si>
  <si>
    <t>Reinforced concrete/Expanded clay concrete</t>
  </si>
  <si>
    <t>Roof exit walls</t>
  </si>
  <si>
    <t>Clay bricks (perforated)</t>
  </si>
  <si>
    <t>Roof exit covering</t>
  </si>
  <si>
    <t>Wood/Slag/Mineral wool</t>
  </si>
  <si>
    <t>Clay bricks/Wood/Slag/Mineral wool</t>
  </si>
  <si>
    <t>Wood/Decoration (uninsulated)</t>
  </si>
  <si>
    <t>Exterior walls (basement apartments)</t>
  </si>
  <si>
    <t>Basement floor (insulated)</t>
  </si>
  <si>
    <t>Calcium silicate bricks/Wood/Decoration (insulation)</t>
  </si>
  <si>
    <t>Hollow-core reinforced concrete/Slag/Concrete</t>
  </si>
  <si>
    <t>Hollow-core reinforced concrete/Slag/Mineral wool</t>
  </si>
  <si>
    <t>Walls (connecting to another building)</t>
  </si>
  <si>
    <t xml:space="preserve">Bricks </t>
  </si>
  <si>
    <t>Glass structure (over staircase)</t>
  </si>
  <si>
    <t>Glass/Polycarbonate</t>
  </si>
  <si>
    <t>Hollow-core reinforced concrete/Expanded clay concrete/Wood wool</t>
  </si>
  <si>
    <t>Hollow-core reinforced concrete/Expanded clay concrete</t>
  </si>
  <si>
    <t>Entrance roof</t>
  </si>
  <si>
    <t>Expanded clay concrete/Polystyrene foam/Tin</t>
  </si>
  <si>
    <t>Hollow-core reinforced concrete/Slag/Wool</t>
  </si>
  <si>
    <t>Calcium silicate bricks/Clay bricks/Decoration</t>
  </si>
  <si>
    <t>Reinforced concrete/Concrete/Rammed earth/Sand</t>
  </si>
  <si>
    <t>PVC (double/triple glazed)</t>
  </si>
  <si>
    <t>Autoclaved aerated concrete blocks and panels/Decoration</t>
  </si>
  <si>
    <t>Hollow-core reinforced concrete/Concrete/Wood wool</t>
  </si>
  <si>
    <t>Roof (over passage)</t>
  </si>
  <si>
    <t>Autoclaved aerated concrete/Decoration/Clay bricks (perforated)</t>
  </si>
  <si>
    <t>Glass blocks (entrance doors)</t>
  </si>
  <si>
    <t>Wood/Slag/Sand</t>
  </si>
  <si>
    <t xml:space="preserve">Staircase doors </t>
  </si>
  <si>
    <t>Autoclaved aerated concrete/Lightweight conrete/Decoration</t>
  </si>
  <si>
    <t>Wood/Glass wool</t>
  </si>
  <si>
    <t>Hollow-core reinforced concrete/Expanded clay/Slag</t>
  </si>
  <si>
    <t>Expanded clay concrete</t>
  </si>
  <si>
    <t>Reinforced concrete/Concrete/Decoration</t>
  </si>
  <si>
    <t>Front doors (basement)</t>
  </si>
  <si>
    <t>Reinforced concrete/Expanded clay concrete/Glass wool/Tin</t>
  </si>
  <si>
    <t>Reinforced concrete/Expanded clay concrete/Polystyrene foam/Tin</t>
  </si>
  <si>
    <t>Calcium silicate bricks/Clay bricks/Decoration (perforated)</t>
  </si>
  <si>
    <t>Exterior walls (apartments, facade, loggias)</t>
  </si>
  <si>
    <t>Attic (insulated)</t>
  </si>
  <si>
    <t>Hollow-core reinforced concrete/Expanded clay concrete/Reinforced concrete</t>
  </si>
  <si>
    <t>Calcium silicate bricks/Polystyrene foam/Decoration</t>
  </si>
  <si>
    <t>Energy effiency measures and Investment costs</t>
  </si>
  <si>
    <t>Column1</t>
  </si>
  <si>
    <t>Column2</t>
  </si>
  <si>
    <t>Energy efficiency measure</t>
  </si>
  <si>
    <t>Energy savings</t>
  </si>
  <si>
    <t>Energy savings per m2</t>
  </si>
  <si>
    <t>% of the existing estimated energy performance of the building</t>
  </si>
  <si>
    <t xml:space="preserve">Reduction of CO2 emissions </t>
  </si>
  <si>
    <t>Investment costs</t>
  </si>
  <si>
    <t>Investment costs per m2</t>
  </si>
  <si>
    <t>Investment costs per measure</t>
  </si>
  <si>
    <t>[annual kWh/m2]</t>
  </si>
  <si>
    <t>[%]</t>
  </si>
  <si>
    <t>[kgCO2]</t>
  </si>
  <si>
    <t>EUR</t>
  </si>
  <si>
    <t>Building A</t>
  </si>
  <si>
    <t xml:space="preserve">Ēkas ārsienu siltināšana ar
150mm biezu
siltumizolācijas slāni.
Starpsienas, kas norobežo
dzīvokļus un pagraba kāpņu
telpas un atkritumu telpas
siltināšana ar 50mm biezu
izolācijas slāni. Lodžiju
aizstiklošana un margas
siltināšana.
Logu aiļu siltināšana ar
vismaz 30 mm biezu siltumizolācijas slāni. </t>
  </si>
  <si>
    <t>Ēkas ārsienu, kas robežojas
ar kāpņu telpām, siltināšana ar
150mm biezu
siltumizolācijas slāni. Ēkas
vējtvera siltināšana ar
100mm biezu izolācijas slāni, vējtvera jumta siltināšana ar 150mm biezu izolācijas slāni. Logu aiļu siltināšana ar vismaz 20mm biezu siltumizolācijas slāni</t>
  </si>
  <si>
    <t>Ēkas bēniņu siltināšana ar
300mm biezu beramās vates
siltumizolācijas slāni, kāpņu
telpas jumta siltināšana ar
200mm biezu cietās akmens
vates slāni</t>
  </si>
  <si>
    <t>Pagraba pārseguma siltināšana ar 300mm biezu beramās vates siltumizolācijas slāni, kāpņu telpas jumta siltināšanas ar 200mm biezu cietās akmens vates slāni</t>
  </si>
  <si>
    <t>Visu nenomainīto logu nomaiņa</t>
  </si>
  <si>
    <t>Kāpņu telpas durvju blīvēšana vai nomaiņa</t>
  </si>
  <si>
    <t>Building technical systems</t>
  </si>
  <si>
    <t>Apkures sistēmas atjaunošana</t>
  </si>
  <si>
    <t>Karstā ūdens apgādes sistēmas atjaunošana</t>
  </si>
  <si>
    <t>Total investment cost</t>
  </si>
  <si>
    <t>Building 1</t>
  </si>
  <si>
    <t>Ēkas ārsienu siltināšana ar 150 mm biezu siltumizolācijas slāni. Logu aiļu siltināšana ar vismaz 30-50mm biezu siltumizolācijas slāni.</t>
  </si>
  <si>
    <t>Ēkas pagraba griestu siltināšana ar 150mm siltumizolāciju un cokola siltināšana ar 100mm ekstrudēto putu polistirolu, d≤0,041 W/(mK)</t>
  </si>
  <si>
    <t>Ēkas nemainīto logu dzīvokļos nomaiņa pret trīsstiklu pakešu logiem plastikāta rāmjos</t>
  </si>
  <si>
    <t>Ēkas ārdurvju maiņa</t>
  </si>
  <si>
    <t>Ventilācijas sistēmas atjaunošana</t>
  </si>
  <si>
    <t>Building 2</t>
  </si>
  <si>
    <t>Building 3</t>
  </si>
  <si>
    <t>Ēkas bēniņu grīdas siltināšana ar 300 mm beramo vati vai ekvivalentu, d≤0,043 W/(mK)</t>
  </si>
  <si>
    <t>Karstā ūdens sistēmas atjaunošana</t>
  </si>
  <si>
    <t>Building 4</t>
  </si>
  <si>
    <t xml:space="preserve">Dzīvokļu koka logu un lodžiju durvju nomaiņa uz PVC logiem ar U≤1,3 W/(m2*K); </t>
  </si>
  <si>
    <t>Gala sienu siltināšana ar 150 mm akmens vati (λ≤0,037 W/(m*K)).Logu  aiļu siltināsana ar 20-30 mm izolaciju un apmetot.; U=0.21 W/(m2*K)</t>
  </si>
  <si>
    <t>Gala sienu koridorim  siltināšana ar 150 mm akmens vati (λ≤0,037 W/(m*K)).Logu  aiļu siltināšana ar 20-30 mm izolaciju un apmetot; U=0.21 W/(m2*K)</t>
  </si>
  <si>
    <t xml:space="preserve">Fasādes sienas  siltināšana ar 150 mm akmens vati (λ≤0,037 W/(m*K)).Logu  aiļu siltināšana ar 20-30 mm izolaciju un apmetot.; U=0.21 W/(m2*K) </t>
  </si>
  <si>
    <t>Kāpņu telpu sienu siltināšana ar 150 mm akmens vati (λ≤0,037 W/(m*K)).Logu  aiļu siltināšana ar 20-30 mm izolāciju un apmetot.; U=0.21 W/(m2*K)</t>
  </si>
  <si>
    <t>Lodžiju sienu siltināšana ar 100 mm akmens vati (λ≤0,037 W/(m*K)).Logu  aiļu siltināšana ar 20-30 mm izolaciju un apmetot.; U=0.31 W/(m2*K)</t>
  </si>
  <si>
    <t>Aizstikloto lodžiju sienu siltināšana ar 100 mm akmens vati (λ≤0,037 W/(m*K)); U=0.29 W/(m2*K)</t>
  </si>
  <si>
    <t>Kāpņu telpu starp sienas siltināšana ar 50 mm akmens vati (λ≤0,037 W/(m*K))</t>
  </si>
  <si>
    <t>Apkures sistēmas atjaunošana un karstā ūdens sistēmas atjaunošana</t>
  </si>
  <si>
    <t>Building 5</t>
  </si>
  <si>
    <t>Ēkas nemainīto kāpņu telpu logu nomaiņa pret trīsstiklu pakešu logiem plastikāta rāmjos</t>
  </si>
  <si>
    <t>Building 6</t>
  </si>
  <si>
    <t xml:space="preserve">Ēkas  bēniņu sienu siltināšana ar akmens vati 150 mm biezumā; λ≤ 0,036W/(mK) </t>
  </si>
  <si>
    <t xml:space="preserve">Ēkas pagalma silikāta 610 sienu siltināšana ar akmens vati 150 mm biezumā; λ≤ 0,036W/(mK) </t>
  </si>
  <si>
    <t xml:space="preserve">Bēniņu grīdas siltināšana ar atbilstošu izolācijas materiālu 200 mm biezumā; λ≤ 0,039W/(mK) </t>
  </si>
  <si>
    <t xml:space="preserve">Pagraba pārseguma siltināšana ar atbilstošu izolācijas materiālu 100 mm biezumā; λ≤ 0,038W/(mK) </t>
  </si>
  <si>
    <t>Veco koka logu maiņa telpās (ar Uw ≤ 1,2W/(m2K))</t>
  </si>
  <si>
    <t>Esošo koka durvju maiņa ar divu kuru (Uw ≤  1,6 W/(m2K)) .</t>
  </si>
  <si>
    <t xml:space="preserve">Caurbrauktuves pārseguma siltināšana ar atbilstošu izolācijas materiālu 150 mm biezumā; λ≤ 0,038W/(mK) </t>
  </si>
  <si>
    <t>Building 7</t>
  </si>
  <si>
    <t>Ēkas dzīvokļu ārsienu siltināšana ar 150 mm biezu siltumizolācijas slāni. Logu aiļu siltināšana ar vismaz 30-50mm biezu siltumizolācijas slāni.</t>
  </si>
  <si>
    <t>Ēkas kāpņu telpu ārsienu un sienu bēniņos siltināšana ar 150 mm biezu siltumizolācijas slāni. Logu aiļu siltināšana ar vismaz 30-50mm biezu siltumizolācijas slāni.</t>
  </si>
  <si>
    <t>Ēkas bēniņu grīdas un kāpņu telpu griestu siltināšana ar 300 mm beramo vati vai ekvivalentu, d≤0,041 W/(mK)</t>
  </si>
  <si>
    <t>Ēkas visu nemainīto logu nomaiņa pret trīsstiklu pakešu logiem plastikāta rāmjos</t>
  </si>
  <si>
    <t>Ēkas ārdurvju un bēniņu durvju maiņa</t>
  </si>
  <si>
    <t>Building 8</t>
  </si>
  <si>
    <t>Koka logu nomaiņa uz PVC stikla pakešu logiem; U=1.3 W/(m2*K)</t>
  </si>
  <si>
    <t>Ārsienu siltināšana ar 150 mm akmens vati (λ≤0,037 W/(m*K)), logu un durvju aiļu siltināšana ar 30-50 mm akmens vati. Izolācijai uzklāt apmetumu.; U=0.17 W/(m2*K)</t>
  </si>
  <si>
    <t>Bēniņu pārseguma siltināšana ar 300 mm beramo vati (λ≤0,042 W/(m*K)),  ierīkojot apkalpošanas laipas.; U=0.12 W/(m2*K)</t>
  </si>
  <si>
    <t>Pagraba pārseguma siltināšana ar 100 mm akmens vati (λ≤0,037 W/(m*K)). Izolācijai uzklāt apmetumu. Cokola un pamatu siltināšana ar 100 mm ekstrudēto putupolistirolu ; U=0.2 W/(m2*K)</t>
  </si>
  <si>
    <t>Gaisa apmaiņas vārstu ierīkošana</t>
  </si>
  <si>
    <t>Apkures sistēmas maģistrālo cauruļvadu izolācijas atjaunošana pagrabā un bēniņos Koplietošanas telpās esošos cauruļvadus nepieciešams siltināt ar izolācijas čaulām vismaz 30-50mm biezumā ar siltumvadītspējas koeficients λ≤0,039 W/mK un ierīkot balansējošos vārstus</t>
  </si>
  <si>
    <t>Apkures sistēmas modernizācija – radiatoru apvedcauruļu un termogalvu montāža</t>
  </si>
  <si>
    <t>Building 9</t>
  </si>
  <si>
    <t>Ēkas ārsienu (izņemot jau siltināto gala sienu), kas robežojas ar dzīvokļiem, siltināšana ar 150mm biezu siltumizolācijas slāni. Logu aiļu siltināšana ar vismaz 30mm biezu siltumizolācijas slāni.</t>
  </si>
  <si>
    <t xml:space="preserve">Ēkas ārsienu, kas robežojas ar kāpņu telpu, siltināšana ar 150mm biezu siltumizolācijas slāni. Logu aiļu siltināšana ar vismaz 30mm biezu siltumizolācijas slāni. </t>
  </si>
  <si>
    <t>Ēkas bēniņu pārseguma siltināšana ar 150 mm biezu beramās vates slāni virs dzīvokļiem. Ēkas kāpņu telpas pārseguma siltināšana ar 150mm biezu beramās vates slāni.</t>
  </si>
  <si>
    <t xml:space="preserve">Pagraba pārseguma siltināšana ar 150mm siltumizolāciju. Ēkas cokola siltināšana ar 100 mm ekstrudēto putu polistirolu pa ēkas perimetru. </t>
  </si>
  <si>
    <t>Nenomainīto ēkas logu nomaiņa un lodžiju iestiklošana</t>
  </si>
  <si>
    <t>Ēkas ārdurvju blīvēšana un vējtvera izveide divās kāpņutelpās, nodrošinot to blīvu aizvēršanos</t>
  </si>
  <si>
    <t>Apkures sistēmas sakārtošana, nodrošinot vienmērīgu dzīvokļu apkuri. Termoregulatoru uzstādīšanai uz stāvvadiem ar atgaitas temperatūras kontroli</t>
  </si>
  <si>
    <t>Karstā ūdens sistēmas tehniskā apkope un novecojušo kā arī bojāto cauruļvadu nomaiņa un siltināšana. Dvieļu žāvētāju pieslēgšana apkurei.</t>
  </si>
  <si>
    <t>Building 10</t>
  </si>
  <si>
    <t xml:space="preserve">Ēkas āra  keramisko ķieģeļu  sienu siltināšana ar akmens vati 150 mm biezumā; λ≤ 0,036W/(mK)  </t>
  </si>
  <si>
    <t xml:space="preserve">Ēkas fasādes gāzbetona sienu siltināšana  ar akmens vati 150 mm biezumā; λ≤ 0,036W/(mK)  </t>
  </si>
  <si>
    <t>Pagraba griestu siltināšana ar 100 mm akmens vati ar λ≤ 0,038W/(mK)</t>
  </si>
  <si>
    <t xml:space="preserve">Veco koka logu maiņa telpās (ar Uw ≤ 1,3W/(m2K)).  </t>
  </si>
  <si>
    <t xml:space="preserve">Ēkas bēniņu keramisko ķieģeļu sienu siltināšana ar akmens vati  150 mm biezumā; λ≤ 0,036W/(mK)  </t>
  </si>
  <si>
    <t>Durvju maiņa telpās (ar Uw ≤ 1,7W/(m2K))</t>
  </si>
  <si>
    <t xml:space="preserve">Jumta pārseguma siltināšana ar atbilstošu izolācijas materiālu 200 mm biezumā; λ≤ 0,037W/(mK) </t>
  </si>
  <si>
    <t xml:space="preserve">Pārkares siltināšana ar atbilstošu izolācijas materiālu 200 mm biezumā; λ≤ 0,038W/(mK) </t>
  </si>
  <si>
    <t xml:space="preserve">Stikla bloku nomaiņa pret PVC tipa logiem (ar Uw ≤ 1,3W/(m2K)).  </t>
  </si>
  <si>
    <t>Apkures sistēmas renovācija, balansēšana, telpu temperatūras kontroles, regulēšanas ierīču uzstādīšana un individuālās uzskaites izveide, pagraba cauruļvadu un stāvvadu siltināšana.</t>
  </si>
  <si>
    <t>Building 11</t>
  </si>
  <si>
    <t xml:space="preserve">Ēkas āra silikāta ķieģeļu sienu siltināšana ar akmens vati 150 mm biezumā; λ≤ 0,036W/(mK) </t>
  </si>
  <si>
    <t xml:space="preserve">Bēniņu grīdas siltināšana ar atbilstošu izolācijas materiālu 300 mm biezumā; λ≤ 0,04W/(mK) </t>
  </si>
  <si>
    <t>Cokola siltināšana ar 80 mm ekstrudētu putuplastu ar λ≤ 0,034W/(mK)</t>
  </si>
  <si>
    <t>Veco koka logu maiņa telpās (ar Uw ≤ 1, 3W/(m2K))</t>
  </si>
  <si>
    <t>Vējtvera iekšdurvju maiņa telpās (ar Uw ≤ 1,6W/(m2K))</t>
  </si>
  <si>
    <t>Apkures sistēmas renovācija, balansēšana, telpu temperatūras kontroles, regulēšanas ierīču uzstādīšana un individuālās uzskaites izveide, bēniņu cauruļvadu.</t>
  </si>
  <si>
    <t>Building 12</t>
  </si>
  <si>
    <t xml:space="preserve">Ēkas 610mm āra silikāta ķieģeļu sienu siltināšana ar akmens vati 150 mm biezumā; λ≤ 0, 036W/(mK) </t>
  </si>
  <si>
    <t xml:space="preserve">Ēkas 680mm āra silikāta ķieģeļu sienu siltināšana ar akmens vati 150 mm biezumā; λ≤ 0, 036W/(mK) </t>
  </si>
  <si>
    <t xml:space="preserve">Bēniņu grīdas siltināšana ar atbilstošu izolācijas materiālu 200 mm biezumā; λ≤ 0, 039W/(mK) </t>
  </si>
  <si>
    <t>Pagraba griestu siltināšana ar 100 mm akmens vati ar λ≤ 0, 038W/(mK)</t>
  </si>
  <si>
    <t xml:space="preserve">Ēkas bēniņu sienas siltināšana,  ar akmens vati 150 mm biezumā; λ≤ 0, 036W/(mK) </t>
  </si>
  <si>
    <t>Durvju maiņa telpās (ar Uw ≤ 1,6W/(m2K))</t>
  </si>
  <si>
    <t>Building 13</t>
  </si>
  <si>
    <t>Ēkas āra keramisko ķieģeļu sienu siltināšana ar akmens vati 150 mm biezumā; λ≤ 0,036W/(mK)</t>
  </si>
  <si>
    <t xml:space="preserve">Ēkas fasādes gāzbetona sienu siltināšana ar akmens vati 150 mm biezumā; λ≤ 0,036W/(mK) </t>
  </si>
  <si>
    <t xml:space="preserve">Ēkas  lodžijas aizstiklošana un sienas siltināšana  ar akmens vati 150 mm biezumā; λ≤ 0,036W/(mK) </t>
  </si>
  <si>
    <t>Stikla bloku  nomaiņa uz logiem (ar Uw ≤ 1,3W/(m2K))</t>
  </si>
  <si>
    <t>Building 14</t>
  </si>
  <si>
    <t xml:space="preserve">Ēkas silikata 510 sienu siltināšana ar  akmens vati 200 mm biezumā;  λ≤ 0,036W/(mK) </t>
  </si>
  <si>
    <t>Grīdas uz grunts siltināšana ar  atbilstošu izolācijas materiālu 100 mm  biezumā; λ≤ 0, 037W/(mK)</t>
  </si>
  <si>
    <t>Bēniņu grīdas siltināšana ar atbilstošu  izolācijas materiālu 400 mm biezumā;  λ≤ 0, 036W/(mK)</t>
  </si>
  <si>
    <t xml:space="preserve">Pagraba pārseguma siltināšana ar  atbilstošu izolācijas materiālu 100 mm  biezumā; λ≤ 0, 038W/(mK) </t>
  </si>
  <si>
    <t xml:space="preserve">Veco koka logu maiņa telpās (ar Uw ≤  0,88W/(m2K)) </t>
  </si>
  <si>
    <t>Esošo koka durvju maiņa ar divu kuru  (Uw ≤ 1,6 W/(m2K))</t>
  </si>
  <si>
    <t xml:space="preserve">Esošo koka pakešu logu maiņa telpās  (ar Uw ≤ 0,88W/(m2K)) </t>
  </si>
  <si>
    <t xml:space="preserve">Ēkas cokola siltināšana ar ekstrudētu  putuplastu 0,8 m dziļumā 80 mm  biezumā; λ≤ 0, 034W/(mK) </t>
  </si>
  <si>
    <t>Esošo sildķermeņu nomaiņa  izveidojot grīdas apkures sistēmu.</t>
  </si>
  <si>
    <t>Building 15</t>
  </si>
  <si>
    <t>Ēkas silikāta 510 sienu siltināšana ar akmens vati 200 mm biezumā; λ≤ 0,036W/(mK)</t>
  </si>
  <si>
    <t xml:space="preserve">Ēkas cokola silikāta  siltināšana ar ekstrudētu putuplastu 80 mm biezumā; λ≤ 0,035W/(mK) </t>
  </si>
  <si>
    <t xml:space="preserve">Bēniņu grīdas siltināšana ar atbilstošu izolācijas materiālu400 mm biezumā; λ≤ 0,04W/(mK) </t>
  </si>
  <si>
    <t>Pagraba pārseguma siltināšana ar atbilstošu izolācijas materiālu 100 mm biezumā; λ≤ 0,038W/(mK)</t>
  </si>
  <si>
    <t>Veco koka logu maiņa telpās (ar Uw ≤ 0,85W/(m2K))</t>
  </si>
  <si>
    <t>Esošo koka durvju maiņa ar divu kuru (Uw ≤  1,6 W/(m2K))</t>
  </si>
  <si>
    <t xml:space="preserve">Kāpņutelpas veco koka logu maiņa telpās (ar Uw ≤ 0,85W/(m2K)) </t>
  </si>
  <si>
    <t>Building 16</t>
  </si>
  <si>
    <t>Ēkas ārsienu, kas robežojas ar dzīvokļiem, siltināšana ar 150mm biezu siltumizolācijas slāni. (1)Logu aiļu siltināšana ar vismaz 30mm biezu siltumizolācijas slāni.</t>
  </si>
  <si>
    <t>Ēkas ārsienu, kas robežojas ar kāpņu telpu un kāpņu telpas sienas bēniņos, siltināšana ar 150mm biezu siltumizolācijas slāni.</t>
  </si>
  <si>
    <t>Ēkas bēniņu pārseguma siltināšana ar 300mm biezu beramās vates slāni.</t>
  </si>
  <si>
    <t>Pagraba pārseguma siltināšana ar 150mm siltumizolāciju. Ēkas cokola siltināšana ar 100 mm ekstrudēto putu polistirolu.</t>
  </si>
  <si>
    <t>Visu nenomainīto ēkas logu nomaiņa</t>
  </si>
  <si>
    <t>Kāpņu telpas izejas uz bēniņiem durvju nomaiņa, nodrošinot to blīvu aizvēršanos.</t>
  </si>
  <si>
    <t>Ventilācijas sistēmas tehniskā apkope.</t>
  </si>
  <si>
    <t>Apkures sistēmas cauruļvadu siltināšana, samazinot sistēmas siltumenerģijas zudumus nekondicionētajās telpās un nodrošinot 18,5oC vidējo dzīvokļu gaisa temperatūru apkures sezonas laikā.</t>
  </si>
  <si>
    <t>Building 17</t>
  </si>
  <si>
    <t>Ēkas dzīvokļu un veikala ārsienu siltināšana ar 150 mm biezu siltumizolācijas slāni. Logu aiļu siltināšana ar vismaz 30-50mm biezu siltumizolācijas slāni.</t>
  </si>
  <si>
    <t>Ēkas kāpņu telpu ārsienu siltināšana ar 150 mm biezu siltumizolācijas slāni, kāpņu telpu, kas robežojas ar bēniņiem siltināšana ar 150mm siltumizolācijas slāni. Logu aiļu siltināšana ar vismaz 30-50mm biezu siltumizolācijas slāni.</t>
  </si>
  <si>
    <t>Ēkas bēniņu grīdas siltināšana ar 300 mm beramo vati vai ekvivalentu, kāpņu telpas jumta siltināšana ar 250mm siltumizolāciju, d≤0,041 W/(mK)</t>
  </si>
  <si>
    <t>Ēkas nemainīto logu dzīvokļos un kāpņu telpās nomaiņa pret trīsstiklu pakešu logiem plastikāta rāmjos</t>
  </si>
  <si>
    <t>Ēkas ārdurvju un bēniņu durvju nomaiņa</t>
  </si>
  <si>
    <t>Karstā ūdens sistēmas atzaru no guļvadiem siltināšana ar izolācijas čaulām vismaz 30-50mm biezumā</t>
  </si>
  <si>
    <t>Building 18</t>
  </si>
  <si>
    <t>Ēkas kāpņu telpu ārsienu siltināšana ar 150 mm biezu siltumizolācijas slāni. Logu aiļu siltināšana ar vismaz 30-50mm biezu siltumizolācijas slāni.</t>
  </si>
  <si>
    <t>Ēkas bēniņu grīdas siltināšana ar 300 mm beramo vati vai ekvivalentu, d≤0,041 W/(mK)</t>
  </si>
  <si>
    <t>Ēkas ārdurvju un bēniņu lūku nomaiņa</t>
  </si>
  <si>
    <t>Karstā ūdens sistēmas cauruļu pagrabā siltināšana ar izolācijas čaulām vismaz 30-50mm biezumā</t>
  </si>
  <si>
    <t>Building 19</t>
  </si>
  <si>
    <t>Ēkas kāpņu telpu ārsienu siltināšana ar 150 mm biezu siltumizolācijas slāni (tajā skaitā sienas bēniņos). Logu aiļu siltināšana ar vismaz 30-50mm biezu siltumizolācijas slāni.</t>
  </si>
  <si>
    <t>Kāpņu telpas jumta siltināšana ar 200mm siltumizolāciju. Ēkas bēniņu grīdas papildus siltināšana ar 100 mm siltumizolāciju, sakārtojot esošo, lai tā vienmērīgi noklātu visu grīdu, d≤0,041 W/(mK)</t>
  </si>
  <si>
    <t>Building 20</t>
  </si>
  <si>
    <t>Ēkas bēniņu grīdas siltināšana ar 300 mm siltumizolāciju, d≤0,041 W/(mK)</t>
  </si>
  <si>
    <t>Building 21</t>
  </si>
  <si>
    <t>Ēkas ārsienu, kas robežojas ar kāpņu telpu, siltināšana ar 150mm biezu siltumizolācijas slāni. (1)Logu aiļu siltināšana ar vismaz 30mm biezu siltumizolācijas slāni.</t>
  </si>
  <si>
    <t>Kāpņu telpas durvju nomaiņa, nodrošinot to blīvu aizvēršanos.</t>
  </si>
  <si>
    <t>Apkures sistēmas sakārtošana, samazinot sistēmas siltumenerģijas zudumus nekondicionētajās telpās un nodrošinot 19,0oC vidējo dzīvokļu gaisa temperatūru apkures sezonas laikā.</t>
  </si>
  <si>
    <t>Karstā ūdens sistēmas cauruļvadu siltināšana.</t>
  </si>
  <si>
    <t>Building 22</t>
  </si>
  <si>
    <t>Ēkas ārsienu, kas robežojas ar dzīvokļiem, siltināšana ar 150mm biezu siltumizolācijas slāni. Logu aiļu siltināšana ar vismaz 30mm biezu siltumizolācijas slāni.</t>
  </si>
  <si>
    <t>Ēkas bēniņu pārseguma siltināšana ar 300 mm biezu beramās vates slāni virs dzīvokļiem. Ēkas kāpņu telpas pārseguma siltināšana ar 300mm biezu beramās vates slāni.</t>
  </si>
  <si>
    <t xml:space="preserve">Ēkas ārdurvju un bēniņu lūku nomaiņa, nodrošinot to blīvu aizvēršanos. </t>
  </si>
  <si>
    <t>Karstā ūdens sistēmas tehniskā apkope un novecojušo, kā arī bojāto cauruļvadu nomaiņa un siltināšana.</t>
  </si>
  <si>
    <t>Building 23</t>
  </si>
  <si>
    <t>Ēkas ārsienu, kas robežojas ar dzīvokļiem siltināšana ar 150mm biezu siltumizolācijas slāni. (1)Logu aiļu siltināšana ar vismaz 30mm biezu siltumizolācijas slāni.</t>
  </si>
  <si>
    <t>Ēkas tehniskā stāva pārseguma siltināšana ar 300mm biezu beramās vates slāni un kāpņu telpu pārsegumu siltināšana ar 250mm biezu cietās vates slāni.</t>
  </si>
  <si>
    <t>Kāpņu telpu durvju nomaiņa, nodrošinot to blīvu aizvēršanos.</t>
  </si>
  <si>
    <t>Ventilācijas sistēmas tehniskā apkope. Ventilācijas vārstu ar ierobežotu gaisa plūsmu ierīkošana.</t>
  </si>
  <si>
    <t>Apkures sistēmas cauruļvadu siltināšana, samazinot sistēmas siltumenerģijas zudumus nekondicionētajās telpās un nodrošinot 20,0oC vidējo dzīvokļu gaisa temperatūru apkures sezonas laikā.</t>
  </si>
  <si>
    <t>Building 24</t>
  </si>
  <si>
    <t>Fasāžu  siltumizolēšana (iekļaujot kāpņu telpu sienas visiem variantiem), 180mm. Materiāla λ≤0,039 W/mK. Logu ailām 30 līdz 50mm. Materiāla λ≤0,039 W/mK.</t>
  </si>
  <si>
    <t>Cokola siltumizolēšana virs un zem grunts līmeņa 100mm. Materiāla λ≤0,036 W/mK.</t>
  </si>
  <si>
    <t>Ārdurvju nomaiņa abās fasādēs. Ārdurvju U≤1,6 W/m2K). Durvis ar aizvērējiem.</t>
  </si>
  <si>
    <t>Augšējā pārseguma (virs 5.stāva) siltumizolēšana - 300mm Materiāla λ≤0,041 W/mK.Siltumizolējot pārsegumu jāuzstāda vienmērīgs materiāla slānis, izveidot laipu sistēmu.</t>
  </si>
  <si>
    <t>Bēniņu durvju nomaiņa 2gab. Uzstādot blīvas, siltumizolētas durvis U≤1,8 (W/m2K). Sienu starp kāpņu telpu un bēniņiem siltumizolēšana no bēniņu puses. 120mm. Materiāla λ≤0,039 W/mK. Siltumizolēt pārsegumu(jumtu) virs kāpņu telpas. 120mm Materiāla λ≤0,039 W/mK. Noslēgt neizmantoto atkritumu šahtu - novēršot gaisa caurplūsmu.</t>
  </si>
  <si>
    <t>Oriģinālo koka rāmju logu nomaiņa dzīvokļos (~65 m2), jauno logu U≤1,1 (W/m2K).</t>
  </si>
  <si>
    <t>Kāpņu telpu koka rāmju logu nomaiņa (~28 m2), jauno logu U≤1,4 (W/m2K).</t>
  </si>
  <si>
    <t>Pagraba pārseguma siltumizolēšana pilnā laukumā no pagraba puses 150mm. Materiāla λ≤0,038 W/mK.</t>
  </si>
  <si>
    <t>Apkures sistēmas magistrāļu siltumizolēšana, balansieru un termoregulatoru uzstādīšana stāvvadiem. Termoregulatoru un siltumenerģijas proporcionalitātes skaitītāju uzstādīšana sildķermeņiem dzīvokļos. Siltumenerģijas patēriņš indikatīvs - faktiskais ietaupījums atkarīgs no iedzīvotāju komforta prasībām un regulēšanas paradumiem. Cauruļu siltumizolācija maģistrālēm pagrabā - 30mm.  Materiāla λ≤0,038 W/mK.</t>
  </si>
  <si>
    <t>Karstā ūdens sistēmas stāvvadu nomaiņa tehniskajās šahtās un siltumizolēšana 20mm (ja tehniski iespējams, jāliek biezāks slānis). Materiāla λ≤0,043 W/mK. Pārbūvējot sistēmu - pieslēdzot dvieļu žāvētājus pie apkures.</t>
  </si>
  <si>
    <t>Karstā ūdens sistēmas cauruļvadu nomaiņa pagrabā un bēniņos, siltumizolēšana. 30mm.  Materiāla λ≤0,043 W/mK. Saglabājot esošo sadales shēmu.</t>
  </si>
  <si>
    <t>Building 25</t>
  </si>
  <si>
    <t>Gala sienas siltumizolēšana, 180mm. Materiāla λ≤0,039 W/mK.</t>
  </si>
  <si>
    <t>Fasāžu  siltumizolēšana (iekļaujot kāpņu telpu sienas un ārsienas jumta stāvā visiem variantiem), 180mm. Materiāla λ≤0,036 W/mK. Logu ailām 30 līdz 50mm. Materiāla λ≤0,039 W/mK.</t>
  </si>
  <si>
    <t>Ieejas mezglu  - iekšējo/ārējo durvju nomaiņa. Ārdurvju U≤1,6 W/m2K.</t>
  </si>
  <si>
    <t xml:space="preserve">Jumta pārseguma siltumizolēšana (virs 10.stāva un kāpņu telpām) - 250mm Materiāla λ≤0,037 W/mK.  </t>
  </si>
  <si>
    <t>Augšējā pārseguma (virs 9.stāva) siltumizolēšana - 300mm Materiāla λ≤0,041 W/mK.  Siltumizolējot pārsegumu jāuzstāda vienmērīgs materiāla slānis, ja nepieciešams, tehniskā stāva vēdināšanas lūkas jāpārbūvē. Materiāla iestrāde iespējama vairākos veidos - definēt projektā.</t>
  </si>
  <si>
    <t xml:space="preserve">Bēniņu durvju nomaiņa. Uzstādot blīvas, siltumizolētas durvis U≤1,8 (W/m2K). Starpsienas siltumizolēšana no bēniņu puses - starp bēniņiem un kāpņu telpu, starp dzīvokļiem un bēniņiem. 150mm Materiāla λ≤0,037 W/mK. </t>
  </si>
  <si>
    <t>Oriģinālo koka rāmju logu nomaiņa dzīvokļos (~120 m2), jauno logu U≤1,1 (W/m2K).</t>
  </si>
  <si>
    <t>Kāpņu telpu koka rāmju logu nomaiņa (~18 m2), jauno logu U≤1,4 (W/m2K).</t>
  </si>
  <si>
    <t>Pagraba pārseguma siltumizolēšana pilnā laukumā no pagraba puses 100mm. Materiāla λ≤0,038 W/mK. Cokola siltumizolēšana virs un zem grunts līmeņa 100mm. Materiāla λ≤0,036 W/mK.</t>
  </si>
  <si>
    <t>Apkures sistēmas magistrāļu siltumizolēšana, balansieru un termoregulatoru uzstādīšana stāvvadiem.Termoregulatoru un siltumenerģijas proporcionalitātes skaitītāju uzstādīšana sildķermeņiem dzīvokļos. Siltumenerģijas patēriņš indikatīvs - faktiskais ietaupījums atkarīgs no iedzīvotāju komforta prasībām un regulēšanas paradumiem. Cauruļu siltumizolācija maģistrālēm pagrabā - 30mm.  Materiāla λ≤0,038 W/mK.</t>
  </si>
  <si>
    <t>Karstā ūdens sistēmas stāvvadu nomaiņa tehniskajās šahtās un siltumizolēšana 20mm (ja tehniski iespējams, jāliek biezāks slānis). Materiāla λ≤0,043 W/mK. Pārbūvējot sistēmu - pieslēdzot dvieļu žāvētājus pie apkures sistēmas.</t>
  </si>
  <si>
    <t>Karstā ūdens sistēmas cauruļvadu nomaiņa pagrabā, siltumizolēšana. 30mm.  Materiāla λ≤0,043 W/mK. Saglabājot esošo sadales shēmu.</t>
  </si>
  <si>
    <t>Building 26</t>
  </si>
  <si>
    <t>Building 27</t>
  </si>
  <si>
    <t>Ārdurvju nomaiņa Rietumu fasādē. Ārdurvju U≤1,6 W/m2K). Durvis ar aizvērējiem.</t>
  </si>
  <si>
    <t xml:space="preserve">Jumta pārseguma siltumizolēšana - 200mm Materiāla λ≤0,037 W/mK. </t>
  </si>
  <si>
    <t>Jumta izejas durvju nomaiņa. Uzstādot blīvas, siltumizolētas durvis U≤1,8 (W/m2K).</t>
  </si>
  <si>
    <t>Oriģinālo koka rāmju logu nomaiņa dzīvokļos (~76 m2), jauno logu U≤1,1 (W/m2K).</t>
  </si>
  <si>
    <t>Kāpņu telpu koka rāmju logu nomaiņa (~11 m2), jauno logu U≤1,4 (W/m2K).</t>
  </si>
  <si>
    <t>Pagraba pārseguma siltumizolēšana pilnā laukumā no pagraba puses 150mm. Materiāla λ≤0,038 W/mK. Cokola siltumizolēšana virs un zem grunts līmeņa 100mm. Materiāla λ≤0,036 W/mK.</t>
  </si>
  <si>
    <t>Karstā ūdens sistēmas cauruļvadu nomaiņa pagrabā, siltumizolēšana. Cauruļvadu siltumizolēšana telpās un gaiteņos 9.un10.stāvā. 30mm.  Materiāla λ≤0,043 W/mK. Saglabājot esošo sadales shēmu.</t>
  </si>
  <si>
    <t>Building 28</t>
  </si>
  <si>
    <t>Ēkas ārsienu, kas robežojas ar dzīvokļiem, siltināšana ar 150mm biezu siltumizolācijas slāni. Logu aiļu siltināšana ar vismaz 30mm biezu siltumizolācijas slāni. Siltumizolācijas slāni iespējams veidot ar slīpumu, lai loga rāmji tiktu siltināti ar vismaz 30mm biezu siltumizolācijas slāni (ja iespējams). Pagraba sienas pret dzīvokļiem siltināšana ar 100mm biezu siltumizolācijas slāni.</t>
  </si>
  <si>
    <t>Ēkas ārsienu, kas ir lodžijās, siltināšana ar 100mm biezu siltumizolācijas slāni. Logu aiļu siltināšana ar vismaz 30mm biezu siltumizolācijas slāni. Siltumizolācijas slāni iespējams veidot ar slīpumu, lai loga rāmji tiktu siltināti ar vismaz 30mm biezu siltumizolācijas slāni (ja iespējams)..</t>
  </si>
  <si>
    <t>Ēkas ārsienu, kas robežojas ar kāpņu telpu, siltināšana ar 150mm biezu siltumizolācijas slāni. Logu aiļu siltināšana ar vismaz 30mm biezu siltumizolācijas slāni. Siltumizolācijas slāni iespējams veidot ar slīpumu, lai loga rāmji tiktu siltināti ar vismaz 30mm biezu siltumizolācijas slāni (ja iespējams). Kāpņu telpas virs jumta siltināšana ar 120mm biezu izolācijas slāni.</t>
  </si>
  <si>
    <t>Ēkas bēniņu grīdas siltināšana ar 300 mm biezu beramās vates slāni. Ēkas kāpņu telpas jumta siltināšana ar 200mm biezu cietas akmens vates slāni.</t>
  </si>
  <si>
    <t>Ēkas ārdurvju blīvēšana un vējtvera durvju nomaiņa, nodrošinot to blīvu aizvēršanos</t>
  </si>
  <si>
    <t>Apkures sistēmas sakārtošana, nodrošinot vienmērīgu dzīvokļu apkuri. Koplietošanas telpās esošos cauruļvadus nepieciešams siltināt ar izolācijas čaulām vismaz 30-50mm biezumā ar siltumvadītspējas koeficients λ≤0,039 W/mK un ierīkot balansējošos vārstus</t>
  </si>
  <si>
    <t xml:space="preserve">Karstā ūdens sistēmas tehniskā apkope un novecojušo kā arī bojāto cauruļvadu nomaiņa un siltināšana. Cauruļvadus nepieciešams siltināt ar izolācijas čaulām vismaz 30-50mm biezumā ar siltumvadītspējas koeficients λ≤0,039 W/mK </t>
  </si>
  <si>
    <t>Building 29</t>
  </si>
  <si>
    <t>Ēkas jumta siltināšana ar 250 mm minerālvati vai ekvivalentu, d≤0,039 W/(mK)</t>
  </si>
  <si>
    <t>Building 30</t>
  </si>
  <si>
    <t>Ēkas katrā stāvā esošo kāpņu telpu durvju nomaiņa pret jaunām blīvi veramām durvīm</t>
  </si>
  <si>
    <t>Ēkas ieejas ārdurvju maiņa</t>
  </si>
  <si>
    <t>Building 31</t>
  </si>
  <si>
    <t>Building 32</t>
  </si>
  <si>
    <t>Apkures sistēmas sakārtošana, nodrošinot vienmērīgu dzīvokļu apkuri.</t>
  </si>
  <si>
    <t>Building 33</t>
  </si>
  <si>
    <t>Ēkas jumtiņu (kur nav bēniņu) siltināšana ar 250 mm minerālvati vai ekvivalentu, d≤0,039 W/(mK)
300mm biezu beramās vates
siltumizolācijas slāni, kāpņu
telpas jumta siltināšana ar
200mm biezu cietās akmens
vates slāni</t>
  </si>
  <si>
    <t>Ēkas nemainīto kāpņu telpu logu un stikla bloku nomaiņa pret trīsstiklu pakešu logiem plastikāta rāmjos</t>
  </si>
  <si>
    <t>Ēkas visu ārdurvju maiņa</t>
  </si>
  <si>
    <t>Building 34</t>
  </si>
  <si>
    <t>Building 35</t>
  </si>
  <si>
    <t>Building 36</t>
  </si>
  <si>
    <t>Ēkas nemainītā kāpņu telpu loga nomaiņa pret trīsstiklu pakešu logiem plastikāta rāmjos</t>
  </si>
  <si>
    <t>Building 37</t>
  </si>
  <si>
    <t>Building 38</t>
  </si>
  <si>
    <t>Ēkas ārsienu (izņemot ielas fasādes sienas) siltināšana ar 150 mm biezu siltumizolācijas slāni. Logu aiļu siltināšana ar vismaz 30-50mm biezu siltumizolācijas slāni.</t>
  </si>
  <si>
    <t>Building 39</t>
  </si>
  <si>
    <t>Building 40</t>
  </si>
  <si>
    <t>Ēkas sētas puses ārsienu siltināšana ar 150 mm biezu siltumizolācijas slāni. Logu aiļu siltināšana ar vismaz 30-50mm biezu siltumizolācijas slāni.</t>
  </si>
  <si>
    <t xml:space="preserve">Ēkas bēniņu grīdas siltināšana ar 300 mm beramo vati vai ekvivalentu, d≤0,043 W/(mK) Virs vienas no kāpņu telpām esošās virsgaismas nomaiņa pret divstiklu pakešu logu (U=1,4 W/(m2K)). </t>
  </si>
  <si>
    <t>Ēkas pagraba griestu un pagraba neapkurinātās daļas un pagraba apkurinātās daļas starpsienu siltināšana ar 150mm siltumizolāciju un ēkas cokola (sienu zem zemes līmeņa) siltināšana ar 100mm ekstrudēto putu polistirolu, d≤0,041 W/(mK)</t>
  </si>
  <si>
    <t>Ēkas koka ārdurvju maiņa</t>
  </si>
  <si>
    <t>Building 41</t>
  </si>
  <si>
    <t>Ēkas nemainīto dzīvokļu logu nomaiņa pret trīsstiklu pakešu logiem plastikāta rāmjos</t>
  </si>
  <si>
    <t>Building 42</t>
  </si>
  <si>
    <t>Ēkas ārdurvju maiņa vai atjaunošana</t>
  </si>
  <si>
    <t>Building 43</t>
  </si>
  <si>
    <t>Building 44</t>
  </si>
  <si>
    <t>Ēkas ārsienu, kas robežojas ar dzīvokļiem, siltināšana ar 150mm biezu siltumizolācijas slāni un dzīvokļu sienu pret pagraba kāpņu telpu siltināšanu ar 50mm biezu siltumizolācijas slāni. (1)Logu aiļu siltināšana ar vismaz 30mm biezu siltumizolācijas slāni.</t>
  </si>
  <si>
    <t>Ēkas bēniņu pārseguma siltināšana ar 300mm biezu beramās vates slāni un vējtvera jumta siltināšana ar 200mm biezu cietas akmens vates slāni.</t>
  </si>
  <si>
    <t>Pagraba pārseguma siltināšana ar 100 mm siltumizolāciju. Ēkas cokola siltināšana ar 100 mm ekstrudēto putu polistirolu.</t>
  </si>
  <si>
    <t>Apkures sistēmas sakārtošana, samazinot sistēmas siltumenerģijas zudumus nekondicionētajās telpās un nodrošinot 20 oC vidējo dzīvokļu gaisa temperatūru apkures sezonas laikā.</t>
  </si>
  <si>
    <t>Karstā ūdens sistēmas tehniskā apkope un novecojušo kā arī bojāto cauruļvadu nomaiņa un siltināšana.</t>
  </si>
  <si>
    <t>Building 45</t>
  </si>
  <si>
    <t>Ēkas ārsienu, kas robežojas ar dzīvokļiem, siltināšana ar 150mm biezu siltumizolācijas slāni un dzīvokļu sienu pret pagraba kāpņu telpu siltināšanu ar 50mm biezu siltumizolācijas slāni. Spraugas starp gala sienu ar blakus ēku aizpildīšana ar siltumizolācijas materiālu nodrošinot vienmērīgu blīvumu un aizsardzību no apkārtējās vides ietekmes (1)Logu aiļu siltināšana ar vismaz 30mm biezu siltumizolācijas slāni.</t>
  </si>
  <si>
    <t>Ēkas bēniņu pārseguma siltināšana ar 300mm biezu beramās vates slāni un vējtvera jumta siltināšana ar 150mm biezu cietas akmens vates slāni.</t>
  </si>
  <si>
    <t>Apkures sistēmas sakārtošana, samazinot sistēmas siltumenerģijas zudumus nekondicionētajās telpās un nodrošinot 19 oC vidējo dzīvokļu gaisa temperatūru apkures sezonas laikā.</t>
  </si>
  <si>
    <t>Building 46</t>
  </si>
  <si>
    <t>Ēkas ārsienu, kas robežojas ar dzīvokļiem, siltināšana ar 150mm biezu siltumizolācijas slāni. Sienas, kas norobežo pagraba kāpņu telpu no dzīvokļiem ar 50mm biezu siltumizolācijas slāni. (1)Logu aiļu siltināšana ar vismaz 30mm biezu siltumizolācijas slāni.</t>
  </si>
  <si>
    <t>Ēkas ārsienu, kas robežojas ar kāpņu telpu, siltināšana ar 150mm biezu siltumizolācijas slāni, kāpņu telpas izejas uz bēniņiem siltināšana ar 50mm biezu izolācijas slāni. (1)Logu aiļu siltināšana ar vismaz 30mm biezu siltumizolācijas slāni.</t>
  </si>
  <si>
    <t>Ēkas bēniņu pārseguma siltināšana ar 300mm biezu izolācijas slāni, kāpņu telpas jumta un piebūves jumta siltināšana ar 200mm biezu cietās minerālvates slāni.</t>
  </si>
  <si>
    <t>Ēkas pagraba pārseguma siltināšana ar 100mm biezu minerālvates slāni, cokola siltināšana ar 100 mm ekstrudēto putu polistirolu.</t>
  </si>
  <si>
    <t>Kāpņu telpas durvju nomaiņa un izejas uz bēniņiem durvju nomaiņa.</t>
  </si>
  <si>
    <t>Building 47</t>
  </si>
  <si>
    <t>Ēkas ārsienu, kas robežojas ar kāpņu telpu, siltināšana ar 150mm biezu siltumizolācijas slāni. Koka konstrukciju pārbūve un siltināšana ar 150mm biezu siltumizolācijas slāni. (1)Logu aiļu siltināšana ar vismaz 30mm biezu siltumizolācijas slāni.</t>
  </si>
  <si>
    <t>Ēkas bēniņu pārseguma siltināšana ar 300mm biezu beramās vates slāni un kāpņu telpas jumta siltināšana ar 200mm biezu cietas akmens vates slāni.</t>
  </si>
  <si>
    <t>Visu kāpņu telpas durvju no 2. līdz 16. stāvam nomaiņa.</t>
  </si>
  <si>
    <t>Building 48</t>
  </si>
  <si>
    <t>Ēkas ārsienu, kas robežojas ar dzīvokļiem, siltināšana ar 150mm biezu siltumizolācijas slāni un dzīvokļu sienu pret pagraba kāpņu telpu siltināšanu ar 50mm biezu siltumizolācijas slāni. Starplogu bloku tīrīšana un siltumizolācijas sistēmas ieklāšana ar siltumizolācijas slāņa biezumu vismaz 200mm, sasniedzot jauno fasādes līmeni. (1)Logu aiļu siltināšana ar vismaz 30mm biezu siltumizolācijas slāni.</t>
  </si>
  <si>
    <t>Ēkas ārsienu, kas robežojas ar kāpņu telpu, siltināšana ar 150mm biezu siltumizolācijas slāni. Starplogu bloku tīrīšana un siltumizolācijas sistēmas ieklāšana ar siltumizolācijas slāņa biezumu vismaz 200mm, sasniedzot jauno fasādes līmeni. (1)Logu aiļu siltināšana ar vismaz 30mm biezu siltumizolācijas slāni.</t>
  </si>
  <si>
    <t>Ēkas ārdurvju blīvēšana un vējtvera durvju nomaiņa, nodrošinot to blīvu aizvēršanos, kāpņu telpu izejas uz bēniņiem blīvēšana.</t>
  </si>
  <si>
    <t>Building 49</t>
  </si>
  <si>
    <t xml:space="preserve">Ēkas ārsienu, kas robežojas ar dzīvokļiem, siltināšana ar 150mm biezu siltumizolācijas slāni un dzīvokļu sienu pret pagraba kāpņu telpu siltināšanu ar 50mm biezu siltumizolācijas slāni. (1)Logu aiļu siltināšana ar vismaz 30mm biezu siltumizolācijas slāni. </t>
  </si>
  <si>
    <t>Ēkas ārsienu, kas robežojas ar kāpņu telpu, siltināšana ar 150mm biezu siltumizolācijas slāni un kāpņu telpas sienas izvirzījumu bēniņos siltināšana ar 100mm biezu siltumizolācijas slāni. (1)Logu aiļu siltināšana ar vismaz 30mm biezu siltumizolācijas slāni.</t>
  </si>
  <si>
    <t>Ēkas bēniņu pārseguma siltināšana ar 300mm biezu beramās vates slāni, kāpņu telpas jumta siltināšana ar 200mm biezu siltumizolācijas slāni.</t>
  </si>
  <si>
    <t>Apkures sistēmas sakārtošana, samazinot sistēmas siltumenerģijas zudumus nekondicionētajās telpās un nodrošinot 20,5 oC vidējo dzīvokļu gaisa temperatūru apkures sezonas laikā.</t>
  </si>
  <si>
    <t>Building 50</t>
  </si>
  <si>
    <t>Building 51</t>
  </si>
  <si>
    <t>Kāpņu telpas durvju nomaiņa.</t>
  </si>
  <si>
    <t>Building 52</t>
  </si>
  <si>
    <t>Ēkas jumta pārseguma siltināšana ar 250mm biezu cietās minerālvates slāni.</t>
  </si>
  <si>
    <t>Ēkas cokola siltināšana ar 100 mm ekstrudēto putu polistirolu.</t>
  </si>
  <si>
    <t>Kāpņu telpas durvju nomaiņa pagalma pusē.</t>
  </si>
  <si>
    <t>Building 53</t>
  </si>
  <si>
    <t>Ēkas bēniņu pārseguma siltināšana ar 300mm biezu beramās vates.</t>
  </si>
  <si>
    <t>Building 54</t>
  </si>
  <si>
    <t>Ēkas iekšpagalma ārsienu, kas robežojas ar dzīvokļiem, siltināšana ar 150mm biezu siltumizolācijas slāni. (1)Logu aiļu siltināšana ar vismaz 30mm biezu siltumizolācijas slāni.</t>
  </si>
  <si>
    <t>Ēkas iekšpagalma ārsienu, kas robežojas ar kāpņu telpu, siltināšana ar 150mm biezu siltumizolācijas slāni.</t>
  </si>
  <si>
    <t>Ēkas iekšpagalma caurbrauktuves griestu siltināšana ar 150mm biezu siltumizolācijas slāni.</t>
  </si>
  <si>
    <t>Kāpņu telpu durvju un kāpņu telpas izejas uz bēniņiem durvju nomaiņa, nodrošinot to blīvu aizvēršanos.</t>
  </si>
  <si>
    <t>Apkures sistēmas, pagrabā esošo, cauruļvadu siltināšana, samazinot sistēmas siltumenerģijas zudumus nekondicionētajās telpās un nodrošinot 19,0oC vidējo dzīvokļu gaisa temperatūru apkures sezonas laikā.</t>
  </si>
  <si>
    <t>Building 55</t>
  </si>
  <si>
    <t>Ēkas ārsienu, kas robežojas ar dzīvokļiem, siltināšana ar 150mm un 50mm biezu siltumizolācijas slāni. (1)Logu aiļu siltināšana ar vismaz 30mm biezu siltumizolācijas slāni.</t>
  </si>
  <si>
    <t>Visu nenomainīto ēkas logu nomaiņa.</t>
  </si>
  <si>
    <t>Building 56</t>
  </si>
  <si>
    <t>Ēkas ārsienu, kas robežojas ar dzīvokļiem un 1.stāva komercdarbības telpām, siltināšana ar 150mm biezu siltumizolācijas slāni. (1)Logu aiļu siltināšana ar vismaz 30mm biezu siltumizolācijas slāni.</t>
  </si>
  <si>
    <t>Ēkas bēniņu pārseguma siltināšana ar 300mm biezu beramās vates slāni.
300mm biezu beramās vates
siltumizolācijas slāni, kāpņu
telpas jumta siltināšana ar
200mm biezu cietās akmens
vates slāni</t>
  </si>
  <si>
    <t>Apkures sistēmas sakārtošana, samazinot sistēmas siltumenerģijas zudumus nekondicionētajās telpās un nodrošinot 19,5oC vidējo dzīvokļu gaisa temperatūru apkures sezonas laikā.</t>
  </si>
  <si>
    <t>Building 57</t>
  </si>
  <si>
    <t>Fasādes sienu siltināšana ar akmens vati vai analogu materiālu 150  mm biezumā (siltumvadītspējas koeficients λ≤0.037 W/(m*K)).  Logailu siltināšana 3 cm vai tehnoloģiski iespējamā iestrādes biezumā  (siltumvadītspējas koeficients  λ≤0.037 W/(m*K)). Pirms siltināšanas darbiem nepieciešams veikt šuvju un plaisu blīvēšanu un stiprināšanu, kā arī plaknes  ierāvumu līdzināšanu, kā arī esoša  siltinājuma demontāžu no 12. stāva  D fasādes pusē. Pilastru un lodžiju šķērssienu, kas  nesaskaras ar silto telpu, siltināšana  ar akmens vati vai analogu materiālu 5 cm biezumā (siltumvadības koeficients λ≤0.038 W/(m*K)). Usienām=0.22;0.23 W/m2K Cokola un pamatu siltināšana 0.5 m  vai tehnoloģiski iespējamā iestrādes  dziļumā ar putupolistirolu Tenapors  Extra 100 mm biezumā (siltumvadības koeficients λ≤0.038  W/(m*K)). Ugrīdai=0.69 W/m2K</t>
  </si>
  <si>
    <t>Pagraba pārseguma siltināšana ar  akmens vati vai ekvivalentu materiālu 100 mm biezumā (siltumvadītspējas koeficients λ≤0.037  W/(m*K)).  Iekšējās nesošās sienas siltināšana no pagraba kāpņutelpas puses uz  silto zonu (1.stāva dzīvoklis) ar akmens vati vai analogu materiālu 50  mm biezumā (siltumvadības koefcients λ≤0.037 W/(m*K)). Usienām=0.31;0.61 W/m2</t>
  </si>
  <si>
    <t>Otrā stāva pārseguma (virs ieejas  mezgla) siltināšana ar akmens vati  vai analogu materiālu 150 mm biezumā siltumvadītspējas koeficients  λ≤0.037 W/(m*K)). U=0.22 W/m 2 K</t>
  </si>
  <si>
    <t>Koka konstrukciju ārsienās demontēt koka latojumu un veco siltinājumu. Veikt siltināšanu ar akmens  vati vai analogu materiālu 150 mm  biezumā (siltumvadītspējas koeficients λ≤0.037 W/(m*K)), ar fibrolīta plāksni vai analogu materiālu  50 mm biezumā (siltumvadītspējas  koeficients λ≤0.07 W/(m*K)) un papildus siltināt tāpat kā pārējo fasādi  ar akmens vati vai analogu materiālu 150 mm biezumā (siltumvadītspējas koeficients λ≤0.037 W/(m*K) Usienām=0.12 W/m2K</t>
  </si>
  <si>
    <t>Balkonu šķērssienu, kas saskaras ar  silto telpu, siltināšana ar akmens  vati vai analogu materiālu 100 mm  biezumā (siltumvadības koeficients  λ≤0.037 W/(m*K)). Pirms siltināšanas darbiem nepieciešams veikt  šuvju un plaisu blīvēšanu un stiprināšanu, kā arī plaknes ierāvumu līdzināšanu. Usienām=0.29 W/m2</t>
  </si>
  <si>
    <t>Iekšējo nesošo sienu (kāpņutelpas)  un lifta telpu sienu siltināšana no  (bēniņu) puses ar akmens vati vai  analogu materiālu 100 mm biezumā (siltumvadītspējas koeficients  λ≤0.03 7 W/(m*K)). Kāpņutelpas ārsienu siltināšana  jumta līmenī ar akmens vati vai analogu materiālu 100 mm biezumā (siltumvadītspējas koeficients  λ≤0.03 7 W/(m*K)). Pirms siltināšanas darbiem nepieciešams veikt  šuvju un plaisu blīvēšanu un stiprināšanu, kā arī plaknes ierāvumu līdzināšanu. U=0.29 W/m 2 K</t>
  </si>
  <si>
    <t>Stikla rūšu demontēšana un aizmūrēšana ar FIBO 3 blokiem 150 mm  biezumā, kā arī sienu siltināšana ar  akmens vati vai ekvivalentu materiālu 100 mm biezumā (no neapkurināmas zonas puses).  Skatīt attēlu Nr.1.1. pielikumā. Esošo ķieģeļu sienu siltināšana ar  ar akmens vati vai ekvivalentu materiālu 100 mm biezumā. Pirms siltināšanas darbiem nepieciešams veikt šuvju un plaisu blīvēšanu un stiprināšanu, kā arī plaknes  ierāvumu līdzināšanu Usienai≤0.30;0.35 W/m2K. Koka durvju nomaiņa pret jaunām  durvīm. Udurvīm≤2.0 W/m2K.</t>
  </si>
  <si>
    <t>12. stāva pārseguma siltināšana ar  ekovati vai ekvivalentu materiālu  300 mm biezumā (pēc materiāla rukuma) iestrādājot vēja plēvi (siltumvadītspējas koeficients λ≤0.041  W/(m*K)). U=0.12 W/m 2 K.</t>
  </si>
  <si>
    <t>Kāpņutelpas pārseguma siltināšana  ar akmens vati vai analogu materiālu 200 mm biezumā (siltumvadības  koeficients λ≤0.037 W/(m*K)). U=0.19 W/m2</t>
  </si>
  <si>
    <t>Ēkas veco koka logu nomaiņa pret  jauniem PVC logiem, montējot  tvaika un nokrišņu izolācijas perimetra lentas, U≤1.10 W/m2K.  Stiklojumam jābūt selektīvajam pārklājumam, kā arī rāmja profilā jāizmanto energoefektīvie Termix distanceri vai analog</t>
  </si>
  <si>
    <t>Veco pagraba durvju nomaiņa pret  jaunām pagraba durvīm . U≤2.0 W/m2K.  Veco metāla un koka ārdurvju nomaiņa pret jaunām metāla durvīm  ar aizvērējmehānismiem.  U≤1.8 W/m2K</t>
  </si>
  <si>
    <t>Karstā ūdens siltumizolācijas  sakārtošana/nomaiņa ar 3 cm  biezu akmens vates vai ekvivalenta čaulu folijas apvalkā  (siltumvadības koeficients  λ≤0.041 W/(m*K)), bojāto  cauruļu posmu nomaiņa. Karstā ūdens stāvvadu siltumizolācijas sakārtošana/nomaiņa  ar 3 cm biezu akmens vates vai  ekvivalenta čaulu folijas ap_x005F_x0002_valkā (siltumvadības koeficients λ≤0.041 W/(m*K)). Bojāto cauruļu posmu nomaiņa</t>
  </si>
  <si>
    <t xml:space="preserve">Apkures cauruļvadu siltumzolācijas slāņa atjaunošana  bēniņu telpās ar 3-5 cm vai  tehniski iespējami biezu akmens vates vai ekvivalenta  čaulu folijas apvalkā (siltumvadības koeficients λ≤0.045  W/(m*K)). Bojāto cauruļvadu  posmu nomaiņa. </t>
  </si>
  <si>
    <t>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Apkures sistēmas optimāla  darbības režīma izvēle (apkures padeves temperatūras pazemināšana par 2oC – 3oC no  plkst. 24.00 līdz 6.00).</t>
  </si>
  <si>
    <t>Building 58</t>
  </si>
  <si>
    <t xml:space="preserve">Fasādes sienu siltināšana ar akmens  vati vai analogu materiālu 15 cm  biezumā, t.sk. cokola siltināšana ar  ekstrudēto putupolistirolu 0.60 m  dziļumā 10 cm biezumā (siltumvadītspējas koeficients λ≤0.037  W/(m*K)). Logailu siltināšana 3 cm  vai tehnoloģiski iespējamā iestrādes  biezumā  (siltumvadītspējas koeficients  λ≤0.037 W/(m*K)). Pirms siltināšanas darbiem nepieciešams veikt šuvju un plaisu blīvēšanu un stiprināšanu, kā arī plaknes ierāvumu līdzināšanu.  U=0.23 W/m2K.  Ψ = 0.05 W/mK. </t>
  </si>
  <si>
    <t>Bēniņu pārseguma siltināšana ar  ekovati vai analogu materiālu 30 cm  biezumā (pēc materiāla rukuma),  iestrādājot vēja plēvi (siltumvadītspējas koeficients λ≤0.041  W/(m*K)).  U=0.12 W/m2K. Ψ = 0.05 W/mK. Esošos ieeju jumtiņus ieteicams mainīt pret jumtiņiem, kam savienojumā ar sienu ir minimāla termiskā  tilta vērtība.</t>
  </si>
  <si>
    <t>Pagraba pārseguma siltināšana ar  akmens vati vai analogu materiālu  10 cm biezumā vai tehnoloģiski iespējamā iestrādes biezumā (siltumvadītspējas koeficients λ≤0.037  W/(m*K)).  U=0.29 W/m 2K. Ψ = 0.10 W/mK Sienas starp pirmā stāva dzīvokli un  pagraba kāpņu telpu siltināšana no  pagraba kāpņu telpas puses ar ak_x005F_x0002_mens vati vai analogu materiālu 5  cm biezumā (siltumvadītspējas koeficients λ≤0.037 W/(m*K)). Pirms  siltināšanas darbiem nepieciešams  veikt šuvju un plaisu blīvēšanu un  stiprināšanu, kā arī plaknes ierāvu_mu līdzināšanu. U=0.54 W/m 2K. Ψ = 0.05 W/m K</t>
  </si>
  <si>
    <t xml:space="preserve">Veco (dubultais stiklojums koka rāmī) logu dzīvokļos un kāpņu telpā  nomaiņa pret jauniem PVC tipa logiem, montējot tvaika un nokrišņu  izolācijas perimetra lentas, U≤1.1  W/(m2*K). Stiklojumam jābūt selektīvajam pārklājumam.  U≤1.1 W/m 2K. Ψ = 0.10 W/mK. </t>
  </si>
  <si>
    <t>Veco bēniņu lūku nomaiņa pret  jaunām lūkām. Ukonstrukcijai ≤ 1.8 W/(m2·K).  U≤1.8 W/m 2K ψ=0.15 W/mK</t>
  </si>
  <si>
    <t>Karstā ūdens siltumizolācijas  sakārtošana/nomaiņa ar 3 cm  biezu akmens vates vai ekvivalenta čaulu folijas apvalkā (siltumvadības koeficients λ≤0.041  W/(m*K)), bojāto cauruļu posmu nomaiņa.</t>
  </si>
  <si>
    <t>Apkures cauruļvadu siltumizolācijas slāņa atjaunošana pagraba telpās ar 3-5 cm vai tehniski iespējami biezu akmens  vates vai ekvivalenta čaulu foljas apvalkā (siltumvadības koeficients λ≤0.045 W/(m*K)). Bojāto cauruļvadu posmu nomaiņa</t>
  </si>
  <si>
    <t>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Tā  tiiek novērsta ēkas dzīvokļu  pārkurināšana un tiek nodrošināta efektīva siltumnesēja padeves regulēšana. Apkures sistēmas optimāla darbības režīma izvēle (apkures  padeves temperatūras pazemināšana par 2oC – 3 oC no plkst.  24.00 līdz 6.00)</t>
  </si>
  <si>
    <t>Building 59</t>
  </si>
  <si>
    <t xml:space="preserve">Fasādes sienu siltināšana ar akmens  vati vai analogu materiālu 15 cm  biezumā, t.sk. cokola siltināšana ar  ekstrudēto putupolistirolu 0.60 m  dziļumā 10 cm biezumā (siltumvadītspējas koeficients λ≤0.037  W/(m*K)). Logailu siltināšana 3 cm  vai tehnoloģiski iespējamā iestrādes  biezumā  (siltumvadītspējas koeficients  λ≤0.037 W/(m*K)). Pirms siltināšanas darbiem nepieciešams veikt šuvju un plaisu blīvēšanu un stiprināšanu, kā arī plaknes ierāvumu līdzi_x005F_x0002_nāšanu.  U=0.23 W/m2K.  Ψ = 0.05 W/mK. Ugrīda uz grunts=0.47 W/m2K.  Ψ = 0.10 W/mK. </t>
  </si>
  <si>
    <t>Bēniņu pārseguma siltināšana ar  ekovati vai analogu materiālu 30 cm  biezumā (pēc materiāla rukuma),  iestrādājot vēja plēvi (siltumvadītspējas koeficients λ≤0.041  W/(m*K)).  U=0.11 W/m2K. Ψ = 0.05 W/mK Esošo ieejas jumtiņu ieteicams mainīt pret jumtiņu, kam savienojumā  ar sienu ir minimāla termiskā tilta  vērtība.</t>
  </si>
  <si>
    <t>Pagraba pārseguma siltināšana ar  akmens vati vai analogu materiālu  10 cm biezumā vai tehnoloģiski iespējamā iestrādes biezumā (siltumvadītspējas koeficients λ≤0.037  W/(m*K)).  U=0.30 W/m 2K. Ψ = 0.10 W/mK Sienas starp pirmā stāva dzīvokli un  pagraba kāpņu telpu siltināšana no  pagraba kāpņu telpas puses ar akmens vati vai analogu materiālu 5  cm biezumā (siltumvadītspējas koeficients λ≤0.037 W/(m*K)). Pirms  siltināšanas darbiem nepieciešams  veikt šuvju un plaisu blīvēšanu un  stiprināšanu, kā arī plaknes ierāvumu līdzināšanu. U=0.54 W/m 2K. Ψ = 0.05 W/mK</t>
  </si>
  <si>
    <t>Veco (dubultais stiklojums koka rāmī) logu dzīvokļos un kāpņu telpā  nomaiņa pret jauniem PVC tipa logiem, montējot tvaika un nokrišņu  izolācijas perimetra lentas, U≤1.1  W/(m2*K). Stiklojumam jābūt selektīvajam pārklājumam.  U≤1.1 W/m 2K. Ψ = 0.10 W/mK</t>
  </si>
  <si>
    <t>Veco ieejas mezglu, nomaiņa pret  blīvām ārdurvīm ar  aizvērējmehānismiem Ukonstrukcijai ≤ 1.8 W/(m2·K).  Vecās bēniņu lūkas nomaiņa pret  jaunām lūkām. Ukonstrukcijai ≤ 1.8 W/(m2·K).  U≤1.8 W/m2K.  ψ=0.15 W/mK</t>
  </si>
  <si>
    <t>Karstā ūdens siltumizolācijas  sakārtošana/nomaiņa ar 3 cm  biezu akmens vates vai ekvivalenta čaulu folijas apvalkā (situmvadības koeficients λ≤0.041  W/(m*K)), bojāto cauruļu posmu nomaiņa. Karstā ūdens  stāvvadu siltumizolx005F_x005F_x0002_tošana/nomaiņa ar 3 cm biezu  akmens vates vai ekvivalenta  čaulu folijas apvalkā (siltumvadības koeficients λ≤0.041  W/(m*K)). Bojāto cauruļu posmu nomaiņa</t>
  </si>
  <si>
    <t>Apkures cauruļvadu siltumizolācijas slāņa atjaunošana pagraba telpās ar 3-5 cm vai tehniski iespējami biezu akmens  vates vai ekvivalenta čaulu folijas apvalkā (siltumvadības koeficients λ≤0.045 W/(m*K)). Bojāto cauruļvadu posmu nomaiņa</t>
  </si>
  <si>
    <t xml:space="preserve">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Tā  tiks novērsta ēkas dzīvokļu pārkurināšana un nodrošināta  efektīva siltumnesēja padeves  regulēšana. Apkures sistēmas optimāla darbības režīma izvēle (apkures  padeves temperatūras pazemināšana par 2oC – 3oC no plkst.  24.00 līdz 6.00). </t>
  </si>
  <si>
    <t>Building 60</t>
  </si>
  <si>
    <t>Fasādes sienu siltināšana ar akmens  vati vai analogu materiālu 15 cm  biezumā, t.sk. cokola siltināšana ar  ekstrudēto putupolistirolu 0.60 m  dziļumā 10 cm biezumā (siltumvadītspējas koeficients λ≤0.037  W/(m*K)). Logailu siltināšana 3 cm  vai tehnoloģiski iespējamā iestrādes  biezumā  (siltumvadītspējas koeficients  λ≤0.037 W/(m*K)).  Lodžiju šķērssienu, kas nesaskaras  ar silto telpu, siltināšana ar akmens  vati vai analogu materiālu 5 cm biezumā (siltumvadītspējas koeficients  λ≤0.037 W/(m*K)). Pirms siltināšanas darbiem nepieciešams veikt šuvju un plaisu blīvēšanu un stiprināšanu, kā arī plaknes  ierāvumu līdzināšanu.  U=0.24 W/m2K.  Ψ = 0.05 W/mK</t>
  </si>
  <si>
    <t>Bēniņu pārseguma siltināšana ar  ekovati vai analogu materiālu 30 cm  biezumā (pēc materiāla rukuma),  iestrādājot vēja plēvi (siltumvadītspējas koeficients λ≤0.041  W/(m*K)).U=0.12 W/m 2K. Ψ = 0.05 W/mK</t>
  </si>
  <si>
    <t xml:space="preserve">Bēniņos sienu uz apkurināmā m tel_x005F_x0002_pām siltināšana no bēniņu puses ar  akmens vati vai analogu materiālu  15 cm biezumā (siltumvadītspējas  koeficients λ≤0.037 W/(m*K)).  Pirms siltināšanas darbiem nepie_x005F_x0002_ciešams veikt šuvju un plaisu blīvē_x005F_x0002_šanu un stiprināšanu, kā arī plaknes  ierāvumu līdzināšanu.  U=0.26 W/m 2K.  Ψ = 0.05 W/mK. </t>
  </si>
  <si>
    <t>Pagraba pārseguma siltināšana ar  akmens vati vai analogu materiālu  10 cm biezumā vai tehnoloģiski iespējamā iestrādes biezumā (siltumvadītspējas koeficients λ≤0.037  W/(m*K)).  U=0.27 W/m 2K. Ψ = 0.10 W/mK</t>
  </si>
  <si>
    <t>Lodžiju grīdas siltināšana virs apkurināmā 1.stāva telpām ar akmens  vati vai analogu materiālu 10 cm  biezumā vai tehnoloģiski iespējamā  iestrādes biezumā (siltumvadītspējas  koeficients λ≤0.037 W/(m*K)).  U=0.32 W/m 2K. Ψ = 0.05 W/mK</t>
  </si>
  <si>
    <t xml:space="preserve">7.stāva lodžiju pārseguma siltināšana zem 8.stāva izbīdījuma daļas ar  akmens vati vai analogu materiālu  20 cm biezumā vai tehnoloģiski iespējamā iestrādes biezumā (siltumvadītspējas koeficients λ≤0.037  W/(m*K)).  U=0.18 W/m 2K. </t>
  </si>
  <si>
    <t>Veco (dubultais stiklojums koka rāmī, stikla bloki) logu dzīvokļos un  kāpņu telpā nomaiņa pret jauniem  PVC tipa logiem, montējot tvaika un  nokrišņu izolācijas perimetra lentas,  U≤1.1 W/(m2*K). Stiklojumam jābūt selektīvajam pārklājumam.  U≤1.1 W/m2K. Ψ = 0.10 W/mK.</t>
  </si>
  <si>
    <t>Veco ieejas mezglu, nomaiņa pret  blīvām ārdurvīm ar  aizvērējmehānismiem Ukonstrukcijai ≤ 1.8 W/(m2·K).  ψ=0.15 W/mK</t>
  </si>
  <si>
    <t>Karstā ūdens siltumizolācijas  sakārtošana/nomaiņa ar 3 cm  biezu akmens vates vai ekvivalenta čaulu folijas apvalkā (siltumvadības koeficients λ≤0.041  W/(m*K)), bojāto cauruļu posmu nomaiņa. Karstā ūdens  stāvvadu siltumizolācijas sakārtošana/nomaiņa ar 3 cm biezu  akmens vates vai ekvivalenta  čaulu folijas apvalkā (siltumvadības koeficients λ≤0.041  W/(m*K)). Bojāto cauruļu posmu nomaiņa</t>
  </si>
  <si>
    <t xml:space="preserve">Apkures cauruļvadu siltumizolācijas slāņa atjaunošana ar 3-5  cm vai tehniski iespējami biezu  akmens vates vai ekvivalenta  čaulu folijas apvalkā (siltumvadības koeficients λ≤0.045  W/(m*K)). Bojāto cauruļvadu  posmu nomaiņa. </t>
  </si>
  <si>
    <t>Building 61</t>
  </si>
  <si>
    <t xml:space="preserve">Ielas fasādi nesiltināt. Pārējo fasāžu sienu siltināšana ar akmens vati vai  analogu materiālu 15 cm biezumā (siltumvadītspējas koeficients  λ≤0.037 W/(m*K)).  Mansarda stāva sienu papildus siltināšana ar akmens vati vai analogu  materiālu 10 cm biezumā (siltumvadītspējas koeficients λ≤0.037  W/(m*K)). Logailu siltināšana 3 cm  vai tehnoloģiski iespējamā iestrādes  biezumā  (siltumvadītspējas koeficients  λ≤0.037 W/(m*K)). Ēkas daļā, kur ir neapkurināms pagrabs, veikt cokola siltināšana ar  ekstrudēto putupolistirolu 0.60 m  dziļumā 10 cm biezumā (siltumvadītspējas koeficients λ≤0.037  W/(m*K)).  Ēkas daļā, kur ir apkurināms pagrabs, veikt cokola siltināšana ar  ekstrudēto putupolistirolu 10 cm  biezumā līdz pamatu pēdai vai  iespējamā dziļumā (siltumvadītspējas koeficients λ≤0.037 W/(m*K)).  Pirms siltināšanas darbiem nepieciešams veikt šuvju un plaisu blīvēšanu un stiprināšanu, kā arī plaknes  ierāvumu līdzināšanu.  U=1.02, 1.22, 0.22, 0.27 W/m 2K.  Ψ = 0.05, 0.10 W/mK. Upagraba grīda =0.27 W/m 2K.  Ψ = 0.10 W/mK. </t>
  </si>
  <si>
    <t xml:space="preserve">66100 </t>
  </si>
  <si>
    <t>Pagrabstāva apkurināmās daļas  sienu siltināšana no neapkurināmās  zonas puses ar akmens vati vai analogu materiālu 15 cm biezumā (siltumvadītspējas koeficients λ≤0.037  W/(m*K)). U = 0.23 W/m 2K.  Ψ = 0.05 W/mK.</t>
  </si>
  <si>
    <t>Caurbrauktuves sienu siltināšana akmens vati vai analogu materiālu 5  cm biezumā (siltumvadītspējas koeficients λ≤0.037 W/(m*K)). U = 0.45 W/m2K.  Ψ = 0.05 W/mK</t>
  </si>
  <si>
    <t>Mansarda pārseguma siltināšana  ar akmens vati vai analogu materiā20 cm biezumā (siltumvadītspējas  koeficients λ≤0.038 W/(m*K)).  U=0.1 4 W/m 2K. Ψ = 0.05 W/mK.</t>
  </si>
  <si>
    <t>Kāpņu telpu pārseguma siltināšana  ar akmens vati vai analogu materiālu 30 cm biezumā (siltumvadītspējas  koeficients λ≤0.038 W/(m*K)).  U=0.1 3 W/m 2K. Ψ = 0.05 W/mK</t>
  </si>
  <si>
    <t>Caurbrauktuves pārseguma siltināšana ar akmens vati vai analogu  materiālu 10 cm biezumā vai tehnoloģiski iespējamā iestrādes biezumā  (siltumvadītspējas koeficients  λ≤0.037 W/(m*K)).  U=0.28 W/m 2K. Ψ = 0.05 W/mK</t>
  </si>
  <si>
    <t xml:space="preserve">Pagraba pārseguma siltināšana ar  akmens vati vai analogu materiālu  10 cm biezumā vai tehnoloģiski iespējamā iestrādes biezumā (siltumvadītspējas koeficients λ≤0.037  W/(m*K)).  U=0.30 W/m 2K. </t>
  </si>
  <si>
    <t>Veco ieejas mezglu, nomaiņa pret  blīvām ārdurvīm ar  aizvērējmehānismiem Ukonstrukcijai ≤ 1.8 W/(m2·K). ψ=0.15 W/mK</t>
  </si>
  <si>
    <t>Karstā ūdens siltumizolācijas  sakārtošana/nomaiņa ar 3 cm biezu akmens vates vai ekvivalenta čaulu folijas apvalkā (siltumvadības koeficients λ≤0.041  W/(m*K)), bojāto cauruļu posmu nomaiņa. Bojāto cauruļu  posmu nomaiņa</t>
  </si>
  <si>
    <t xml:space="preserve">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Tā  tiiek novērsta ēkas dzīvokļu  pārkurināšana un tiek nodrošināta efektīva siltumnesēja padeves regulēšana. Apkures sistēmas optimāla darbības režīma izvēle (apkures  padeves temperatūras pazemināšana par 2oC – 3 oC no plkst.  24.00 līdz 6.00). </t>
  </si>
  <si>
    <t>Building 62</t>
  </si>
  <si>
    <t>Fasādes sienu siltināšana ar akmens vati vai analogu materiālu 150  mm biezumā (siltumvadītspējas koeficients λ≤0.037 W/(m*K)).  Pirms siltināšanas darbiem nepieciešams veikt šuvju un plaisu blīvēšanu un stiprināšanu, kā arī plaknes  ierāvumu līdzināšanu. Usienām=0.22 W/m2K</t>
  </si>
  <si>
    <t>Cokola un pamatu siltināšana līdz  pamatu pēdas līmenim vai tehnoloģiski iespējamā iestrādes dziļumā ar  putupolistirolu Tenapors Extra 100  mm biezumā (siltumvadības koeficients λ≤0.038 W/(m*K)). Logailu  siltināšana 3 cm vai tehnoloģiski iespējamā iestrādes biezumā  (siltumvadītspējas koeficients  λ≤0.037 W/(m*K)). Pirms siltināšanas darbiem nepieciešams veikt šuvju un plaisu blīvēšanu un stiprināšanu, kā arī plaknes  ierāvumu līdzināšanu. Ugrīdai=0.47 W/m2K; Usienai=0.28 W/m2K</t>
  </si>
  <si>
    <t>4. stāva (palīgtelpas) jumta pārseguma siltināšana ar akmens vati vai  ekvivalentu materiālu 150 mm biezumā siltumvadītspējas koeficients  λ≤0.039 W/(m*K)), pārveidojot palīgtelpu par apkurināmu un ekspluatācijā lietojamu platību. U=0.25 W/m 2 K</t>
  </si>
  <si>
    <t>Kāpņutelpas pārseguma siltināšana no iekšpuses ar akmens vati vai ekvivalentu materiālu 150 mm biezumā siltumvadītspējas koeficients  λ≤0.039 W/(m*K)).  U=0.20 W/m 2 K</t>
  </si>
  <si>
    <t>Ēkas veco koka logu nomaiņa pret  jauniem PVC logiem, montējot  tvaika un nokrišņu izolācijas perimetra lentas, U≤1.10 W/m2K. Stiklojumam jābūt selektīvajam pārklājumam, kā arī rāmja profilā jāizmanto energoefektīvie Termix distanceri vai analo</t>
  </si>
  <si>
    <t>Veco koka ārdurvju nomaiņa pret  jaunā metāla ārdurvīm ar aizvērējmehānismiem.  U≤1.8 W/m 2K.  Veco bēniņu lūku nomaiņa pret jaunām bēniņu lūkām</t>
  </si>
  <si>
    <t>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Apkures sistēmas optimāla  darbības režīma izvēle (apkures padeves temperatūras pazemināšana par 2oC – 3 oC no  plkst. 24.00 līdz 6.00)</t>
  </si>
  <si>
    <t>Building 63</t>
  </si>
  <si>
    <t xml:space="preserve">Fasāde, t.sk. cokola virszemes daļas, siltināšana ar akmens vati vai  analogu materiālu 15 cm biezumā  (siltumvadītspējas koeficients  λ≤0.037 W/(m*K)).  Logailu siltināšana 3 cm vai tehnoloģiski iespējamā iestrādes biezumā  (siltumvadītspējas koeficients  λ≤0.037 W/(m*K)). Cokola zemzemes daļas siltināšana  ar ekstrudēto putupolistirolu 10 cm  biezumā visā pagraba sienas  augstumā (siltumvadītspējas koefcients λ≤0.037 W/(m*K)).  Pirms siltināšanas darbiem nepieciešams veikt šuvju un plaisu blīvēšanu un stiprināšanu, kā arī plaknes  ierāvumu līdzināšanu.  U=0.20, 0.22, 0.30 W/m2K.  Ψ = 0.05 W/mK. Upagraba grīda =0.30 W/m2K.  Ψ = 0.10 W/mK. </t>
  </si>
  <si>
    <t>Mansarda pārseguma un otrā stāva  pārseguma siltināšana ar akmens  vati vai analogu materiālu 20 cm  biezumā (siltumvadītspējas koeficients λ≤0.038 W/(m*K)). U=0.14 W/m2K. Ψ = 0.05 W/mK</t>
  </si>
  <si>
    <t>Kāpņu telpu pārseguma siltināšana  ar akmens vati vai analogu materiālu 30 cm biezumā (siltumvadītspējas  koeficients λ≤0.038 W/(m*K)).  U=0.13 W/m2K. Ψ = 0.05 W/mK.</t>
  </si>
  <si>
    <t>Veco (dubultais stiklojums koka rā_mī) logu dzīvokļos un kāpņu telpā  nomaiņa pret jauniem PVC tipa logiem, montējot tvaika un nokrišņu  izolācijas perimetra lentas, U≤1.1  W/(m2*K). Stiklojumam jābūt selektīvajam pārklājumam.  U≤1.1 W/m2K. Ψ = 0.10 W/mK</t>
  </si>
  <si>
    <t>Veco koka/metāla ieejas mezglu,  nomaiņa pret blīvām ārdurvīm ar  aizvērējmehānismiem Ukonstrukcijai ≤ 1.8 W/(m2·K).  ψ=0.15 W/mK.</t>
  </si>
  <si>
    <t xml:space="preserve">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Tā  tiiek novērsta ēkas dzīvokļu  pārkurināšana un tiek nodrošināta efektīva siltumnesēja padeves regulēšana. Apkures sistēmas optimāla darbības režīma izvēle (apkures  padeves temperatūras pazemināšana par 2oC – 3oC no plkst.  24.00 līdz 6.00). </t>
  </si>
  <si>
    <t xml:space="preserve">25000 </t>
  </si>
  <si>
    <t>Building 64</t>
  </si>
  <si>
    <t>Fasādes sienu siltināšana ar akmens vati vai analogu materiālu 150  mm biezumā (siltumvadītspējas koeficients λ≤0.037 W/(m*K)).  Cokola un pamatu siltināšana 0.5 m  vai tehnoloģiski iespējamā iestrādes  dziļumā ar putupolistirolu Tenapors  Extra 100 mm biezumā (siltumvadības koeficients λ≤0.038  W/(m*K)). Logailu siltināšana 3 cm  vai tehnoloģiski iespējamā iestrādes  biezumā  (siltumvadītspējas koeficients  λ≤0.037 W/(m*K)). Pirms siltināšanas darbiem nepieciešams veikt šuvju un plaisu blīvēšanu un stiprināšanu, kā arī plaknes  ierāvumu līdzināšanu. Lodžiju šķērssienu, kas nesaskaras  ar silto telpu, siltināšana ar akmens  vati vai analogu materiālu 5 cm biezumā (siltumvadības koeficients  λ≤0.038 W/(m*K)). Usienām=0.22 W/m2K</t>
  </si>
  <si>
    <t>Pagraba pārseguma siltināšana ar  akmens vati vai ekvivalentu materiālu 100 mm biezumā (siltumvadītspējas koeficients λ≤0.037  W/(m*K)). U=0.29 W/m 2 K Iekšējās nesošās sienas siltināšana no pagraba kāpņutelpas puses uz  silto zonu (1.stāva dzīvoklis) ar amens vati vai analogu materiālu 50  mm biezumā (siltumvadības koeficients λ≤0.037 W/(m*K)). U=0.58 W/m 2 K</t>
  </si>
  <si>
    <t>Koka konstrukciju ārsienās demontēt koka latojumu un veco siltinājumu. Veikt siltināšanu ar akmens  vati vai analogu materiālu 150 mm  biezumā (siltumvadītspējas koeficients λ≤0.037 W/(m*K)), ar fibrolīta plāksni vai analogu materiālu  100 mm biezumā (siltumvadītspējas  koeficients λ≤0.07 W/(m*K)) un papildus siltināt tāpat kā pārējo fasādi  ar akmens vati vai analogu materiālu 150 mm biezumā (siltumvadīt_x005F_x0002_spējas koeficients λ≤0.037 W/(m*K) Usienām=0.11 W/m2K</t>
  </si>
  <si>
    <t>9.stāva pārseguma siltināšana ar  ekovati vai ekvivalentu materiālu  300 mm biezumā (pēc materiāla rukuma) iestrādājot vēja plēvi (siltumvadītspējas koeficients λ≤0.041  W/(m*K)). U=0.12 W/m 2 K</t>
  </si>
  <si>
    <t>Kāpņutelpas un lifta telpas pārseguma siltināšana ar akmens vati vai  ekvivalentu materiālu 200 mm biezumā no iekštelpas vai ārtelpas (saskaņa ar projektu)  (siltumvadītspējas koeficients  λ≤0.039 W/(m*K)).  U=0.18 W/m 2 K</t>
  </si>
  <si>
    <t>Kāpņutelpas sienu siltināšana ar  akmens vati vai ekvivalentu materiālu 100 mm biezumā bēniņu stāva līmenī (no bēniņu puses) un virs jumta  pārseguma (no ārtelpas). (siltumvadītspējas koeficients  λ≤0.039 W/(m*K)).  U=0.30 W/m 2 K</t>
  </si>
  <si>
    <t>Ēkas veco koka logu nomaiņa pret  jauniem PVC logiem, montējot  tvaika un nokrišņu izolācijas perimetra lentas, U≤1.10 W/m2K. Stiklojumam jābūt selektīvajam pārklājumam, kā arī rāmja profilā jāizmanto energoefektīvie Termix distanceri vai analogi</t>
  </si>
  <si>
    <t>Veco metāla ārdurvju, bēniņu  durvju nomaiņa pret jaunām metāla  ārdurvīm ar aizvērējmehānismiem. U≤1.8 W/m2K</t>
  </si>
  <si>
    <t>Karstā ūdens siltumizolācijas  sakārtošana/nomaiņa ar 3 cm  biezu akmens vates vai ekvivalenta čaulu folijas apvalkā  (siltumvadības koeficients  λ≤0.041 W/(m*K)), bojāto  cauruļu posmu nomaiņa. Karstā ūdens stāvvadu siltumizolācijas sakārtošana/nomaiņa  ar 3 cm biezu akmens vates vai  ekvivalenta čaulu folijas apvalkā (siltumvadības koeficients λ≤0.041 W/(m*K)). Bojāto cauruļu posmu nomaiņa</t>
  </si>
  <si>
    <t>Apkures cauruļvadu siltumizolācijas slāņa atjaunošana  beniņu telpās ar 3-5 cm vai  tehniski iespējami biezu akmens vates vai ekvivalenta  čaulu folijas apvalkā (siltumvadības koeficients λ≤0.045  W/(m*K)). Bojāto cauruļvadu  posmu nomaiņa</t>
  </si>
  <si>
    <t>Veikt apkures sildķermeņu nomaiņu, aprīkot tos ar termostatisko ventili, termostatisko galvu un veikt citus pasākumus pēc nepieciešamības. Paredzēt katram dzīvoklim uz_stādīt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Apkures sistēmas optimāla  darbības režīma izvēle (apkures padeves temperatūras pazemināšana par 2oC – 3oC no  plkst. 24.00 līdz 6.00)</t>
  </si>
  <si>
    <t>Building 65</t>
  </si>
  <si>
    <t>Fasādes sienu siltināšana ar akmens vati vai analogu materiālu 150  mm biezumā (siltumvadītspējas koeficients λ≤0.037 W/(m*K)).  Cokola un pamatu siltināšana 0.5 m  vai tehnoloģiski iespējamā iestrādes  dziļumā ar putupolistirolu Tenapors  Extra 100 mm biezumā (siltumvadības koeficients λ≤0.038  W/(m*K)). Logailu siltināšana 3 cm  vai tehnoloģiski iespējamā iestrādes  biezumā  (siltumvadītspējas koeficients  λ≤0.037 W/(m*K)). Pirms siltināšanas darbiem nepieciešams veikt šuvju un plaisu blīvēšanu un stiprināšanu, kā arī plaknes  ierāvumu līdzināšanu. Usienām=0.22 W/m2K</t>
  </si>
  <si>
    <t>Pagraba pārseguma siltināšana ar  akmens vati vai ekvivalentu materiālu 100 mm biezumā (siltumvadītspējas koeficients λ≤0.037  W/(m*K)). U=0.31 W/m 2 K Iekšējās nesošās sienas siltināšana no pagraba kāpņutelpas puses uz  silto zonu (1.stāva dzīvoklis) ar akmens vati vai analogu materiālu 50  mm biezumā (siltumvadības koeficients λ≤0.037 W/(m*K)). U=0.49 W/m 2 K</t>
  </si>
  <si>
    <t>5. stāva pārseguma siltināšana ar  akmens vati vai ekvivalentu materiālu 300 mm (siltumvadītspējas koeficients λ≤0.037 W/(m*K)). U=0.17 W/m 2 K</t>
  </si>
  <si>
    <t>2. stāva kāpņutelpas pārseguma  (balkona) siltināšana ar akmens vati  vai ekvivalentu materiālu 150 mm  biezumā no iekštelpas vai ārtelpas  (saskaņa ar projektu)  (siltumvadītspējas koeficients  λ≤0.039 W/(m*K)).  U=0.24 W/m 2 K</t>
  </si>
  <si>
    <t xml:space="preserve">Veco metāla ārdurvju nomaiņa pret  jaunām metāla ārdurvīm ar aizvērējmehānismiem. U≤1.8 W/m2K.  Veco bēniņu lūku nomaiņa pret jaunām bēniņu lūkām.  U≤2.0 W/m2K. </t>
  </si>
  <si>
    <t>Karstā ūdens siltumizolācijas  sakārtošana/nomaiņa ar 3 cm  biezu akmens vates vai ekvivalenta čaulu folijas apvalkā  (siltumvadības koeficients  λ≤0.041 W/(m*K)), bojāto  cauruļu posmu nomaiņa. Karstā ūdens stāvvadu siltumizolācijas sakārtošana/nomaiņa  ar 3 cm biezu akmens vates  vai ekvivalenta čaulu folijas  apvalkā (siltumvadības koeficients λ≤0.041 W/(m*K)). Bo_x005F_x0002_jāto cauruļu posmu noma</t>
  </si>
  <si>
    <t>Apkures cauruļvadu siltumizolācijas slāņa atjaunošana  pagraba telpās ar 3-5 cm vai  tehniski iespējami biezu akmens vates vai ekvivalenta  čaulu folijas apvalkā (siltumvadības koeficients λ≤0.045  W/(m*K)). Bojāto cauruļvadu  posmu nomaiņa</t>
  </si>
  <si>
    <t>Veikt apkures sildķermeņu nomaiņu, aprīkot tos ar termostatisko ventili, termostatisko galvu un veikt citus pasākumus pēc nepieciešamības. Paredzēt katram dzīvoklim uzstādīt individuālo siltuma uzskaites patēriņa skaitītāju. Pasākumu kompleksa izpildes  gadījumā rezultātā dzīvokļos  tiktu samazināta vidējā apkures sezonas gaisa temperatūra  par 0.3 oC. Apkures sistēmas  tīrīšana, regulācija, balansēšana un  esošo bojājumu novēršana.  Termoregulatoru uzstādīšana  uz stāvvadiem ar atgaitas  temperatūras kontroli apkures sistēmas funkcionālai tuvināšanai divcauruļu apkures  sistēmai un automātiskai sistēmas balansēšanai vai apkures sistēmas nomaiņa pret  divcauruļu apkures sistēmu. Apkures sistēmas optimāla  darbības režīma izvēle (apkures padeves temperatūras pazemināšana par 2oC – 3oC no  plkst. 24.00 līdz 6.00)</t>
  </si>
  <si>
    <t>Building 66</t>
  </si>
  <si>
    <t>Fasādes sienu siltināšana ar ak_x005F_x0002_mens vati vai analogu materiālu 150  mm biezumā (siltumvadītspējas koe_x005F_x0002_ficients λ≤0.037 W/(m*K)).  Cokola un pamatu siltināšana 0.5 m  vai tehnoloģiski iespējamā iestrādes  dziļumā ar putupolistirolu Tenapors  Extra 100 mm biezumā (siltumva_x005F_x0002_dības koeficients λ≤0.038  W/(m*K)). Sienas paredzēt armēt ar  apmetuma sietu un uzklāt dekora_x005F_x0002_tīvo apmetumu. Logailu siltināšana  3 cm vai tehnoloģiski iespējamā ie_x005F_x0002_strādes biezumā  (siltumvadītspējas koeficients  λ≤0.037 W/(m*K)). Pirms siltināšanas darbiem nepie_x005F_x0002_ciešams veikt šuvju un plaisu blīvē_x005F_x0002_šanu un stiprināšanu, kā arī plaknes  ierāvumu līdzināšanu. Usienām=0.23 W/m2K</t>
  </si>
  <si>
    <t>Pagraba pārseguma siltināšana ar  akmens vati vai ekvivalentu materi_x005F_x0002_ālu 100 mm biezumā (siltumvadīt_x005F_x0002_spējas koeficients λ≤0.037  W/(m*K)). U=0.29 W/m 2 K Iekšējās nesošās sienas siltināšana no pagraba kāpņutelpas puses uz  silto zonu (1.stāva dzīvoklis) ar ak_x005F_x0002_mens vati vai analogu materiālu 50  mm biezumā (siltumvadības koefi_x005F_x0002_cients λ≤0.037 W/(m*K)). Pirms siltināšanas darbiem nepie_x005F_x0002_ciešams veikt šuvju un plaisu blīvē_x005F_x0002_šanu un stiprināšanu, kā arī plaknes  ierāvumu līdzināšanu. U=0.59 W/m 2 K</t>
  </si>
  <si>
    <t>5. stāva (bēniņu) pārseguma siltinā_x005F_x0002_šana ar ekovati vai ekvivalentu ma_x005F_x0002_teriālu 300 mm biezumā (pēc mate_x005F_x0002_riāla rukuma) iestrādājot vēja plēvi  (siltumvadītspējas koeficients  λ≤0.041 W/(m*K)).  U=0.12 W/m 2 K</t>
  </si>
  <si>
    <t>Ēkas veco koka logu nomaiņa pret  jauniem PVC logiem, montējot  tvaika un nokrišņu izolācijas peri_x005F_x0002_metra lentas, U≤1.10 W/m2K. Stiklojumam jābūt selektīvajam pār_x005F_x0002_klājumam, kā arī rāmja profilā jāiz_x005F_x0002_manto energoefektīvie Termix dis_x005F_x0002_tanceri vai analogi.</t>
  </si>
  <si>
    <t>Veco bēniņu lūku nomaiņa pret jau_x005F_x0002_nām bēniņu lūkām.  U≤2.0 W/m2K</t>
  </si>
  <si>
    <t>Karstā ūdens siltumizolācijas  sakārtošana/nomaiņa ar 3 cm  biezu akmens vates vai ekviva_x005F_x0002_lenta čaulu folijas apvalkā  (siltumvadības koeficients  λ≤0.041 W/(m*K)), bojāto  cauruļu posmu nomaiņa. Kar_x005F_x0002_stā ūdens stāvvadu siltumizo_x005F_x0002_lācijas sakārtošana/nomaiņa  ar 3 cm biezu akmens vates vai  ekvivalenta čaulu folijas ap_x005F_x0002_valkā (siltumvadības koefi_x005F_x0002_cients λ≤0.041 W/(m*K)). Bo_x005F_x0002_jāto cauruļu posmu nomaiņa</t>
  </si>
  <si>
    <t>Veikt apkures sildķermeņu no_x005F_x0002_maiņu, aprīkot tos ar ter_x005F_x0002_mostatisko ventili, termosta_x005F_x0002_tisko galvu un veikt citus pasā_x005F_x0002_kumus pēc nepieciešamības. Paredzēt katram dzīvoklim uz_x005F_x0002_stādīt individuālo siltuma uz_x005F_x0002_skaites patēriņa skaitītāju. Pa_x005F_x0002_sākumu kompleksa izpildes  gadījumā rezultātā dzīvokļos  tiktu samazināta vidējā apku_x005F_x0002_res sezonas gaisa temperatūra  par 0.3 oC Apkures sistēmas tīrīšana, re_x005F_x0002_gulācija, balansēšana un  esošo bojājumu novēršana.  Termoregulatoru uzstādīšana  uz stāvvadiem ar atgaitas tem_x005F_x0002_peratūras kontroli apkures  sistēmas funkcionālai tuvinā_x005F_x0002_šanai divcauruļu apkures sis_x005F_x0002_tēmai un automātiskai sistē_x005F_x0002_mas balansēšanai vai apkures  sistēmas nomaiņa pret divcau_x005F_x0002_ruļu apkures sistēmu. Apkures sistēmas optimāla  darbības režīma izvēle (apku_x005F_x0002_res padeves temperatūras pa_x005F_x0002_zemināšana par 2oC – 3 oC</t>
  </si>
  <si>
    <t>Building 67</t>
  </si>
  <si>
    <t>Ēkas ieeju jumtiņu un izeju uz ēkas jumtu siltināšana ar 200 mm (horizontālās konstrukcijas - jumtus) un 150 mm (vertikālās konstrukcijas – sienas), λ≤0,037 W/mK</t>
  </si>
  <si>
    <t>Ēkas pagraba griestu siltināšana ar 150mm siltumizolāciju un cokola siltināšana ar 100mm ekstrudēto putu polistirolu, d≤0,037 W/(mK)</t>
  </si>
  <si>
    <t>Building 68</t>
  </si>
  <si>
    <t>Ēkās kāpņu telpu sienu bēniņos siltināšana ar 150 mm biezu siltumizolācijas slāni.</t>
  </si>
  <si>
    <t>Building 69</t>
  </si>
  <si>
    <t>Building 70</t>
  </si>
  <si>
    <t>Ēkas ārsienu, kas atrodas virs zemes līmeņa siltināšana ar 150 mm biezu siltumizolācijas slāni. Logu aiļu siltināšana ar vismaz 30-50mm biezu siltumizolācijas slāni.</t>
  </si>
  <si>
    <t>Ēkas kāpņu telpu sienu bēniņos siltināšana ar 150 mm biezu siltumizolācijas slāni, λ≤0,037 W/mK</t>
  </si>
  <si>
    <t>Ēkas apkurināmā pagraba sienu, kas atrodas zem zemes līmeņa, (cokola) siltināšana ar 100mm ekstrudēto putu polistirolu, d≤0,037 W/(mK)</t>
  </si>
  <si>
    <t>Ēkas ārdurvju maiņa (izņemot galveno kāpņu telpu durvju, kuras jau ir nomainītas)</t>
  </si>
  <si>
    <t>Apkures sistēmas skalošana</t>
  </si>
  <si>
    <t>Building 71</t>
  </si>
  <si>
    <t>Ēkas kāpņu telpu jumtu un sienu uz bēniņiem siltināšana ar 150 mm biezu siltumizolācijas slāni, λ≤0,037 W/mK</t>
  </si>
  <si>
    <t>Building 72</t>
  </si>
  <si>
    <t>Building 73</t>
  </si>
  <si>
    <t>Ēkas ārsienu siltināšana ar 150 mm biezu siltumizolācijas slāni. Logu aiļu siltināšana ar vismaz 30-50mm biezu siltumizolācijas slāni. Gaisa spraugas ar blakus ēku aizbēršana ar siltumizolācijas materiāla granulām.</t>
  </si>
  <si>
    <t>Ēkas pagraba griestu siltināšana ar 100mm siltumizolāciju un cokola siltināšana ar 100mm ekstrudēto putu polistirolu, d≤0,037 W/(mK)</t>
  </si>
  <si>
    <t>Building 74</t>
  </si>
  <si>
    <t>Building 75</t>
  </si>
  <si>
    <t>Building 76</t>
  </si>
  <si>
    <t>Ēkas ieeju bloku jumtiņu siltināšana ar 200 mm biezu siltumizolācijas slāni, λ≤0,037 W/mK</t>
  </si>
  <si>
    <t>Building 77</t>
  </si>
  <si>
    <t>Ēkas ārsienu siltināšana ar 200 mm biezu siltumizolācijas slāni. Ārsienas lodžijās siltināmas ar 150 mm biezu siltumizolācijas slāni. Logu aiļu siltināšana ar vismaz 30-50mm biezu siltumizolācijas slāni.</t>
  </si>
  <si>
    <t>Ēkas tehnisko bēniņu grīdas siltināšana ar 300 mm beramo vati vai ekvivalentu, d≤0,043 W/(mK)</t>
  </si>
  <si>
    <t>Ēkas pagraba griestu siltināšana ar 100mm siltumizolāciju un cokola siltināšana ar 100mm ekstrudēto putu polistirolu, d≤0,041 W/(mK)</t>
  </si>
  <si>
    <t>Stikla bloku pie ieejām nomaiņa pret trīsstiklu pakešu logiem plastikāta rāmjos</t>
  </si>
  <si>
    <t>Jaunas apkures sistēmas izveide ēkā</t>
  </si>
  <si>
    <t>Karstā ūdens sistēmas cauruļvadu siltināšana pagrabā</t>
  </si>
  <si>
    <t>Building 78</t>
  </si>
  <si>
    <t>Ēkas ārsienu siltināšana ar 200 mm biezu siltumizolācijas slāni. Logu aiļu siltināšana ar vismaz 30-50mm biezu siltumizolācijas slāni.</t>
  </si>
  <si>
    <t>Karstā ūdens sistēmas cauruļvadu siltināšana</t>
  </si>
  <si>
    <t>Building 79</t>
  </si>
  <si>
    <t>Building 80</t>
  </si>
  <si>
    <t>Ēkas kāpņu telpu logu nomaiņa pret trīsstiklu pakešu logiem plastikāta rāmjos</t>
  </si>
  <si>
    <t>Building 81</t>
  </si>
  <si>
    <t>Ēkas ārsienu siltināšana ar 200 mm biezu siltumizolācijas slāni. Lodžiju sienu un kāpņu telpu sienu siltināšana ar 150 mm biezu siltumizolācijas slānio. Logu aiļu siltināšana ar vismaz 30-50mm biezu siltumizolācijas slāni.</t>
  </si>
  <si>
    <t>Ēkas bēniņu grīdas siltināšana ar 300 mm beramo vati vai ekvivalentu, d≤0,043 W/(mK) Caurbrauktuves jumta siltināšana ar 250 mm siltumizolāciju, d≤0,041 W/(mK)</t>
  </si>
  <si>
    <t>Ēkas pagraba griestu siltināšana ar 100mm siltumizolāciju un cokola siltināšana ar 100mm ekstrudēto putu polistirolu, d≤0,041 W/(mK); Caurbrauktuves pārseguma siltināšana ar 100 mm siltumizolāciju, d≤0,041 W/(mK)</t>
  </si>
  <si>
    <t>Stikla bloku pie ēkas ārdurvīm nomaiņa pret trīsstiklu pakešu logiem plastikāta rāmjos</t>
  </si>
  <si>
    <t>Ēkas veco metāla un koka ārdurvju maiņa</t>
  </si>
  <si>
    <t>Building 82</t>
  </si>
  <si>
    <t>Ēkas cokola siltināšana ar 100mm ekstrudēto putu polistirolu, d≤0,041 W/(mK)</t>
  </si>
  <si>
    <t>Building 83</t>
  </si>
  <si>
    <t>Ēkas ārsienu siltināšana ar 200 mm biezu siltumizolācijas slāni. Lodžiju sienas siltināmas ar 150 mm siltumizolācijas slāni. Logu aiļu siltināšana ar vismaz 30-50mm biezu siltumizolācijas slāni.</t>
  </si>
  <si>
    <t>Ēkas nemainīto kāpņu telpu durvju, kas atrodas katrā stāvā, nomaiņa pret trīsstiklu pakešu durvīm plastikāta rāmjos</t>
  </si>
  <si>
    <t>Building 84</t>
  </si>
  <si>
    <t>Building 85</t>
  </si>
  <si>
    <t>Building 86</t>
  </si>
  <si>
    <t>Kāpņu telpu logu un stikla bloku pie ieejām nomaiņa pret trīsstiklu pakešu logiem plastikāta rāmjos</t>
  </si>
  <si>
    <t>Ēkas ārdurvju uz pagrabu maiņa</t>
  </si>
  <si>
    <t>Building 87</t>
  </si>
  <si>
    <t>Building 88</t>
  </si>
  <si>
    <t>Ēkas ārsienu siltināšana ar 200 mm biezu siltumizolācijas slāni. Lodžiju sienu siltināšana ar 150 mm biezu siltumizolācijas slāni. Logu aiļu siltināšana ar vismaz 30-50mm biezu siltumizolācijas slāni.</t>
  </si>
  <si>
    <t>Ēkas jumta siltināšana ar 250 mm siltumizolāciju, d≤0,043 W/(mK)</t>
  </si>
  <si>
    <t>Ēkas nemainīto kāpņu telpu logu (koka rāmjos un stikla bloku) nomaiņa pret trīsstiklu pakešu logiem plastikāta rāmjos</t>
  </si>
  <si>
    <t>Building 89</t>
  </si>
  <si>
    <t>Building 90</t>
  </si>
  <si>
    <t>Ēkas ārsienu siltināšana ar 200 mm biezu siltumizolācijas slāni. Dzīvokļu lodžiju sienu siltināšana ar 150 mm biezu siltumizolācijas slāni, bet kāpņu telpu lodžiju siltināšana ar 120 mm biezu siltumizolācijas slāni. Logu aiļu siltināšana ar vismaz 30-50mm biezu siltumizolācijas slāni.</t>
  </si>
  <si>
    <t>Ēkas bēniņu grīdas siltināšana ar 150 mm beramo vati vai ekvivalentu, d≤0,043 W/(mK) Ēkas jumta siltināšana ar 150 mm vati vai ekvivalentu, d≤0,039 W/(mK)</t>
  </si>
  <si>
    <t>Building 91</t>
  </si>
  <si>
    <t>Decentralized heating - electric</t>
  </si>
  <si>
    <t>Decentralized heating - wood-burning or pellet Stoves</t>
  </si>
  <si>
    <t>Heating system</t>
  </si>
  <si>
    <t>District heating</t>
  </si>
  <si>
    <t>Building serie</t>
  </si>
  <si>
    <t>Avg. indoor height (m)</t>
  </si>
  <si>
    <t>Amount</t>
  </si>
  <si>
    <t>Staļina laika projekts</t>
  </si>
  <si>
    <t>316/318</t>
  </si>
  <si>
    <t>Brežņeva laika projekts</t>
  </si>
  <si>
    <t>Mazģimeņu projekts</t>
  </si>
  <si>
    <t>Ļeņingradas projekts</t>
  </si>
  <si>
    <t>Vācu projekts</t>
  </si>
  <si>
    <t>Individuālais projekts, koka ēka</t>
  </si>
  <si>
    <t>Cits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</si>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</sst>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_-[$€-2]\ * #,##0.00_-;\-[$€-2]\ * #,##0.00_-;_-[$€-2]\ * \-??_-;_-@_-"/>
  </numFmts>
  <fonts count="14" x14ac:knownFonts="1">
    <font>
      <sz val="11"/>
      <color rgb="FF000000"/>
      <name val="Calibri"/>
      <family val="2"/>
      <charset val="1"/>
    </font>
    <font>
      <b/>
      <sz val="12"/>
      <color rgb="FF000000"/>
      <name val="Calibri"/>
      <family val="2"/>
      <charset val="1"/>
    </font>
    <font>
      <b/>
      <sz val="11"/>
      <color rgb="FF000000"/>
      <name val="Calibri"/>
      <family val="2"/>
      <charset val="1"/>
    </font>
    <font>
      <sz val="10"/>
      <color rgb="FF000000"/>
      <name val="Calibri"/>
      <family val="2"/>
      <charset val="1"/>
    </font>
    <font>
      <sz val="10"/>
      <color rgb="FFFF0000"/>
      <name val="Calibri"/>
      <family val="2"/>
      <charset val="1"/>
    </font>
    <font>
      <b/>
      <sz val="10"/>
      <color rgb="FF000000"/>
      <name val="Calibri"/>
      <family val="2"/>
      <charset val="1"/>
    </font>
    <font>
      <sz val="9"/>
      <color rgb="FF000000"/>
      <name val="Calibri"/>
      <family val="2"/>
      <charset val="1"/>
    </font>
    <font>
      <b/>
      <sz val="14"/>
      <color rgb="FF000000"/>
      <name val="Calibri"/>
      <family val="2"/>
      <charset val="1"/>
    </font>
    <font>
      <i/>
      <sz val="11"/>
      <color rgb="FF404040"/>
      <name val="Calibri"/>
      <family val="2"/>
      <charset val="1"/>
    </font>
    <font>
      <i/>
      <sz val="11"/>
      <color rgb="FFAEAAAA"/>
      <name val="Calibri"/>
      <family val="2"/>
      <charset val="1"/>
    </font>
    <font>
      <sz val="11"/>
      <name val="Calibri"/>
      <family val="2"/>
      <charset val="1"/>
    </font>
    <font>
      <b/>
      <sz val="11"/>
      <color rgb="FF2F5597"/>
      <name val="Calibri"/>
      <family val="2"/>
      <charset val="1"/>
    </font>
    <font>
      <sz val="11"/>
      <color rgb="FF2F5597"/>
      <name val="Calibri"/>
      <family val="2"/>
      <charset val="1"/>
    </font>
    <font>
      <sz val="12"/>
      <color theme="1"/>
      <name val="Calibri"/>
      <family val="2"/>
      <scheme val="minor"/>
    </font>
  </fonts>
  <fills count="8">
    <fill>
      <patternFill patternType="none"/>
    </fill>
    <fill>
      <patternFill patternType="gray125"/>
    </fill>
    <fill>
      <patternFill patternType="solid">
        <fgColor rgb="FFE7E6E6"/>
        <bgColor rgb="FFDAE3F3"/>
      </patternFill>
    </fill>
    <fill>
      <patternFill patternType="solid">
        <fgColor rgb="FFFFD966"/>
        <bgColor rgb="FFFFFF99"/>
      </patternFill>
    </fill>
    <fill>
      <patternFill patternType="solid">
        <fgColor rgb="FFB4C6E7"/>
        <bgColor rgb="FFBFBFBF"/>
      </patternFill>
    </fill>
    <fill>
      <patternFill patternType="solid">
        <fgColor rgb="FFBFBFBF"/>
        <bgColor rgb="FFB4C6E7"/>
      </patternFill>
    </fill>
    <fill>
      <patternFill patternType="solid">
        <fgColor rgb="FF8EA9DB"/>
        <bgColor rgb="FFAEAAAA"/>
      </patternFill>
    </fill>
    <fill>
      <patternFill patternType="solid">
        <fgColor rgb="FFDAE3F3"/>
        <bgColor rgb="FFE7E6E6"/>
      </patternFill>
    </fill>
  </fills>
  <borders count="22">
    <border>
      <left/>
      <right/>
      <top/>
      <bottom/>
      <diagonal/>
    </border>
    <border>
      <left style="thin">
        <color auto="1"/>
      </left>
      <right/>
      <top style="thin">
        <color auto="1"/>
      </top>
      <bottom/>
      <diagonal/>
    </border>
    <border>
      <left style="thin">
        <color auto="1"/>
      </left>
      <right style="thin">
        <color auto="1"/>
      </right>
      <top/>
      <bottom style="medium">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right/>
      <top/>
      <bottom style="medium">
        <color auto="1"/>
      </bottom>
      <diagonal/>
    </border>
    <border>
      <left/>
      <right/>
      <top/>
      <bottom style="hair">
        <color auto="1"/>
      </bottom>
      <diagonal/>
    </border>
    <border>
      <left/>
      <right/>
      <top/>
      <bottom style="thick">
        <color auto="1"/>
      </bottom>
      <diagonal/>
    </border>
    <border>
      <left style="thin">
        <color theme="0" tint="-0.14999847407452621"/>
      </left>
      <right/>
      <top style="thin">
        <color theme="0" tint="-0.14996795556505021"/>
      </top>
      <bottom style="thin">
        <color theme="0" tint="-0.14996795556505021"/>
      </bottom>
      <diagonal/>
    </border>
  </borders>
  <cellStyleXfs count="2">
    <xf numFmtId="0" fontId="0" fillId="0" borderId="0"/>
    <xf numFmtId="0" fontId="13" fillId="0" borderId="0"/>
  </cellStyleXfs>
  <cellXfs count="89">
    <xf numFmtId="0" fontId="0" fillId="0" borderId="0" xfId="0"/>
    <xf numFmtId="0" fontId="0" fillId="0" borderId="0" xfId="0" applyAlignment="1">
      <alignment wrapText="1"/>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2" fillId="2" borderId="5" xfId="0" applyFont="1" applyFill="1" applyBorder="1" applyAlignment="1">
      <alignment horizontal="left"/>
    </xf>
    <xf numFmtId="0" fontId="2" fillId="2" borderId="6" xfId="0" applyFont="1" applyFill="1" applyBorder="1" applyAlignment="1">
      <alignment horizontal="center"/>
    </xf>
    <xf numFmtId="0" fontId="2" fillId="2" borderId="7" xfId="0" applyFont="1" applyFill="1" applyBorder="1" applyAlignment="1">
      <alignment horizontal="center"/>
    </xf>
    <xf numFmtId="0" fontId="3" fillId="0" borderId="0" xfId="0" applyFont="1" applyAlignment="1">
      <alignment wrapText="1"/>
    </xf>
    <xf numFmtId="0" fontId="4" fillId="0" borderId="0" xfId="0" applyFont="1" applyAlignment="1">
      <alignment wrapText="1"/>
    </xf>
    <xf numFmtId="0" fontId="4" fillId="3" borderId="9" xfId="0" applyFont="1" applyFill="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4" fillId="3" borderId="10" xfId="0" applyFont="1" applyFill="1" applyBorder="1" applyAlignment="1">
      <alignment wrapText="1"/>
    </xf>
    <xf numFmtId="0" fontId="3" fillId="4"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5" fillId="0" borderId="0" xfId="0" applyFont="1" applyAlignment="1">
      <alignment wrapText="1"/>
    </xf>
    <xf numFmtId="0" fontId="6" fillId="0" borderId="0" xfId="0" applyFont="1" applyAlignment="1">
      <alignment wrapText="1"/>
    </xf>
    <xf numFmtId="0" fontId="6" fillId="5" borderId="13" xfId="0" applyFont="1" applyFill="1" applyBorder="1" applyAlignment="1">
      <alignment wrapText="1"/>
    </xf>
    <xf numFmtId="0" fontId="6" fillId="5" borderId="7" xfId="0" applyFont="1" applyFill="1" applyBorder="1" applyAlignment="1">
      <alignment wrapText="1"/>
    </xf>
    <xf numFmtId="0" fontId="6" fillId="5" borderId="0" xfId="0" applyFont="1" applyFill="1" applyAlignment="1">
      <alignment wrapText="1"/>
    </xf>
    <xf numFmtId="0" fontId="6" fillId="5" borderId="8" xfId="0" applyFont="1" applyFill="1" applyBorder="1" applyAlignment="1">
      <alignment wrapText="1"/>
    </xf>
    <xf numFmtId="0" fontId="6" fillId="5" borderId="11" xfId="0" applyFont="1" applyFill="1" applyBorder="1" applyAlignment="1">
      <alignment wrapText="1"/>
    </xf>
    <xf numFmtId="0" fontId="6" fillId="5" borderId="5" xfId="0" applyFont="1" applyFill="1" applyBorder="1" applyAlignment="1">
      <alignment wrapText="1"/>
    </xf>
    <xf numFmtId="0" fontId="6" fillId="5" borderId="14" xfId="0" applyFont="1" applyFill="1" applyBorder="1" applyAlignment="1">
      <alignment wrapText="1"/>
    </xf>
    <xf numFmtId="0" fontId="6" fillId="5" borderId="15" xfId="0" applyFont="1" applyFill="1" applyBorder="1" applyAlignment="1">
      <alignment wrapText="1"/>
    </xf>
    <xf numFmtId="0" fontId="7" fillId="0" borderId="0" xfId="0" applyFont="1" applyAlignment="1">
      <alignment wrapText="1"/>
    </xf>
    <xf numFmtId="0" fontId="0" fillId="0" borderId="10" xfId="0" applyBorder="1"/>
    <xf numFmtId="1" fontId="0" fillId="0" borderId="3" xfId="0" applyNumberFormat="1" applyBorder="1"/>
    <xf numFmtId="0" fontId="0" fillId="0" borderId="4" xfId="0" applyBorder="1"/>
    <xf numFmtId="164" fontId="0" fillId="0" borderId="0" xfId="0" applyNumberFormat="1"/>
    <xf numFmtId="165" fontId="0" fillId="0" borderId="0" xfId="0" applyNumberFormat="1"/>
    <xf numFmtId="0" fontId="0" fillId="0" borderId="12" xfId="0" applyBorder="1"/>
    <xf numFmtId="166" fontId="0" fillId="0" borderId="0" xfId="0" applyNumberFormat="1"/>
    <xf numFmtId="166" fontId="0" fillId="0" borderId="10" xfId="0" applyNumberFormat="1" applyBorder="1"/>
    <xf numFmtId="0" fontId="2" fillId="0" borderId="0" xfId="0" applyFont="1" applyAlignment="1">
      <alignment wrapText="1"/>
    </xf>
    <xf numFmtId="0" fontId="8" fillId="0" borderId="0" xfId="0" applyFont="1"/>
    <xf numFmtId="0" fontId="9" fillId="0" borderId="0" xfId="0" applyFont="1"/>
    <xf numFmtId="0" fontId="9" fillId="2" borderId="12" xfId="0" applyFont="1" applyFill="1" applyBorder="1" applyAlignment="1">
      <alignment wrapText="1"/>
    </xf>
    <xf numFmtId="0" fontId="9" fillId="2" borderId="0" xfId="0" applyFont="1" applyFill="1"/>
    <xf numFmtId="0" fontId="9" fillId="2" borderId="10" xfId="0" applyFont="1" applyFill="1" applyBorder="1"/>
    <xf numFmtId="164" fontId="9" fillId="0" borderId="0" xfId="0" applyNumberFormat="1" applyFont="1"/>
    <xf numFmtId="0" fontId="9" fillId="2" borderId="12" xfId="0" applyFont="1" applyFill="1" applyBorder="1"/>
    <xf numFmtId="0" fontId="9" fillId="0" borderId="10" xfId="0" applyFont="1" applyBorder="1"/>
    <xf numFmtId="0" fontId="0" fillId="0" borderId="0" xfId="0" applyAlignment="1">
      <alignment horizontal="right"/>
    </xf>
    <xf numFmtId="0" fontId="6" fillId="5" borderId="17" xfId="0" applyFont="1" applyFill="1" applyBorder="1" applyAlignment="1">
      <alignment wrapText="1"/>
    </xf>
    <xf numFmtId="0" fontId="2" fillId="0" borderId="0" xfId="0" applyFont="1"/>
    <xf numFmtId="0" fontId="10" fillId="0" borderId="0" xfId="0" applyFont="1"/>
    <xf numFmtId="0" fontId="1" fillId="2" borderId="0" xfId="0" applyFont="1" applyFill="1" applyAlignment="1">
      <alignment horizontal="center"/>
    </xf>
    <xf numFmtId="0" fontId="0" fillId="0" borderId="13" xfId="0" applyBorder="1" applyAlignment="1">
      <alignment wrapText="1"/>
    </xf>
    <xf numFmtId="0" fontId="6" fillId="5" borderId="9" xfId="0" applyFont="1" applyFill="1" applyBorder="1" applyAlignment="1">
      <alignment wrapText="1"/>
    </xf>
    <xf numFmtId="0" fontId="6" fillId="5" borderId="6" xfId="0" applyFont="1" applyFill="1" applyBorder="1" applyAlignment="1">
      <alignment wrapText="1"/>
    </xf>
    <xf numFmtId="0" fontId="2" fillId="0" borderId="6" xfId="0" applyFont="1" applyBorder="1"/>
    <xf numFmtId="0" fontId="0" fillId="6" borderId="0" xfId="0" applyFill="1"/>
    <xf numFmtId="0" fontId="0" fillId="0" borderId="3" xfId="0" applyBorder="1"/>
    <xf numFmtId="0" fontId="0" fillId="0" borderId="3" xfId="0" applyBorder="1" applyAlignment="1">
      <alignment wrapText="1"/>
    </xf>
    <xf numFmtId="166" fontId="0" fillId="0" borderId="3" xfId="0" applyNumberFormat="1" applyBorder="1"/>
    <xf numFmtId="9" fontId="0" fillId="6" borderId="0" xfId="0" applyNumberFormat="1" applyFill="1"/>
    <xf numFmtId="0" fontId="0" fillId="0" borderId="18" xfId="0" applyBorder="1"/>
    <xf numFmtId="0" fontId="0" fillId="0" borderId="18" xfId="0" applyBorder="1" applyAlignment="1">
      <alignment wrapText="1"/>
    </xf>
    <xf numFmtId="166" fontId="0" fillId="0" borderId="18" xfId="0" applyNumberFormat="1" applyBorder="1"/>
    <xf numFmtId="0" fontId="2" fillId="6" borderId="0" xfId="0" applyFont="1" applyFill="1"/>
    <xf numFmtId="166" fontId="2" fillId="6" borderId="0" xfId="0" applyNumberFormat="1" applyFont="1" applyFill="1"/>
    <xf numFmtId="10" fontId="0" fillId="0" borderId="0" xfId="0" applyNumberFormat="1"/>
    <xf numFmtId="10" fontId="0" fillId="0" borderId="3" xfId="0" applyNumberFormat="1" applyBorder="1"/>
    <xf numFmtId="10" fontId="0" fillId="0" borderId="18" xfId="0" applyNumberFormat="1" applyBorder="1"/>
    <xf numFmtId="0" fontId="0" fillId="0" borderId="18" xfId="0" applyBorder="1" applyAlignment="1">
      <alignment horizontal="right"/>
    </xf>
    <xf numFmtId="166" fontId="0" fillId="0" borderId="18" xfId="0" applyNumberFormat="1" applyBorder="1" applyAlignment="1">
      <alignment horizontal="right"/>
    </xf>
    <xf numFmtId="0" fontId="10" fillId="0" borderId="0" xfId="0" applyFont="1" applyAlignment="1">
      <alignment wrapText="1"/>
    </xf>
    <xf numFmtId="166" fontId="0" fillId="0" borderId="0" xfId="0" applyNumberFormat="1" applyAlignment="1">
      <alignment horizontal="right"/>
    </xf>
    <xf numFmtId="10" fontId="0" fillId="0" borderId="0" xfId="0" applyNumberFormat="1" applyAlignment="1">
      <alignment horizontal="right"/>
    </xf>
    <xf numFmtId="0" fontId="0" fillId="0" borderId="19" xfId="0" applyBorder="1"/>
    <xf numFmtId="0" fontId="11" fillId="0" borderId="18" xfId="0" applyFont="1" applyBorder="1"/>
    <xf numFmtId="0" fontId="12" fillId="7" borderId="0" xfId="0" applyFont="1" applyFill="1"/>
    <xf numFmtId="0" fontId="12" fillId="0" borderId="0" xfId="0" applyFont="1"/>
    <xf numFmtId="0" fontId="2" fillId="0" borderId="18" xfId="0" applyFont="1" applyBorder="1"/>
    <xf numFmtId="0" fontId="2" fillId="0" borderId="20" xfId="0" applyFont="1" applyBorder="1"/>
    <xf numFmtId="0" fontId="13" fillId="0" borderId="21" xfId="1" applyBorder="1" applyAlignment="1">
      <alignment horizontal="right" vertical="center"/>
    </xf>
    <xf numFmtId="0" fontId="4" fillId="3" borderId="9" xfId="0" applyFont="1" applyFill="1" applyBorder="1" applyAlignment="1">
      <alignment horizontal="left" wrapText="1"/>
    </xf>
    <xf numFmtId="0" fontId="6" fillId="5" borderId="8" xfId="0" applyFont="1" applyFill="1" applyBorder="1" applyAlignment="1">
      <alignment horizontal="left" wrapText="1"/>
    </xf>
    <xf numFmtId="0" fontId="1" fillId="2" borderId="1" xfId="0" applyFont="1" applyFill="1" applyBorder="1" applyAlignment="1">
      <alignment horizontal="center"/>
    </xf>
    <xf numFmtId="0" fontId="2" fillId="2" borderId="2" xfId="0" applyFont="1" applyFill="1" applyBorder="1" applyAlignment="1">
      <alignment horizontal="center" wrapText="1"/>
    </xf>
    <xf numFmtId="0" fontId="0" fillId="2" borderId="8" xfId="0" applyFill="1" applyBorder="1" applyAlignment="1">
      <alignment horizontal="center"/>
    </xf>
    <xf numFmtId="0" fontId="1" fillId="2" borderId="16" xfId="0" applyFont="1" applyFill="1" applyBorder="1" applyAlignment="1">
      <alignment horizontal="center"/>
    </xf>
    <xf numFmtId="0" fontId="1" fillId="2" borderId="13" xfId="0" applyFont="1" applyFill="1" applyBorder="1" applyAlignment="1">
      <alignment horizontal="center"/>
    </xf>
  </cellXfs>
  <cellStyles count="2">
    <cellStyle name="Normal" xfId="0" builtinId="0"/>
    <cellStyle name="Normal 2" xfId="1" xr:uid="{8942FDBE-2261-48EA-8C0A-9E36E285A8B3}"/>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EA9DB"/>
      <rgbColor rgb="FF993366"/>
      <rgbColor rgb="FFFFFFCC"/>
      <rgbColor rgb="FFDAE3F3"/>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AEAAAA"/>
      <rgbColor rgb="FF003366"/>
      <rgbColor rgb="FF339966"/>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1200150</xdr:colOff>
      <xdr:row>23</xdr:row>
      <xdr:rowOff>158750</xdr:rowOff>
    </xdr:to>
    <xdr:sp macro="" textlink="">
      <xdr:nvSpPr>
        <xdr:cNvPr id="1216" name="_x0000_t202" hidden="1">
          <a:extLst>
            <a:ext uri="{FF2B5EF4-FFF2-40B4-BE49-F238E27FC236}">
              <a16:creationId xmlns:a16="http://schemas.microsoft.com/office/drawing/2014/main" id="{5DCE40CA-AAEC-D16A-A1BE-6683C55C09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14" name="_x0000_t202" hidden="1">
          <a:extLst>
            <a:ext uri="{FF2B5EF4-FFF2-40B4-BE49-F238E27FC236}">
              <a16:creationId xmlns:a16="http://schemas.microsoft.com/office/drawing/2014/main" id="{F81E206E-4026-CF74-4A95-E50D4429FCCE}"/>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12" name="_x0000_t202" hidden="1">
          <a:extLst>
            <a:ext uri="{FF2B5EF4-FFF2-40B4-BE49-F238E27FC236}">
              <a16:creationId xmlns:a16="http://schemas.microsoft.com/office/drawing/2014/main" id="{B91DE401-3E2D-9D0E-447C-DAA88A4ED2C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10" name="_x0000_t202" hidden="1">
          <a:extLst>
            <a:ext uri="{FF2B5EF4-FFF2-40B4-BE49-F238E27FC236}">
              <a16:creationId xmlns:a16="http://schemas.microsoft.com/office/drawing/2014/main" id="{9E21A95D-D774-F4FA-8A40-7F54816095D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08" name="_x0000_t202" hidden="1">
          <a:extLst>
            <a:ext uri="{FF2B5EF4-FFF2-40B4-BE49-F238E27FC236}">
              <a16:creationId xmlns:a16="http://schemas.microsoft.com/office/drawing/2014/main" id="{6D704F40-6826-BDB2-0F54-093135E7D24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06" name="_x0000_t202" hidden="1">
          <a:extLst>
            <a:ext uri="{FF2B5EF4-FFF2-40B4-BE49-F238E27FC236}">
              <a16:creationId xmlns:a16="http://schemas.microsoft.com/office/drawing/2014/main" id="{BA22A111-7841-75CC-1432-B2460E83A7A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04" name="_x0000_t202" hidden="1">
          <a:extLst>
            <a:ext uri="{FF2B5EF4-FFF2-40B4-BE49-F238E27FC236}">
              <a16:creationId xmlns:a16="http://schemas.microsoft.com/office/drawing/2014/main" id="{45A13316-92AE-DA4C-D3EE-B9D28AFDF3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02" name="_x0000_t202" hidden="1">
          <a:extLst>
            <a:ext uri="{FF2B5EF4-FFF2-40B4-BE49-F238E27FC236}">
              <a16:creationId xmlns:a16="http://schemas.microsoft.com/office/drawing/2014/main" id="{B99EB72D-F91E-A554-2D2A-650C3925FA5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00" name="_x0000_t202" hidden="1">
          <a:extLst>
            <a:ext uri="{FF2B5EF4-FFF2-40B4-BE49-F238E27FC236}">
              <a16:creationId xmlns:a16="http://schemas.microsoft.com/office/drawing/2014/main" id="{03FDA21F-78B5-1059-A5D5-3601F13DD13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98" name="_x0000_t202" hidden="1">
          <a:extLst>
            <a:ext uri="{FF2B5EF4-FFF2-40B4-BE49-F238E27FC236}">
              <a16:creationId xmlns:a16="http://schemas.microsoft.com/office/drawing/2014/main" id="{1899B2B4-6362-9EBF-464F-B194B1E5604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96" name="_x0000_t202" hidden="1">
          <a:extLst>
            <a:ext uri="{FF2B5EF4-FFF2-40B4-BE49-F238E27FC236}">
              <a16:creationId xmlns:a16="http://schemas.microsoft.com/office/drawing/2014/main" id="{5286633B-E758-0A28-3332-42E70B29A7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94" name="_x0000_t202" hidden="1">
          <a:extLst>
            <a:ext uri="{FF2B5EF4-FFF2-40B4-BE49-F238E27FC236}">
              <a16:creationId xmlns:a16="http://schemas.microsoft.com/office/drawing/2014/main" id="{5881F6E6-7071-924B-ADD0-9279378CED6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92" name="_x0000_t202" hidden="1">
          <a:extLst>
            <a:ext uri="{FF2B5EF4-FFF2-40B4-BE49-F238E27FC236}">
              <a16:creationId xmlns:a16="http://schemas.microsoft.com/office/drawing/2014/main" id="{9C893256-34CF-ECA9-BAD2-612CF95EF38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90" name="_x0000_t202" hidden="1">
          <a:extLst>
            <a:ext uri="{FF2B5EF4-FFF2-40B4-BE49-F238E27FC236}">
              <a16:creationId xmlns:a16="http://schemas.microsoft.com/office/drawing/2014/main" id="{D7CAB5B6-2A47-157E-7CFD-B5048137796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88" name="_x0000_t202" hidden="1">
          <a:extLst>
            <a:ext uri="{FF2B5EF4-FFF2-40B4-BE49-F238E27FC236}">
              <a16:creationId xmlns:a16="http://schemas.microsoft.com/office/drawing/2014/main" id="{3F255FF4-3FAA-58FA-8994-2C3EEE6E491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86" name="_x0000_t202" hidden="1">
          <a:extLst>
            <a:ext uri="{FF2B5EF4-FFF2-40B4-BE49-F238E27FC236}">
              <a16:creationId xmlns:a16="http://schemas.microsoft.com/office/drawing/2014/main" id="{801CA1B9-7C3A-3D47-749E-AFD83732DC7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84" name="_x0000_t202" hidden="1">
          <a:extLst>
            <a:ext uri="{FF2B5EF4-FFF2-40B4-BE49-F238E27FC236}">
              <a16:creationId xmlns:a16="http://schemas.microsoft.com/office/drawing/2014/main" id="{CB631A13-CE26-CCB3-55DF-F625C387011E}"/>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82" name="_x0000_t202" hidden="1">
          <a:extLst>
            <a:ext uri="{FF2B5EF4-FFF2-40B4-BE49-F238E27FC236}">
              <a16:creationId xmlns:a16="http://schemas.microsoft.com/office/drawing/2014/main" id="{DEE9FB8B-00BB-94AF-B13A-7B512C15240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80" name="_x0000_t202" hidden="1">
          <a:extLst>
            <a:ext uri="{FF2B5EF4-FFF2-40B4-BE49-F238E27FC236}">
              <a16:creationId xmlns:a16="http://schemas.microsoft.com/office/drawing/2014/main" id="{67B1DEF0-427F-3B40-B92D-F80C2E14D7EA}"/>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78" name="_x0000_t202" hidden="1">
          <a:extLst>
            <a:ext uri="{FF2B5EF4-FFF2-40B4-BE49-F238E27FC236}">
              <a16:creationId xmlns:a16="http://schemas.microsoft.com/office/drawing/2014/main" id="{60D35C6E-E27A-AB24-1462-07DADD9C641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76" name="_x0000_t202" hidden="1">
          <a:extLst>
            <a:ext uri="{FF2B5EF4-FFF2-40B4-BE49-F238E27FC236}">
              <a16:creationId xmlns:a16="http://schemas.microsoft.com/office/drawing/2014/main" id="{444DEE13-2D3E-9A0B-5911-99CA157CFC1D}"/>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74" name="_x0000_t202" hidden="1">
          <a:extLst>
            <a:ext uri="{FF2B5EF4-FFF2-40B4-BE49-F238E27FC236}">
              <a16:creationId xmlns:a16="http://schemas.microsoft.com/office/drawing/2014/main" id="{4EDB859A-2A3D-516A-3341-9AFFCE4CB77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72" name="_x0000_t202" hidden="1">
          <a:extLst>
            <a:ext uri="{FF2B5EF4-FFF2-40B4-BE49-F238E27FC236}">
              <a16:creationId xmlns:a16="http://schemas.microsoft.com/office/drawing/2014/main" id="{B57CF952-AB14-B880-6B36-71BE97A4415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70" name="_x0000_t202" hidden="1">
          <a:extLst>
            <a:ext uri="{FF2B5EF4-FFF2-40B4-BE49-F238E27FC236}">
              <a16:creationId xmlns:a16="http://schemas.microsoft.com/office/drawing/2014/main" id="{564F31E1-2361-E0A5-7EC5-CBA21A73B4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68" name="_x0000_t202" hidden="1">
          <a:extLst>
            <a:ext uri="{FF2B5EF4-FFF2-40B4-BE49-F238E27FC236}">
              <a16:creationId xmlns:a16="http://schemas.microsoft.com/office/drawing/2014/main" id="{A964E3FD-438C-0001-5B73-080143A3D7E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66" name="_x0000_t202" hidden="1">
          <a:extLst>
            <a:ext uri="{FF2B5EF4-FFF2-40B4-BE49-F238E27FC236}">
              <a16:creationId xmlns:a16="http://schemas.microsoft.com/office/drawing/2014/main" id="{E81870CE-DEFC-FE6D-4BD9-4C9BA5D7D5B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64" name="_x0000_t202" hidden="1">
          <a:extLst>
            <a:ext uri="{FF2B5EF4-FFF2-40B4-BE49-F238E27FC236}">
              <a16:creationId xmlns:a16="http://schemas.microsoft.com/office/drawing/2014/main" id="{C5548E48-2444-69EF-9258-1C277631749A}"/>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62" name="_x0000_t202" hidden="1">
          <a:extLst>
            <a:ext uri="{FF2B5EF4-FFF2-40B4-BE49-F238E27FC236}">
              <a16:creationId xmlns:a16="http://schemas.microsoft.com/office/drawing/2014/main" id="{CC15B728-A7FA-53F0-F84E-ADC15A58301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60" name="_x0000_t202" hidden="1">
          <a:extLst>
            <a:ext uri="{FF2B5EF4-FFF2-40B4-BE49-F238E27FC236}">
              <a16:creationId xmlns:a16="http://schemas.microsoft.com/office/drawing/2014/main" id="{B39833A6-8593-0EA3-FE29-8BCC36DA611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58" name="_x0000_t202" hidden="1">
          <a:extLst>
            <a:ext uri="{FF2B5EF4-FFF2-40B4-BE49-F238E27FC236}">
              <a16:creationId xmlns:a16="http://schemas.microsoft.com/office/drawing/2014/main" id="{3C241CDB-C368-16D8-8518-E1BDB469FDA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56" name="_x0000_t202" hidden="1">
          <a:extLst>
            <a:ext uri="{FF2B5EF4-FFF2-40B4-BE49-F238E27FC236}">
              <a16:creationId xmlns:a16="http://schemas.microsoft.com/office/drawing/2014/main" id="{CBA31646-C73B-3C3B-ADA1-EEC4DAC9DD5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54" name="_x0000_t202" hidden="1">
          <a:extLst>
            <a:ext uri="{FF2B5EF4-FFF2-40B4-BE49-F238E27FC236}">
              <a16:creationId xmlns:a16="http://schemas.microsoft.com/office/drawing/2014/main" id="{DBB05055-146F-01DD-7FD7-D8E1D926478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52" name="_x0000_t202" hidden="1">
          <a:extLst>
            <a:ext uri="{FF2B5EF4-FFF2-40B4-BE49-F238E27FC236}">
              <a16:creationId xmlns:a16="http://schemas.microsoft.com/office/drawing/2014/main" id="{14A7B9E8-4EBC-8161-C453-B580F2F96B25}"/>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50" name="_x0000_t202" hidden="1">
          <a:extLst>
            <a:ext uri="{FF2B5EF4-FFF2-40B4-BE49-F238E27FC236}">
              <a16:creationId xmlns:a16="http://schemas.microsoft.com/office/drawing/2014/main" id="{B3877C93-9E9C-5059-5CB6-7C242FD610B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48" name="_x0000_t202" hidden="1">
          <a:extLst>
            <a:ext uri="{FF2B5EF4-FFF2-40B4-BE49-F238E27FC236}">
              <a16:creationId xmlns:a16="http://schemas.microsoft.com/office/drawing/2014/main" id="{85345A78-EF76-749B-7C94-0B811F31A91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46" name="_x0000_t202" hidden="1">
          <a:extLst>
            <a:ext uri="{FF2B5EF4-FFF2-40B4-BE49-F238E27FC236}">
              <a16:creationId xmlns:a16="http://schemas.microsoft.com/office/drawing/2014/main" id="{F7C2E8ED-104C-8401-FB1F-B370B125B1D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44" name="_x0000_t202" hidden="1">
          <a:extLst>
            <a:ext uri="{FF2B5EF4-FFF2-40B4-BE49-F238E27FC236}">
              <a16:creationId xmlns:a16="http://schemas.microsoft.com/office/drawing/2014/main" id="{1CCEEA44-7B8F-2572-AF1A-6E39559EBD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42" name="_x0000_t202" hidden="1">
          <a:extLst>
            <a:ext uri="{FF2B5EF4-FFF2-40B4-BE49-F238E27FC236}">
              <a16:creationId xmlns:a16="http://schemas.microsoft.com/office/drawing/2014/main" id="{27ADF745-39E5-4874-96B6-FF4410A1691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40" name="_x0000_t202" hidden="1">
          <a:extLst>
            <a:ext uri="{FF2B5EF4-FFF2-40B4-BE49-F238E27FC236}">
              <a16:creationId xmlns:a16="http://schemas.microsoft.com/office/drawing/2014/main" id="{F4137D9A-8EAF-A4DE-FE20-8E79D14CA5DD}"/>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38" name="_x0000_t202" hidden="1">
          <a:extLst>
            <a:ext uri="{FF2B5EF4-FFF2-40B4-BE49-F238E27FC236}">
              <a16:creationId xmlns:a16="http://schemas.microsoft.com/office/drawing/2014/main" id="{D98EAE35-7FD7-B017-8BFC-31AAEFCD99D4}"/>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36" name="_x0000_t202" hidden="1">
          <a:extLst>
            <a:ext uri="{FF2B5EF4-FFF2-40B4-BE49-F238E27FC236}">
              <a16:creationId xmlns:a16="http://schemas.microsoft.com/office/drawing/2014/main" id="{E76B700A-7685-F961-A60A-ACB0C8C833D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34" name="_x0000_t202" hidden="1">
          <a:extLst>
            <a:ext uri="{FF2B5EF4-FFF2-40B4-BE49-F238E27FC236}">
              <a16:creationId xmlns:a16="http://schemas.microsoft.com/office/drawing/2014/main" id="{35637A50-9FA7-8360-9553-30E19D3E054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32" name="_x0000_t202" hidden="1">
          <a:extLst>
            <a:ext uri="{FF2B5EF4-FFF2-40B4-BE49-F238E27FC236}">
              <a16:creationId xmlns:a16="http://schemas.microsoft.com/office/drawing/2014/main" id="{7A473503-CD6C-7FD7-84CE-5E6E38F529D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30" name="_x0000_t202" hidden="1">
          <a:extLst>
            <a:ext uri="{FF2B5EF4-FFF2-40B4-BE49-F238E27FC236}">
              <a16:creationId xmlns:a16="http://schemas.microsoft.com/office/drawing/2014/main" id="{187F38F4-0E04-1986-A028-3C1CE11BDBF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28" name="_x0000_t202" hidden="1">
          <a:extLst>
            <a:ext uri="{FF2B5EF4-FFF2-40B4-BE49-F238E27FC236}">
              <a16:creationId xmlns:a16="http://schemas.microsoft.com/office/drawing/2014/main" id="{0BF149A8-7F28-4380-CA61-8FBBD625533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26" name="_x0000_t202" hidden="1">
          <a:extLst>
            <a:ext uri="{FF2B5EF4-FFF2-40B4-BE49-F238E27FC236}">
              <a16:creationId xmlns:a16="http://schemas.microsoft.com/office/drawing/2014/main" id="{EEA04879-FDAD-58CD-B9A4-E9F214C7919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24" name="_x0000_t202" hidden="1">
          <a:extLst>
            <a:ext uri="{FF2B5EF4-FFF2-40B4-BE49-F238E27FC236}">
              <a16:creationId xmlns:a16="http://schemas.microsoft.com/office/drawing/2014/main" id="{4ED230E5-9034-8EC1-A7AE-076A7E1E26CE}"/>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22" name="_x0000_t202" hidden="1">
          <a:extLst>
            <a:ext uri="{FF2B5EF4-FFF2-40B4-BE49-F238E27FC236}">
              <a16:creationId xmlns:a16="http://schemas.microsoft.com/office/drawing/2014/main" id="{A28F0C2C-3E1B-30E8-B5AB-DDEEF29C6229}"/>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20" name="_x0000_t202" hidden="1">
          <a:extLst>
            <a:ext uri="{FF2B5EF4-FFF2-40B4-BE49-F238E27FC236}">
              <a16:creationId xmlns:a16="http://schemas.microsoft.com/office/drawing/2014/main" id="{1BE0C532-780E-B4F3-B44A-4BA73CA01A25}"/>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18" name="_x0000_t202" hidden="1">
          <a:extLst>
            <a:ext uri="{FF2B5EF4-FFF2-40B4-BE49-F238E27FC236}">
              <a16:creationId xmlns:a16="http://schemas.microsoft.com/office/drawing/2014/main" id="{EC94C2E4-CC17-B973-7FCA-19E11633E9F5}"/>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16" name="_x0000_t202" hidden="1">
          <a:extLst>
            <a:ext uri="{FF2B5EF4-FFF2-40B4-BE49-F238E27FC236}">
              <a16:creationId xmlns:a16="http://schemas.microsoft.com/office/drawing/2014/main" id="{BD751469-67A2-2848-68D0-9C8F53386555}"/>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14" name="_x0000_t202" hidden="1">
          <a:extLst>
            <a:ext uri="{FF2B5EF4-FFF2-40B4-BE49-F238E27FC236}">
              <a16:creationId xmlns:a16="http://schemas.microsoft.com/office/drawing/2014/main" id="{67B5DAE1-5CEB-7C09-93D5-DD97F19C738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12" name="_x0000_t202" hidden="1">
          <a:extLst>
            <a:ext uri="{FF2B5EF4-FFF2-40B4-BE49-F238E27FC236}">
              <a16:creationId xmlns:a16="http://schemas.microsoft.com/office/drawing/2014/main" id="{B2866AA9-C5AB-5FD5-49B1-66A9992C19A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10" name="_x0000_t202" hidden="1">
          <a:extLst>
            <a:ext uri="{FF2B5EF4-FFF2-40B4-BE49-F238E27FC236}">
              <a16:creationId xmlns:a16="http://schemas.microsoft.com/office/drawing/2014/main" id="{43520DE7-D478-CE55-EB9B-D01C9361812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08" name="_x0000_t202" hidden="1">
          <a:extLst>
            <a:ext uri="{FF2B5EF4-FFF2-40B4-BE49-F238E27FC236}">
              <a16:creationId xmlns:a16="http://schemas.microsoft.com/office/drawing/2014/main" id="{3639EACC-C2B0-A329-F7A9-DAA9771315D9}"/>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06" name="_x0000_t202" hidden="1">
          <a:extLst>
            <a:ext uri="{FF2B5EF4-FFF2-40B4-BE49-F238E27FC236}">
              <a16:creationId xmlns:a16="http://schemas.microsoft.com/office/drawing/2014/main" id="{21AE01FB-20DB-AC06-A6E2-D64FBE32DCF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04" name="_x0000_t202" hidden="1">
          <a:extLst>
            <a:ext uri="{FF2B5EF4-FFF2-40B4-BE49-F238E27FC236}">
              <a16:creationId xmlns:a16="http://schemas.microsoft.com/office/drawing/2014/main" id="{8763F331-CB8A-FC5A-90F6-AD244A87C6F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02" name="_x0000_t202" hidden="1">
          <a:extLst>
            <a:ext uri="{FF2B5EF4-FFF2-40B4-BE49-F238E27FC236}">
              <a16:creationId xmlns:a16="http://schemas.microsoft.com/office/drawing/2014/main" id="{2A107F56-A4CC-5C0D-9C54-14648E81ADD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00" name="_x0000_t202" hidden="1">
          <a:extLst>
            <a:ext uri="{FF2B5EF4-FFF2-40B4-BE49-F238E27FC236}">
              <a16:creationId xmlns:a16="http://schemas.microsoft.com/office/drawing/2014/main" id="{9C698728-1169-458A-1F14-FF835BF5E33D}"/>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98" name="_x0000_t202" hidden="1">
          <a:extLst>
            <a:ext uri="{FF2B5EF4-FFF2-40B4-BE49-F238E27FC236}">
              <a16:creationId xmlns:a16="http://schemas.microsoft.com/office/drawing/2014/main" id="{609394F3-9E74-B369-B570-929AB311A7F9}"/>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96" name="_x0000_t202" hidden="1">
          <a:extLst>
            <a:ext uri="{FF2B5EF4-FFF2-40B4-BE49-F238E27FC236}">
              <a16:creationId xmlns:a16="http://schemas.microsoft.com/office/drawing/2014/main" id="{A2A1CCCA-16C7-6D78-E58E-DFB3DD338A46}"/>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94" name="_x0000_t202" hidden="1">
          <a:extLst>
            <a:ext uri="{FF2B5EF4-FFF2-40B4-BE49-F238E27FC236}">
              <a16:creationId xmlns:a16="http://schemas.microsoft.com/office/drawing/2014/main" id="{FBD8A519-5073-E571-D8FF-98346ADDC912}"/>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92" name="_x0000_t202" hidden="1">
          <a:extLst>
            <a:ext uri="{FF2B5EF4-FFF2-40B4-BE49-F238E27FC236}">
              <a16:creationId xmlns:a16="http://schemas.microsoft.com/office/drawing/2014/main" id="{8E389D5F-D842-CBFD-C39A-6B5AFDEEC2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90" name="_x0000_t202" hidden="1">
          <a:extLst>
            <a:ext uri="{FF2B5EF4-FFF2-40B4-BE49-F238E27FC236}">
              <a16:creationId xmlns:a16="http://schemas.microsoft.com/office/drawing/2014/main" id="{6B6BC3DA-AC1F-A4E1-B5C0-8D641D7A17F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8" name="_x0000_t202" hidden="1">
          <a:extLst>
            <a:ext uri="{FF2B5EF4-FFF2-40B4-BE49-F238E27FC236}">
              <a16:creationId xmlns:a16="http://schemas.microsoft.com/office/drawing/2014/main" id="{547C56AB-A51C-7248-B47F-F75CE6A4264E}"/>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6" name="_x0000_t202" hidden="1">
          <a:extLst>
            <a:ext uri="{FF2B5EF4-FFF2-40B4-BE49-F238E27FC236}">
              <a16:creationId xmlns:a16="http://schemas.microsoft.com/office/drawing/2014/main" id="{58E6FAE1-BF3D-2440-4B71-27634EDC6B1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4" name="_x0000_t202" hidden="1">
          <a:extLst>
            <a:ext uri="{FF2B5EF4-FFF2-40B4-BE49-F238E27FC236}">
              <a16:creationId xmlns:a16="http://schemas.microsoft.com/office/drawing/2014/main" id="{490B1207-2082-410B-B39E-B1680C90CBBE}"/>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2" name="_x0000_t202" hidden="1">
          <a:extLst>
            <a:ext uri="{FF2B5EF4-FFF2-40B4-BE49-F238E27FC236}">
              <a16:creationId xmlns:a16="http://schemas.microsoft.com/office/drawing/2014/main" id="{E53AFD6C-D429-034D-67BB-B7571EB8595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0" name="_x0000_t202" hidden="1">
          <a:extLst>
            <a:ext uri="{FF2B5EF4-FFF2-40B4-BE49-F238E27FC236}">
              <a16:creationId xmlns:a16="http://schemas.microsoft.com/office/drawing/2014/main" id="{D61E7C9A-BBF4-107E-CB2F-15EB5DF2CE05}"/>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8" name="_x0000_t202" hidden="1">
          <a:extLst>
            <a:ext uri="{FF2B5EF4-FFF2-40B4-BE49-F238E27FC236}">
              <a16:creationId xmlns:a16="http://schemas.microsoft.com/office/drawing/2014/main" id="{C3AE2C11-5234-0552-9E62-A3AD083E458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6" name="_x0000_t202" hidden="1">
          <a:extLst>
            <a:ext uri="{FF2B5EF4-FFF2-40B4-BE49-F238E27FC236}">
              <a16:creationId xmlns:a16="http://schemas.microsoft.com/office/drawing/2014/main" id="{D1E12BFD-B564-DA92-1234-8F7918FD957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4" name="_x0000_t202" hidden="1">
          <a:extLst>
            <a:ext uri="{FF2B5EF4-FFF2-40B4-BE49-F238E27FC236}">
              <a16:creationId xmlns:a16="http://schemas.microsoft.com/office/drawing/2014/main" id="{A9EC9C60-5E69-0CAE-6066-7645780C9BB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2" name="_x0000_t202" hidden="1">
          <a:extLst>
            <a:ext uri="{FF2B5EF4-FFF2-40B4-BE49-F238E27FC236}">
              <a16:creationId xmlns:a16="http://schemas.microsoft.com/office/drawing/2014/main" id="{45211A38-E729-EB13-D4E9-F16F9CB012C2}"/>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0" name="_x0000_t202" hidden="1">
          <a:extLst>
            <a:ext uri="{FF2B5EF4-FFF2-40B4-BE49-F238E27FC236}">
              <a16:creationId xmlns:a16="http://schemas.microsoft.com/office/drawing/2014/main" id="{9D37A296-7A4B-D129-836F-A3311196B33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8" name="_x0000_t202" hidden="1">
          <a:extLst>
            <a:ext uri="{FF2B5EF4-FFF2-40B4-BE49-F238E27FC236}">
              <a16:creationId xmlns:a16="http://schemas.microsoft.com/office/drawing/2014/main" id="{0FBE97B9-86D7-F2C8-F118-5CD75C608632}"/>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6" name="_x0000_t202" hidden="1">
          <a:extLst>
            <a:ext uri="{FF2B5EF4-FFF2-40B4-BE49-F238E27FC236}">
              <a16:creationId xmlns:a16="http://schemas.microsoft.com/office/drawing/2014/main" id="{8F737C89-F521-1E55-F1E4-E9AEA89A735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4" name="_x0000_t202" hidden="1">
          <a:extLst>
            <a:ext uri="{FF2B5EF4-FFF2-40B4-BE49-F238E27FC236}">
              <a16:creationId xmlns:a16="http://schemas.microsoft.com/office/drawing/2014/main" id="{BA60B1F4-E4B7-08C6-7985-302A19DFF81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2" name="_x0000_t202" hidden="1">
          <a:extLst>
            <a:ext uri="{FF2B5EF4-FFF2-40B4-BE49-F238E27FC236}">
              <a16:creationId xmlns:a16="http://schemas.microsoft.com/office/drawing/2014/main" id="{F1F8422D-B0C9-8767-71E9-12DA9C6D502D}"/>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0" name="_x0000_t202" hidden="1">
          <a:extLst>
            <a:ext uri="{FF2B5EF4-FFF2-40B4-BE49-F238E27FC236}">
              <a16:creationId xmlns:a16="http://schemas.microsoft.com/office/drawing/2014/main" id="{E673B0EB-E468-BCC6-9E6C-1C5AC491A85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8" name="_x0000_t202" hidden="1">
          <a:extLst>
            <a:ext uri="{FF2B5EF4-FFF2-40B4-BE49-F238E27FC236}">
              <a16:creationId xmlns:a16="http://schemas.microsoft.com/office/drawing/2014/main" id="{24029F78-F6FE-5619-6545-C285D496AD2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6" name="_x0000_t202" hidden="1">
          <a:extLst>
            <a:ext uri="{FF2B5EF4-FFF2-40B4-BE49-F238E27FC236}">
              <a16:creationId xmlns:a16="http://schemas.microsoft.com/office/drawing/2014/main" id="{736ADC03-B7A9-7096-6170-4A668AF9E8E3}"/>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4" name="_x0000_t202" hidden="1">
          <a:extLst>
            <a:ext uri="{FF2B5EF4-FFF2-40B4-BE49-F238E27FC236}">
              <a16:creationId xmlns:a16="http://schemas.microsoft.com/office/drawing/2014/main" id="{EF94C5FC-D768-C16D-54D8-A2A46C317308}"/>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2" name="_x0000_t202" hidden="1">
          <a:extLst>
            <a:ext uri="{FF2B5EF4-FFF2-40B4-BE49-F238E27FC236}">
              <a16:creationId xmlns:a16="http://schemas.microsoft.com/office/drawing/2014/main" id="{B149940D-D920-CCCB-1324-347DD6B245A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0" name="_x0000_t202" hidden="1">
          <a:extLst>
            <a:ext uri="{FF2B5EF4-FFF2-40B4-BE49-F238E27FC236}">
              <a16:creationId xmlns:a16="http://schemas.microsoft.com/office/drawing/2014/main" id="{40660C89-8E29-D7A0-64E8-392D4B48F001}"/>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8" name="_x0000_t202" hidden="1">
          <a:extLst>
            <a:ext uri="{FF2B5EF4-FFF2-40B4-BE49-F238E27FC236}">
              <a16:creationId xmlns:a16="http://schemas.microsoft.com/office/drawing/2014/main" id="{552BDA2C-0105-717D-66EE-0FE6533716E9}"/>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6" name="_x0000_t202" hidden="1">
          <a:extLst>
            <a:ext uri="{FF2B5EF4-FFF2-40B4-BE49-F238E27FC236}">
              <a16:creationId xmlns:a16="http://schemas.microsoft.com/office/drawing/2014/main" id="{0E49CAEE-EA3D-9C37-1D2E-377CF4E7C9B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4" name="_x0000_t202" hidden="1">
          <a:extLst>
            <a:ext uri="{FF2B5EF4-FFF2-40B4-BE49-F238E27FC236}">
              <a16:creationId xmlns:a16="http://schemas.microsoft.com/office/drawing/2014/main" id="{AC112971-8F2F-CF6C-C881-1850CF671884}"/>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2" name="_x0000_t202" hidden="1">
          <a:extLst>
            <a:ext uri="{FF2B5EF4-FFF2-40B4-BE49-F238E27FC236}">
              <a16:creationId xmlns:a16="http://schemas.microsoft.com/office/drawing/2014/main" id="{D4444649-1C20-3A3C-B4A5-FF313880110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0" name="_x0000_t202" hidden="1">
          <a:extLst>
            <a:ext uri="{FF2B5EF4-FFF2-40B4-BE49-F238E27FC236}">
              <a16:creationId xmlns:a16="http://schemas.microsoft.com/office/drawing/2014/main" id="{21DA4594-2BA7-9159-4AEE-D4ABB41CE67F}"/>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8" name="_x0000_t202" hidden="1">
          <a:extLst>
            <a:ext uri="{FF2B5EF4-FFF2-40B4-BE49-F238E27FC236}">
              <a16:creationId xmlns:a16="http://schemas.microsoft.com/office/drawing/2014/main" id="{CBB9047B-2797-22E5-F5F1-4665B686DB7B}"/>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6" name="_x0000_t202" hidden="1">
          <a:extLst>
            <a:ext uri="{FF2B5EF4-FFF2-40B4-BE49-F238E27FC236}">
              <a16:creationId xmlns:a16="http://schemas.microsoft.com/office/drawing/2014/main" id="{AF46B9E7-1BAD-6262-9DF8-48A05B0CAA3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4" name="_x0000_t202" hidden="1">
          <a:extLst>
            <a:ext uri="{FF2B5EF4-FFF2-40B4-BE49-F238E27FC236}">
              <a16:creationId xmlns:a16="http://schemas.microsoft.com/office/drawing/2014/main" id="{AE2349B0-1112-BCA4-B425-2BC8C0A50379}"/>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2" name="_x0000_t202" hidden="1">
          <a:extLst>
            <a:ext uri="{FF2B5EF4-FFF2-40B4-BE49-F238E27FC236}">
              <a16:creationId xmlns:a16="http://schemas.microsoft.com/office/drawing/2014/main" id="{9E902871-B541-E1F8-8875-C0A83AA3DB5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0" name="_x0000_t202" hidden="1">
          <a:extLst>
            <a:ext uri="{FF2B5EF4-FFF2-40B4-BE49-F238E27FC236}">
              <a16:creationId xmlns:a16="http://schemas.microsoft.com/office/drawing/2014/main" id="{D83491E9-33BB-0DF1-A181-C15AB496BBE7}"/>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8" name="_x0000_t202" hidden="1">
          <a:extLst>
            <a:ext uri="{FF2B5EF4-FFF2-40B4-BE49-F238E27FC236}">
              <a16:creationId xmlns:a16="http://schemas.microsoft.com/office/drawing/2014/main" id="{3F213D85-AC3A-48E3-975C-B46D519A4A9C}"/>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6" name="_x0000_t202" hidden="1">
          <a:extLst>
            <a:ext uri="{FF2B5EF4-FFF2-40B4-BE49-F238E27FC236}">
              <a16:creationId xmlns:a16="http://schemas.microsoft.com/office/drawing/2014/main" id="{FB414DE4-AB51-1304-D1E0-5305C01487AA}"/>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 name="AutoShape 192">
          <a:extLst>
            <a:ext uri="{FF2B5EF4-FFF2-40B4-BE49-F238E27FC236}">
              <a16:creationId xmlns:a16="http://schemas.microsoft.com/office/drawing/2014/main" id="{7423651C-FC1E-FCE6-2480-563AC134D2E3}"/>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 name="AutoShape 190">
          <a:extLst>
            <a:ext uri="{FF2B5EF4-FFF2-40B4-BE49-F238E27FC236}">
              <a16:creationId xmlns:a16="http://schemas.microsoft.com/office/drawing/2014/main" id="{B5B77B96-F8A5-64F7-7641-785BEACC7B0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 name="AutoShape 188">
          <a:extLst>
            <a:ext uri="{FF2B5EF4-FFF2-40B4-BE49-F238E27FC236}">
              <a16:creationId xmlns:a16="http://schemas.microsoft.com/office/drawing/2014/main" id="{90F514EC-6681-C547-954B-29F506E09AA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 name="AutoShape 186">
          <a:extLst>
            <a:ext uri="{FF2B5EF4-FFF2-40B4-BE49-F238E27FC236}">
              <a16:creationId xmlns:a16="http://schemas.microsoft.com/office/drawing/2014/main" id="{E805A558-82F5-A9C2-49F4-0EDAE04F242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6" name="AutoShape 184">
          <a:extLst>
            <a:ext uri="{FF2B5EF4-FFF2-40B4-BE49-F238E27FC236}">
              <a16:creationId xmlns:a16="http://schemas.microsoft.com/office/drawing/2014/main" id="{F6BD61A0-9397-F006-2CA5-1E5DFE97EE0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7" name="AutoShape 182">
          <a:extLst>
            <a:ext uri="{FF2B5EF4-FFF2-40B4-BE49-F238E27FC236}">
              <a16:creationId xmlns:a16="http://schemas.microsoft.com/office/drawing/2014/main" id="{3AEE7633-C411-B5B3-BDE4-63C9F1385D9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8" name="AutoShape 180">
          <a:extLst>
            <a:ext uri="{FF2B5EF4-FFF2-40B4-BE49-F238E27FC236}">
              <a16:creationId xmlns:a16="http://schemas.microsoft.com/office/drawing/2014/main" id="{0BF96138-721A-0CF9-E6F0-A68BEC13C82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9" name="AutoShape 178">
          <a:extLst>
            <a:ext uri="{FF2B5EF4-FFF2-40B4-BE49-F238E27FC236}">
              <a16:creationId xmlns:a16="http://schemas.microsoft.com/office/drawing/2014/main" id="{B48F392F-C6EA-8424-0D95-DCF9D341CB6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 name="AutoShape 176">
          <a:extLst>
            <a:ext uri="{FF2B5EF4-FFF2-40B4-BE49-F238E27FC236}">
              <a16:creationId xmlns:a16="http://schemas.microsoft.com/office/drawing/2014/main" id="{D9066270-658E-7623-C116-84BB60925946}"/>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1" name="AutoShape 174">
          <a:extLst>
            <a:ext uri="{FF2B5EF4-FFF2-40B4-BE49-F238E27FC236}">
              <a16:creationId xmlns:a16="http://schemas.microsoft.com/office/drawing/2014/main" id="{C4485C4F-37A9-B2EB-481A-EF613814F23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2" name="AutoShape 172">
          <a:extLst>
            <a:ext uri="{FF2B5EF4-FFF2-40B4-BE49-F238E27FC236}">
              <a16:creationId xmlns:a16="http://schemas.microsoft.com/office/drawing/2014/main" id="{E83FB2D6-5716-CC5A-C538-60814752705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3" name="AutoShape 170">
          <a:extLst>
            <a:ext uri="{FF2B5EF4-FFF2-40B4-BE49-F238E27FC236}">
              <a16:creationId xmlns:a16="http://schemas.microsoft.com/office/drawing/2014/main" id="{0A2FA93B-7D7F-3977-D255-0970475D782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4" name="AutoShape 168">
          <a:extLst>
            <a:ext uri="{FF2B5EF4-FFF2-40B4-BE49-F238E27FC236}">
              <a16:creationId xmlns:a16="http://schemas.microsoft.com/office/drawing/2014/main" id="{FB75A935-2691-60C6-1552-42FA4842D64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5" name="AutoShape 166">
          <a:extLst>
            <a:ext uri="{FF2B5EF4-FFF2-40B4-BE49-F238E27FC236}">
              <a16:creationId xmlns:a16="http://schemas.microsoft.com/office/drawing/2014/main" id="{C44CA728-01E2-29DB-616C-4DF7298A377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6" name="AutoShape 164">
          <a:extLst>
            <a:ext uri="{FF2B5EF4-FFF2-40B4-BE49-F238E27FC236}">
              <a16:creationId xmlns:a16="http://schemas.microsoft.com/office/drawing/2014/main" id="{110C1C3C-6C81-02CF-8610-25E304A4112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7" name="AutoShape 162">
          <a:extLst>
            <a:ext uri="{FF2B5EF4-FFF2-40B4-BE49-F238E27FC236}">
              <a16:creationId xmlns:a16="http://schemas.microsoft.com/office/drawing/2014/main" id="{A80F2C2A-585B-E612-179D-C7F376B9C86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8" name="AutoShape 160">
          <a:extLst>
            <a:ext uri="{FF2B5EF4-FFF2-40B4-BE49-F238E27FC236}">
              <a16:creationId xmlns:a16="http://schemas.microsoft.com/office/drawing/2014/main" id="{2C136D54-1F30-00C1-A31F-1B7B3028561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9" name="AutoShape 158">
          <a:extLst>
            <a:ext uri="{FF2B5EF4-FFF2-40B4-BE49-F238E27FC236}">
              <a16:creationId xmlns:a16="http://schemas.microsoft.com/office/drawing/2014/main" id="{7D02EFF7-1957-010A-D66A-4020B88B419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0" name="AutoShape 156">
          <a:extLst>
            <a:ext uri="{FF2B5EF4-FFF2-40B4-BE49-F238E27FC236}">
              <a16:creationId xmlns:a16="http://schemas.microsoft.com/office/drawing/2014/main" id="{ECE8FAFE-A5D3-98A7-AC57-5A8E45CE63E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1" name="AutoShape 154">
          <a:extLst>
            <a:ext uri="{FF2B5EF4-FFF2-40B4-BE49-F238E27FC236}">
              <a16:creationId xmlns:a16="http://schemas.microsoft.com/office/drawing/2014/main" id="{79071D04-5104-0310-040E-D7D69F87E121}"/>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2" name="AutoShape 152">
          <a:extLst>
            <a:ext uri="{FF2B5EF4-FFF2-40B4-BE49-F238E27FC236}">
              <a16:creationId xmlns:a16="http://schemas.microsoft.com/office/drawing/2014/main" id="{F190B692-5003-1F99-25F7-0A5ED437953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3" name="AutoShape 150">
          <a:extLst>
            <a:ext uri="{FF2B5EF4-FFF2-40B4-BE49-F238E27FC236}">
              <a16:creationId xmlns:a16="http://schemas.microsoft.com/office/drawing/2014/main" id="{568E4F7F-3FAA-75ED-6D21-9060F7D0D3DF}"/>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4" name="AutoShape 148">
          <a:extLst>
            <a:ext uri="{FF2B5EF4-FFF2-40B4-BE49-F238E27FC236}">
              <a16:creationId xmlns:a16="http://schemas.microsoft.com/office/drawing/2014/main" id="{7B34B57B-205F-B4AE-587E-8338C069FD2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5" name="AutoShape 146">
          <a:extLst>
            <a:ext uri="{FF2B5EF4-FFF2-40B4-BE49-F238E27FC236}">
              <a16:creationId xmlns:a16="http://schemas.microsoft.com/office/drawing/2014/main" id="{D527FC5B-BC42-91E5-76D1-FCBE79A9B63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6" name="AutoShape 144">
          <a:extLst>
            <a:ext uri="{FF2B5EF4-FFF2-40B4-BE49-F238E27FC236}">
              <a16:creationId xmlns:a16="http://schemas.microsoft.com/office/drawing/2014/main" id="{08F95294-E554-F58E-5039-8357CE14C20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7" name="AutoShape 142">
          <a:extLst>
            <a:ext uri="{FF2B5EF4-FFF2-40B4-BE49-F238E27FC236}">
              <a16:creationId xmlns:a16="http://schemas.microsoft.com/office/drawing/2014/main" id="{B8EAD37A-E08A-010A-43F6-B18D571D44D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8" name="AutoShape 140">
          <a:extLst>
            <a:ext uri="{FF2B5EF4-FFF2-40B4-BE49-F238E27FC236}">
              <a16:creationId xmlns:a16="http://schemas.microsoft.com/office/drawing/2014/main" id="{0B5E2071-B8C1-3902-5084-19E12EB4DCA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29" name="AutoShape 138">
          <a:extLst>
            <a:ext uri="{FF2B5EF4-FFF2-40B4-BE49-F238E27FC236}">
              <a16:creationId xmlns:a16="http://schemas.microsoft.com/office/drawing/2014/main" id="{E070CE71-9CF4-F094-2FEF-ACDCD2CFF1C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0" name="AutoShape 136">
          <a:extLst>
            <a:ext uri="{FF2B5EF4-FFF2-40B4-BE49-F238E27FC236}">
              <a16:creationId xmlns:a16="http://schemas.microsoft.com/office/drawing/2014/main" id="{8358AC62-F1DF-3767-13D7-E958E10E068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1" name="AutoShape 134">
          <a:extLst>
            <a:ext uri="{FF2B5EF4-FFF2-40B4-BE49-F238E27FC236}">
              <a16:creationId xmlns:a16="http://schemas.microsoft.com/office/drawing/2014/main" id="{F58098B6-85A6-8DDE-9848-3176DCB5C90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2" name="AutoShape 132">
          <a:extLst>
            <a:ext uri="{FF2B5EF4-FFF2-40B4-BE49-F238E27FC236}">
              <a16:creationId xmlns:a16="http://schemas.microsoft.com/office/drawing/2014/main" id="{B83CC49B-9DCC-548C-160F-E4797165C3DD}"/>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3" name="AutoShape 130">
          <a:extLst>
            <a:ext uri="{FF2B5EF4-FFF2-40B4-BE49-F238E27FC236}">
              <a16:creationId xmlns:a16="http://schemas.microsoft.com/office/drawing/2014/main" id="{DBAAE26E-50BF-C41D-A9F8-59694FCAD86F}"/>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4" name="AutoShape 128">
          <a:extLst>
            <a:ext uri="{FF2B5EF4-FFF2-40B4-BE49-F238E27FC236}">
              <a16:creationId xmlns:a16="http://schemas.microsoft.com/office/drawing/2014/main" id="{9E6BED0E-4546-AD74-7BC0-36A51ED51AA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5" name="AutoShape 126">
          <a:extLst>
            <a:ext uri="{FF2B5EF4-FFF2-40B4-BE49-F238E27FC236}">
              <a16:creationId xmlns:a16="http://schemas.microsoft.com/office/drawing/2014/main" id="{49C570D8-AEB0-5E93-15BC-AF66EB5A081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6" name="AutoShape 124">
          <a:extLst>
            <a:ext uri="{FF2B5EF4-FFF2-40B4-BE49-F238E27FC236}">
              <a16:creationId xmlns:a16="http://schemas.microsoft.com/office/drawing/2014/main" id="{CCD4F15A-6FFA-89DE-6EDD-8F4B3DF25F0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7" name="AutoShape 122">
          <a:extLst>
            <a:ext uri="{FF2B5EF4-FFF2-40B4-BE49-F238E27FC236}">
              <a16:creationId xmlns:a16="http://schemas.microsoft.com/office/drawing/2014/main" id="{5A04318E-48E8-14AC-74B6-EF0D35B4D59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8" name="AutoShape 120">
          <a:extLst>
            <a:ext uri="{FF2B5EF4-FFF2-40B4-BE49-F238E27FC236}">
              <a16:creationId xmlns:a16="http://schemas.microsoft.com/office/drawing/2014/main" id="{7BC0F24C-DB75-7922-E4BE-50B8C603ACF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39" name="AutoShape 118">
          <a:extLst>
            <a:ext uri="{FF2B5EF4-FFF2-40B4-BE49-F238E27FC236}">
              <a16:creationId xmlns:a16="http://schemas.microsoft.com/office/drawing/2014/main" id="{ED80D4FD-A1F9-84AE-780A-B9C20049302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0" name="AutoShape 116">
          <a:extLst>
            <a:ext uri="{FF2B5EF4-FFF2-40B4-BE49-F238E27FC236}">
              <a16:creationId xmlns:a16="http://schemas.microsoft.com/office/drawing/2014/main" id="{EB7ED8D5-8A00-DF94-9B4D-70519E28BFD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1" name="AutoShape 114">
          <a:extLst>
            <a:ext uri="{FF2B5EF4-FFF2-40B4-BE49-F238E27FC236}">
              <a16:creationId xmlns:a16="http://schemas.microsoft.com/office/drawing/2014/main" id="{9F675092-3C80-6EF5-0875-6626B179A5B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2" name="AutoShape 112">
          <a:extLst>
            <a:ext uri="{FF2B5EF4-FFF2-40B4-BE49-F238E27FC236}">
              <a16:creationId xmlns:a16="http://schemas.microsoft.com/office/drawing/2014/main" id="{FD2147A1-2F2A-FA79-6297-5649CD99E15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3" name="AutoShape 110">
          <a:extLst>
            <a:ext uri="{FF2B5EF4-FFF2-40B4-BE49-F238E27FC236}">
              <a16:creationId xmlns:a16="http://schemas.microsoft.com/office/drawing/2014/main" id="{D30E33C2-9042-5649-8542-CC36A292547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4" name="AutoShape 108">
          <a:extLst>
            <a:ext uri="{FF2B5EF4-FFF2-40B4-BE49-F238E27FC236}">
              <a16:creationId xmlns:a16="http://schemas.microsoft.com/office/drawing/2014/main" id="{A1A694AC-D9FC-53C5-E414-B63EF4D9354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5" name="AutoShape 106">
          <a:extLst>
            <a:ext uri="{FF2B5EF4-FFF2-40B4-BE49-F238E27FC236}">
              <a16:creationId xmlns:a16="http://schemas.microsoft.com/office/drawing/2014/main" id="{EF7E8DEC-7E43-A6FF-5525-0697F58F2AF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6" name="AutoShape 104">
          <a:extLst>
            <a:ext uri="{FF2B5EF4-FFF2-40B4-BE49-F238E27FC236}">
              <a16:creationId xmlns:a16="http://schemas.microsoft.com/office/drawing/2014/main" id="{32E61B23-393C-7635-13FF-DDF56E6DB4F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7" name="AutoShape 102">
          <a:extLst>
            <a:ext uri="{FF2B5EF4-FFF2-40B4-BE49-F238E27FC236}">
              <a16:creationId xmlns:a16="http://schemas.microsoft.com/office/drawing/2014/main" id="{08E8AEB8-24C2-7D0A-127C-2DAB1BDE54E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8" name="AutoShape 100">
          <a:extLst>
            <a:ext uri="{FF2B5EF4-FFF2-40B4-BE49-F238E27FC236}">
              <a16:creationId xmlns:a16="http://schemas.microsoft.com/office/drawing/2014/main" id="{1D586EE1-F4DD-34B0-7B56-B9A59D6D318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49" name="AutoShape 98">
          <a:extLst>
            <a:ext uri="{FF2B5EF4-FFF2-40B4-BE49-F238E27FC236}">
              <a16:creationId xmlns:a16="http://schemas.microsoft.com/office/drawing/2014/main" id="{9C6AE427-B227-986A-67E7-0EB8FEF6F97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0" name="AutoShape 96">
          <a:extLst>
            <a:ext uri="{FF2B5EF4-FFF2-40B4-BE49-F238E27FC236}">
              <a16:creationId xmlns:a16="http://schemas.microsoft.com/office/drawing/2014/main" id="{D0988233-0A4F-F5EA-20FF-CCD8FF6234A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1" name="AutoShape 94">
          <a:extLst>
            <a:ext uri="{FF2B5EF4-FFF2-40B4-BE49-F238E27FC236}">
              <a16:creationId xmlns:a16="http://schemas.microsoft.com/office/drawing/2014/main" id="{6811DFFB-F212-6848-934D-BD2E9D3FD89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2" name="AutoShape 92">
          <a:extLst>
            <a:ext uri="{FF2B5EF4-FFF2-40B4-BE49-F238E27FC236}">
              <a16:creationId xmlns:a16="http://schemas.microsoft.com/office/drawing/2014/main" id="{F308A714-094E-BFEF-29A2-C50E04D5612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3" name="AutoShape 90">
          <a:extLst>
            <a:ext uri="{FF2B5EF4-FFF2-40B4-BE49-F238E27FC236}">
              <a16:creationId xmlns:a16="http://schemas.microsoft.com/office/drawing/2014/main" id="{86C760AC-6FD2-FE59-2C71-E75B62FBADEF}"/>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4" name="AutoShape 88">
          <a:extLst>
            <a:ext uri="{FF2B5EF4-FFF2-40B4-BE49-F238E27FC236}">
              <a16:creationId xmlns:a16="http://schemas.microsoft.com/office/drawing/2014/main" id="{7C7E8E7E-2FA2-D03B-B7FB-23CB41197A8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5" name="AutoShape 86">
          <a:extLst>
            <a:ext uri="{FF2B5EF4-FFF2-40B4-BE49-F238E27FC236}">
              <a16:creationId xmlns:a16="http://schemas.microsoft.com/office/drawing/2014/main" id="{2261E48A-5226-71C3-8936-E7DAB2ED7D7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6" name="AutoShape 84">
          <a:extLst>
            <a:ext uri="{FF2B5EF4-FFF2-40B4-BE49-F238E27FC236}">
              <a16:creationId xmlns:a16="http://schemas.microsoft.com/office/drawing/2014/main" id="{E7E95A32-30DD-88A1-9ADD-72FE2CF7A4A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7" name="AutoShape 82">
          <a:extLst>
            <a:ext uri="{FF2B5EF4-FFF2-40B4-BE49-F238E27FC236}">
              <a16:creationId xmlns:a16="http://schemas.microsoft.com/office/drawing/2014/main" id="{BCFBF4AF-0DA6-D58E-97AD-7BD8D943B01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8" name="AutoShape 80">
          <a:extLst>
            <a:ext uri="{FF2B5EF4-FFF2-40B4-BE49-F238E27FC236}">
              <a16:creationId xmlns:a16="http://schemas.microsoft.com/office/drawing/2014/main" id="{ABA33D10-00B4-8F60-6838-78BC87AA919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59" name="AutoShape 78">
          <a:extLst>
            <a:ext uri="{FF2B5EF4-FFF2-40B4-BE49-F238E27FC236}">
              <a16:creationId xmlns:a16="http://schemas.microsoft.com/office/drawing/2014/main" id="{CFE4CF3E-80CC-274F-A303-EA5BD7EA261B}"/>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60" name="AutoShape 76">
          <a:extLst>
            <a:ext uri="{FF2B5EF4-FFF2-40B4-BE49-F238E27FC236}">
              <a16:creationId xmlns:a16="http://schemas.microsoft.com/office/drawing/2014/main" id="{A06F1D99-07DD-93D7-753C-107940ED06F1}"/>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61" name="AutoShape 74">
          <a:extLst>
            <a:ext uri="{FF2B5EF4-FFF2-40B4-BE49-F238E27FC236}">
              <a16:creationId xmlns:a16="http://schemas.microsoft.com/office/drawing/2014/main" id="{78225D9C-A169-D051-B58F-D4509DD57EF1}"/>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62" name="AutoShape 72">
          <a:extLst>
            <a:ext uri="{FF2B5EF4-FFF2-40B4-BE49-F238E27FC236}">
              <a16:creationId xmlns:a16="http://schemas.microsoft.com/office/drawing/2014/main" id="{B4A3D86C-3959-712A-92CC-CBD0E6951B72}"/>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63" name="AutoShape 70">
          <a:extLst>
            <a:ext uri="{FF2B5EF4-FFF2-40B4-BE49-F238E27FC236}">
              <a16:creationId xmlns:a16="http://schemas.microsoft.com/office/drawing/2014/main" id="{FE2EFED8-D878-0B0E-5C37-DC4E6D7C229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4" name="AutoShape 68">
          <a:extLst>
            <a:ext uri="{FF2B5EF4-FFF2-40B4-BE49-F238E27FC236}">
              <a16:creationId xmlns:a16="http://schemas.microsoft.com/office/drawing/2014/main" id="{32E09DF9-1E8F-08FF-0E8C-2ED96ED035B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5" name="AutoShape 66">
          <a:extLst>
            <a:ext uri="{FF2B5EF4-FFF2-40B4-BE49-F238E27FC236}">
              <a16:creationId xmlns:a16="http://schemas.microsoft.com/office/drawing/2014/main" id="{9E4318EE-0E73-31B3-6269-9DFFFAE18B2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7" name="AutoShape 64">
          <a:extLst>
            <a:ext uri="{FF2B5EF4-FFF2-40B4-BE49-F238E27FC236}">
              <a16:creationId xmlns:a16="http://schemas.microsoft.com/office/drawing/2014/main" id="{47EDC7C1-000D-D56C-DA0A-3B670FA60F3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29" name="AutoShape 62">
          <a:extLst>
            <a:ext uri="{FF2B5EF4-FFF2-40B4-BE49-F238E27FC236}">
              <a16:creationId xmlns:a16="http://schemas.microsoft.com/office/drawing/2014/main" id="{B5EF4B4B-7C46-CBC2-67AE-8B86C612020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1" name="AutoShape 60">
          <a:extLst>
            <a:ext uri="{FF2B5EF4-FFF2-40B4-BE49-F238E27FC236}">
              <a16:creationId xmlns:a16="http://schemas.microsoft.com/office/drawing/2014/main" id="{8A9D74CB-E15F-8191-9FE1-3AAB6B39D13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3" name="AutoShape 58">
          <a:extLst>
            <a:ext uri="{FF2B5EF4-FFF2-40B4-BE49-F238E27FC236}">
              <a16:creationId xmlns:a16="http://schemas.microsoft.com/office/drawing/2014/main" id="{C2209956-4D76-B24E-33F9-774AA593ECC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5" name="AutoShape 56">
          <a:extLst>
            <a:ext uri="{FF2B5EF4-FFF2-40B4-BE49-F238E27FC236}">
              <a16:creationId xmlns:a16="http://schemas.microsoft.com/office/drawing/2014/main" id="{202FEFFF-877A-BDC4-A7E4-992BB0566A3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7" name="AutoShape 54">
          <a:extLst>
            <a:ext uri="{FF2B5EF4-FFF2-40B4-BE49-F238E27FC236}">
              <a16:creationId xmlns:a16="http://schemas.microsoft.com/office/drawing/2014/main" id="{ED4330EB-AE72-BA6A-F21E-D2C9C14E496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39" name="AutoShape 52">
          <a:extLst>
            <a:ext uri="{FF2B5EF4-FFF2-40B4-BE49-F238E27FC236}">
              <a16:creationId xmlns:a16="http://schemas.microsoft.com/office/drawing/2014/main" id="{1CC86D40-8B5E-E274-9C69-33B31A4A9B7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1" name="AutoShape 50">
          <a:extLst>
            <a:ext uri="{FF2B5EF4-FFF2-40B4-BE49-F238E27FC236}">
              <a16:creationId xmlns:a16="http://schemas.microsoft.com/office/drawing/2014/main" id="{0214F0F9-AD19-9BBF-B74A-0B7FC879C6C6}"/>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3" name="AutoShape 48">
          <a:extLst>
            <a:ext uri="{FF2B5EF4-FFF2-40B4-BE49-F238E27FC236}">
              <a16:creationId xmlns:a16="http://schemas.microsoft.com/office/drawing/2014/main" id="{0C3ECDC4-EDBE-05D9-EC79-C2305ED8014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5" name="AutoShape 46">
          <a:extLst>
            <a:ext uri="{FF2B5EF4-FFF2-40B4-BE49-F238E27FC236}">
              <a16:creationId xmlns:a16="http://schemas.microsoft.com/office/drawing/2014/main" id="{D85C364E-308F-B611-214A-DC26CF8076E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7" name="AutoShape 44">
          <a:extLst>
            <a:ext uri="{FF2B5EF4-FFF2-40B4-BE49-F238E27FC236}">
              <a16:creationId xmlns:a16="http://schemas.microsoft.com/office/drawing/2014/main" id="{CE6C1705-EC99-9468-78E6-201B840E05E3}"/>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49" name="AutoShape 42">
          <a:extLst>
            <a:ext uri="{FF2B5EF4-FFF2-40B4-BE49-F238E27FC236}">
              <a16:creationId xmlns:a16="http://schemas.microsoft.com/office/drawing/2014/main" id="{5A3C2646-1158-6D5F-9088-6479447839CA}"/>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1" name="AutoShape 40">
          <a:extLst>
            <a:ext uri="{FF2B5EF4-FFF2-40B4-BE49-F238E27FC236}">
              <a16:creationId xmlns:a16="http://schemas.microsoft.com/office/drawing/2014/main" id="{28B1AEDF-DD34-B005-8D11-3AC04243DF9F}"/>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3" name="AutoShape 38">
          <a:extLst>
            <a:ext uri="{FF2B5EF4-FFF2-40B4-BE49-F238E27FC236}">
              <a16:creationId xmlns:a16="http://schemas.microsoft.com/office/drawing/2014/main" id="{76E6457A-5588-AB7F-7807-E5BB4CD29A0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5" name="AutoShape 36">
          <a:extLst>
            <a:ext uri="{FF2B5EF4-FFF2-40B4-BE49-F238E27FC236}">
              <a16:creationId xmlns:a16="http://schemas.microsoft.com/office/drawing/2014/main" id="{4FD792E8-ADF4-CC2E-1994-5A5755C3EAC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7" name="AutoShape 34">
          <a:extLst>
            <a:ext uri="{FF2B5EF4-FFF2-40B4-BE49-F238E27FC236}">
              <a16:creationId xmlns:a16="http://schemas.microsoft.com/office/drawing/2014/main" id="{ADB6F943-49A8-75B8-A9C3-5C3C0B676B2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59" name="AutoShape 32">
          <a:extLst>
            <a:ext uri="{FF2B5EF4-FFF2-40B4-BE49-F238E27FC236}">
              <a16:creationId xmlns:a16="http://schemas.microsoft.com/office/drawing/2014/main" id="{29C7969B-7A46-364B-35CA-54C0E0C9CEF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1" name="AutoShape 30">
          <a:extLst>
            <a:ext uri="{FF2B5EF4-FFF2-40B4-BE49-F238E27FC236}">
              <a16:creationId xmlns:a16="http://schemas.microsoft.com/office/drawing/2014/main" id="{864B634F-A0ED-A8F2-49B1-8EFC086E3BF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3" name="AutoShape 28">
          <a:extLst>
            <a:ext uri="{FF2B5EF4-FFF2-40B4-BE49-F238E27FC236}">
              <a16:creationId xmlns:a16="http://schemas.microsoft.com/office/drawing/2014/main" id="{25E4C942-274F-9F18-07AE-58C52B9F9B4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5" name="AutoShape 26">
          <a:extLst>
            <a:ext uri="{FF2B5EF4-FFF2-40B4-BE49-F238E27FC236}">
              <a16:creationId xmlns:a16="http://schemas.microsoft.com/office/drawing/2014/main" id="{6107BD35-BD19-ED9F-39F4-ED03680327A8}"/>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7" name="AutoShape 24">
          <a:extLst>
            <a:ext uri="{FF2B5EF4-FFF2-40B4-BE49-F238E27FC236}">
              <a16:creationId xmlns:a16="http://schemas.microsoft.com/office/drawing/2014/main" id="{A467150D-8356-5483-8914-AB3061122071}"/>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69" name="AutoShape 22">
          <a:extLst>
            <a:ext uri="{FF2B5EF4-FFF2-40B4-BE49-F238E27FC236}">
              <a16:creationId xmlns:a16="http://schemas.microsoft.com/office/drawing/2014/main" id="{06A97E9C-BE47-AB40-26BA-A4ED53E3D740}"/>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1" name="AutoShape 20">
          <a:extLst>
            <a:ext uri="{FF2B5EF4-FFF2-40B4-BE49-F238E27FC236}">
              <a16:creationId xmlns:a16="http://schemas.microsoft.com/office/drawing/2014/main" id="{B778E36D-6DF7-FCFF-45A4-56FBC1059B9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3" name="AutoShape 18">
          <a:extLst>
            <a:ext uri="{FF2B5EF4-FFF2-40B4-BE49-F238E27FC236}">
              <a16:creationId xmlns:a16="http://schemas.microsoft.com/office/drawing/2014/main" id="{184E62A7-B1EB-4398-0EF3-A7CF8074061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5" name="AutoShape 16">
          <a:extLst>
            <a:ext uri="{FF2B5EF4-FFF2-40B4-BE49-F238E27FC236}">
              <a16:creationId xmlns:a16="http://schemas.microsoft.com/office/drawing/2014/main" id="{63A6131A-47B8-5C4C-4ADC-FFE61519D463}"/>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7" name="AutoShape 14">
          <a:extLst>
            <a:ext uri="{FF2B5EF4-FFF2-40B4-BE49-F238E27FC236}">
              <a16:creationId xmlns:a16="http://schemas.microsoft.com/office/drawing/2014/main" id="{51B8CE1F-EDA4-1D7F-A11C-C3CFE53BC2E4}"/>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79" name="AutoShape 12">
          <a:extLst>
            <a:ext uri="{FF2B5EF4-FFF2-40B4-BE49-F238E27FC236}">
              <a16:creationId xmlns:a16="http://schemas.microsoft.com/office/drawing/2014/main" id="{465A977D-C408-66CB-3A98-853D4C7FD6D9}"/>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1" name="AutoShape 10">
          <a:extLst>
            <a:ext uri="{FF2B5EF4-FFF2-40B4-BE49-F238E27FC236}">
              <a16:creationId xmlns:a16="http://schemas.microsoft.com/office/drawing/2014/main" id="{68094B05-90E6-B95B-7E77-09C0FE21DDFE}"/>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3" name="AutoShape 8">
          <a:extLst>
            <a:ext uri="{FF2B5EF4-FFF2-40B4-BE49-F238E27FC236}">
              <a16:creationId xmlns:a16="http://schemas.microsoft.com/office/drawing/2014/main" id="{555E5CFD-89AD-1653-CF0D-E97E81FD21A5}"/>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5" name="AutoShape 6">
          <a:extLst>
            <a:ext uri="{FF2B5EF4-FFF2-40B4-BE49-F238E27FC236}">
              <a16:creationId xmlns:a16="http://schemas.microsoft.com/office/drawing/2014/main" id="{8CE3FC64-6BE6-CD43-65EE-F03A91FEC73C}"/>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7" name="AutoShape 4">
          <a:extLst>
            <a:ext uri="{FF2B5EF4-FFF2-40B4-BE49-F238E27FC236}">
              <a16:creationId xmlns:a16="http://schemas.microsoft.com/office/drawing/2014/main" id="{045956BD-08F0-A9EF-6D85-7769BCCCF9D7}"/>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1200150</xdr:colOff>
      <xdr:row>23</xdr:row>
      <xdr:rowOff>158750</xdr:rowOff>
    </xdr:to>
    <xdr:sp macro="" textlink="">
      <xdr:nvSpPr>
        <xdr:cNvPr id="1089" name="AutoShape 2">
          <a:extLst>
            <a:ext uri="{FF2B5EF4-FFF2-40B4-BE49-F238E27FC236}">
              <a16:creationId xmlns:a16="http://schemas.microsoft.com/office/drawing/2014/main" id="{33B849A6-D569-AA39-D3D8-0213DD36A2D1}"/>
            </a:ext>
          </a:extLst>
        </xdr:cNvPr>
        <xdr:cNvSpPr>
          <a:spLocks noChangeArrowheads="1"/>
        </xdr:cNvSpPr>
      </xdr:nvSpPr>
      <xdr:spPr bwMode="auto">
        <a:xfrm>
          <a:off x="0" y="0"/>
          <a:ext cx="635000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091" name="AutoShape 192">
          <a:extLst>
            <a:ext uri="{FF2B5EF4-FFF2-40B4-BE49-F238E27FC236}">
              <a16:creationId xmlns:a16="http://schemas.microsoft.com/office/drawing/2014/main" id="{823D8F19-8D88-277E-C9E0-0E93EBA7725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093" name="AutoShape 190">
          <a:extLst>
            <a:ext uri="{FF2B5EF4-FFF2-40B4-BE49-F238E27FC236}">
              <a16:creationId xmlns:a16="http://schemas.microsoft.com/office/drawing/2014/main" id="{2F40015F-1065-437B-DA9D-0318BF258E7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095" name="AutoShape 188">
          <a:extLst>
            <a:ext uri="{FF2B5EF4-FFF2-40B4-BE49-F238E27FC236}">
              <a16:creationId xmlns:a16="http://schemas.microsoft.com/office/drawing/2014/main" id="{2966BC51-73E9-DC9D-923E-8996B75521B1}"/>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097" name="AutoShape 186">
          <a:extLst>
            <a:ext uri="{FF2B5EF4-FFF2-40B4-BE49-F238E27FC236}">
              <a16:creationId xmlns:a16="http://schemas.microsoft.com/office/drawing/2014/main" id="{D1A9ED0E-208C-55B2-EB73-E0C239AD35B0}"/>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099" name="AutoShape 184">
          <a:extLst>
            <a:ext uri="{FF2B5EF4-FFF2-40B4-BE49-F238E27FC236}">
              <a16:creationId xmlns:a16="http://schemas.microsoft.com/office/drawing/2014/main" id="{9F1A379A-150F-DB37-CD80-471B4CE00AA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01" name="AutoShape 182">
          <a:extLst>
            <a:ext uri="{FF2B5EF4-FFF2-40B4-BE49-F238E27FC236}">
              <a16:creationId xmlns:a16="http://schemas.microsoft.com/office/drawing/2014/main" id="{891B55B0-E147-EE29-764C-C324DFF648A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03" name="AutoShape 180">
          <a:extLst>
            <a:ext uri="{FF2B5EF4-FFF2-40B4-BE49-F238E27FC236}">
              <a16:creationId xmlns:a16="http://schemas.microsoft.com/office/drawing/2014/main" id="{1289BE48-5DB8-B6BE-4954-A9065D57EA7A}"/>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05" name="AutoShape 178">
          <a:extLst>
            <a:ext uri="{FF2B5EF4-FFF2-40B4-BE49-F238E27FC236}">
              <a16:creationId xmlns:a16="http://schemas.microsoft.com/office/drawing/2014/main" id="{1F24E7E3-BD5A-6CDF-6362-E077F1C3FDE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07" name="AutoShape 176">
          <a:extLst>
            <a:ext uri="{FF2B5EF4-FFF2-40B4-BE49-F238E27FC236}">
              <a16:creationId xmlns:a16="http://schemas.microsoft.com/office/drawing/2014/main" id="{188EC942-1B9B-3B5B-CBAA-14FEAA8887C1}"/>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09" name="AutoShape 174">
          <a:extLst>
            <a:ext uri="{FF2B5EF4-FFF2-40B4-BE49-F238E27FC236}">
              <a16:creationId xmlns:a16="http://schemas.microsoft.com/office/drawing/2014/main" id="{DEFAD4C0-707B-26B0-DDCD-1169BAA3D8E3}"/>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11" name="AutoShape 172">
          <a:extLst>
            <a:ext uri="{FF2B5EF4-FFF2-40B4-BE49-F238E27FC236}">
              <a16:creationId xmlns:a16="http://schemas.microsoft.com/office/drawing/2014/main" id="{DAC0189E-B240-79EB-F66C-29E432E8E39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13" name="AutoShape 170">
          <a:extLst>
            <a:ext uri="{FF2B5EF4-FFF2-40B4-BE49-F238E27FC236}">
              <a16:creationId xmlns:a16="http://schemas.microsoft.com/office/drawing/2014/main" id="{97EB9A27-7C1B-31C4-CE69-E8E67420FB80}"/>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15" name="AutoShape 168">
          <a:extLst>
            <a:ext uri="{FF2B5EF4-FFF2-40B4-BE49-F238E27FC236}">
              <a16:creationId xmlns:a16="http://schemas.microsoft.com/office/drawing/2014/main" id="{AA0F9996-808A-FC83-F117-96D8A0BA4155}"/>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17" name="AutoShape 166">
          <a:extLst>
            <a:ext uri="{FF2B5EF4-FFF2-40B4-BE49-F238E27FC236}">
              <a16:creationId xmlns:a16="http://schemas.microsoft.com/office/drawing/2014/main" id="{D58097C3-702E-D0C7-F581-3BC22DF67B98}"/>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19" name="AutoShape 164">
          <a:extLst>
            <a:ext uri="{FF2B5EF4-FFF2-40B4-BE49-F238E27FC236}">
              <a16:creationId xmlns:a16="http://schemas.microsoft.com/office/drawing/2014/main" id="{727567AC-0236-C438-1E18-329344BA4E08}"/>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21" name="AutoShape 162">
          <a:extLst>
            <a:ext uri="{FF2B5EF4-FFF2-40B4-BE49-F238E27FC236}">
              <a16:creationId xmlns:a16="http://schemas.microsoft.com/office/drawing/2014/main" id="{2A8D5973-6D10-1FF3-6790-95C58F3185E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23" name="AutoShape 160">
          <a:extLst>
            <a:ext uri="{FF2B5EF4-FFF2-40B4-BE49-F238E27FC236}">
              <a16:creationId xmlns:a16="http://schemas.microsoft.com/office/drawing/2014/main" id="{8CD94C6D-8F56-C508-580C-BC7A82A887F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25" name="AutoShape 158">
          <a:extLst>
            <a:ext uri="{FF2B5EF4-FFF2-40B4-BE49-F238E27FC236}">
              <a16:creationId xmlns:a16="http://schemas.microsoft.com/office/drawing/2014/main" id="{964BDD2C-355C-A4AF-ECC0-BB9CF7EF4D0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27" name="AutoShape 156">
          <a:extLst>
            <a:ext uri="{FF2B5EF4-FFF2-40B4-BE49-F238E27FC236}">
              <a16:creationId xmlns:a16="http://schemas.microsoft.com/office/drawing/2014/main" id="{2C9650DC-ABAB-C345-D4C3-70331DB1D7B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29" name="AutoShape 154">
          <a:extLst>
            <a:ext uri="{FF2B5EF4-FFF2-40B4-BE49-F238E27FC236}">
              <a16:creationId xmlns:a16="http://schemas.microsoft.com/office/drawing/2014/main" id="{AD46826A-FD32-7114-B728-8E061D30AE3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31" name="AutoShape 152">
          <a:extLst>
            <a:ext uri="{FF2B5EF4-FFF2-40B4-BE49-F238E27FC236}">
              <a16:creationId xmlns:a16="http://schemas.microsoft.com/office/drawing/2014/main" id="{DA017F4C-2075-B047-BD3A-F643188F491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33" name="AutoShape 150">
          <a:extLst>
            <a:ext uri="{FF2B5EF4-FFF2-40B4-BE49-F238E27FC236}">
              <a16:creationId xmlns:a16="http://schemas.microsoft.com/office/drawing/2014/main" id="{BE63D42B-739E-D52B-E8FB-0B29905B36D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35" name="AutoShape 148">
          <a:extLst>
            <a:ext uri="{FF2B5EF4-FFF2-40B4-BE49-F238E27FC236}">
              <a16:creationId xmlns:a16="http://schemas.microsoft.com/office/drawing/2014/main" id="{C9369F98-97FB-B2EC-EDC0-AAADC54D5D7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37" name="AutoShape 146">
          <a:extLst>
            <a:ext uri="{FF2B5EF4-FFF2-40B4-BE49-F238E27FC236}">
              <a16:creationId xmlns:a16="http://schemas.microsoft.com/office/drawing/2014/main" id="{6B4FFF32-967E-86A9-DFBD-69DE10DDF970}"/>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39" name="AutoShape 144">
          <a:extLst>
            <a:ext uri="{FF2B5EF4-FFF2-40B4-BE49-F238E27FC236}">
              <a16:creationId xmlns:a16="http://schemas.microsoft.com/office/drawing/2014/main" id="{2E619CCF-DCCE-9A0A-0B74-A06A93CE608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41" name="AutoShape 142">
          <a:extLst>
            <a:ext uri="{FF2B5EF4-FFF2-40B4-BE49-F238E27FC236}">
              <a16:creationId xmlns:a16="http://schemas.microsoft.com/office/drawing/2014/main" id="{CC3C9453-6175-63CE-2414-C252AC08248F}"/>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43" name="AutoShape 140">
          <a:extLst>
            <a:ext uri="{FF2B5EF4-FFF2-40B4-BE49-F238E27FC236}">
              <a16:creationId xmlns:a16="http://schemas.microsoft.com/office/drawing/2014/main" id="{33D311D7-CACC-FD60-0676-E866E5C2D425}"/>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45" name="AutoShape 138">
          <a:extLst>
            <a:ext uri="{FF2B5EF4-FFF2-40B4-BE49-F238E27FC236}">
              <a16:creationId xmlns:a16="http://schemas.microsoft.com/office/drawing/2014/main" id="{1024CBDB-C48A-2BF3-4A8D-3EA2EC7D8553}"/>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47" name="AutoShape 136">
          <a:extLst>
            <a:ext uri="{FF2B5EF4-FFF2-40B4-BE49-F238E27FC236}">
              <a16:creationId xmlns:a16="http://schemas.microsoft.com/office/drawing/2014/main" id="{2C8D74AE-4C07-9582-F704-42B35014529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49" name="AutoShape 134">
          <a:extLst>
            <a:ext uri="{FF2B5EF4-FFF2-40B4-BE49-F238E27FC236}">
              <a16:creationId xmlns:a16="http://schemas.microsoft.com/office/drawing/2014/main" id="{51230909-E560-1F54-DF39-8BBF86EEE075}"/>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51" name="AutoShape 132">
          <a:extLst>
            <a:ext uri="{FF2B5EF4-FFF2-40B4-BE49-F238E27FC236}">
              <a16:creationId xmlns:a16="http://schemas.microsoft.com/office/drawing/2014/main" id="{5B3EC6E7-35B1-D63C-DEE5-3B2FEBBD455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53" name="AutoShape 130">
          <a:extLst>
            <a:ext uri="{FF2B5EF4-FFF2-40B4-BE49-F238E27FC236}">
              <a16:creationId xmlns:a16="http://schemas.microsoft.com/office/drawing/2014/main" id="{B770F428-333C-0182-9B42-1791FABD15E3}"/>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55" name="AutoShape 128">
          <a:extLst>
            <a:ext uri="{FF2B5EF4-FFF2-40B4-BE49-F238E27FC236}">
              <a16:creationId xmlns:a16="http://schemas.microsoft.com/office/drawing/2014/main" id="{C3B31186-9C6F-B1A4-614C-727EA07BAE07}"/>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57" name="AutoShape 126">
          <a:extLst>
            <a:ext uri="{FF2B5EF4-FFF2-40B4-BE49-F238E27FC236}">
              <a16:creationId xmlns:a16="http://schemas.microsoft.com/office/drawing/2014/main" id="{76E2F9D4-F180-2545-3E35-67BE7E4B094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59" name="AutoShape 124">
          <a:extLst>
            <a:ext uri="{FF2B5EF4-FFF2-40B4-BE49-F238E27FC236}">
              <a16:creationId xmlns:a16="http://schemas.microsoft.com/office/drawing/2014/main" id="{869C32D1-625C-D4A7-FEBC-24B820B4672A}"/>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61" name="AutoShape 122">
          <a:extLst>
            <a:ext uri="{FF2B5EF4-FFF2-40B4-BE49-F238E27FC236}">
              <a16:creationId xmlns:a16="http://schemas.microsoft.com/office/drawing/2014/main" id="{E1426214-BBE3-E924-A2C6-DFC89155B867}"/>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63" name="AutoShape 120">
          <a:extLst>
            <a:ext uri="{FF2B5EF4-FFF2-40B4-BE49-F238E27FC236}">
              <a16:creationId xmlns:a16="http://schemas.microsoft.com/office/drawing/2014/main" id="{DE680AF9-260C-FA8E-1F65-9868D87F21A8}"/>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65" name="AutoShape 118">
          <a:extLst>
            <a:ext uri="{FF2B5EF4-FFF2-40B4-BE49-F238E27FC236}">
              <a16:creationId xmlns:a16="http://schemas.microsoft.com/office/drawing/2014/main" id="{58A34C3F-AFE8-15EF-AD91-D6694892C79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67" name="AutoShape 116">
          <a:extLst>
            <a:ext uri="{FF2B5EF4-FFF2-40B4-BE49-F238E27FC236}">
              <a16:creationId xmlns:a16="http://schemas.microsoft.com/office/drawing/2014/main" id="{5B416722-4886-78A5-7461-35C1D9DA336C}"/>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69" name="AutoShape 114">
          <a:extLst>
            <a:ext uri="{FF2B5EF4-FFF2-40B4-BE49-F238E27FC236}">
              <a16:creationId xmlns:a16="http://schemas.microsoft.com/office/drawing/2014/main" id="{ED380009-9D3A-CC48-C28C-124C72DB04E8}"/>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71" name="AutoShape 112">
          <a:extLst>
            <a:ext uri="{FF2B5EF4-FFF2-40B4-BE49-F238E27FC236}">
              <a16:creationId xmlns:a16="http://schemas.microsoft.com/office/drawing/2014/main" id="{9C2E1A1A-C8BD-01CB-4FD8-5C17CF8F6BF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73" name="AutoShape 110">
          <a:extLst>
            <a:ext uri="{FF2B5EF4-FFF2-40B4-BE49-F238E27FC236}">
              <a16:creationId xmlns:a16="http://schemas.microsoft.com/office/drawing/2014/main" id="{9D591A27-E825-6832-E0D3-69AF59497E6A}"/>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75" name="AutoShape 108">
          <a:extLst>
            <a:ext uri="{FF2B5EF4-FFF2-40B4-BE49-F238E27FC236}">
              <a16:creationId xmlns:a16="http://schemas.microsoft.com/office/drawing/2014/main" id="{D6A4779E-4AD3-680C-818B-E6CBC766EE3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77" name="AutoShape 106">
          <a:extLst>
            <a:ext uri="{FF2B5EF4-FFF2-40B4-BE49-F238E27FC236}">
              <a16:creationId xmlns:a16="http://schemas.microsoft.com/office/drawing/2014/main" id="{201504BD-C739-B07D-DFB4-DEEC20D11FE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79" name="AutoShape 104">
          <a:extLst>
            <a:ext uri="{FF2B5EF4-FFF2-40B4-BE49-F238E27FC236}">
              <a16:creationId xmlns:a16="http://schemas.microsoft.com/office/drawing/2014/main" id="{A2E172A9-EE5E-DEBB-A135-92CB83FFABEF}"/>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81" name="AutoShape 102">
          <a:extLst>
            <a:ext uri="{FF2B5EF4-FFF2-40B4-BE49-F238E27FC236}">
              <a16:creationId xmlns:a16="http://schemas.microsoft.com/office/drawing/2014/main" id="{2CA7DEDA-A057-6429-E813-0CE6592242A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83" name="AutoShape 100">
          <a:extLst>
            <a:ext uri="{FF2B5EF4-FFF2-40B4-BE49-F238E27FC236}">
              <a16:creationId xmlns:a16="http://schemas.microsoft.com/office/drawing/2014/main" id="{228B80FA-5144-14DB-6F49-A08C5ADA8A7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85" name="AutoShape 98">
          <a:extLst>
            <a:ext uri="{FF2B5EF4-FFF2-40B4-BE49-F238E27FC236}">
              <a16:creationId xmlns:a16="http://schemas.microsoft.com/office/drawing/2014/main" id="{88C914A6-F934-20FA-E5FC-E8B272425F3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87" name="AutoShape 96">
          <a:extLst>
            <a:ext uri="{FF2B5EF4-FFF2-40B4-BE49-F238E27FC236}">
              <a16:creationId xmlns:a16="http://schemas.microsoft.com/office/drawing/2014/main" id="{DBB272A6-EE98-4F6F-A46F-F52DE4C96C47}"/>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89" name="AutoShape 94">
          <a:extLst>
            <a:ext uri="{FF2B5EF4-FFF2-40B4-BE49-F238E27FC236}">
              <a16:creationId xmlns:a16="http://schemas.microsoft.com/office/drawing/2014/main" id="{1F52C51C-8C98-68C1-46FD-F9FC82D0B77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91" name="AutoShape 92">
          <a:extLst>
            <a:ext uri="{FF2B5EF4-FFF2-40B4-BE49-F238E27FC236}">
              <a16:creationId xmlns:a16="http://schemas.microsoft.com/office/drawing/2014/main" id="{E76D1442-6257-7BD4-C45F-F4082C4C613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93" name="AutoShape 90">
          <a:extLst>
            <a:ext uri="{FF2B5EF4-FFF2-40B4-BE49-F238E27FC236}">
              <a16:creationId xmlns:a16="http://schemas.microsoft.com/office/drawing/2014/main" id="{D65A0418-9B30-E8FE-6547-5C6B16337F15}"/>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95" name="AutoShape 88">
          <a:extLst>
            <a:ext uri="{FF2B5EF4-FFF2-40B4-BE49-F238E27FC236}">
              <a16:creationId xmlns:a16="http://schemas.microsoft.com/office/drawing/2014/main" id="{FCC79B79-EBED-778C-005E-35F35573F4C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97" name="AutoShape 86">
          <a:extLst>
            <a:ext uri="{FF2B5EF4-FFF2-40B4-BE49-F238E27FC236}">
              <a16:creationId xmlns:a16="http://schemas.microsoft.com/office/drawing/2014/main" id="{46254F60-9F03-CD13-9D4D-B86E1A789D1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199" name="AutoShape 84">
          <a:extLst>
            <a:ext uri="{FF2B5EF4-FFF2-40B4-BE49-F238E27FC236}">
              <a16:creationId xmlns:a16="http://schemas.microsoft.com/office/drawing/2014/main" id="{E523AF4F-9465-5E75-7CD4-42BC14664D2C}"/>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01" name="AutoShape 82">
          <a:extLst>
            <a:ext uri="{FF2B5EF4-FFF2-40B4-BE49-F238E27FC236}">
              <a16:creationId xmlns:a16="http://schemas.microsoft.com/office/drawing/2014/main" id="{555C8256-6831-E0A7-CED7-D853A8709B33}"/>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03" name="AutoShape 80">
          <a:extLst>
            <a:ext uri="{FF2B5EF4-FFF2-40B4-BE49-F238E27FC236}">
              <a16:creationId xmlns:a16="http://schemas.microsoft.com/office/drawing/2014/main" id="{CA138C43-04C6-714B-9938-420EF37A199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05" name="AutoShape 78">
          <a:extLst>
            <a:ext uri="{FF2B5EF4-FFF2-40B4-BE49-F238E27FC236}">
              <a16:creationId xmlns:a16="http://schemas.microsoft.com/office/drawing/2014/main" id="{C8B933DC-25F7-6748-E24A-B4DCAA461E8F}"/>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07" name="AutoShape 76">
          <a:extLst>
            <a:ext uri="{FF2B5EF4-FFF2-40B4-BE49-F238E27FC236}">
              <a16:creationId xmlns:a16="http://schemas.microsoft.com/office/drawing/2014/main" id="{49662067-8982-371D-FC0D-B3D9C4D3AE21}"/>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09" name="AutoShape 74">
          <a:extLst>
            <a:ext uri="{FF2B5EF4-FFF2-40B4-BE49-F238E27FC236}">
              <a16:creationId xmlns:a16="http://schemas.microsoft.com/office/drawing/2014/main" id="{CBFE4745-A2AA-F244-E53A-4E797FAE52B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1" name="AutoShape 72">
          <a:extLst>
            <a:ext uri="{FF2B5EF4-FFF2-40B4-BE49-F238E27FC236}">
              <a16:creationId xmlns:a16="http://schemas.microsoft.com/office/drawing/2014/main" id="{2D9D0A4D-4411-A020-0727-87E18ACA152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3" name="AutoShape 70">
          <a:extLst>
            <a:ext uri="{FF2B5EF4-FFF2-40B4-BE49-F238E27FC236}">
              <a16:creationId xmlns:a16="http://schemas.microsoft.com/office/drawing/2014/main" id="{B991B15E-8C3F-7AAB-E7FC-CF9B5FC1533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5" name="AutoShape 68">
          <a:extLst>
            <a:ext uri="{FF2B5EF4-FFF2-40B4-BE49-F238E27FC236}">
              <a16:creationId xmlns:a16="http://schemas.microsoft.com/office/drawing/2014/main" id="{0F811C38-3FA2-4487-7CF7-58E7908F68E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7" name="AutoShape 66">
          <a:extLst>
            <a:ext uri="{FF2B5EF4-FFF2-40B4-BE49-F238E27FC236}">
              <a16:creationId xmlns:a16="http://schemas.microsoft.com/office/drawing/2014/main" id="{8EB60C2B-F78F-476D-44C5-8D731D1F1C7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8" name="AutoShape 64">
          <a:extLst>
            <a:ext uri="{FF2B5EF4-FFF2-40B4-BE49-F238E27FC236}">
              <a16:creationId xmlns:a16="http://schemas.microsoft.com/office/drawing/2014/main" id="{8BDD19EC-0672-D665-FD30-1A0726849E61}"/>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19" name="AutoShape 62">
          <a:extLst>
            <a:ext uri="{FF2B5EF4-FFF2-40B4-BE49-F238E27FC236}">
              <a16:creationId xmlns:a16="http://schemas.microsoft.com/office/drawing/2014/main" id="{787FCEFE-F67E-FACE-9901-01EF3AFD5243}"/>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0" name="AutoShape 60">
          <a:extLst>
            <a:ext uri="{FF2B5EF4-FFF2-40B4-BE49-F238E27FC236}">
              <a16:creationId xmlns:a16="http://schemas.microsoft.com/office/drawing/2014/main" id="{476769E5-19DA-91D8-A4B6-2D0088D4283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1" name="AutoShape 58">
          <a:extLst>
            <a:ext uri="{FF2B5EF4-FFF2-40B4-BE49-F238E27FC236}">
              <a16:creationId xmlns:a16="http://schemas.microsoft.com/office/drawing/2014/main" id="{DD09810F-52A4-7AC8-7A68-2BF24E05700F}"/>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2" name="AutoShape 56">
          <a:extLst>
            <a:ext uri="{FF2B5EF4-FFF2-40B4-BE49-F238E27FC236}">
              <a16:creationId xmlns:a16="http://schemas.microsoft.com/office/drawing/2014/main" id="{2890DE1A-5362-F903-2E29-8F4467BAA971}"/>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3" name="AutoShape 54">
          <a:extLst>
            <a:ext uri="{FF2B5EF4-FFF2-40B4-BE49-F238E27FC236}">
              <a16:creationId xmlns:a16="http://schemas.microsoft.com/office/drawing/2014/main" id="{2D118780-B2F2-1D68-2F1D-7DEE50C0408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4" name="AutoShape 52">
          <a:extLst>
            <a:ext uri="{FF2B5EF4-FFF2-40B4-BE49-F238E27FC236}">
              <a16:creationId xmlns:a16="http://schemas.microsoft.com/office/drawing/2014/main" id="{57C63D9C-81C2-6984-79EE-EF47CA9CB480}"/>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5" name="AutoShape 50">
          <a:extLst>
            <a:ext uri="{FF2B5EF4-FFF2-40B4-BE49-F238E27FC236}">
              <a16:creationId xmlns:a16="http://schemas.microsoft.com/office/drawing/2014/main" id="{2630D3E1-27AB-1E69-AB4F-62416AEDD2D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6" name="AutoShape 48">
          <a:extLst>
            <a:ext uri="{FF2B5EF4-FFF2-40B4-BE49-F238E27FC236}">
              <a16:creationId xmlns:a16="http://schemas.microsoft.com/office/drawing/2014/main" id="{79D51151-039F-A375-DF29-7FE850C6131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7" name="AutoShape 46">
          <a:extLst>
            <a:ext uri="{FF2B5EF4-FFF2-40B4-BE49-F238E27FC236}">
              <a16:creationId xmlns:a16="http://schemas.microsoft.com/office/drawing/2014/main" id="{8566CA92-17F5-EC2F-F840-FE7B8B3CD2B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8" name="AutoShape 44">
          <a:extLst>
            <a:ext uri="{FF2B5EF4-FFF2-40B4-BE49-F238E27FC236}">
              <a16:creationId xmlns:a16="http://schemas.microsoft.com/office/drawing/2014/main" id="{DF5D6A85-4179-E212-44D4-8D2863BCE9DC}"/>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29" name="AutoShape 42">
          <a:extLst>
            <a:ext uri="{FF2B5EF4-FFF2-40B4-BE49-F238E27FC236}">
              <a16:creationId xmlns:a16="http://schemas.microsoft.com/office/drawing/2014/main" id="{FA997CEB-F79C-1817-74EC-7EE276AB851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0" name="AutoShape 40">
          <a:extLst>
            <a:ext uri="{FF2B5EF4-FFF2-40B4-BE49-F238E27FC236}">
              <a16:creationId xmlns:a16="http://schemas.microsoft.com/office/drawing/2014/main" id="{F462EF1E-2753-DA24-793D-B7E01979AFEA}"/>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1" name="AutoShape 38">
          <a:extLst>
            <a:ext uri="{FF2B5EF4-FFF2-40B4-BE49-F238E27FC236}">
              <a16:creationId xmlns:a16="http://schemas.microsoft.com/office/drawing/2014/main" id="{B2A09B3E-F8B5-B53C-92E1-6AEFA7F68C8A}"/>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2" name="AutoShape 36">
          <a:extLst>
            <a:ext uri="{FF2B5EF4-FFF2-40B4-BE49-F238E27FC236}">
              <a16:creationId xmlns:a16="http://schemas.microsoft.com/office/drawing/2014/main" id="{D47A6DD9-C6D7-8468-16F2-B23B073DEE4E}"/>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3" name="AutoShape 34">
          <a:extLst>
            <a:ext uri="{FF2B5EF4-FFF2-40B4-BE49-F238E27FC236}">
              <a16:creationId xmlns:a16="http://schemas.microsoft.com/office/drawing/2014/main" id="{8BFC024B-6706-9A76-DC97-923BD8CB3F4F}"/>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4" name="AutoShape 32">
          <a:extLst>
            <a:ext uri="{FF2B5EF4-FFF2-40B4-BE49-F238E27FC236}">
              <a16:creationId xmlns:a16="http://schemas.microsoft.com/office/drawing/2014/main" id="{189001B1-9336-8F52-DD26-1F65C1B7A2F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5" name="AutoShape 30">
          <a:extLst>
            <a:ext uri="{FF2B5EF4-FFF2-40B4-BE49-F238E27FC236}">
              <a16:creationId xmlns:a16="http://schemas.microsoft.com/office/drawing/2014/main" id="{DE98D148-2862-FBD4-B6E1-FF507676C9D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6" name="AutoShape 28">
          <a:extLst>
            <a:ext uri="{FF2B5EF4-FFF2-40B4-BE49-F238E27FC236}">
              <a16:creationId xmlns:a16="http://schemas.microsoft.com/office/drawing/2014/main" id="{02F5C3C4-C606-04E0-DACB-6F0163C55D4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7" name="AutoShape 26">
          <a:extLst>
            <a:ext uri="{FF2B5EF4-FFF2-40B4-BE49-F238E27FC236}">
              <a16:creationId xmlns:a16="http://schemas.microsoft.com/office/drawing/2014/main" id="{0F3201B7-143B-7415-C5B0-E5DCAFBCCA0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8" name="AutoShape 24">
          <a:extLst>
            <a:ext uri="{FF2B5EF4-FFF2-40B4-BE49-F238E27FC236}">
              <a16:creationId xmlns:a16="http://schemas.microsoft.com/office/drawing/2014/main" id="{FB59CFAD-E58D-5667-2A74-01FE424DB192}"/>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39" name="AutoShape 22">
          <a:extLst>
            <a:ext uri="{FF2B5EF4-FFF2-40B4-BE49-F238E27FC236}">
              <a16:creationId xmlns:a16="http://schemas.microsoft.com/office/drawing/2014/main" id="{9087A044-9BF7-BF06-F9AE-BE2794E68999}"/>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0" name="AutoShape 20">
          <a:extLst>
            <a:ext uri="{FF2B5EF4-FFF2-40B4-BE49-F238E27FC236}">
              <a16:creationId xmlns:a16="http://schemas.microsoft.com/office/drawing/2014/main" id="{570D54F8-22A6-3B7C-267B-2E77EE92EE5E}"/>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1" name="AutoShape 18">
          <a:extLst>
            <a:ext uri="{FF2B5EF4-FFF2-40B4-BE49-F238E27FC236}">
              <a16:creationId xmlns:a16="http://schemas.microsoft.com/office/drawing/2014/main" id="{EEE77B89-8829-CFE8-B553-FDFCA374EAF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2" name="AutoShape 16">
          <a:extLst>
            <a:ext uri="{FF2B5EF4-FFF2-40B4-BE49-F238E27FC236}">
              <a16:creationId xmlns:a16="http://schemas.microsoft.com/office/drawing/2014/main" id="{4878F2D3-076C-AD1B-07D8-4DA15FB97D2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3" name="AutoShape 14">
          <a:extLst>
            <a:ext uri="{FF2B5EF4-FFF2-40B4-BE49-F238E27FC236}">
              <a16:creationId xmlns:a16="http://schemas.microsoft.com/office/drawing/2014/main" id="{6079BA92-298A-502B-75F7-2FE30BFE704D}"/>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4" name="AutoShape 12">
          <a:extLst>
            <a:ext uri="{FF2B5EF4-FFF2-40B4-BE49-F238E27FC236}">
              <a16:creationId xmlns:a16="http://schemas.microsoft.com/office/drawing/2014/main" id="{F31C53BB-489E-3197-927E-42753F8E63D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5" name="AutoShape 10">
          <a:extLst>
            <a:ext uri="{FF2B5EF4-FFF2-40B4-BE49-F238E27FC236}">
              <a16:creationId xmlns:a16="http://schemas.microsoft.com/office/drawing/2014/main" id="{34A60F11-85BE-9C3A-9EEF-937E3F64F82B}"/>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6" name="AutoShape 8">
          <a:extLst>
            <a:ext uri="{FF2B5EF4-FFF2-40B4-BE49-F238E27FC236}">
              <a16:creationId xmlns:a16="http://schemas.microsoft.com/office/drawing/2014/main" id="{E39AA84E-10A5-4E72-FAB2-1A6C4A63E348}"/>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7" name="AutoShape 6">
          <a:extLst>
            <a:ext uri="{FF2B5EF4-FFF2-40B4-BE49-F238E27FC236}">
              <a16:creationId xmlns:a16="http://schemas.microsoft.com/office/drawing/2014/main" id="{39F64188-E837-D369-ED04-F8EA7E55B9F6}"/>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8" name="AutoShape 4">
          <a:extLst>
            <a:ext uri="{FF2B5EF4-FFF2-40B4-BE49-F238E27FC236}">
              <a16:creationId xmlns:a16="http://schemas.microsoft.com/office/drawing/2014/main" id="{68BD10EB-6F62-8E9A-91BA-B562515D77B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142875</xdr:colOff>
      <xdr:row>23</xdr:row>
      <xdr:rowOff>19050</xdr:rowOff>
    </xdr:to>
    <xdr:sp macro="" textlink="">
      <xdr:nvSpPr>
        <xdr:cNvPr id="1249" name="AutoShape 2">
          <a:extLst>
            <a:ext uri="{FF2B5EF4-FFF2-40B4-BE49-F238E27FC236}">
              <a16:creationId xmlns:a16="http://schemas.microsoft.com/office/drawing/2014/main" id="{0BAB6791-BACE-E21A-32D1-618ACCECE594}"/>
            </a:ext>
          </a:extLst>
        </xdr:cNvPr>
        <xdr:cNvSpPr>
          <a:spLocks noChangeArrowheads="1"/>
        </xdr:cNvSpPr>
      </xdr:nvSpPr>
      <xdr:spPr bwMode="auto">
        <a:xfrm>
          <a:off x="0" y="0"/>
          <a:ext cx="6353175" cy="6353175"/>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7" displayName="Table7" ref="B2:E25">
  <tableColumns count="4">
    <tableColumn id="1" xr3:uid="{00000000-0010-0000-0000-000001000000}" name="Enclosing structure"/>
    <tableColumn id="2" xr3:uid="{00000000-0010-0000-0000-000002000000}" name="Material"/>
    <tableColumn id="3" xr3:uid="{00000000-0010-0000-0000-000003000000}" name="Structure heat loss coefficient"/>
    <tableColumn id="4" xr3:uid="{00000000-0010-0000-0000-000004000000}" name="Energy consumption = 10 x 9 x number of heating days x hou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J15" totalsRowShown="0">
  <autoFilter ref="A2:J15" xr:uid="{00000000-0009-0000-0100-000003000000}"/>
  <tableColumns count="10">
    <tableColumn id="1" xr3:uid="{00000000-0010-0000-0100-000001000000}" name="Column1"/>
    <tableColumn id="2" xr3:uid="{00000000-0010-0000-0100-000002000000}" name="Column2"/>
    <tableColumn id="3" xr3:uid="{00000000-0010-0000-0100-000003000000}" name="Energy efficiency measure"/>
    <tableColumn id="4" xr3:uid="{00000000-0010-0000-0100-000004000000}" name="Energy savings"/>
    <tableColumn id="5" xr3:uid="{00000000-0010-0000-0100-000005000000}" name="Energy savings per m2"/>
    <tableColumn id="6" xr3:uid="{00000000-0010-0000-0100-000006000000}" name="% of the existing estimated energy performance of the building"/>
    <tableColumn id="7" xr3:uid="{00000000-0010-0000-0100-000007000000}" name="Reduction of CO2 emissions "/>
    <tableColumn id="8" xr3:uid="{00000000-0010-0000-0100-000008000000}" name="Investment costs"/>
    <tableColumn id="9" xr3:uid="{00000000-0010-0000-0100-000009000000}" name="Investment costs per m2"/>
    <tableColumn id="10" xr3:uid="{00000000-0010-0000-0100-00000A000000}" name="Investment costs per measu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6" totalsRowShown="0">
  <autoFilter ref="A1:B6" xr:uid="{00000000-0009-0000-0100-000002000000}"/>
  <tableColumns count="2">
    <tableColumn id="1" xr3:uid="{00000000-0010-0000-0200-000001000000}" name="Type of heating"/>
    <tableColumn id="2" xr3:uid="{00000000-0010-0000-0200-000002000000}" name="Column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A8:A11" totalsRowShown="0">
  <autoFilter ref="A8:A11" xr:uid="{00000000-0009-0000-0100-000004000000}"/>
  <tableColumns count="1">
    <tableColumn id="1" xr3:uid="{00000000-0010-0000-0300-000001000000}"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A13:A17" totalsRowShown="0">
  <autoFilter ref="A13:A17" xr:uid="{00000000-0009-0000-0100-000005000000}"/>
  <tableColumns count="1">
    <tableColumn id="1" xr3:uid="{00000000-0010-0000-0400-000001000000}" name="Column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C60" totalsRowShown="0">
  <autoFilter ref="A1:C60" xr:uid="{00000000-0009-0000-0100-000001000000}"/>
  <tableColumns count="3">
    <tableColumn id="1" xr3:uid="{00000000-0010-0000-0500-000001000000}" name="Building serie"/>
    <tableColumn id="2" xr3:uid="{00000000-0010-0000-0500-000002000000}" name="Avg. indoor height (m)"/>
    <tableColumn id="3" xr3:uid="{00000000-0010-0000-0500-000003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63"/>
  <sheetViews>
    <sheetView tabSelected="1" topLeftCell="A3" zoomScaleNormal="100" workbookViewId="0">
      <selection activeCell="F12" sqref="F12"/>
    </sheetView>
  </sheetViews>
  <sheetFormatPr defaultRowHeight="15" x14ac:dyDescent="0.25"/>
  <cols>
    <col min="1" max="1" width="16.140625" customWidth="1"/>
    <col min="2" max="2" width="14.140625" customWidth="1"/>
    <col min="3" max="3" width="6.85546875" customWidth="1"/>
    <col min="4" max="4" width="19" style="1" customWidth="1"/>
    <col min="5" max="5" width="17.5703125" customWidth="1"/>
    <col min="6" max="6" width="60" customWidth="1"/>
    <col min="7" max="7" width="19.42578125" style="48" customWidth="1"/>
    <col min="8" max="8" width="11.140625" customWidth="1"/>
    <col min="9" max="9" width="9.5703125" customWidth="1"/>
    <col min="10" max="13" width="12.140625" customWidth="1"/>
    <col min="14" max="15" width="15.42578125" customWidth="1"/>
    <col min="16" max="16" width="13.5703125" customWidth="1"/>
    <col min="17" max="17" width="12.140625" customWidth="1"/>
    <col min="18" max="19" width="10.5703125" customWidth="1"/>
    <col min="20" max="20" width="14.140625" customWidth="1"/>
    <col min="21" max="21" width="12.42578125" customWidth="1"/>
    <col min="22" max="30" width="17.140625" customWidth="1"/>
    <col min="31" max="31" width="19" customWidth="1"/>
    <col min="32" max="32" width="21.7109375" customWidth="1"/>
    <col min="33" max="33" width="31.7109375" customWidth="1"/>
    <col min="34" max="34" width="26.42578125" customWidth="1"/>
    <col min="35" max="35" width="21.5703125" customWidth="1"/>
    <col min="36" max="38" width="8.5703125" customWidth="1"/>
    <col min="39" max="39" width="12.5703125" customWidth="1"/>
    <col min="40" max="1026" width="8.5703125" customWidth="1"/>
  </cols>
  <sheetData>
    <row r="1" spans="1:34" ht="37.5" customHeight="1" x14ac:dyDescent="0.25">
      <c r="D1" s="84" t="s">
        <v>0</v>
      </c>
      <c r="E1" s="84"/>
      <c r="F1" s="84"/>
      <c r="G1" s="84"/>
      <c r="H1" s="84"/>
      <c r="I1" s="84"/>
      <c r="J1" s="84"/>
      <c r="K1" s="84"/>
      <c r="L1" s="84"/>
      <c r="M1" s="84"/>
      <c r="N1" s="84"/>
      <c r="O1" s="84"/>
      <c r="P1" s="84"/>
      <c r="Q1" s="84"/>
      <c r="R1" s="84" t="s">
        <v>1</v>
      </c>
      <c r="S1" s="84"/>
      <c r="T1" s="84"/>
      <c r="U1" s="84"/>
      <c r="V1" s="84"/>
      <c r="W1" s="84"/>
      <c r="X1" s="84"/>
      <c r="Y1" s="84"/>
      <c r="Z1" s="84"/>
      <c r="AA1" s="84"/>
      <c r="AB1" s="84"/>
      <c r="AC1" s="84"/>
      <c r="AD1" s="84"/>
      <c r="AE1" s="84"/>
      <c r="AF1" s="84"/>
      <c r="AG1" s="85" t="s">
        <v>2</v>
      </c>
      <c r="AH1" s="85"/>
    </row>
    <row r="2" spans="1:34" x14ac:dyDescent="0.25">
      <c r="D2" s="2"/>
      <c r="E2" s="3"/>
      <c r="F2" s="3"/>
      <c r="G2" s="3"/>
      <c r="H2" s="3"/>
      <c r="I2" s="3"/>
      <c r="J2" s="3"/>
      <c r="K2" s="3"/>
      <c r="L2" s="3"/>
      <c r="M2" s="3"/>
      <c r="N2" s="3"/>
      <c r="O2" s="3"/>
      <c r="P2" s="3"/>
      <c r="Q2" s="4"/>
      <c r="R2" s="5"/>
      <c r="S2" s="6"/>
      <c r="T2" s="6"/>
      <c r="U2" s="6"/>
      <c r="V2" s="6"/>
      <c r="W2" s="5"/>
      <c r="X2" s="6"/>
      <c r="Y2" s="6"/>
      <c r="Z2" s="6"/>
      <c r="AA2" s="6"/>
      <c r="AB2" s="6"/>
      <c r="AC2" s="6"/>
      <c r="AD2" s="6"/>
      <c r="AE2" s="5"/>
      <c r="AF2" s="7"/>
      <c r="AG2" s="5"/>
      <c r="AH2" s="7"/>
    </row>
    <row r="3" spans="1:34" x14ac:dyDescent="0.25">
      <c r="D3" s="8" t="s">
        <v>3</v>
      </c>
      <c r="E3" s="9"/>
      <c r="F3" s="9"/>
      <c r="G3" s="9"/>
      <c r="H3" s="9"/>
      <c r="I3" s="9"/>
      <c r="J3" s="9"/>
      <c r="K3" s="9"/>
      <c r="L3" s="9"/>
      <c r="M3" s="9"/>
      <c r="N3" s="9"/>
      <c r="O3" s="9"/>
      <c r="P3" s="9"/>
      <c r="Q3" s="10"/>
      <c r="R3" s="86" t="s">
        <v>4</v>
      </c>
      <c r="S3" s="86"/>
      <c r="T3" s="86"/>
      <c r="U3" s="86"/>
      <c r="V3" s="86"/>
      <c r="W3" s="86" t="s">
        <v>5</v>
      </c>
      <c r="X3" s="86"/>
      <c r="Y3" s="86"/>
      <c r="Z3" s="86"/>
      <c r="AA3" s="86"/>
      <c r="AB3" s="86"/>
      <c r="AC3" s="86"/>
      <c r="AD3" s="86"/>
      <c r="AE3" s="86" t="s">
        <v>6</v>
      </c>
      <c r="AF3" s="86"/>
      <c r="AG3" s="86"/>
      <c r="AH3" s="86"/>
    </row>
    <row r="4" spans="1:34" s="11" customFormat="1" ht="65.25" customHeight="1" x14ac:dyDescent="0.2">
      <c r="A4" s="11" t="s">
        <v>7</v>
      </c>
      <c r="C4" s="12"/>
      <c r="D4" s="13" t="s">
        <v>8</v>
      </c>
      <c r="E4" s="13" t="s">
        <v>9</v>
      </c>
      <c r="F4" s="13" t="s">
        <v>10</v>
      </c>
      <c r="G4" s="82" t="s">
        <v>11</v>
      </c>
      <c r="H4" s="13" t="s">
        <v>12</v>
      </c>
      <c r="I4" s="13" t="s">
        <v>13</v>
      </c>
      <c r="J4" s="13" t="s">
        <v>14</v>
      </c>
      <c r="K4" s="14" t="s">
        <v>15</v>
      </c>
      <c r="L4" s="14" t="s">
        <v>16</v>
      </c>
      <c r="M4" s="15" t="s">
        <v>17</v>
      </c>
      <c r="N4" s="13" t="s">
        <v>18</v>
      </c>
      <c r="O4" s="16" t="s">
        <v>19</v>
      </c>
      <c r="P4" s="17" t="s">
        <v>20</v>
      </c>
      <c r="Q4" s="17" t="s">
        <v>21</v>
      </c>
      <c r="R4" s="11" t="s">
        <v>22</v>
      </c>
      <c r="S4" s="18" t="s">
        <v>23</v>
      </c>
      <c r="T4" s="18" t="s">
        <v>24</v>
      </c>
      <c r="U4" s="11" t="s">
        <v>25</v>
      </c>
      <c r="V4" s="11" t="s">
        <v>26</v>
      </c>
      <c r="W4" s="19" t="s">
        <v>27</v>
      </c>
      <c r="X4" s="11" t="s">
        <v>28</v>
      </c>
      <c r="Y4" s="20" t="s">
        <v>29</v>
      </c>
      <c r="Z4" s="20" t="s">
        <v>30</v>
      </c>
      <c r="AA4" s="20" t="s">
        <v>31</v>
      </c>
      <c r="AB4" s="11" t="s">
        <v>32</v>
      </c>
      <c r="AC4" s="15" t="s">
        <v>33</v>
      </c>
      <c r="AD4" s="15" t="s">
        <v>33</v>
      </c>
      <c r="AE4" s="11" t="s">
        <v>34</v>
      </c>
      <c r="AF4" s="15" t="s">
        <v>35</v>
      </c>
      <c r="AG4" s="11" t="s">
        <v>36</v>
      </c>
      <c r="AH4" s="15" t="s">
        <v>37</v>
      </c>
    </row>
    <row r="5" spans="1:34" s="21" customFormat="1" ht="26.25" customHeight="1" x14ac:dyDescent="0.2">
      <c r="C5" s="22" t="s">
        <v>38</v>
      </c>
      <c r="D5" s="23" t="s">
        <v>39</v>
      </c>
      <c r="E5" s="24" t="s">
        <v>40</v>
      </c>
      <c r="F5" s="25" t="s">
        <v>41</v>
      </c>
      <c r="G5" s="83" t="s">
        <v>11</v>
      </c>
      <c r="H5" s="25" t="s">
        <v>42</v>
      </c>
      <c r="I5" s="25" t="s">
        <v>42</v>
      </c>
      <c r="J5" s="25" t="s">
        <v>42</v>
      </c>
      <c r="K5" s="26" t="s">
        <v>43</v>
      </c>
      <c r="L5" s="27" t="s">
        <v>44</v>
      </c>
      <c r="M5" s="28" t="s">
        <v>45</v>
      </c>
      <c r="N5" s="25" t="s">
        <v>40</v>
      </c>
      <c r="O5" s="25" t="s">
        <v>46</v>
      </c>
      <c r="P5" s="25" t="s">
        <v>47</v>
      </c>
      <c r="Q5" s="22" t="s">
        <v>40</v>
      </c>
      <c r="R5" s="29" t="s">
        <v>44</v>
      </c>
      <c r="S5" s="22" t="s">
        <v>45</v>
      </c>
      <c r="T5" s="22" t="s">
        <v>48</v>
      </c>
      <c r="U5" s="22" t="s">
        <v>49</v>
      </c>
      <c r="V5" s="25" t="s">
        <v>50</v>
      </c>
      <c r="W5" s="22" t="s">
        <v>51</v>
      </c>
      <c r="X5" s="29" t="s">
        <v>52</v>
      </c>
      <c r="Y5" s="29" t="s">
        <v>53</v>
      </c>
      <c r="Z5" s="29" t="s">
        <v>53</v>
      </c>
      <c r="AA5" s="29" t="s">
        <v>53</v>
      </c>
      <c r="AB5" s="29" t="s">
        <v>54</v>
      </c>
      <c r="AC5" s="29" t="s">
        <v>53</v>
      </c>
      <c r="AD5" s="29" t="s">
        <v>55</v>
      </c>
      <c r="AE5" s="29" t="s">
        <v>56</v>
      </c>
      <c r="AF5" s="29" t="s">
        <v>57</v>
      </c>
      <c r="AG5" s="29" t="s">
        <v>58</v>
      </c>
      <c r="AH5" s="29" t="s">
        <v>59</v>
      </c>
    </row>
    <row r="6" spans="1:34" ht="30.75" x14ac:dyDescent="0.3">
      <c r="A6" s="30" t="s">
        <v>60</v>
      </c>
      <c r="C6" s="31"/>
      <c r="D6" s="1" t="s">
        <v>61</v>
      </c>
      <c r="E6" s="32">
        <v>1000702031001</v>
      </c>
      <c r="F6" t="s">
        <v>62</v>
      </c>
      <c r="G6" s="48">
        <f>VLOOKUP(F6,'Building series'!A:F,6,0)</f>
        <v>101</v>
      </c>
      <c r="H6">
        <v>166.65</v>
      </c>
      <c r="I6">
        <v>9.7799999999999994</v>
      </c>
      <c r="J6">
        <v>25.7</v>
      </c>
      <c r="K6" s="33">
        <f>VLOOKUP(F6,'Building series'!A:C,2,0)</f>
        <v>0</v>
      </c>
      <c r="L6">
        <v>2000</v>
      </c>
      <c r="M6" s="31">
        <f>L6*K6</f>
        <v>0</v>
      </c>
      <c r="N6">
        <v>9</v>
      </c>
      <c r="O6" s="31" t="s">
        <v>63</v>
      </c>
      <c r="P6" t="s">
        <v>64</v>
      </c>
      <c r="Q6" s="31">
        <v>252</v>
      </c>
      <c r="R6" s="34">
        <f>SUM(R7:R8)</f>
        <v>13916.2</v>
      </c>
      <c r="S6">
        <f>SUM(S7:S8)</f>
        <v>35625.5</v>
      </c>
      <c r="T6" s="35">
        <f>(S7*T7+S8*T8)/S6</f>
        <v>19.774032645155859</v>
      </c>
      <c r="U6">
        <f>AVERAGE(U7:U8)</f>
        <v>212</v>
      </c>
      <c r="V6">
        <f>AVERAGE(V7:V8)</f>
        <v>0.5</v>
      </c>
      <c r="W6" s="36" t="s">
        <v>65</v>
      </c>
      <c r="X6" s="1" t="s">
        <v>66</v>
      </c>
      <c r="Y6">
        <v>1350237.7</v>
      </c>
      <c r="Z6">
        <v>828677.3</v>
      </c>
      <c r="AA6">
        <f>SUM(Y6:Z6)</f>
        <v>2178915</v>
      </c>
      <c r="AB6">
        <f>AVERAGE(AB7:AB8)</f>
        <v>0.99</v>
      </c>
      <c r="AD6" s="31"/>
      <c r="AF6" s="31" t="e">
        <f>SUM(AF7:AF8)</f>
        <v>#REF!</v>
      </c>
      <c r="AG6" s="37">
        <f>'Energy efficiency measures'!H14</f>
        <v>1466500</v>
      </c>
      <c r="AH6" s="38">
        <f>'Energy efficiency measures'!I14</f>
        <v>105.38077923571089</v>
      </c>
    </row>
    <row r="7" spans="1:34" s="41" customFormat="1" x14ac:dyDescent="0.25">
      <c r="A7" s="39" t="s">
        <v>67</v>
      </c>
      <c r="B7" s="40" t="s">
        <v>68</v>
      </c>
      <c r="D7" s="42"/>
      <c r="E7" s="43"/>
      <c r="F7" s="43"/>
      <c r="G7" s="48" t="e">
        <f>VLOOKUP(F7,'Building series'!A:F,6,0)</f>
        <v>#N/A</v>
      </c>
      <c r="H7" s="43"/>
      <c r="I7" s="43"/>
      <c r="J7" s="43"/>
      <c r="K7" s="43"/>
      <c r="L7" s="43"/>
      <c r="M7" s="43"/>
      <c r="N7" s="43"/>
      <c r="O7" s="44"/>
      <c r="P7" s="43"/>
      <c r="Q7" s="44"/>
      <c r="R7" s="45">
        <v>12868</v>
      </c>
      <c r="S7" s="41">
        <v>32942.1</v>
      </c>
      <c r="T7" s="41">
        <v>20</v>
      </c>
      <c r="U7" s="41">
        <v>212</v>
      </c>
      <c r="V7" s="41">
        <v>0.5</v>
      </c>
      <c r="W7" s="46"/>
      <c r="X7" s="43"/>
      <c r="Y7" s="43"/>
      <c r="Z7" s="43"/>
      <c r="AA7" s="43"/>
      <c r="AB7" s="41">
        <v>1</v>
      </c>
      <c r="AC7" s="43"/>
      <c r="AD7" s="44"/>
      <c r="AE7" s="41">
        <f>'Building envelope'!D16</f>
        <v>13847.800000000003</v>
      </c>
      <c r="AF7" s="47">
        <f>'Building envelope'!E16</f>
        <v>1278254.1400000001</v>
      </c>
      <c r="AG7" s="43"/>
      <c r="AH7" s="44"/>
    </row>
    <row r="8" spans="1:34" s="41" customFormat="1" x14ac:dyDescent="0.25">
      <c r="A8" s="39" t="s">
        <v>69</v>
      </c>
      <c r="B8" s="40" t="s">
        <v>70</v>
      </c>
      <c r="D8" s="42"/>
      <c r="E8" s="43"/>
      <c r="F8" s="43"/>
      <c r="G8" s="48" t="e">
        <f>VLOOKUP(F8,'Building series'!A:F,6,0)</f>
        <v>#N/A</v>
      </c>
      <c r="H8" s="43"/>
      <c r="I8" s="43"/>
      <c r="J8" s="43"/>
      <c r="K8" s="43"/>
      <c r="L8" s="43"/>
      <c r="M8" s="43"/>
      <c r="N8" s="43"/>
      <c r="O8" s="44"/>
      <c r="P8" s="43"/>
      <c r="Q8" s="44"/>
      <c r="R8" s="41">
        <v>1048.2</v>
      </c>
      <c r="S8" s="41">
        <v>2683.4</v>
      </c>
      <c r="T8" s="41">
        <v>17</v>
      </c>
      <c r="U8" s="41">
        <v>212</v>
      </c>
      <c r="V8" s="41">
        <v>0.5</v>
      </c>
      <c r="W8" s="46"/>
      <c r="X8" s="43"/>
      <c r="Y8" s="43"/>
      <c r="Z8" s="43"/>
      <c r="AA8" s="43"/>
      <c r="AB8" s="41">
        <v>0.98</v>
      </c>
      <c r="AC8" s="43"/>
      <c r="AD8" s="44"/>
      <c r="AE8" s="41" t="e">
        <f>Table7[[#Totals],[Structure heat loss coefficient]]</f>
        <v>#REF!</v>
      </c>
      <c r="AF8" s="47" t="e">
        <f>Table7[[#Totals],[Energy consumption = 10 x 9 x number of heating days x hours]]</f>
        <v>#REF!</v>
      </c>
      <c r="AG8" s="43"/>
      <c r="AH8" s="44"/>
    </row>
    <row r="9" spans="1:34" x14ac:dyDescent="0.25">
      <c r="G9" s="48" t="e">
        <f>VLOOKUP(F9,'Building series'!A:F,6,0)</f>
        <v>#N/A</v>
      </c>
    </row>
    <row r="10" spans="1:34" ht="21.75" customHeight="1" x14ac:dyDescent="0.25">
      <c r="A10" s="1"/>
      <c r="G10" s="48" t="e">
        <f>VLOOKUP(F10,'Building series'!A:F,6,0)</f>
        <v>#N/A</v>
      </c>
    </row>
    <row r="11" spans="1:34" ht="30.75" x14ac:dyDescent="0.3">
      <c r="A11" s="30" t="s">
        <v>71</v>
      </c>
      <c r="C11" s="31"/>
      <c r="D11" s="1" t="s">
        <v>72</v>
      </c>
      <c r="E11" s="32">
        <v>1000660229001</v>
      </c>
      <c r="F11" t="s">
        <v>73</v>
      </c>
      <c r="G11" s="48" t="str">
        <f>VLOOKUP(F11,'Building series'!A:F,6,0)</f>
        <v>316/318</v>
      </c>
      <c r="H11">
        <v>46.9</v>
      </c>
      <c r="I11">
        <v>11</v>
      </c>
      <c r="J11">
        <v>14</v>
      </c>
      <c r="K11" s="33">
        <f>VLOOKUP(F11,'Building series'!A:C,2,0)</f>
        <v>2.5</v>
      </c>
      <c r="L11">
        <v>2042.91</v>
      </c>
      <c r="M11" s="31">
        <f>L11*K11</f>
        <v>5107.2750000000005</v>
      </c>
      <c r="N11">
        <v>5</v>
      </c>
      <c r="O11" s="31" t="s">
        <v>74</v>
      </c>
      <c r="P11">
        <v>1970</v>
      </c>
      <c r="Q11" s="31">
        <v>45</v>
      </c>
      <c r="R11" s="34">
        <f>SUM(R12:R13)</f>
        <v>2042.9099999999999</v>
      </c>
      <c r="S11">
        <f>SUM(S12:S13)</f>
        <v>5107</v>
      </c>
      <c r="T11" s="35">
        <f>(S12*T12+S13*T13)/S11</f>
        <v>21.634814959859018</v>
      </c>
      <c r="U11">
        <f>AVERAGE(U12:U13)</f>
        <v>203</v>
      </c>
      <c r="V11">
        <f>AVERAGE(V12:V13)</f>
        <v>0.57499999999999996</v>
      </c>
      <c r="W11" s="36" t="s">
        <v>65</v>
      </c>
      <c r="X11" s="1" t="s">
        <v>66</v>
      </c>
      <c r="Y11">
        <v>544176</v>
      </c>
      <c r="Z11">
        <v>306072</v>
      </c>
      <c r="AA11">
        <f>SUM(Y11:Z11)</f>
        <v>850248</v>
      </c>
      <c r="AB11">
        <f>AVERAGE(AB12:AB13)</f>
        <v>0.92</v>
      </c>
      <c r="AC11">
        <v>72659</v>
      </c>
      <c r="AD11" s="31">
        <v>35.6</v>
      </c>
      <c r="AF11" s="31">
        <f>SUM(AF12:AF13)</f>
        <v>260187</v>
      </c>
      <c r="AG11" s="37">
        <f>'Energy efficiency measures'!H25</f>
        <v>139800</v>
      </c>
      <c r="AH11" s="38">
        <f>'Energy efficiency measures'!I25</f>
        <v>10.04584584872307</v>
      </c>
    </row>
    <row r="12" spans="1:34" s="41" customFormat="1" x14ac:dyDescent="0.25">
      <c r="A12" s="39" t="s">
        <v>67</v>
      </c>
      <c r="B12" s="40" t="s">
        <v>68</v>
      </c>
      <c r="D12" s="42"/>
      <c r="E12" s="43"/>
      <c r="F12" s="43"/>
      <c r="G12" s="48" t="e">
        <f>VLOOKUP(F12,'Building series'!A:F,6,0)</f>
        <v>#N/A</v>
      </c>
      <c r="H12" s="43"/>
      <c r="I12" s="43"/>
      <c r="J12" s="43"/>
      <c r="K12" s="43"/>
      <c r="L12" s="43"/>
      <c r="M12" s="43"/>
      <c r="N12" s="43"/>
      <c r="O12" s="44"/>
      <c r="P12" s="43"/>
      <c r="Q12" s="44"/>
      <c r="R12" s="45">
        <v>1893.57</v>
      </c>
      <c r="S12" s="41">
        <v>4734</v>
      </c>
      <c r="T12" s="41">
        <v>22</v>
      </c>
      <c r="U12" s="41">
        <v>203</v>
      </c>
      <c r="V12" s="41">
        <v>0.55000000000000004</v>
      </c>
      <c r="W12" s="46"/>
      <c r="X12" s="43"/>
      <c r="Y12" s="43"/>
      <c r="Z12" s="43"/>
      <c r="AA12" s="43"/>
      <c r="AB12" s="41">
        <v>0.92</v>
      </c>
      <c r="AC12" s="43"/>
      <c r="AD12" s="44"/>
      <c r="AE12" s="41">
        <f>'Building envelope'!D37</f>
        <v>2265.7999999999997</v>
      </c>
      <c r="AF12" s="47">
        <f>'Building envelope'!E37</f>
        <v>242863</v>
      </c>
      <c r="AG12" s="43"/>
      <c r="AH12" s="44"/>
    </row>
    <row r="13" spans="1:34" s="41" customFormat="1" x14ac:dyDescent="0.25">
      <c r="A13" s="39" t="s">
        <v>69</v>
      </c>
      <c r="B13" s="40" t="s">
        <v>70</v>
      </c>
      <c r="D13" s="42"/>
      <c r="E13" s="43"/>
      <c r="F13" s="43"/>
      <c r="G13" s="48" t="e">
        <f>VLOOKUP(F13,'Building series'!A:F,6,0)</f>
        <v>#N/A</v>
      </c>
      <c r="H13" s="43"/>
      <c r="I13" s="43"/>
      <c r="J13" s="43"/>
      <c r="K13" s="43"/>
      <c r="L13" s="43"/>
      <c r="M13" s="43"/>
      <c r="N13" s="43"/>
      <c r="O13" s="44"/>
      <c r="P13" s="43"/>
      <c r="Q13" s="44"/>
      <c r="R13" s="41">
        <v>149.34</v>
      </c>
      <c r="S13" s="41">
        <v>373</v>
      </c>
      <c r="T13" s="41">
        <v>17</v>
      </c>
      <c r="U13" s="41">
        <v>203</v>
      </c>
      <c r="V13" s="41">
        <v>0.6</v>
      </c>
      <c r="W13" s="46"/>
      <c r="X13" s="43"/>
      <c r="Y13" s="43"/>
      <c r="Z13" s="43"/>
      <c r="AA13" s="43"/>
      <c r="AB13" s="41">
        <v>0.92</v>
      </c>
      <c r="AC13" s="43"/>
      <c r="AD13" s="44"/>
      <c r="AE13" s="41">
        <f>'Building envelope'!D44</f>
        <v>209.20000000000002</v>
      </c>
      <c r="AF13" s="47">
        <f>'Building envelope'!E44</f>
        <v>17324</v>
      </c>
      <c r="AG13" s="43"/>
      <c r="AH13" s="44"/>
    </row>
    <row r="14" spans="1:34" x14ac:dyDescent="0.25">
      <c r="A14" s="1"/>
      <c r="G14" s="48" t="e">
        <f>VLOOKUP(F14,'Building series'!A:F,6,0)</f>
        <v>#N/A</v>
      </c>
    </row>
    <row r="15" spans="1:34" x14ac:dyDescent="0.25">
      <c r="A15" s="1"/>
      <c r="G15" s="48" t="e">
        <f>VLOOKUP(F15,'Building series'!A:F,6,0)</f>
        <v>#N/A</v>
      </c>
    </row>
    <row r="16" spans="1:34" ht="30.75" x14ac:dyDescent="0.3">
      <c r="A16" s="30" t="s">
        <v>75</v>
      </c>
      <c r="C16" s="31"/>
      <c r="D16" s="1" t="s">
        <v>76</v>
      </c>
      <c r="E16" s="32">
        <v>1000660171001</v>
      </c>
      <c r="F16" t="s">
        <v>73</v>
      </c>
      <c r="G16" s="48" t="str">
        <f>VLOOKUP(F16,'Building series'!A:F,6,0)</f>
        <v>316/318</v>
      </c>
      <c r="H16">
        <v>46.9</v>
      </c>
      <c r="I16">
        <v>11</v>
      </c>
      <c r="J16">
        <v>14</v>
      </c>
      <c r="K16" s="33">
        <f>VLOOKUP(F16,'Building series'!A:C,2,0)</f>
        <v>2.5</v>
      </c>
      <c r="L16">
        <v>2044.12</v>
      </c>
      <c r="M16" s="31">
        <f>L16*K16</f>
        <v>5110.2999999999993</v>
      </c>
      <c r="N16">
        <v>5</v>
      </c>
      <c r="O16" s="31" t="s">
        <v>74</v>
      </c>
      <c r="P16">
        <v>1975</v>
      </c>
      <c r="Q16" s="31">
        <v>45</v>
      </c>
      <c r="R16" s="34">
        <f>SUM(R17:R18)</f>
        <v>2044.12</v>
      </c>
      <c r="S16">
        <f>SUM(S17:S18)</f>
        <v>5111</v>
      </c>
      <c r="T16" s="35">
        <f>(S17*T17+S18*T18)/S16</f>
        <v>21.622383095284679</v>
      </c>
      <c r="U16">
        <f>AVERAGE(U17:U18)</f>
        <v>203</v>
      </c>
      <c r="V16">
        <f>AVERAGE(V17:V18)</f>
        <v>0.57499999999999996</v>
      </c>
      <c r="W16" s="36" t="s">
        <v>65</v>
      </c>
      <c r="X16" s="1" t="s">
        <v>66</v>
      </c>
      <c r="Y16">
        <v>544176</v>
      </c>
      <c r="Z16">
        <v>306072</v>
      </c>
      <c r="AA16">
        <f>SUM(Y16:Z16)</f>
        <v>850248</v>
      </c>
      <c r="AB16">
        <f>AVERAGE(AB17:AB18)</f>
        <v>0.92</v>
      </c>
      <c r="AC16">
        <v>72691</v>
      </c>
      <c r="AD16" s="31">
        <v>35.6</v>
      </c>
      <c r="AF16" s="31">
        <f>SUM(AF17:AF18)</f>
        <v>260817</v>
      </c>
      <c r="AG16" s="37">
        <f>'Energy efficiency measures'!H36</f>
        <v>139400</v>
      </c>
      <c r="AH16" s="38">
        <f>'Energy efficiency measures'!I36</f>
        <v>10.017102369899828</v>
      </c>
    </row>
    <row r="17" spans="1:34" s="41" customFormat="1" x14ac:dyDescent="0.25">
      <c r="A17" s="39" t="s">
        <v>67</v>
      </c>
      <c r="B17" s="40" t="s">
        <v>68</v>
      </c>
      <c r="D17" s="42"/>
      <c r="E17" s="43"/>
      <c r="F17" s="43"/>
      <c r="G17" s="48" t="e">
        <f>VLOOKUP(F17,'Building series'!A:F,6,0)</f>
        <v>#N/A</v>
      </c>
      <c r="H17" s="43"/>
      <c r="I17" s="43"/>
      <c r="J17" s="43"/>
      <c r="K17" s="43"/>
      <c r="L17" s="43"/>
      <c r="M17" s="43"/>
      <c r="N17" s="43"/>
      <c r="O17" s="44"/>
      <c r="P17" s="43"/>
      <c r="Q17" s="44"/>
      <c r="R17" s="45">
        <v>1889.82</v>
      </c>
      <c r="S17" s="41">
        <v>4725</v>
      </c>
      <c r="T17" s="41">
        <v>22</v>
      </c>
      <c r="U17" s="41">
        <v>203</v>
      </c>
      <c r="V17" s="41">
        <v>0.55000000000000004</v>
      </c>
      <c r="W17" s="46"/>
      <c r="X17" s="43"/>
      <c r="Y17" s="43"/>
      <c r="Z17" s="43"/>
      <c r="AA17" s="43"/>
      <c r="AB17" s="41">
        <v>0.92</v>
      </c>
      <c r="AC17" s="43"/>
      <c r="AD17" s="44"/>
      <c r="AE17" s="41">
        <f>'Building envelope'!D56</f>
        <v>2271.8000000000002</v>
      </c>
      <c r="AF17" s="47">
        <f>'Building envelope'!E56</f>
        <v>243493</v>
      </c>
      <c r="AG17" s="43"/>
      <c r="AH17" s="44"/>
    </row>
    <row r="18" spans="1:34" s="41" customFormat="1" x14ac:dyDescent="0.25">
      <c r="A18" s="39" t="s">
        <v>69</v>
      </c>
      <c r="B18" s="40" t="s">
        <v>70</v>
      </c>
      <c r="D18" s="42"/>
      <c r="E18" s="43"/>
      <c r="F18" s="43"/>
      <c r="G18" s="48" t="e">
        <f>VLOOKUP(F18,'Building series'!A:F,6,0)</f>
        <v>#N/A</v>
      </c>
      <c r="H18" s="43"/>
      <c r="I18" s="43"/>
      <c r="J18" s="43"/>
      <c r="K18" s="43"/>
      <c r="L18" s="43"/>
      <c r="M18" s="43"/>
      <c r="N18" s="43"/>
      <c r="O18" s="44"/>
      <c r="P18" s="43"/>
      <c r="Q18" s="44"/>
      <c r="R18" s="41">
        <v>154.30000000000001</v>
      </c>
      <c r="S18" s="41">
        <v>386</v>
      </c>
      <c r="T18" s="41">
        <v>17</v>
      </c>
      <c r="U18" s="41">
        <v>203</v>
      </c>
      <c r="V18" s="41">
        <v>0.6</v>
      </c>
      <c r="W18" s="46"/>
      <c r="X18" s="43"/>
      <c r="Y18" s="43"/>
      <c r="Z18" s="43"/>
      <c r="AA18" s="43"/>
      <c r="AB18" s="41">
        <v>0.92</v>
      </c>
      <c r="AC18" s="43"/>
      <c r="AD18" s="44"/>
      <c r="AE18" s="41">
        <f>'Building envelope'!D63</f>
        <v>209.20000000000002</v>
      </c>
      <c r="AF18" s="47">
        <f>'Building envelope'!E63</f>
        <v>17324</v>
      </c>
      <c r="AG18" s="43"/>
      <c r="AH18" s="44"/>
    </row>
    <row r="19" spans="1:34" x14ac:dyDescent="0.25">
      <c r="A19" s="1"/>
      <c r="G19" s="48" t="e">
        <f>VLOOKUP(F19,'Building series'!A:F,6,0)</f>
        <v>#N/A</v>
      </c>
    </row>
    <row r="20" spans="1:34" x14ac:dyDescent="0.25">
      <c r="A20" s="1"/>
      <c r="G20" s="48" t="e">
        <f>VLOOKUP(F20,'Building series'!A:F,6,0)</f>
        <v>#N/A</v>
      </c>
    </row>
    <row r="21" spans="1:34" ht="30.75" x14ac:dyDescent="0.3">
      <c r="A21" s="30" t="s">
        <v>77</v>
      </c>
      <c r="C21" s="31"/>
      <c r="D21" s="1" t="s">
        <v>78</v>
      </c>
      <c r="E21" s="32">
        <v>1000660177001</v>
      </c>
      <c r="F21" t="s">
        <v>79</v>
      </c>
      <c r="G21" s="48">
        <f>VLOOKUP(F21,'Building series'!A:F,6,0)</f>
        <v>103</v>
      </c>
      <c r="H21">
        <v>33</v>
      </c>
      <c r="I21">
        <v>11.5</v>
      </c>
      <c r="J21">
        <v>14</v>
      </c>
      <c r="K21" s="33">
        <f>VLOOKUP(F21,'Building series'!A:C,2,0)</f>
        <v>2.5</v>
      </c>
      <c r="L21">
        <v>1630.73</v>
      </c>
      <c r="M21" s="31">
        <f>L21*K21</f>
        <v>4076.8249999999998</v>
      </c>
      <c r="N21">
        <v>5</v>
      </c>
      <c r="O21" s="31" t="s">
        <v>74</v>
      </c>
      <c r="P21">
        <v>1977</v>
      </c>
      <c r="Q21" s="31">
        <v>30</v>
      </c>
      <c r="R21" s="34">
        <f>SUM(R22:R23)</f>
        <v>1630.73</v>
      </c>
      <c r="S21">
        <f>SUM(S22:S23)</f>
        <v>4076</v>
      </c>
      <c r="T21" s="35">
        <f>(S22*T22+S23*T23)/S21</f>
        <v>20.521589793915602</v>
      </c>
      <c r="U21">
        <f>AVERAGE(U22:U23)</f>
        <v>203</v>
      </c>
      <c r="V21">
        <f>AVERAGE(V22:V23)</f>
        <v>0.57499999999999996</v>
      </c>
      <c r="W21" s="36" t="s">
        <v>65</v>
      </c>
      <c r="X21" s="1" t="s">
        <v>66</v>
      </c>
      <c r="Y21">
        <v>194614</v>
      </c>
      <c r="Z21">
        <v>127848</v>
      </c>
      <c r="AA21">
        <f>SUM(Y21:Z21)</f>
        <v>322462</v>
      </c>
      <c r="AB21">
        <f>AVERAGE(AB22:AB23)</f>
        <v>0.91</v>
      </c>
      <c r="AC21">
        <v>58855</v>
      </c>
      <c r="AD21" s="31">
        <v>36.1</v>
      </c>
      <c r="AF21" s="31">
        <f>SUM(AF22:AF23)</f>
        <v>198179</v>
      </c>
      <c r="AG21" s="37">
        <f>'Energy efficiency measures'!H49</f>
        <v>124800</v>
      </c>
      <c r="AH21" s="38">
        <f>'Energy efficiency measures'!I49</f>
        <v>8.9679653928514966</v>
      </c>
    </row>
    <row r="22" spans="1:34" s="41" customFormat="1" x14ac:dyDescent="0.25">
      <c r="A22" s="39" t="s">
        <v>67</v>
      </c>
      <c r="B22" s="40" t="s">
        <v>68</v>
      </c>
      <c r="D22" s="42"/>
      <c r="E22" s="43"/>
      <c r="F22" s="43"/>
      <c r="G22" s="48" t="e">
        <f>VLOOKUP(F22,'Building series'!A:F,6,0)</f>
        <v>#N/A</v>
      </c>
      <c r="H22" s="43"/>
      <c r="I22" s="43"/>
      <c r="J22" s="43"/>
      <c r="K22" s="43"/>
      <c r="L22" s="43"/>
      <c r="M22" s="43"/>
      <c r="N22" s="43"/>
      <c r="O22" s="44"/>
      <c r="P22" s="43"/>
      <c r="Q22" s="44"/>
      <c r="R22" s="45">
        <v>1500.56</v>
      </c>
      <c r="S22" s="41">
        <v>3751</v>
      </c>
      <c r="T22" s="41">
        <v>21</v>
      </c>
      <c r="U22" s="41">
        <v>203</v>
      </c>
      <c r="V22" s="41">
        <v>0.55000000000000004</v>
      </c>
      <c r="W22" s="46"/>
      <c r="X22" s="43"/>
      <c r="Y22" s="43"/>
      <c r="Z22" s="43"/>
      <c r="AA22" s="43"/>
      <c r="AB22" s="41">
        <v>0.91</v>
      </c>
      <c r="AC22" s="43"/>
      <c r="AD22" s="44"/>
      <c r="AE22" s="41">
        <f>'Building envelope'!D76</f>
        <v>1794.5</v>
      </c>
      <c r="AF22" s="47">
        <f>'Building envelope'!E76</f>
        <v>183597</v>
      </c>
      <c r="AG22" s="43"/>
      <c r="AH22" s="44"/>
    </row>
    <row r="23" spans="1:34" s="41" customFormat="1" x14ac:dyDescent="0.25">
      <c r="A23" s="39" t="s">
        <v>69</v>
      </c>
      <c r="B23" s="40" t="s">
        <v>70</v>
      </c>
      <c r="D23" s="42"/>
      <c r="E23" s="43"/>
      <c r="F23" s="43"/>
      <c r="G23" s="48" t="e">
        <f>VLOOKUP(F23,'Building series'!A:F,6,0)</f>
        <v>#N/A</v>
      </c>
      <c r="H23" s="43"/>
      <c r="I23" s="43"/>
      <c r="J23" s="43"/>
      <c r="K23" s="43"/>
      <c r="L23" s="43"/>
      <c r="M23" s="43"/>
      <c r="N23" s="43"/>
      <c r="O23" s="44"/>
      <c r="P23" s="43"/>
      <c r="Q23" s="44"/>
      <c r="R23" s="41">
        <v>130.16999999999999</v>
      </c>
      <c r="S23" s="41">
        <v>325</v>
      </c>
      <c r="T23" s="41">
        <v>15</v>
      </c>
      <c r="U23" s="41">
        <v>203</v>
      </c>
      <c r="V23" s="41">
        <v>0.6</v>
      </c>
      <c r="W23" s="46"/>
      <c r="X23" s="43"/>
      <c r="Y23" s="43"/>
      <c r="Z23" s="43"/>
      <c r="AA23" s="43"/>
      <c r="AB23" s="41">
        <v>0.91</v>
      </c>
      <c r="AC23" s="43"/>
      <c r="AD23" s="44"/>
      <c r="AE23" s="41">
        <f>'Building envelope'!D84</f>
        <v>199.60000000000002</v>
      </c>
      <c r="AF23" s="47">
        <f>'Building envelope'!E84</f>
        <v>14582</v>
      </c>
      <c r="AG23" s="43"/>
      <c r="AH23" s="44"/>
    </row>
    <row r="24" spans="1:34" x14ac:dyDescent="0.25">
      <c r="G24" s="48" t="e">
        <f>VLOOKUP(F24,'Building series'!A:F,6,0)</f>
        <v>#N/A</v>
      </c>
    </row>
    <row r="25" spans="1:34" x14ac:dyDescent="0.25">
      <c r="G25" s="48" t="e">
        <f>VLOOKUP(F25,'Building series'!A:F,6,0)</f>
        <v>#N/A</v>
      </c>
    </row>
    <row r="26" spans="1:34" ht="30.75" x14ac:dyDescent="0.3">
      <c r="A26" s="30" t="s">
        <v>80</v>
      </c>
      <c r="C26" s="31"/>
      <c r="D26" s="1" t="s">
        <v>81</v>
      </c>
      <c r="E26" s="32">
        <v>1000170149001</v>
      </c>
      <c r="F26" t="s">
        <v>82</v>
      </c>
      <c r="G26" s="48">
        <f>VLOOKUP(F26,'Building series'!A:F,6,0)</f>
        <v>0</v>
      </c>
      <c r="H26">
        <v>79.2</v>
      </c>
      <c r="I26">
        <v>16.100000000000001</v>
      </c>
      <c r="J26">
        <v>15.4</v>
      </c>
      <c r="K26" s="33">
        <f>VLOOKUP(F26,'Building series'!A:C,2,0)</f>
        <v>2.58</v>
      </c>
      <c r="L26">
        <v>5121.67</v>
      </c>
      <c r="M26" s="31">
        <f>L26*K26</f>
        <v>13213.908600000001</v>
      </c>
      <c r="N26">
        <v>5</v>
      </c>
      <c r="O26" s="31" t="s">
        <v>74</v>
      </c>
      <c r="P26">
        <v>1981</v>
      </c>
      <c r="Q26" s="31">
        <v>120</v>
      </c>
      <c r="R26" s="34">
        <f>SUM(R27:R28)</f>
        <v>5121.67</v>
      </c>
      <c r="S26">
        <f>SUM(S27:S28)</f>
        <v>13225.5</v>
      </c>
      <c r="T26" s="35">
        <f>(S27*T27+S28*T28)/S26</f>
        <v>19.59689236701826</v>
      </c>
      <c r="U26">
        <f>AVERAGE(U27:U28)</f>
        <v>203</v>
      </c>
      <c r="V26">
        <f>AVERAGE(V27:V28)</f>
        <v>0.5</v>
      </c>
      <c r="W26" s="36" t="s">
        <v>65</v>
      </c>
      <c r="X26" s="1" t="s">
        <v>66</v>
      </c>
      <c r="Y26">
        <v>415580</v>
      </c>
      <c r="Z26">
        <v>71985</v>
      </c>
      <c r="AA26">
        <f>SUM(Y26:Z26)</f>
        <v>487565</v>
      </c>
      <c r="AB26">
        <f>AVERAGE(AB27:AB28)</f>
        <v>0.77900000000000003</v>
      </c>
      <c r="AC26">
        <v>309179.3</v>
      </c>
      <c r="AD26" s="31">
        <v>60.36</v>
      </c>
      <c r="AF26" s="31">
        <f>SUM(AF27:AF28)</f>
        <v>91615.7</v>
      </c>
      <c r="AG26" s="37">
        <f>'Energy efficiency measures'!H63</f>
        <v>168890</v>
      </c>
      <c r="AH26" s="38">
        <f>'Energy efficiency measures'!I63</f>
        <v>12.136215346143343</v>
      </c>
    </row>
    <row r="27" spans="1:34" s="41" customFormat="1" x14ac:dyDescent="0.25">
      <c r="A27" s="39" t="s">
        <v>67</v>
      </c>
      <c r="B27" s="40" t="s">
        <v>68</v>
      </c>
      <c r="D27" s="42"/>
      <c r="E27" s="43"/>
      <c r="F27" s="43"/>
      <c r="G27" s="48" t="e">
        <f>VLOOKUP(F27,'Building series'!A:F,6,0)</f>
        <v>#N/A</v>
      </c>
      <c r="H27" s="43"/>
      <c r="I27" s="43"/>
      <c r="J27" s="43"/>
      <c r="K27" s="43"/>
      <c r="L27" s="43"/>
      <c r="M27" s="43"/>
      <c r="N27" s="43"/>
      <c r="O27" s="44"/>
      <c r="P27" s="43"/>
      <c r="Q27" s="44"/>
      <c r="R27" s="45">
        <v>4963.33</v>
      </c>
      <c r="S27" s="41">
        <v>12815.4</v>
      </c>
      <c r="T27" s="41">
        <v>20</v>
      </c>
      <c r="U27" s="41">
        <v>203</v>
      </c>
      <c r="V27" s="41">
        <v>0.5</v>
      </c>
      <c r="W27" s="46"/>
      <c r="X27" s="43"/>
      <c r="Y27" s="43"/>
      <c r="Z27" s="43"/>
      <c r="AA27" s="43"/>
      <c r="AB27" s="41">
        <v>0.872</v>
      </c>
      <c r="AC27" s="43"/>
      <c r="AD27" s="44"/>
      <c r="AE27" s="41">
        <f>'Building envelope'!D101</f>
        <v>4707.7</v>
      </c>
      <c r="AF27" s="47">
        <f>'Building envelope'!E101</f>
        <v>90657</v>
      </c>
      <c r="AG27" s="43"/>
      <c r="AH27" s="44"/>
    </row>
    <row r="28" spans="1:34" s="41" customFormat="1" x14ac:dyDescent="0.25">
      <c r="A28" s="39" t="s">
        <v>69</v>
      </c>
      <c r="B28" s="40" t="s">
        <v>70</v>
      </c>
      <c r="D28" s="42"/>
      <c r="E28" s="43"/>
      <c r="F28" s="43"/>
      <c r="G28" s="48" t="e">
        <f>VLOOKUP(F28,'Building series'!A:F,6,0)</f>
        <v>#N/A</v>
      </c>
      <c r="H28" s="43"/>
      <c r="I28" s="43"/>
      <c r="J28" s="43"/>
      <c r="K28" s="43"/>
      <c r="L28" s="43"/>
      <c r="M28" s="43"/>
      <c r="N28" s="43"/>
      <c r="O28" s="44"/>
      <c r="P28" s="43"/>
      <c r="Q28" s="44"/>
      <c r="R28" s="41">
        <v>158.34</v>
      </c>
      <c r="S28" s="41">
        <v>410.1</v>
      </c>
      <c r="T28" s="41">
        <v>7</v>
      </c>
      <c r="U28" s="41">
        <v>203</v>
      </c>
      <c r="V28" s="41">
        <v>0.5</v>
      </c>
      <c r="W28" s="46"/>
      <c r="X28" s="43"/>
      <c r="Y28" s="43"/>
      <c r="Z28" s="43"/>
      <c r="AA28" s="43"/>
      <c r="AB28" s="41">
        <v>0.68600000000000005</v>
      </c>
      <c r="AC28" s="43"/>
      <c r="AD28" s="44"/>
      <c r="AE28" s="41">
        <f>'Building envelope'!D107</f>
        <v>137</v>
      </c>
      <c r="AF28" s="47">
        <f>'Building envelope'!E107</f>
        <v>958.7</v>
      </c>
      <c r="AG28" s="43"/>
      <c r="AH28" s="44"/>
    </row>
    <row r="29" spans="1:34" x14ac:dyDescent="0.25">
      <c r="G29" s="48" t="e">
        <f>VLOOKUP(F29,'Building series'!A:F,6,0)</f>
        <v>#N/A</v>
      </c>
    </row>
    <row r="30" spans="1:34" x14ac:dyDescent="0.25">
      <c r="G30" s="48" t="e">
        <f>VLOOKUP(F30,'Building series'!A:F,6,0)</f>
        <v>#N/A</v>
      </c>
    </row>
    <row r="31" spans="1:34" ht="30.75" x14ac:dyDescent="0.3">
      <c r="A31" s="30" t="s">
        <v>83</v>
      </c>
      <c r="C31" s="31"/>
      <c r="D31" s="1" t="s">
        <v>84</v>
      </c>
      <c r="E31" s="32">
        <v>1000670322003</v>
      </c>
      <c r="F31" t="s">
        <v>73</v>
      </c>
      <c r="G31" s="48" t="str">
        <f>VLOOKUP(F31,'Building series'!A:F,6,0)</f>
        <v>316/318</v>
      </c>
      <c r="H31">
        <v>53.48</v>
      </c>
      <c r="I31">
        <v>11.04</v>
      </c>
      <c r="J31">
        <v>13.8</v>
      </c>
      <c r="K31" s="33">
        <f>VLOOKUP(F31,'Building series'!A:C,2,0)</f>
        <v>2.5</v>
      </c>
      <c r="L31">
        <v>2334.33</v>
      </c>
      <c r="M31" s="31">
        <f>L31*K31</f>
        <v>5835.8249999999998</v>
      </c>
      <c r="N31">
        <v>5</v>
      </c>
      <c r="O31" s="31" t="s">
        <v>74</v>
      </c>
      <c r="P31">
        <v>1965</v>
      </c>
      <c r="Q31" s="31">
        <v>54</v>
      </c>
      <c r="R31" s="34">
        <f>SUM(R32:R33)</f>
        <v>2334.33</v>
      </c>
      <c r="S31">
        <f>SUM(S32:S33)</f>
        <v>5836</v>
      </c>
      <c r="T31" s="35">
        <f>(S32*T32+S33*T33)/S31</f>
        <v>21.12585675119945</v>
      </c>
      <c r="U31">
        <f>AVERAGE(U32:U33)</f>
        <v>203</v>
      </c>
      <c r="V31">
        <f>AVERAGE(V32:V33)</f>
        <v>0.58499999999999996</v>
      </c>
      <c r="W31" s="36" t="s">
        <v>65</v>
      </c>
      <c r="X31" s="1" t="s">
        <v>66</v>
      </c>
      <c r="Y31">
        <v>330414</v>
      </c>
      <c r="Z31">
        <v>123840</v>
      </c>
      <c r="AA31">
        <f>SUM(Y31:Z31)</f>
        <v>454254</v>
      </c>
      <c r="AB31">
        <f>AVERAGE(AB32:AB33)</f>
        <v>0.93</v>
      </c>
      <c r="AC31">
        <v>74544</v>
      </c>
      <c r="AD31" s="31">
        <v>31.9</v>
      </c>
      <c r="AF31" s="31">
        <f>SUM(AF32:AF33)</f>
        <v>333254</v>
      </c>
      <c r="AG31" s="37">
        <f>'Energy efficiency measures'!H77</f>
        <v>184900</v>
      </c>
      <c r="AH31" s="38">
        <f>'Energy efficiency measures'!I77</f>
        <v>13.286673086043603</v>
      </c>
    </row>
    <row r="32" spans="1:34" s="41" customFormat="1" x14ac:dyDescent="0.25">
      <c r="A32" s="39" t="s">
        <v>67</v>
      </c>
      <c r="B32" s="40" t="s">
        <v>68</v>
      </c>
      <c r="D32" s="42"/>
      <c r="E32" s="43"/>
      <c r="F32" s="43"/>
      <c r="G32" s="48" t="e">
        <f>VLOOKUP(F32,'Building series'!A:F,6,0)</f>
        <v>#N/A</v>
      </c>
      <c r="H32" s="43"/>
      <c r="I32" s="43"/>
      <c r="J32" s="43"/>
      <c r="K32" s="43"/>
      <c r="L32" s="43"/>
      <c r="M32" s="43"/>
      <c r="N32" s="43"/>
      <c r="O32" s="44"/>
      <c r="P32" s="43"/>
      <c r="Q32" s="44"/>
      <c r="R32" s="45">
        <v>2175.61</v>
      </c>
      <c r="S32" s="41">
        <v>5439</v>
      </c>
      <c r="T32" s="41">
        <v>21.5</v>
      </c>
      <c r="U32" s="41">
        <v>203</v>
      </c>
      <c r="V32" s="41">
        <v>0.56999999999999995</v>
      </c>
      <c r="W32" s="46"/>
      <c r="X32" s="43"/>
      <c r="Y32" s="43"/>
      <c r="Z32" s="43"/>
      <c r="AA32" s="43"/>
      <c r="AB32" s="41">
        <v>0.93</v>
      </c>
      <c r="AC32" s="43"/>
      <c r="AD32" s="44"/>
      <c r="AE32" s="41">
        <f>'Building envelope'!D120</f>
        <v>3008.5</v>
      </c>
      <c r="AF32" s="47">
        <f>'Building envelope'!E120</f>
        <v>315120</v>
      </c>
      <c r="AG32" s="43"/>
      <c r="AH32" s="44"/>
    </row>
    <row r="33" spans="1:34" s="41" customFormat="1" x14ac:dyDescent="0.25">
      <c r="A33" s="39" t="s">
        <v>69</v>
      </c>
      <c r="B33" s="40" t="s">
        <v>70</v>
      </c>
      <c r="D33" s="42"/>
      <c r="E33" s="43"/>
      <c r="F33" s="43"/>
      <c r="G33" s="48" t="e">
        <f>VLOOKUP(F33,'Building series'!A:F,6,0)</f>
        <v>#N/A</v>
      </c>
      <c r="H33" s="43"/>
      <c r="I33" s="43"/>
      <c r="J33" s="43"/>
      <c r="K33" s="43"/>
      <c r="L33" s="43"/>
      <c r="M33" s="43"/>
      <c r="N33" s="43"/>
      <c r="O33" s="44"/>
      <c r="P33" s="43"/>
      <c r="Q33" s="44"/>
      <c r="R33" s="41">
        <v>158.72</v>
      </c>
      <c r="S33" s="41">
        <v>397</v>
      </c>
      <c r="T33" s="41">
        <v>16</v>
      </c>
      <c r="U33" s="41">
        <v>203</v>
      </c>
      <c r="V33" s="41">
        <v>0.6</v>
      </c>
      <c r="W33" s="46"/>
      <c r="X33" s="43"/>
      <c r="Y33" s="43"/>
      <c r="Z33" s="43"/>
      <c r="AA33" s="43"/>
      <c r="AB33" s="41">
        <v>0.93</v>
      </c>
      <c r="AC33" s="43"/>
      <c r="AD33" s="44"/>
      <c r="AE33" s="41">
        <f>'Building envelope'!D127</f>
        <v>232.6</v>
      </c>
      <c r="AF33" s="47">
        <f>'Building envelope'!E127</f>
        <v>18134</v>
      </c>
      <c r="AG33" s="43"/>
      <c r="AH33" s="44"/>
    </row>
    <row r="34" spans="1:34" x14ac:dyDescent="0.25">
      <c r="G34" s="48" t="e">
        <f>VLOOKUP(F34,'Building series'!A:F,6,0)</f>
        <v>#N/A</v>
      </c>
    </row>
    <row r="35" spans="1:34" x14ac:dyDescent="0.25">
      <c r="G35" s="48" t="e">
        <f>VLOOKUP(F35,'Building series'!A:F,6,0)</f>
        <v>#N/A</v>
      </c>
    </row>
    <row r="36" spans="1:34" ht="30.75" x14ac:dyDescent="0.3">
      <c r="A36" s="30" t="s">
        <v>85</v>
      </c>
      <c r="C36" s="31"/>
      <c r="D36" s="1" t="s">
        <v>86</v>
      </c>
      <c r="E36" s="32">
        <v>1000210014001</v>
      </c>
      <c r="F36" t="s">
        <v>87</v>
      </c>
      <c r="G36" s="48">
        <f>VLOOKUP(F36,'Building series'!A:F,6,0)</f>
        <v>0</v>
      </c>
      <c r="H36">
        <v>39.86</v>
      </c>
      <c r="I36" t="s">
        <v>88</v>
      </c>
      <c r="J36">
        <v>20.5</v>
      </c>
      <c r="K36" s="33">
        <f>VLOOKUP(F36,'Building series'!A:C,2,0)</f>
        <v>3</v>
      </c>
      <c r="L36">
        <v>2735</v>
      </c>
      <c r="M36" s="31">
        <f>L36*K36</f>
        <v>8205</v>
      </c>
      <c r="N36">
        <v>6</v>
      </c>
      <c r="O36" s="31" t="s">
        <v>89</v>
      </c>
      <c r="P36">
        <v>1910</v>
      </c>
      <c r="Q36" s="31">
        <v>21</v>
      </c>
      <c r="R36" s="34">
        <f>SUM(R37:R38)</f>
        <v>2735</v>
      </c>
      <c r="S36">
        <f>SUM(S37:S38)</f>
        <v>8205</v>
      </c>
      <c r="T36" s="35">
        <f>(S37*T37+S38*T38)/S36</f>
        <v>18</v>
      </c>
      <c r="U36">
        <f>AVERAGE(U37:U38)</f>
        <v>203</v>
      </c>
      <c r="V36">
        <f>AVERAGE(V37:V38)</f>
        <v>0.5</v>
      </c>
      <c r="W36" s="36" t="s">
        <v>90</v>
      </c>
      <c r="X36" s="1" t="s">
        <v>91</v>
      </c>
      <c r="Y36">
        <v>306312.17</v>
      </c>
      <c r="Z36">
        <v>31997.8</v>
      </c>
      <c r="AA36">
        <f>SUM(Y36:Z36)</f>
        <v>338309.97</v>
      </c>
      <c r="AB36">
        <f>AVERAGE(AB37:AB38)</f>
        <v>0.95</v>
      </c>
      <c r="AC36">
        <v>64657.8</v>
      </c>
      <c r="AD36" s="31">
        <v>23.64</v>
      </c>
      <c r="AF36" s="31" t="e">
        <f>SUM(AF37:AF38)</f>
        <v>#REF!</v>
      </c>
      <c r="AG36" s="37">
        <f>'Energy efficiency measures'!H89</f>
        <v>103967.65</v>
      </c>
      <c r="AH36" s="38">
        <f>'Energy efficiency measures'!I89</f>
        <v>7.4709798651930832</v>
      </c>
    </row>
    <row r="37" spans="1:34" s="41" customFormat="1" x14ac:dyDescent="0.25">
      <c r="A37" s="39" t="s">
        <v>67</v>
      </c>
      <c r="B37" s="40" t="s">
        <v>68</v>
      </c>
      <c r="D37" s="42"/>
      <c r="E37" s="43"/>
      <c r="F37" s="43"/>
      <c r="G37" s="48" t="e">
        <f>VLOOKUP(F37,'Building series'!A:F,6,0)</f>
        <v>#N/A</v>
      </c>
      <c r="H37" s="43"/>
      <c r="I37" s="43"/>
      <c r="J37" s="43"/>
      <c r="K37" s="43"/>
      <c r="L37" s="43"/>
      <c r="M37" s="43"/>
      <c r="N37" s="43"/>
      <c r="O37" s="44"/>
      <c r="P37" s="43"/>
      <c r="Q37" s="44"/>
      <c r="R37" s="45">
        <v>2735</v>
      </c>
      <c r="S37" s="41">
        <v>8205</v>
      </c>
      <c r="T37" s="41">
        <v>18</v>
      </c>
      <c r="U37" s="41">
        <v>203</v>
      </c>
      <c r="V37" s="41">
        <v>0.5</v>
      </c>
      <c r="W37" s="46"/>
      <c r="X37" s="43"/>
      <c r="Y37" s="43"/>
      <c r="Z37" s="43"/>
      <c r="AA37" s="43"/>
      <c r="AB37" s="41">
        <v>0.95</v>
      </c>
      <c r="AC37" s="43"/>
      <c r="AD37" s="44"/>
      <c r="AE37" s="41">
        <f>'Building envelope'!D143</f>
        <v>3227.6</v>
      </c>
      <c r="AF37" s="47">
        <f>'Building envelope'!E143</f>
        <v>271928553.86000001</v>
      </c>
      <c r="AG37" s="43"/>
      <c r="AH37" s="44"/>
    </row>
    <row r="38" spans="1:34" s="41" customFormat="1" x14ac:dyDescent="0.25">
      <c r="A38" s="39" t="s">
        <v>69</v>
      </c>
      <c r="B38" s="40" t="s">
        <v>70</v>
      </c>
      <c r="D38" s="42"/>
      <c r="E38" s="43"/>
      <c r="F38" s="43"/>
      <c r="G38" s="48" t="e">
        <f>VLOOKUP(F38,'Building series'!A:F,6,0)</f>
        <v>#N/A</v>
      </c>
      <c r="H38" s="43"/>
      <c r="I38" s="43"/>
      <c r="J38" s="43"/>
      <c r="K38" s="43"/>
      <c r="L38" s="43"/>
      <c r="M38" s="43"/>
      <c r="N38" s="43"/>
      <c r="O38" s="44"/>
      <c r="P38" s="43"/>
      <c r="Q38" s="44"/>
      <c r="R38" s="41">
        <v>0</v>
      </c>
      <c r="S38" s="41">
        <v>0</v>
      </c>
      <c r="T38" s="41">
        <v>18</v>
      </c>
      <c r="U38" s="41">
        <v>203</v>
      </c>
      <c r="V38" s="41">
        <v>0.5</v>
      </c>
      <c r="W38" s="46"/>
      <c r="X38" s="43"/>
      <c r="Y38" s="43"/>
      <c r="Z38" s="43"/>
      <c r="AA38" s="43"/>
      <c r="AB38" s="41">
        <v>0.95</v>
      </c>
      <c r="AC38" s="43"/>
      <c r="AD38" s="44"/>
      <c r="AE38" s="41" t="e">
        <f>Table7[[#Totals],[Structure heat loss coefficient]]</f>
        <v>#REF!</v>
      </c>
      <c r="AF38" s="47" t="e">
        <f>Table7[[#Totals],[Energy consumption = 10 x 9 x number of heating days x hours]]</f>
        <v>#REF!</v>
      </c>
      <c r="AG38" s="43"/>
      <c r="AH38" s="44"/>
    </row>
    <row r="39" spans="1:34" x14ac:dyDescent="0.25">
      <c r="G39" s="48" t="e">
        <f>VLOOKUP(F39,'Building series'!A:F,6,0)</f>
        <v>#N/A</v>
      </c>
    </row>
    <row r="40" spans="1:34" x14ac:dyDescent="0.25">
      <c r="G40" s="48" t="e">
        <f>VLOOKUP(F40,'Building series'!A:F,6,0)</f>
        <v>#N/A</v>
      </c>
    </row>
    <row r="41" spans="1:34" ht="30.75" x14ac:dyDescent="0.3">
      <c r="A41" s="30" t="s">
        <v>92</v>
      </c>
      <c r="C41" s="31"/>
      <c r="D41" s="1" t="s">
        <v>93</v>
      </c>
      <c r="E41" s="32">
        <v>1000642031001</v>
      </c>
      <c r="F41" t="s">
        <v>94</v>
      </c>
      <c r="G41" s="48">
        <f>VLOOKUP(F41,'Building series'!A:F,6,0)</f>
        <v>0</v>
      </c>
      <c r="H41">
        <v>16.739999999999998</v>
      </c>
      <c r="I41">
        <v>14.4</v>
      </c>
      <c r="J41">
        <v>6.4</v>
      </c>
      <c r="K41" s="33">
        <f>VLOOKUP(F41,'Building series'!A:C,2,0)</f>
        <v>2.95</v>
      </c>
      <c r="L41">
        <v>426.8</v>
      </c>
      <c r="M41" s="31">
        <f>L41*K41</f>
        <v>1259.0600000000002</v>
      </c>
      <c r="N41">
        <v>2</v>
      </c>
      <c r="O41" s="31" t="s">
        <v>89</v>
      </c>
      <c r="P41">
        <v>1938</v>
      </c>
      <c r="Q41" s="31">
        <v>6</v>
      </c>
      <c r="R41" s="34">
        <f>SUM(R42:R43)</f>
        <v>426.8</v>
      </c>
      <c r="S41">
        <f>SUM(S42:S43)</f>
        <v>1259</v>
      </c>
      <c r="T41" s="35">
        <f>(S42*T42+S43*T43)/S41</f>
        <v>17.658061953931693</v>
      </c>
      <c r="U41">
        <f>AVERAGE(U42:U43)</f>
        <v>203</v>
      </c>
      <c r="V41">
        <f>AVERAGE(V42:V43)</f>
        <v>0.55000000000000004</v>
      </c>
      <c r="W41" s="36" t="s">
        <v>65</v>
      </c>
      <c r="X41" s="1" t="s">
        <v>91</v>
      </c>
      <c r="Y41">
        <v>82240</v>
      </c>
      <c r="Z41">
        <v>9600</v>
      </c>
      <c r="AA41">
        <f>SUM(Y41:Z41)</f>
        <v>91840</v>
      </c>
      <c r="AB41">
        <f>AVERAGE(AB42:AB43)</f>
        <v>0.94</v>
      </c>
      <c r="AC41">
        <v>15271</v>
      </c>
      <c r="AD41" s="31">
        <v>35.799999999999997</v>
      </c>
      <c r="AF41" s="31">
        <f>SUM(AF42:AF43)</f>
        <v>77260.3</v>
      </c>
      <c r="AG41" s="37">
        <f>'Energy efficiency measures'!H101</f>
        <v>55300</v>
      </c>
      <c r="AH41" s="38">
        <f>'Energy efficiency measures'!I101</f>
        <v>3.9737859473132029</v>
      </c>
    </row>
    <row r="42" spans="1:34" s="41" customFormat="1" x14ac:dyDescent="0.25">
      <c r="A42" s="39" t="s">
        <v>67</v>
      </c>
      <c r="B42" s="40" t="s">
        <v>68</v>
      </c>
      <c r="D42" s="42"/>
      <c r="E42" s="43"/>
      <c r="F42" s="43"/>
      <c r="G42" s="48" t="e">
        <f>VLOOKUP(F42,'Building series'!A:F,6,0)</f>
        <v>#N/A</v>
      </c>
      <c r="H42" s="43"/>
      <c r="I42" s="43"/>
      <c r="J42" s="43"/>
      <c r="K42" s="43"/>
      <c r="L42" s="43"/>
      <c r="M42" s="43"/>
      <c r="N42" s="43"/>
      <c r="O42" s="44"/>
      <c r="P42" s="43"/>
      <c r="Q42" s="44"/>
      <c r="R42" s="45">
        <v>397.6</v>
      </c>
      <c r="S42" s="41">
        <v>1172.9000000000001</v>
      </c>
      <c r="T42" s="41">
        <v>18</v>
      </c>
      <c r="U42" s="41">
        <v>203</v>
      </c>
      <c r="V42" s="41">
        <v>0.55000000000000004</v>
      </c>
      <c r="W42" s="46"/>
      <c r="X42" s="43"/>
      <c r="Y42" s="43"/>
      <c r="Z42" s="43"/>
      <c r="AA42" s="43"/>
      <c r="AB42" s="41">
        <v>0.94</v>
      </c>
      <c r="AC42" s="43"/>
      <c r="AD42" s="44"/>
      <c r="AE42" s="41">
        <f>'Building envelope'!D157</f>
        <v>835.3</v>
      </c>
      <c r="AF42" s="47">
        <f>'Building envelope'!E157</f>
        <v>73260.2</v>
      </c>
      <c r="AG42" s="43"/>
      <c r="AH42" s="44"/>
    </row>
    <row r="43" spans="1:34" s="41" customFormat="1" x14ac:dyDescent="0.25">
      <c r="A43" s="39" t="s">
        <v>69</v>
      </c>
      <c r="B43" s="40" t="s">
        <v>70</v>
      </c>
      <c r="D43" s="42"/>
      <c r="E43" s="43"/>
      <c r="F43" s="43"/>
      <c r="G43" s="48" t="e">
        <f>VLOOKUP(F43,'Building series'!A:F,6,0)</f>
        <v>#N/A</v>
      </c>
      <c r="H43" s="43"/>
      <c r="I43" s="43"/>
      <c r="J43" s="43"/>
      <c r="K43" s="43"/>
      <c r="L43" s="43"/>
      <c r="M43" s="43"/>
      <c r="N43" s="43"/>
      <c r="O43" s="44"/>
      <c r="P43" s="43"/>
      <c r="Q43" s="44"/>
      <c r="R43" s="41">
        <v>29.2</v>
      </c>
      <c r="S43" s="41">
        <v>86.1</v>
      </c>
      <c r="T43" s="41">
        <v>13</v>
      </c>
      <c r="U43" s="41">
        <v>203</v>
      </c>
      <c r="V43" s="41">
        <v>0.55000000000000004</v>
      </c>
      <c r="W43" s="46"/>
      <c r="X43" s="43"/>
      <c r="Y43" s="43"/>
      <c r="Z43" s="43"/>
      <c r="AA43" s="43"/>
      <c r="AB43" s="41">
        <v>0.94</v>
      </c>
      <c r="AC43" s="43"/>
      <c r="AD43" s="44"/>
      <c r="AE43" s="41">
        <f>'Building envelope'!D164</f>
        <v>63.1</v>
      </c>
      <c r="AF43" s="47">
        <f>'Building envelope'!E164</f>
        <v>4000.1</v>
      </c>
      <c r="AG43" s="43"/>
      <c r="AH43" s="44"/>
    </row>
    <row r="44" spans="1:34" x14ac:dyDescent="0.25">
      <c r="G44" s="48" t="e">
        <f>VLOOKUP(F44,'Building series'!A:F,6,0)</f>
        <v>#N/A</v>
      </c>
    </row>
    <row r="45" spans="1:34" x14ac:dyDescent="0.25">
      <c r="G45" s="48" t="e">
        <f>VLOOKUP(F45,'Building series'!A:F,6,0)</f>
        <v>#N/A</v>
      </c>
    </row>
    <row r="46" spans="1:34" ht="30.75" x14ac:dyDescent="0.3">
      <c r="A46" s="30" t="s">
        <v>95</v>
      </c>
      <c r="C46" s="31"/>
      <c r="D46" s="1" t="s">
        <v>96</v>
      </c>
      <c r="E46" s="32">
        <v>1000590272001</v>
      </c>
      <c r="F46" t="s">
        <v>97</v>
      </c>
      <c r="G46" s="48" t="str">
        <f>VLOOKUP(F46,'Building series'!A:F,6,0)</f>
        <v>316/318</v>
      </c>
      <c r="H46">
        <v>38.11</v>
      </c>
      <c r="I46">
        <v>11</v>
      </c>
      <c r="J46">
        <v>11.9</v>
      </c>
      <c r="K46" s="33">
        <f>VLOOKUP(F46,'Building series'!A:C,2,0)</f>
        <v>2.63</v>
      </c>
      <c r="L46">
        <v>1205.42</v>
      </c>
      <c r="M46" s="31">
        <f>L46*K46</f>
        <v>3170.2546000000002</v>
      </c>
      <c r="N46">
        <v>4</v>
      </c>
      <c r="O46" s="31" t="s">
        <v>74</v>
      </c>
      <c r="P46">
        <v>1963</v>
      </c>
      <c r="Q46" s="31">
        <v>32</v>
      </c>
      <c r="R46" s="34">
        <f>SUM(R47:R48)</f>
        <v>1205.42</v>
      </c>
      <c r="S46">
        <f>SUM(S47:S48)</f>
        <v>3402.3</v>
      </c>
      <c r="T46" s="35">
        <f>(S47*T47+S48*T48)/S46</f>
        <v>20</v>
      </c>
      <c r="U46">
        <f>AVERAGE(U47:U48)</f>
        <v>203</v>
      </c>
      <c r="V46">
        <f>AVERAGE(V47:V48)</f>
        <v>0.6</v>
      </c>
      <c r="W46" s="36" t="s">
        <v>65</v>
      </c>
      <c r="X46" s="1" t="s">
        <v>66</v>
      </c>
      <c r="Y46">
        <v>202527</v>
      </c>
      <c r="Z46">
        <v>71333</v>
      </c>
      <c r="AA46">
        <f>SUM(Y46:Z46)</f>
        <v>273860</v>
      </c>
      <c r="AB46">
        <f>AVERAGE(AB47:AB48)</f>
        <v>0.86499999999999999</v>
      </c>
      <c r="AC46">
        <v>95208.2</v>
      </c>
      <c r="AD46" s="31">
        <v>73.5</v>
      </c>
      <c r="AF46" s="31" t="e">
        <f>SUM(AF47:AF48)</f>
        <v>#REF!</v>
      </c>
      <c r="AG46" s="37">
        <f>'Energy efficiency measures'!H113</f>
        <v>122250</v>
      </c>
      <c r="AH46" s="38">
        <f>'Energy efficiency measures'!I113</f>
        <v>8.7847257153533285</v>
      </c>
    </row>
    <row r="47" spans="1:34" s="41" customFormat="1" x14ac:dyDescent="0.25">
      <c r="A47" s="39" t="s">
        <v>67</v>
      </c>
      <c r="B47" s="40" t="s">
        <v>68</v>
      </c>
      <c r="D47" s="42"/>
      <c r="E47" s="43"/>
      <c r="F47" s="43"/>
      <c r="G47" s="48" t="e">
        <f>VLOOKUP(F47,'Building series'!A:F,6,0)</f>
        <v>#N/A</v>
      </c>
      <c r="H47" s="43"/>
      <c r="I47" s="43"/>
      <c r="J47" s="43"/>
      <c r="K47" s="43"/>
      <c r="L47" s="43"/>
      <c r="M47" s="43"/>
      <c r="N47" s="43"/>
      <c r="O47" s="44"/>
      <c r="P47" s="43"/>
      <c r="Q47" s="44"/>
      <c r="R47" s="45">
        <v>1205.42</v>
      </c>
      <c r="S47" s="41">
        <v>3402.3</v>
      </c>
      <c r="T47" s="41">
        <v>20</v>
      </c>
      <c r="U47" s="41">
        <v>203</v>
      </c>
      <c r="V47" s="41">
        <v>0.6</v>
      </c>
      <c r="W47" s="46"/>
      <c r="X47" s="43"/>
      <c r="Y47" s="43"/>
      <c r="Z47" s="43"/>
      <c r="AA47" s="43"/>
      <c r="AB47" s="41">
        <v>0.86499999999999999</v>
      </c>
      <c r="AC47" s="43"/>
      <c r="AD47" s="44"/>
      <c r="AE47" s="41">
        <f>'Building envelope'!D176</f>
        <v>2256.6</v>
      </c>
      <c r="AF47" s="47">
        <f>'Building envelope'!E176</f>
        <v>43511.4</v>
      </c>
      <c r="AG47" s="43"/>
      <c r="AH47" s="44"/>
    </row>
    <row r="48" spans="1:34" s="41" customFormat="1" x14ac:dyDescent="0.25">
      <c r="A48" s="39" t="s">
        <v>69</v>
      </c>
      <c r="B48" s="40" t="s">
        <v>70</v>
      </c>
      <c r="D48" s="42"/>
      <c r="E48" s="43"/>
      <c r="F48" s="43"/>
      <c r="G48" s="48" t="e">
        <f>VLOOKUP(F48,'Building series'!A:F,6,0)</f>
        <v>#N/A</v>
      </c>
      <c r="H48" s="43"/>
      <c r="I48" s="43"/>
      <c r="J48" s="43"/>
      <c r="K48" s="43"/>
      <c r="L48" s="43"/>
      <c r="M48" s="43"/>
      <c r="N48" s="43"/>
      <c r="O48" s="44"/>
      <c r="P48" s="43"/>
      <c r="Q48" s="44"/>
      <c r="R48" s="41">
        <v>0</v>
      </c>
      <c r="S48" s="41">
        <v>0</v>
      </c>
      <c r="T48" s="41">
        <v>20</v>
      </c>
      <c r="U48" s="41">
        <v>203</v>
      </c>
      <c r="V48" s="41">
        <v>0.6</v>
      </c>
      <c r="W48" s="46"/>
      <c r="X48" s="43"/>
      <c r="Y48" s="43"/>
      <c r="Z48" s="43"/>
      <c r="AA48" s="43"/>
      <c r="AB48" s="41">
        <v>0.86499999999999999</v>
      </c>
      <c r="AC48" s="43"/>
      <c r="AD48" s="44"/>
      <c r="AE48" s="41" t="e">
        <f>'Building envelope'!D178</f>
        <v>#REF!</v>
      </c>
      <c r="AF48" s="47" t="e">
        <f>Table7[[#Totals],[Energy consumption = 10 x 9 x number of heating days x hours]]</f>
        <v>#REF!</v>
      </c>
      <c r="AG48" s="43"/>
      <c r="AH48" s="44"/>
    </row>
    <row r="49" spans="1:34" x14ac:dyDescent="0.25">
      <c r="G49" s="48" t="e">
        <f>VLOOKUP(F49,'Building series'!A:F,6,0)</f>
        <v>#N/A</v>
      </c>
    </row>
    <row r="50" spans="1:34" x14ac:dyDescent="0.25">
      <c r="G50" s="48" t="e">
        <f>VLOOKUP(F50,'Building series'!A:F,6,0)</f>
        <v>#N/A</v>
      </c>
    </row>
    <row r="51" spans="1:34" ht="30.75" x14ac:dyDescent="0.3">
      <c r="A51" s="30" t="s">
        <v>98</v>
      </c>
      <c r="C51" s="31"/>
      <c r="D51" s="1" t="s">
        <v>99</v>
      </c>
      <c r="E51" s="32">
        <v>1001030081001</v>
      </c>
      <c r="F51" t="s">
        <v>79</v>
      </c>
      <c r="G51" s="48">
        <f>VLOOKUP(F51,'Building series'!A:F,6,0)</f>
        <v>103</v>
      </c>
      <c r="H51">
        <v>113</v>
      </c>
      <c r="I51">
        <v>12.5</v>
      </c>
      <c r="J51">
        <v>14.1</v>
      </c>
      <c r="K51" s="33">
        <f>VLOOKUP(F51,'Building series'!A:C,2,0)</f>
        <v>2.5</v>
      </c>
      <c r="L51">
        <v>5214.5</v>
      </c>
      <c r="M51" s="31">
        <f>L51*K51</f>
        <v>13036.25</v>
      </c>
      <c r="N51">
        <v>5</v>
      </c>
      <c r="O51" s="31" t="s">
        <v>74</v>
      </c>
      <c r="P51">
        <v>1982</v>
      </c>
      <c r="Q51" s="31">
        <v>98</v>
      </c>
      <c r="R51" s="34">
        <f>SUM(R52:R53)</f>
        <v>5214.5</v>
      </c>
      <c r="S51">
        <f>SUM(S52:S53)</f>
        <v>13036.25</v>
      </c>
      <c r="T51" s="35">
        <f>(S52*T52+S53*T53)/S51</f>
        <v>19.590181225429092</v>
      </c>
      <c r="U51">
        <f>AVERAGE(U52:U53)</f>
        <v>203</v>
      </c>
      <c r="V51">
        <f>AVERAGE(V52:V53)</f>
        <v>0.5</v>
      </c>
      <c r="W51" s="36" t="s">
        <v>65</v>
      </c>
      <c r="X51" s="1" t="s">
        <v>66</v>
      </c>
      <c r="Y51" s="48">
        <v>646623.9</v>
      </c>
      <c r="Z51" s="48">
        <v>398176.1</v>
      </c>
      <c r="AA51">
        <f>SUM(Y51:Z51)</f>
        <v>1044800</v>
      </c>
      <c r="AB51">
        <f>AVERAGE(AB52:AB53)</f>
        <v>0.92900000000000005</v>
      </c>
      <c r="AC51" s="48" t="s">
        <v>100</v>
      </c>
      <c r="AD51" s="31">
        <v>27.67</v>
      </c>
      <c r="AF51" s="31">
        <f>SUM(AF52:AF53)</f>
        <v>632688.19999999995</v>
      </c>
      <c r="AG51" s="37">
        <f>'Energy efficiency measures'!H126</f>
        <v>404209</v>
      </c>
      <c r="AH51" s="38">
        <f>'Energy efficiency measures'!I126</f>
        <v>29.045932079159538</v>
      </c>
    </row>
    <row r="52" spans="1:34" s="41" customFormat="1" x14ac:dyDescent="0.25">
      <c r="A52" s="39" t="s">
        <v>67</v>
      </c>
      <c r="B52" s="40" t="s">
        <v>68</v>
      </c>
      <c r="D52" s="42"/>
      <c r="E52" s="43"/>
      <c r="F52" s="43"/>
      <c r="G52" s="48" t="e">
        <f>VLOOKUP(F52,'Building series'!A:F,6,0)</f>
        <v>#N/A</v>
      </c>
      <c r="H52" s="43"/>
      <c r="I52" s="43"/>
      <c r="J52" s="43"/>
      <c r="K52" s="43"/>
      <c r="L52" s="43"/>
      <c r="M52" s="43"/>
      <c r="N52" s="43"/>
      <c r="O52" s="44"/>
      <c r="P52" s="43"/>
      <c r="Q52" s="44"/>
      <c r="R52" s="45">
        <v>5000.8</v>
      </c>
      <c r="S52" s="41">
        <v>12502</v>
      </c>
      <c r="T52" s="41">
        <v>20</v>
      </c>
      <c r="U52" s="41">
        <v>203</v>
      </c>
      <c r="V52" s="41">
        <v>0.5</v>
      </c>
      <c r="W52" s="46"/>
      <c r="X52" s="43"/>
      <c r="Y52" s="43"/>
      <c r="Z52" s="43"/>
      <c r="AA52" s="43"/>
      <c r="AB52" s="41">
        <v>0.92900000000000005</v>
      </c>
      <c r="AC52" s="43"/>
      <c r="AD52" s="44"/>
      <c r="AE52" s="41">
        <f>'Building envelope'!D196</f>
        <v>5974.9000000000005</v>
      </c>
      <c r="AF52" s="47">
        <f>'Building envelope'!E196</f>
        <v>582190.39999999991</v>
      </c>
      <c r="AG52" s="43"/>
      <c r="AH52" s="44"/>
    </row>
    <row r="53" spans="1:34" s="41" customFormat="1" x14ac:dyDescent="0.25">
      <c r="A53" s="39" t="s">
        <v>69</v>
      </c>
      <c r="B53" s="40" t="s">
        <v>70</v>
      </c>
      <c r="D53" s="42"/>
      <c r="E53" s="43"/>
      <c r="F53" s="43"/>
      <c r="G53" s="48" t="e">
        <f>VLOOKUP(F53,'Building series'!A:F,6,0)</f>
        <v>#N/A</v>
      </c>
      <c r="H53" s="43"/>
      <c r="I53" s="43"/>
      <c r="J53" s="43"/>
      <c r="K53" s="43"/>
      <c r="L53" s="43"/>
      <c r="M53" s="43"/>
      <c r="N53" s="43"/>
      <c r="O53" s="44"/>
      <c r="P53" s="43"/>
      <c r="Q53" s="44"/>
      <c r="R53" s="41">
        <v>213.7</v>
      </c>
      <c r="S53" s="41">
        <v>534.25</v>
      </c>
      <c r="T53" s="41">
        <v>10</v>
      </c>
      <c r="U53" s="41">
        <v>203</v>
      </c>
      <c r="V53" s="41">
        <v>0.5</v>
      </c>
      <c r="W53" s="46"/>
      <c r="X53" s="43"/>
      <c r="Y53" s="43"/>
      <c r="Z53" s="43"/>
      <c r="AA53" s="43"/>
      <c r="AB53" s="41">
        <v>0.92900000000000005</v>
      </c>
      <c r="AC53" s="43"/>
      <c r="AD53" s="44"/>
      <c r="AE53" s="41">
        <f>'Building envelope'!D204</f>
        <v>1036.5999999999999</v>
      </c>
      <c r="AF53" s="47">
        <f>'Building envelope'!E204</f>
        <v>50497.8</v>
      </c>
      <c r="AG53" s="43"/>
      <c r="AH53" s="44"/>
    </row>
    <row r="54" spans="1:34" x14ac:dyDescent="0.25">
      <c r="G54" s="48" t="e">
        <f>VLOOKUP(F54,'Building series'!A:F,6,0)</f>
        <v>#N/A</v>
      </c>
    </row>
    <row r="55" spans="1:34" x14ac:dyDescent="0.25">
      <c r="G55" s="48" t="e">
        <f>VLOOKUP(F55,'Building series'!A:F,6,0)</f>
        <v>#N/A</v>
      </c>
    </row>
    <row r="56" spans="1:34" ht="30.75" x14ac:dyDescent="0.3">
      <c r="A56" s="30" t="s">
        <v>101</v>
      </c>
      <c r="C56" s="31"/>
      <c r="D56" s="1" t="s">
        <v>102</v>
      </c>
      <c r="E56" s="32">
        <v>1000120128001</v>
      </c>
      <c r="F56" t="s">
        <v>79</v>
      </c>
      <c r="G56" s="48">
        <f>VLOOKUP(F56,'Building series'!A:F,6,0)</f>
        <v>103</v>
      </c>
      <c r="H56">
        <v>82.4</v>
      </c>
      <c r="I56">
        <v>13.6</v>
      </c>
      <c r="J56">
        <v>14</v>
      </c>
      <c r="K56" s="33">
        <f>VLOOKUP(F56,'Building series'!A:C,2,0)</f>
        <v>2.5</v>
      </c>
      <c r="L56">
        <v>3972.9</v>
      </c>
      <c r="M56" s="31">
        <f>L56*K56</f>
        <v>9932.25</v>
      </c>
      <c r="N56">
        <v>5</v>
      </c>
      <c r="O56" s="31" t="s">
        <v>74</v>
      </c>
      <c r="P56">
        <v>1985</v>
      </c>
      <c r="Q56" s="31">
        <v>66</v>
      </c>
      <c r="R56" s="34">
        <f>SUM(R57:R58)</f>
        <v>3972.9</v>
      </c>
      <c r="S56">
        <f>SUM(S57:S58)</f>
        <v>9932.35</v>
      </c>
      <c r="T56" s="35">
        <f>(S57*T57+S58*T58)/S56</f>
        <v>20</v>
      </c>
      <c r="U56">
        <f>AVERAGE(U57:U58)</f>
        <v>203</v>
      </c>
      <c r="V56">
        <f>AVERAGE(V57:V58)</f>
        <v>0.5</v>
      </c>
      <c r="W56" s="36" t="s">
        <v>65</v>
      </c>
      <c r="X56" s="1" t="s">
        <v>66</v>
      </c>
      <c r="Y56">
        <v>401343.2</v>
      </c>
      <c r="Z56">
        <v>257736</v>
      </c>
      <c r="AA56">
        <f>SUM(Y56:Z56)</f>
        <v>659079.19999999995</v>
      </c>
      <c r="AB56">
        <f>AVERAGE(AB57:AB58)</f>
        <v>0.83</v>
      </c>
      <c r="AC56">
        <v>134656.43</v>
      </c>
      <c r="AD56" s="31">
        <v>33.89</v>
      </c>
      <c r="AF56" s="31" t="e">
        <f>SUM(AF57:AF58)</f>
        <v>#REF!</v>
      </c>
      <c r="AG56" s="37">
        <f>'Energy efficiency measures'!H142</f>
        <v>202656.4</v>
      </c>
      <c r="AH56" s="38">
        <f>'Energy efficiency measures'!I142</f>
        <v>14.562624854486137</v>
      </c>
    </row>
    <row r="57" spans="1:34" s="41" customFormat="1" x14ac:dyDescent="0.25">
      <c r="A57" s="39" t="s">
        <v>67</v>
      </c>
      <c r="B57" s="40" t="s">
        <v>68</v>
      </c>
      <c r="D57" s="42"/>
      <c r="E57" s="43"/>
      <c r="F57" s="43"/>
      <c r="G57" s="48" t="e">
        <f>VLOOKUP(F57,'Building series'!A:F,6,0)</f>
        <v>#N/A</v>
      </c>
      <c r="H57" s="43"/>
      <c r="I57" s="43"/>
      <c r="J57" s="43"/>
      <c r="K57" s="43"/>
      <c r="L57" s="43"/>
      <c r="M57" s="43"/>
      <c r="N57" s="43"/>
      <c r="O57" s="44"/>
      <c r="P57" s="43"/>
      <c r="Q57" s="44"/>
      <c r="R57" s="45">
        <v>3972.9</v>
      </c>
      <c r="S57" s="41">
        <v>9932.35</v>
      </c>
      <c r="T57" s="41">
        <v>20</v>
      </c>
      <c r="U57" s="41">
        <v>203</v>
      </c>
      <c r="V57" s="41">
        <v>0.5</v>
      </c>
      <c r="W57" s="46"/>
      <c r="X57" s="43"/>
      <c r="Y57" s="43"/>
      <c r="Z57" s="43"/>
      <c r="AA57" s="43"/>
      <c r="AB57" s="41">
        <v>0.83</v>
      </c>
      <c r="AC57" s="43"/>
      <c r="AD57" s="44"/>
      <c r="AE57" s="41">
        <f>'Building envelope'!D221</f>
        <v>4954.5599999999995</v>
      </c>
      <c r="AF57" s="47">
        <f>'Building envelope'!E221</f>
        <v>456135678.55999994</v>
      </c>
      <c r="AG57" s="43"/>
      <c r="AH57" s="44"/>
    </row>
    <row r="58" spans="1:34" s="41" customFormat="1" x14ac:dyDescent="0.25">
      <c r="A58" s="39" t="s">
        <v>69</v>
      </c>
      <c r="B58" s="40" t="s">
        <v>70</v>
      </c>
      <c r="D58" s="42"/>
      <c r="E58" s="43"/>
      <c r="F58" s="43"/>
      <c r="G58" s="48" t="e">
        <f>VLOOKUP(F58,'Building series'!A:F,6,0)</f>
        <v>#N/A</v>
      </c>
      <c r="H58" s="43"/>
      <c r="I58" s="43"/>
      <c r="J58" s="43"/>
      <c r="K58" s="43"/>
      <c r="L58" s="43"/>
      <c r="M58" s="43"/>
      <c r="N58" s="43"/>
      <c r="O58" s="44"/>
      <c r="P58" s="43"/>
      <c r="Q58" s="44"/>
      <c r="R58" s="41">
        <v>0</v>
      </c>
      <c r="S58" s="41">
        <v>0</v>
      </c>
      <c r="T58" s="41">
        <v>20</v>
      </c>
      <c r="U58" s="41">
        <v>203</v>
      </c>
      <c r="V58" s="41">
        <v>0.5</v>
      </c>
      <c r="W58" s="46"/>
      <c r="X58" s="43"/>
      <c r="Y58" s="43"/>
      <c r="Z58" s="43"/>
      <c r="AA58" s="43"/>
      <c r="AB58" s="41">
        <v>0.83</v>
      </c>
      <c r="AC58" s="43"/>
      <c r="AD58" s="44"/>
      <c r="AE58" s="41" t="e">
        <f>Table7[[#Totals],[Structure heat loss coefficient]]</f>
        <v>#REF!</v>
      </c>
      <c r="AF58" s="47" t="e">
        <f>Table7[[#Totals],[Energy consumption = 10 x 9 x number of heating days x hours]]</f>
        <v>#REF!</v>
      </c>
      <c r="AG58" s="43"/>
      <c r="AH58" s="44"/>
    </row>
    <row r="59" spans="1:34" x14ac:dyDescent="0.25">
      <c r="G59" s="48" t="e">
        <f>VLOOKUP(F59,'Building series'!A:F,6,0)</f>
        <v>#N/A</v>
      </c>
    </row>
    <row r="60" spans="1:34" x14ac:dyDescent="0.25">
      <c r="G60" s="48" t="e">
        <f>VLOOKUP(F60,'Building series'!A:F,6,0)</f>
        <v>#N/A</v>
      </c>
    </row>
    <row r="61" spans="1:34" ht="30.75" x14ac:dyDescent="0.3">
      <c r="A61" s="30" t="s">
        <v>103</v>
      </c>
      <c r="C61" s="31"/>
      <c r="D61" s="1" t="s">
        <v>104</v>
      </c>
      <c r="E61" s="32">
        <v>1001102082001</v>
      </c>
      <c r="F61" t="s">
        <v>105</v>
      </c>
      <c r="G61" s="48" t="str">
        <f>VLOOKUP(F61,'Building series'!A:F,6,0)</f>
        <v>316/318</v>
      </c>
      <c r="H61">
        <v>37.22</v>
      </c>
      <c r="I61">
        <v>11</v>
      </c>
      <c r="J61">
        <v>9</v>
      </c>
      <c r="K61" s="33">
        <f>VLOOKUP(F61,'Building series'!A:C,2,0)</f>
        <v>2.5</v>
      </c>
      <c r="L61">
        <v>937.3</v>
      </c>
      <c r="M61" s="31">
        <f>L61*K61</f>
        <v>2343.25</v>
      </c>
      <c r="N61">
        <v>3</v>
      </c>
      <c r="O61" s="31" t="s">
        <v>74</v>
      </c>
      <c r="P61">
        <v>1955</v>
      </c>
      <c r="Q61" s="31">
        <v>24</v>
      </c>
      <c r="R61" s="34">
        <f>SUM(R62:R63)</f>
        <v>937.3</v>
      </c>
      <c r="S61">
        <f>SUM(S62:S63)</f>
        <v>2343.25</v>
      </c>
      <c r="T61" s="35">
        <f>(S62*T62+S63*T63)/S61</f>
        <v>18.7</v>
      </c>
      <c r="U61">
        <f>AVERAGE(U62:U63)</f>
        <v>203</v>
      </c>
      <c r="V61">
        <f>AVERAGE(V62:V63)</f>
        <v>0.5</v>
      </c>
      <c r="W61" s="36" t="s">
        <v>65</v>
      </c>
      <c r="X61" s="1" t="s">
        <v>66</v>
      </c>
      <c r="Y61">
        <v>137252.79999999999</v>
      </c>
      <c r="Z61">
        <v>71966.399999999994</v>
      </c>
      <c r="AA61">
        <f>SUM(Y61:Z61)</f>
        <v>209219.19999999998</v>
      </c>
      <c r="AB61">
        <f>AVERAGE(AB62:AB63)</f>
        <v>0.88</v>
      </c>
      <c r="AC61">
        <v>49729.2</v>
      </c>
      <c r="AD61" s="31">
        <v>53.06</v>
      </c>
      <c r="AF61" s="31" t="e">
        <f>SUM(AF62:AF63)</f>
        <v>#REF!</v>
      </c>
      <c r="AG61" s="37">
        <f>'Energy efficiency measures'!H153</f>
        <v>70589.649999999994</v>
      </c>
      <c r="AH61" s="38">
        <f>'Energy efficiency measures'!I153</f>
        <v>5.0724802747876572</v>
      </c>
    </row>
    <row r="62" spans="1:34" s="41" customFormat="1" x14ac:dyDescent="0.25">
      <c r="A62" s="39" t="s">
        <v>67</v>
      </c>
      <c r="B62" s="40" t="s">
        <v>68</v>
      </c>
      <c r="D62" s="42"/>
      <c r="E62" s="43"/>
      <c r="F62" s="43"/>
      <c r="G62" s="48" t="e">
        <f>VLOOKUP(F62,'Building series'!A:F,6,0)</f>
        <v>#N/A</v>
      </c>
      <c r="H62" s="43"/>
      <c r="I62" s="43"/>
      <c r="J62" s="43"/>
      <c r="K62" s="43"/>
      <c r="L62" s="43"/>
      <c r="M62" s="43"/>
      <c r="N62" s="43"/>
      <c r="O62" s="44"/>
      <c r="P62" s="43"/>
      <c r="Q62" s="44"/>
      <c r="R62" s="45">
        <v>937.3</v>
      </c>
      <c r="S62" s="41">
        <v>2343.25</v>
      </c>
      <c r="T62" s="41">
        <v>18.7</v>
      </c>
      <c r="U62" s="41">
        <v>203</v>
      </c>
      <c r="V62" s="41">
        <v>0.5</v>
      </c>
      <c r="W62" s="46"/>
      <c r="X62" s="43"/>
      <c r="Y62" s="43"/>
      <c r="Z62" s="43"/>
      <c r="AA62" s="43"/>
      <c r="AB62" s="41">
        <v>0.88</v>
      </c>
      <c r="AC62" s="43"/>
      <c r="AD62" s="44"/>
      <c r="AE62" s="41">
        <f>'Building envelope'!D235</f>
        <v>1857.89</v>
      </c>
      <c r="AF62" s="47">
        <f>'Building envelope'!E235</f>
        <v>165647517.92000002</v>
      </c>
      <c r="AG62" s="43"/>
      <c r="AH62" s="44"/>
    </row>
    <row r="63" spans="1:34" s="41" customFormat="1" x14ac:dyDescent="0.25">
      <c r="A63" s="39" t="s">
        <v>69</v>
      </c>
      <c r="B63" s="40" t="s">
        <v>70</v>
      </c>
      <c r="D63" s="42"/>
      <c r="E63" s="43"/>
      <c r="F63" s="43"/>
      <c r="G63" s="48" t="e">
        <f>VLOOKUP(F63,'Building series'!A:F,6,0)</f>
        <v>#N/A</v>
      </c>
      <c r="H63" s="43"/>
      <c r="I63" s="43"/>
      <c r="J63" s="43"/>
      <c r="K63" s="43"/>
      <c r="L63" s="43"/>
      <c r="M63" s="43"/>
      <c r="N63" s="43"/>
      <c r="O63" s="44"/>
      <c r="P63" s="43"/>
      <c r="Q63" s="44"/>
      <c r="R63" s="41">
        <v>0</v>
      </c>
      <c r="S63" s="41">
        <v>0</v>
      </c>
      <c r="T63" s="41">
        <v>18.7</v>
      </c>
      <c r="U63" s="41">
        <v>203</v>
      </c>
      <c r="V63" s="41">
        <v>0.5</v>
      </c>
      <c r="W63" s="46"/>
      <c r="X63" s="43"/>
      <c r="Y63" s="43"/>
      <c r="Z63" s="43"/>
      <c r="AA63" s="43"/>
      <c r="AB63" s="41">
        <v>0.88</v>
      </c>
      <c r="AC63" s="43"/>
      <c r="AD63" s="44"/>
      <c r="AE63" s="41" t="e">
        <f>Table7[[#Totals],[Structure heat loss coefficient]]</f>
        <v>#REF!</v>
      </c>
      <c r="AF63" s="47" t="e">
        <f>Table7[[#Totals],[Energy consumption = 10 x 9 x number of heating days x hours]]</f>
        <v>#REF!</v>
      </c>
      <c r="AG63" s="43"/>
      <c r="AH63" s="44"/>
    </row>
    <row r="64" spans="1:34" x14ac:dyDescent="0.25">
      <c r="G64" s="48" t="e">
        <f>VLOOKUP(F64,'Building series'!A:F,6,0)</f>
        <v>#N/A</v>
      </c>
    </row>
    <row r="65" spans="1:34" x14ac:dyDescent="0.25">
      <c r="G65" s="48" t="e">
        <f>VLOOKUP(F65,'Building series'!A:F,6,0)</f>
        <v>#N/A</v>
      </c>
    </row>
    <row r="66" spans="1:34" ht="30.75" x14ac:dyDescent="0.3">
      <c r="A66" s="30" t="s">
        <v>106</v>
      </c>
      <c r="C66" s="31"/>
      <c r="D66" s="1" t="s">
        <v>107</v>
      </c>
      <c r="E66" s="32">
        <v>1000460110001</v>
      </c>
      <c r="F66" t="s">
        <v>108</v>
      </c>
      <c r="G66" s="48">
        <f>VLOOKUP(F66,'Building series'!A:F,6,0)</f>
        <v>0</v>
      </c>
      <c r="H66">
        <v>82.4</v>
      </c>
      <c r="I66">
        <v>13.6</v>
      </c>
      <c r="J66">
        <v>14</v>
      </c>
      <c r="K66" s="33">
        <f>VLOOKUP(F66,'Building series'!A:C,2,0)</f>
        <v>2.5</v>
      </c>
      <c r="L66">
        <v>1856.1</v>
      </c>
      <c r="M66" s="31">
        <f>L66*K66</f>
        <v>4640.25</v>
      </c>
      <c r="N66">
        <v>6</v>
      </c>
      <c r="O66" s="31" t="s">
        <v>74</v>
      </c>
      <c r="P66">
        <v>1900</v>
      </c>
      <c r="Q66" s="31">
        <v>39</v>
      </c>
      <c r="R66" s="34">
        <f>SUM(R67:R68)</f>
        <v>1856.1</v>
      </c>
      <c r="S66">
        <f>SUM(S67:S68)</f>
        <v>4640.25</v>
      </c>
      <c r="T66" s="35">
        <f>(S67*T67+S68*T68)/S66</f>
        <v>17.399999999999999</v>
      </c>
      <c r="U66">
        <f>AVERAGE(U67:U68)</f>
        <v>203</v>
      </c>
      <c r="V66">
        <f>AVERAGE(V67:V68)</f>
        <v>0.5</v>
      </c>
      <c r="W66" s="36" t="s">
        <v>65</v>
      </c>
      <c r="X66" s="1" t="s">
        <v>91</v>
      </c>
      <c r="Y66">
        <v>221468</v>
      </c>
      <c r="Z66" s="48" t="s">
        <v>64</v>
      </c>
      <c r="AA66">
        <f>SUM(Y66:Z66)</f>
        <v>221468</v>
      </c>
      <c r="AB66">
        <f>AVERAGE(AB67:AB68)</f>
        <v>0.93</v>
      </c>
      <c r="AC66">
        <v>68510.399999999994</v>
      </c>
      <c r="AD66" s="31">
        <v>36.909999999999997</v>
      </c>
      <c r="AF66" s="31" t="e">
        <f>SUM(AF67:AF68)</f>
        <v>#REF!</v>
      </c>
      <c r="AG66" s="37">
        <f>'Energy efficiency measures'!H166</f>
        <v>118463.75</v>
      </c>
      <c r="AH66" s="38">
        <f>'Energy efficiency measures'!I166</f>
        <v>8.5126507236170781</v>
      </c>
    </row>
    <row r="67" spans="1:34" s="41" customFormat="1" x14ac:dyDescent="0.25">
      <c r="A67" s="39" t="s">
        <v>67</v>
      </c>
      <c r="B67" s="40" t="s">
        <v>68</v>
      </c>
      <c r="D67" s="42"/>
      <c r="E67" s="43"/>
      <c r="F67" s="43"/>
      <c r="G67" s="48" t="e">
        <f>VLOOKUP(F67,'Building series'!A:F,6,0)</f>
        <v>#N/A</v>
      </c>
      <c r="H67" s="43"/>
      <c r="I67" s="43"/>
      <c r="J67" s="43"/>
      <c r="K67" s="43"/>
      <c r="L67" s="43"/>
      <c r="M67" s="43"/>
      <c r="N67" s="43"/>
      <c r="O67" s="44"/>
      <c r="P67" s="43"/>
      <c r="Q67" s="44"/>
      <c r="R67" s="45">
        <v>1856.1</v>
      </c>
      <c r="S67" s="41">
        <v>4640.25</v>
      </c>
      <c r="T67" s="41">
        <v>17.399999999999999</v>
      </c>
      <c r="U67" s="41">
        <v>203</v>
      </c>
      <c r="V67" s="41">
        <v>0.5</v>
      </c>
      <c r="W67" s="46"/>
      <c r="X67" s="43"/>
      <c r="Y67" s="43"/>
      <c r="Z67" s="43"/>
      <c r="AA67" s="43"/>
      <c r="AB67" s="41">
        <v>0.93</v>
      </c>
      <c r="AC67" s="43"/>
      <c r="AD67" s="44"/>
      <c r="AE67" s="41">
        <f>'Building envelope'!D253</f>
        <v>2733.41</v>
      </c>
      <c r="AF67" s="47">
        <f>'Building envelope'!E253</f>
        <v>221140.78</v>
      </c>
      <c r="AG67" s="43"/>
      <c r="AH67" s="44"/>
    </row>
    <row r="68" spans="1:34" s="41" customFormat="1" x14ac:dyDescent="0.25">
      <c r="A68" s="39" t="s">
        <v>69</v>
      </c>
      <c r="B68" s="40" t="s">
        <v>70</v>
      </c>
      <c r="D68" s="42"/>
      <c r="E68" s="43"/>
      <c r="F68" s="43"/>
      <c r="G68" s="48" t="e">
        <f>VLOOKUP(F68,'Building series'!A:F,6,0)</f>
        <v>#N/A</v>
      </c>
      <c r="H68" s="43"/>
      <c r="I68" s="43"/>
      <c r="J68" s="43"/>
      <c r="K68" s="43"/>
      <c r="L68" s="43"/>
      <c r="M68" s="43"/>
      <c r="N68" s="43"/>
      <c r="O68" s="44"/>
      <c r="P68" s="43"/>
      <c r="Q68" s="44"/>
      <c r="R68" s="41">
        <v>0</v>
      </c>
      <c r="S68" s="41">
        <v>0</v>
      </c>
      <c r="T68" s="41">
        <v>17.399999999999999</v>
      </c>
      <c r="U68" s="41">
        <v>203</v>
      </c>
      <c r="V68" s="41">
        <v>0.5</v>
      </c>
      <c r="W68" s="46"/>
      <c r="X68" s="43"/>
      <c r="Y68" s="43"/>
      <c r="Z68" s="43"/>
      <c r="AA68" s="43"/>
      <c r="AB68" s="41">
        <v>0.93</v>
      </c>
      <c r="AC68" s="43"/>
      <c r="AD68" s="44"/>
      <c r="AE68" s="41" t="e">
        <f>Table7[[#Totals],[Structure heat loss coefficient]]</f>
        <v>#REF!</v>
      </c>
      <c r="AF68" s="47" t="e">
        <f>Table7[[#Totals],[Energy consumption = 10 x 9 x number of heating days x hours]]</f>
        <v>#REF!</v>
      </c>
      <c r="AG68" s="43"/>
      <c r="AH68" s="44"/>
    </row>
    <row r="69" spans="1:34" x14ac:dyDescent="0.25">
      <c r="G69" s="48" t="e">
        <f>VLOOKUP(F69,'Building series'!A:F,6,0)</f>
        <v>#N/A</v>
      </c>
    </row>
    <row r="70" spans="1:34" x14ac:dyDescent="0.25">
      <c r="G70" s="48" t="e">
        <f>VLOOKUP(F70,'Building series'!A:F,6,0)</f>
        <v>#N/A</v>
      </c>
    </row>
    <row r="71" spans="1:34" ht="30.75" x14ac:dyDescent="0.3">
      <c r="A71" s="30" t="s">
        <v>109</v>
      </c>
      <c r="C71" s="31"/>
      <c r="D71" s="1" t="s">
        <v>110</v>
      </c>
      <c r="E71" s="32">
        <v>1000712548001</v>
      </c>
      <c r="F71" t="s">
        <v>111</v>
      </c>
      <c r="G71" s="48">
        <f>VLOOKUP(F71,'Building series'!A:F,6,0)</f>
        <v>104</v>
      </c>
      <c r="H71">
        <v>23.25</v>
      </c>
      <c r="I71">
        <v>16.170000000000002</v>
      </c>
      <c r="J71">
        <v>25.2</v>
      </c>
      <c r="K71" s="33">
        <f>VLOOKUP(F71,'Building series'!A:C,2,0)</f>
        <v>2.5</v>
      </c>
      <c r="L71">
        <v>2319</v>
      </c>
      <c r="M71" s="31">
        <f>L71*K71</f>
        <v>5797.5</v>
      </c>
      <c r="N71">
        <v>9</v>
      </c>
      <c r="O71" s="31" t="s">
        <v>74</v>
      </c>
      <c r="P71">
        <v>1994</v>
      </c>
      <c r="Q71" s="31">
        <v>34</v>
      </c>
      <c r="R71" s="34">
        <f>SUM(R72:R73)</f>
        <v>2319</v>
      </c>
      <c r="S71">
        <f>SUM(S72:S73)</f>
        <v>5797.5</v>
      </c>
      <c r="T71" s="35">
        <f>(S72*T72+S73*T73)/S71</f>
        <v>20</v>
      </c>
      <c r="U71">
        <f>AVERAGE(U72:U73)</f>
        <v>203</v>
      </c>
      <c r="V71">
        <f>AVERAGE(V72:V73)</f>
        <v>0.5</v>
      </c>
      <c r="W71" s="36" t="s">
        <v>65</v>
      </c>
      <c r="X71" s="1" t="s">
        <v>66</v>
      </c>
      <c r="Y71">
        <v>242884.4</v>
      </c>
      <c r="Z71">
        <v>119126.39999999999</v>
      </c>
      <c r="AA71">
        <f>SUM(Y71:Z71)</f>
        <v>362010.8</v>
      </c>
      <c r="AB71">
        <f>AVERAGE(AB72:AB73)</f>
        <v>0.79</v>
      </c>
      <c r="AC71">
        <v>89744.44</v>
      </c>
      <c r="AD71" s="31">
        <v>38.700000000000003</v>
      </c>
      <c r="AF71" s="31" t="e">
        <f>SUM(AF72:AF73)</f>
        <v>#REF!</v>
      </c>
      <c r="AG71" s="37">
        <f>'Energy efficiency measures'!H179</f>
        <v>104921.1</v>
      </c>
      <c r="AH71" s="38">
        <f>'Energy efficiency measures'!I179</f>
        <v>7.5394935399031349</v>
      </c>
    </row>
    <row r="72" spans="1:34" s="41" customFormat="1" x14ac:dyDescent="0.25">
      <c r="A72" s="39" t="s">
        <v>67</v>
      </c>
      <c r="B72" s="40" t="s">
        <v>68</v>
      </c>
      <c r="D72" s="42"/>
      <c r="E72" s="43"/>
      <c r="F72" s="43"/>
      <c r="G72" s="48" t="e">
        <f>VLOOKUP(F72,'Building series'!A:F,6,0)</f>
        <v>#N/A</v>
      </c>
      <c r="H72" s="43"/>
      <c r="I72" s="43"/>
      <c r="J72" s="43"/>
      <c r="K72" s="43"/>
      <c r="L72" s="43"/>
      <c r="M72" s="43"/>
      <c r="N72" s="43"/>
      <c r="O72" s="44"/>
      <c r="P72" s="43"/>
      <c r="Q72" s="44"/>
      <c r="R72" s="45">
        <v>2319</v>
      </c>
      <c r="S72" s="41">
        <v>5797.5</v>
      </c>
      <c r="T72" s="41">
        <v>20</v>
      </c>
      <c r="U72" s="41">
        <v>203</v>
      </c>
      <c r="V72" s="41">
        <v>0.5</v>
      </c>
      <c r="W72" s="46"/>
      <c r="X72" s="43"/>
      <c r="Y72" s="43"/>
      <c r="Z72" s="43"/>
      <c r="AA72" s="43"/>
      <c r="AB72" s="41">
        <v>0.79</v>
      </c>
      <c r="AC72" s="43"/>
      <c r="AD72" s="44"/>
      <c r="AE72" s="41">
        <f>'Building envelope'!D270</f>
        <v>3105.8199999999997</v>
      </c>
      <c r="AF72" s="47">
        <f>'Building envelope'!E270</f>
        <v>290568233.42000002</v>
      </c>
      <c r="AG72" s="43"/>
      <c r="AH72" s="44"/>
    </row>
    <row r="73" spans="1:34" s="41" customFormat="1" x14ac:dyDescent="0.25">
      <c r="A73" s="39" t="s">
        <v>69</v>
      </c>
      <c r="B73" s="40" t="s">
        <v>70</v>
      </c>
      <c r="D73" s="42"/>
      <c r="E73" s="43"/>
      <c r="F73" s="43"/>
      <c r="G73" s="48" t="e">
        <f>VLOOKUP(F73,'Building series'!A:F,6,0)</f>
        <v>#N/A</v>
      </c>
      <c r="H73" s="43"/>
      <c r="I73" s="43"/>
      <c r="J73" s="43"/>
      <c r="K73" s="43"/>
      <c r="L73" s="43"/>
      <c r="M73" s="43"/>
      <c r="N73" s="43"/>
      <c r="O73" s="44"/>
      <c r="P73" s="43"/>
      <c r="Q73" s="44"/>
      <c r="R73" s="41">
        <v>0</v>
      </c>
      <c r="S73" s="41">
        <v>0</v>
      </c>
      <c r="T73" s="41">
        <v>20</v>
      </c>
      <c r="U73" s="41">
        <v>203</v>
      </c>
      <c r="V73" s="41">
        <v>0.5</v>
      </c>
      <c r="W73" s="46"/>
      <c r="X73" s="43"/>
      <c r="Y73" s="43"/>
      <c r="Z73" s="43"/>
      <c r="AA73" s="43"/>
      <c r="AB73" s="41">
        <v>0.79</v>
      </c>
      <c r="AC73" s="43"/>
      <c r="AD73" s="44"/>
      <c r="AE73" s="41" t="e">
        <f>Table7[[#Totals],[Structure heat loss coefficient]]</f>
        <v>#REF!</v>
      </c>
      <c r="AF73" s="47" t="e">
        <f>Table7[[#Totals],[Energy consumption = 10 x 9 x number of heating days x hours]]</f>
        <v>#REF!</v>
      </c>
      <c r="AG73" s="43"/>
      <c r="AH73" s="44"/>
    </row>
    <row r="74" spans="1:34" x14ac:dyDescent="0.25">
      <c r="G74" s="48" t="e">
        <f>VLOOKUP(F74,'Building series'!A:F,6,0)</f>
        <v>#N/A</v>
      </c>
    </row>
    <row r="75" spans="1:34" x14ac:dyDescent="0.25">
      <c r="G75" s="48" t="e">
        <f>VLOOKUP(F75,'Building series'!A:F,6,0)</f>
        <v>#N/A</v>
      </c>
    </row>
    <row r="76" spans="1:34" ht="30.75" x14ac:dyDescent="0.3">
      <c r="A76" s="30" t="s">
        <v>112</v>
      </c>
      <c r="C76" s="31"/>
      <c r="D76" s="1" t="s">
        <v>113</v>
      </c>
      <c r="E76" s="32">
        <v>1000740247001</v>
      </c>
      <c r="F76" t="s">
        <v>114</v>
      </c>
      <c r="G76" s="48">
        <f>VLOOKUP(F76,'Building series'!A:F,6,0)</f>
        <v>0</v>
      </c>
      <c r="H76">
        <v>16.899999999999999</v>
      </c>
      <c r="I76">
        <v>13.72</v>
      </c>
      <c r="J76">
        <v>6.4</v>
      </c>
      <c r="K76" s="33">
        <f>VLOOKUP(F76,'Building series'!A:C,2,0)</f>
        <v>2.9</v>
      </c>
      <c r="L76">
        <v>283.39999999999998</v>
      </c>
      <c r="M76" s="31">
        <f>L76*K76</f>
        <v>821.8599999999999</v>
      </c>
      <c r="N76">
        <v>2</v>
      </c>
      <c r="O76" s="31" t="s">
        <v>89</v>
      </c>
      <c r="P76">
        <v>1938</v>
      </c>
      <c r="Q76" s="31">
        <v>4</v>
      </c>
      <c r="R76" s="34">
        <f>SUM(R77:R78)</f>
        <v>283.39999999999998</v>
      </c>
      <c r="S76">
        <f>SUM(S77:S78)</f>
        <v>821.86</v>
      </c>
      <c r="T76" s="35">
        <f>(S77*T77+S78*T78)/S76</f>
        <v>18</v>
      </c>
      <c r="U76">
        <f>AVERAGE(U77:U78)</f>
        <v>203</v>
      </c>
      <c r="V76">
        <f>AVERAGE(V77:V78)</f>
        <v>0.6</v>
      </c>
      <c r="W76" s="36" t="s">
        <v>90</v>
      </c>
      <c r="X76" s="1" t="s">
        <v>91</v>
      </c>
      <c r="Y76">
        <v>61976.14</v>
      </c>
      <c r="Z76">
        <v>66703.600000000006</v>
      </c>
      <c r="AA76">
        <f>SUM(Y76:Z76)</f>
        <v>128679.74</v>
      </c>
      <c r="AB76">
        <f>AVERAGE(AB77:AB78)</f>
        <v>0.95</v>
      </c>
      <c r="AC76">
        <v>8515</v>
      </c>
      <c r="AD76" s="31">
        <v>30.05</v>
      </c>
      <c r="AF76" s="31" t="e">
        <f>SUM(AF77:AF78)</f>
        <v>#REF!</v>
      </c>
      <c r="AG76" s="37">
        <f>'Energy efficiency measures'!H193</f>
        <v>34105.5</v>
      </c>
      <c r="AH76" s="38">
        <f>'Energy efficiency measures'!I193</f>
        <v>2.4507767925151982</v>
      </c>
    </row>
    <row r="77" spans="1:34" s="41" customFormat="1" x14ac:dyDescent="0.25">
      <c r="A77" s="39" t="s">
        <v>67</v>
      </c>
      <c r="B77" s="40" t="s">
        <v>68</v>
      </c>
      <c r="D77" s="42"/>
      <c r="E77" s="43"/>
      <c r="F77" s="43"/>
      <c r="G77" s="48" t="e">
        <f>VLOOKUP(F77,'Building series'!A:F,6,0)</f>
        <v>#N/A</v>
      </c>
      <c r="H77" s="43"/>
      <c r="I77" s="43"/>
      <c r="J77" s="43"/>
      <c r="K77" s="43"/>
      <c r="L77" s="43"/>
      <c r="M77" s="43"/>
      <c r="N77" s="43"/>
      <c r="O77" s="44"/>
      <c r="P77" s="43"/>
      <c r="Q77" s="44"/>
      <c r="R77" s="45">
        <v>283.39999999999998</v>
      </c>
      <c r="S77" s="41">
        <v>821.86</v>
      </c>
      <c r="T77" s="41">
        <v>18</v>
      </c>
      <c r="U77" s="41">
        <v>203</v>
      </c>
      <c r="V77" s="41">
        <v>0.6</v>
      </c>
      <c r="W77" s="46"/>
      <c r="X77" s="43"/>
      <c r="Y77" s="43"/>
      <c r="Z77" s="43"/>
      <c r="AA77" s="43"/>
      <c r="AB77" s="41">
        <v>0.95</v>
      </c>
      <c r="AC77" s="43"/>
      <c r="AD77" s="44"/>
      <c r="AE77" s="41">
        <f>'Building envelope'!D285</f>
        <v>673.17</v>
      </c>
      <c r="AF77" s="47">
        <f>'Building envelope'!E285</f>
        <v>56884.000000000007</v>
      </c>
      <c r="AG77" s="43"/>
      <c r="AH77" s="44"/>
    </row>
    <row r="78" spans="1:34" s="41" customFormat="1" x14ac:dyDescent="0.25">
      <c r="A78" s="39" t="s">
        <v>69</v>
      </c>
      <c r="B78" s="40" t="s">
        <v>70</v>
      </c>
      <c r="D78" s="42"/>
      <c r="E78" s="43"/>
      <c r="F78" s="43"/>
      <c r="G78" s="48" t="e">
        <f>VLOOKUP(F78,'Building series'!A:F,6,0)</f>
        <v>#N/A</v>
      </c>
      <c r="H78" s="43"/>
      <c r="I78" s="43"/>
      <c r="J78" s="43"/>
      <c r="K78" s="43"/>
      <c r="L78" s="43"/>
      <c r="M78" s="43"/>
      <c r="N78" s="43"/>
      <c r="O78" s="44"/>
      <c r="P78" s="43"/>
      <c r="Q78" s="44"/>
      <c r="R78" s="41">
        <v>0</v>
      </c>
      <c r="S78" s="41">
        <v>0</v>
      </c>
      <c r="T78" s="41">
        <v>18</v>
      </c>
      <c r="U78" s="41">
        <v>203</v>
      </c>
      <c r="V78" s="41">
        <v>0.6</v>
      </c>
      <c r="W78" s="46"/>
      <c r="X78" s="43"/>
      <c r="Y78" s="43"/>
      <c r="Z78" s="43"/>
      <c r="AA78" s="43"/>
      <c r="AB78" s="41">
        <v>0.95</v>
      </c>
      <c r="AC78" s="43"/>
      <c r="AD78" s="44"/>
      <c r="AE78" s="41" t="e">
        <f>Table7[[#Totals],[Structure heat loss coefficient]]</f>
        <v>#REF!</v>
      </c>
      <c r="AF78" s="47" t="e">
        <f>Table7[[#Totals],[Energy consumption = 10 x 9 x number of heating days x hours]]</f>
        <v>#REF!</v>
      </c>
      <c r="AG78" s="43"/>
      <c r="AH78" s="44"/>
    </row>
    <row r="79" spans="1:34" x14ac:dyDescent="0.25">
      <c r="G79" s="48" t="e">
        <f>VLOOKUP(F79,'Building series'!A:F,6,0)</f>
        <v>#N/A</v>
      </c>
    </row>
    <row r="80" spans="1:34" x14ac:dyDescent="0.25">
      <c r="G80" s="48" t="e">
        <f>VLOOKUP(F80,'Building series'!A:F,6,0)</f>
        <v>#N/A</v>
      </c>
    </row>
    <row r="81" spans="1:34" ht="30.75" x14ac:dyDescent="0.3">
      <c r="A81" s="30" t="s">
        <v>115</v>
      </c>
      <c r="C81" s="31"/>
      <c r="D81" s="1" t="s">
        <v>116</v>
      </c>
      <c r="E81" s="32">
        <v>1001272045001</v>
      </c>
      <c r="F81" t="s">
        <v>105</v>
      </c>
      <c r="G81" s="48" t="str">
        <f>VLOOKUP(F81,'Building series'!A:F,6,0)</f>
        <v>316/318</v>
      </c>
      <c r="H81">
        <v>24</v>
      </c>
      <c r="I81">
        <v>11</v>
      </c>
      <c r="J81">
        <v>9</v>
      </c>
      <c r="K81" s="33">
        <f>VLOOKUP(F81,'Building series'!A:C,2,0)</f>
        <v>2.5</v>
      </c>
      <c r="L81">
        <v>562.58000000000004</v>
      </c>
      <c r="M81" s="31">
        <f>L81*K81</f>
        <v>1406.45</v>
      </c>
      <c r="N81">
        <v>3</v>
      </c>
      <c r="O81" s="31" t="s">
        <v>89</v>
      </c>
      <c r="P81">
        <v>1968</v>
      </c>
      <c r="Q81" s="31">
        <v>12</v>
      </c>
      <c r="R81" s="34">
        <f>SUM(R82:R83)</f>
        <v>562.58000000000004</v>
      </c>
      <c r="S81">
        <f>SUM(S82:S83)</f>
        <v>1406.45</v>
      </c>
      <c r="T81" s="35">
        <f>(S82*T82+S83*T83)/S81</f>
        <v>18</v>
      </c>
      <c r="U81">
        <f>AVERAGE(U82:U83)</f>
        <v>203</v>
      </c>
      <c r="V81">
        <f>AVERAGE(V82:V83)</f>
        <v>0.61</v>
      </c>
      <c r="W81" s="36" t="s">
        <v>90</v>
      </c>
      <c r="X81" s="1" t="s">
        <v>91</v>
      </c>
      <c r="Y81">
        <v>109493.25</v>
      </c>
      <c r="Z81">
        <v>118565.1</v>
      </c>
      <c r="AA81">
        <f>SUM(Y81:Z81)</f>
        <v>228058.35</v>
      </c>
      <c r="AB81">
        <f>AVERAGE(AB82:AB83)</f>
        <v>0.95</v>
      </c>
      <c r="AC81">
        <v>18900.349999999999</v>
      </c>
      <c r="AD81" s="31">
        <v>33.6</v>
      </c>
      <c r="AF81" s="31" t="e">
        <f>SUM(AF82:AF83)</f>
        <v>#REF!</v>
      </c>
      <c r="AG81" s="37">
        <f>'Energy efficiency measures'!H205</f>
        <v>38941.85</v>
      </c>
      <c r="AH81" s="38">
        <f>'Energy efficiency measures'!I205</f>
        <v>2.7983106020321635</v>
      </c>
    </row>
    <row r="82" spans="1:34" s="41" customFormat="1" x14ac:dyDescent="0.25">
      <c r="A82" s="39" t="s">
        <v>67</v>
      </c>
      <c r="B82" s="40" t="s">
        <v>68</v>
      </c>
      <c r="D82" s="42"/>
      <c r="E82" s="43"/>
      <c r="F82" s="43"/>
      <c r="G82" s="48" t="e">
        <f>VLOOKUP(F82,'Building series'!A:F,6,0)</f>
        <v>#N/A</v>
      </c>
      <c r="H82" s="43"/>
      <c r="I82" s="43"/>
      <c r="J82" s="43"/>
      <c r="K82" s="43"/>
      <c r="L82" s="43"/>
      <c r="M82" s="43"/>
      <c r="N82" s="43"/>
      <c r="O82" s="44"/>
      <c r="P82" s="43"/>
      <c r="Q82" s="44"/>
      <c r="R82" s="45">
        <v>562.58000000000004</v>
      </c>
      <c r="S82" s="41">
        <v>1406.45</v>
      </c>
      <c r="T82" s="41">
        <v>18</v>
      </c>
      <c r="U82" s="41">
        <v>203</v>
      </c>
      <c r="V82" s="41">
        <v>0.61</v>
      </c>
      <c r="W82" s="46"/>
      <c r="X82" s="43"/>
      <c r="Y82" s="43"/>
      <c r="Z82" s="43"/>
      <c r="AA82" s="43"/>
      <c r="AB82" s="41">
        <v>0.95</v>
      </c>
      <c r="AC82" s="43"/>
      <c r="AD82" s="44"/>
      <c r="AE82" s="41">
        <f>'Building envelope'!D301</f>
        <v>1207.3</v>
      </c>
      <c r="AF82" s="47">
        <f>'Building envelope'!E301</f>
        <v>102972.65</v>
      </c>
      <c r="AG82" s="43"/>
      <c r="AH82" s="44"/>
    </row>
    <row r="83" spans="1:34" s="41" customFormat="1" x14ac:dyDescent="0.25">
      <c r="A83" s="39" t="s">
        <v>69</v>
      </c>
      <c r="B83" s="40" t="s">
        <v>70</v>
      </c>
      <c r="D83" s="42"/>
      <c r="E83" s="43"/>
      <c r="F83" s="43"/>
      <c r="G83" s="48" t="e">
        <f>VLOOKUP(F83,'Building series'!A:F,6,0)</f>
        <v>#N/A</v>
      </c>
      <c r="H83" s="43"/>
      <c r="I83" s="43"/>
      <c r="J83" s="43"/>
      <c r="K83" s="43"/>
      <c r="L83" s="43"/>
      <c r="M83" s="43"/>
      <c r="N83" s="43"/>
      <c r="O83" s="44"/>
      <c r="P83" s="43"/>
      <c r="Q83" s="44"/>
      <c r="R83" s="41">
        <v>0</v>
      </c>
      <c r="S83" s="41">
        <v>0</v>
      </c>
      <c r="T83" s="41">
        <v>18</v>
      </c>
      <c r="U83" s="41">
        <v>203</v>
      </c>
      <c r="V83" s="41">
        <v>0.61</v>
      </c>
      <c r="W83" s="46"/>
      <c r="X83" s="43"/>
      <c r="Y83" s="43"/>
      <c r="Z83" s="43"/>
      <c r="AA83" s="43"/>
      <c r="AB83" s="41">
        <v>0.95</v>
      </c>
      <c r="AC83" s="43"/>
      <c r="AD83" s="44"/>
      <c r="AE83" s="41" t="e">
        <f>Table7[[#Totals],[Structure heat loss coefficient]]</f>
        <v>#REF!</v>
      </c>
      <c r="AF83" s="47" t="e">
        <f>Table7[[#Totals],[Energy consumption = 10 x 9 x number of heating days x hours]]</f>
        <v>#REF!</v>
      </c>
      <c r="AG83" s="43"/>
      <c r="AH83" s="44"/>
    </row>
    <row r="84" spans="1:34" x14ac:dyDescent="0.25">
      <c r="G84" s="48" t="e">
        <f>VLOOKUP(F84,'Building series'!A:F,6,0)</f>
        <v>#N/A</v>
      </c>
    </row>
    <row r="85" spans="1:34" x14ac:dyDescent="0.25">
      <c r="G85" s="48" t="e">
        <f>VLOOKUP(F85,'Building series'!A:F,6,0)</f>
        <v>#N/A</v>
      </c>
    </row>
    <row r="86" spans="1:34" ht="30.75" x14ac:dyDescent="0.3">
      <c r="A86" s="30" t="s">
        <v>117</v>
      </c>
      <c r="C86" s="31"/>
      <c r="D86" s="1" t="s">
        <v>118</v>
      </c>
      <c r="E86" s="32">
        <v>1000220051001</v>
      </c>
      <c r="F86" t="s">
        <v>119</v>
      </c>
      <c r="G86" s="48">
        <f>VLOOKUP(F86,'Building series'!A:F,6,0)</f>
        <v>0</v>
      </c>
      <c r="H86">
        <v>22.8</v>
      </c>
      <c r="I86">
        <v>8.5</v>
      </c>
      <c r="J86">
        <v>16.399999999999999</v>
      </c>
      <c r="K86" s="33">
        <f>VLOOKUP(F86,'Building series'!A:C,2,0)</f>
        <v>3.02</v>
      </c>
      <c r="L86">
        <v>986.1</v>
      </c>
      <c r="M86" s="31">
        <f>L86*K86</f>
        <v>2978.0219999999999</v>
      </c>
      <c r="N86">
        <v>5</v>
      </c>
      <c r="O86" s="31" t="s">
        <v>74</v>
      </c>
      <c r="P86">
        <v>1903</v>
      </c>
      <c r="Q86" s="31">
        <v>10</v>
      </c>
      <c r="R86" s="34">
        <f>SUM(R87:R88)</f>
        <v>986.09999999999991</v>
      </c>
      <c r="S86">
        <f>SUM(S87:S88)</f>
        <v>2980.2000000000003</v>
      </c>
      <c r="T86" s="35">
        <f>(S87*T87+S88*T88)/S86</f>
        <v>18.081135494262128</v>
      </c>
      <c r="U86">
        <f>AVERAGE(U87:U88)</f>
        <v>203</v>
      </c>
      <c r="V86">
        <f>AVERAGE(V87:V88)</f>
        <v>0.4</v>
      </c>
      <c r="W86" s="36" t="s">
        <v>65</v>
      </c>
      <c r="X86" s="1" t="s">
        <v>66</v>
      </c>
      <c r="Y86">
        <v>90960</v>
      </c>
      <c r="Z86">
        <v>29808</v>
      </c>
      <c r="AA86">
        <f>SUM(Y86:Z86)</f>
        <v>120768</v>
      </c>
      <c r="AB86">
        <f>AVERAGE(AB87:AB88)</f>
        <v>0.98399999999999999</v>
      </c>
      <c r="AC86">
        <v>26616.400000000001</v>
      </c>
      <c r="AD86" s="31">
        <v>27</v>
      </c>
      <c r="AF86" s="31">
        <f>SUM(AF87:AF88)</f>
        <v>105431.5</v>
      </c>
      <c r="AG86" s="37">
        <f>'Energy efficiency measures'!H218</f>
        <v>60100</v>
      </c>
      <c r="AH86" s="38">
        <f>'Energy efficiency measures'!I218</f>
        <v>4.3187076931921071</v>
      </c>
    </row>
    <row r="87" spans="1:34" s="41" customFormat="1" x14ac:dyDescent="0.25">
      <c r="A87" s="39" t="s">
        <v>67</v>
      </c>
      <c r="B87" s="40" t="s">
        <v>68</v>
      </c>
      <c r="D87" s="42"/>
      <c r="E87" s="43"/>
      <c r="F87" s="43"/>
      <c r="G87" s="48" t="e">
        <f>VLOOKUP(F87,'Building series'!A:F,6,0)</f>
        <v>#N/A</v>
      </c>
      <c r="H87" s="43"/>
      <c r="I87" s="43"/>
      <c r="J87" s="43"/>
      <c r="K87" s="43"/>
      <c r="L87" s="43"/>
      <c r="M87" s="43"/>
      <c r="N87" s="43"/>
      <c r="O87" s="44"/>
      <c r="P87" s="43"/>
      <c r="Q87" s="44"/>
      <c r="R87" s="45">
        <v>894.3</v>
      </c>
      <c r="S87" s="41">
        <v>2702.8</v>
      </c>
      <c r="T87" s="41">
        <v>18.5</v>
      </c>
      <c r="U87" s="41">
        <v>203</v>
      </c>
      <c r="V87" s="41">
        <v>0.4</v>
      </c>
      <c r="W87" s="46"/>
      <c r="X87" s="43"/>
      <c r="Y87" s="43"/>
      <c r="Z87" s="43"/>
      <c r="AA87" s="43"/>
      <c r="AB87" s="41">
        <v>0.98399999999999999</v>
      </c>
      <c r="AC87" s="43"/>
      <c r="AD87" s="44"/>
      <c r="AE87" s="41">
        <f>'Building envelope'!D321</f>
        <v>1061.9000000000001</v>
      </c>
      <c r="AF87" s="47">
        <f>'Building envelope'!E321</f>
        <v>95709.5</v>
      </c>
      <c r="AG87" s="43"/>
      <c r="AH87" s="44"/>
    </row>
    <row r="88" spans="1:34" s="41" customFormat="1" x14ac:dyDescent="0.25">
      <c r="A88" s="39" t="s">
        <v>69</v>
      </c>
      <c r="B88" s="40" t="s">
        <v>70</v>
      </c>
      <c r="D88" s="42"/>
      <c r="E88" s="43"/>
      <c r="F88" s="43"/>
      <c r="G88" s="48" t="e">
        <f>VLOOKUP(F88,'Building series'!A:F,6,0)</f>
        <v>#N/A</v>
      </c>
      <c r="H88" s="43"/>
      <c r="I88" s="43"/>
      <c r="J88" s="43"/>
      <c r="K88" s="43"/>
      <c r="L88" s="43"/>
      <c r="M88" s="43"/>
      <c r="N88" s="43"/>
      <c r="O88" s="44"/>
      <c r="P88" s="43"/>
      <c r="Q88" s="44"/>
      <c r="R88" s="41">
        <v>91.8</v>
      </c>
      <c r="S88" s="41">
        <v>277.39999999999998</v>
      </c>
      <c r="T88" s="41">
        <v>14</v>
      </c>
      <c r="U88" s="41">
        <v>203</v>
      </c>
      <c r="V88" s="41">
        <v>0.4</v>
      </c>
      <c r="W88" s="46"/>
      <c r="X88" s="43"/>
      <c r="Y88" s="43"/>
      <c r="Z88" s="43"/>
      <c r="AA88" s="43"/>
      <c r="AB88" s="41">
        <v>0.98399999999999999</v>
      </c>
      <c r="AC88" s="43"/>
      <c r="AD88" s="44"/>
      <c r="AE88" s="41">
        <f>'Building envelope'!D331</f>
        <v>142.5</v>
      </c>
      <c r="AF88" s="47">
        <f>'Building envelope'!E331</f>
        <v>9722</v>
      </c>
      <c r="AG88" s="43"/>
      <c r="AH88" s="44"/>
    </row>
    <row r="89" spans="1:34" x14ac:dyDescent="0.25">
      <c r="G89" s="48" t="e">
        <f>VLOOKUP(F89,'Building series'!A:F,6,0)</f>
        <v>#N/A</v>
      </c>
    </row>
    <row r="90" spans="1:34" x14ac:dyDescent="0.25">
      <c r="G90" s="48" t="e">
        <f>VLOOKUP(F90,'Building series'!A:F,6,0)</f>
        <v>#N/A</v>
      </c>
    </row>
    <row r="91" spans="1:34" ht="30.75" x14ac:dyDescent="0.3">
      <c r="A91" s="30" t="s">
        <v>120</v>
      </c>
      <c r="C91" s="31"/>
      <c r="D91" s="1" t="s">
        <v>121</v>
      </c>
      <c r="E91" s="32">
        <v>1000920727001</v>
      </c>
      <c r="F91" t="s">
        <v>111</v>
      </c>
      <c r="G91" s="48">
        <f>VLOOKUP(F91,'Building series'!A:F,6,0)</f>
        <v>104</v>
      </c>
      <c r="H91">
        <v>22.5</v>
      </c>
      <c r="I91">
        <v>18.5</v>
      </c>
      <c r="J91">
        <v>36.4</v>
      </c>
      <c r="K91" s="33">
        <f>VLOOKUP(F91,'Building series'!A:C,2,0)</f>
        <v>2.5</v>
      </c>
      <c r="L91">
        <v>3663</v>
      </c>
      <c r="M91" s="31">
        <f>L91*K91</f>
        <v>9157.5</v>
      </c>
      <c r="N91">
        <v>12</v>
      </c>
      <c r="O91" s="31" t="s">
        <v>74</v>
      </c>
      <c r="P91">
        <v>1980</v>
      </c>
      <c r="Q91" s="31">
        <v>103</v>
      </c>
      <c r="R91" s="34">
        <f>SUM(R92:R93)</f>
        <v>3663</v>
      </c>
      <c r="S91">
        <f>SUM(S92:S93)</f>
        <v>9157.5</v>
      </c>
      <c r="T91" s="35">
        <f>(S92*T92+S93*T93)/S91</f>
        <v>21.13022113022113</v>
      </c>
      <c r="U91">
        <f>AVERAGE(U92:U93)</f>
        <v>203</v>
      </c>
      <c r="V91">
        <f>AVERAGE(V92:V93)</f>
        <v>0.57499999999999996</v>
      </c>
      <c r="W91" s="36" t="s">
        <v>65</v>
      </c>
      <c r="X91" s="1" t="s">
        <v>66</v>
      </c>
      <c r="Y91">
        <v>506799</v>
      </c>
      <c r="Z91">
        <v>295013</v>
      </c>
      <c r="AA91">
        <f>SUM(Y91:Z91)</f>
        <v>801812</v>
      </c>
      <c r="AB91">
        <f>AVERAGE(AB92:AB93)</f>
        <v>0.95</v>
      </c>
      <c r="AC91">
        <v>136965</v>
      </c>
      <c r="AD91" s="31">
        <v>37.4</v>
      </c>
      <c r="AF91" s="31">
        <f>SUM(AF92:AF93)</f>
        <v>542552.9</v>
      </c>
      <c r="AG91" s="37">
        <f>'Energy efficiency measures'!H232</f>
        <v>297040</v>
      </c>
      <c r="AH91" s="38">
        <f>'Energy efficiency measures'!I232</f>
        <v>21.344907374139492</v>
      </c>
    </row>
    <row r="92" spans="1:34" s="41" customFormat="1" x14ac:dyDescent="0.25">
      <c r="A92" s="39" t="s">
        <v>67</v>
      </c>
      <c r="B92" s="40" t="s">
        <v>68</v>
      </c>
      <c r="D92" s="42"/>
      <c r="E92" s="43"/>
      <c r="F92" s="43"/>
      <c r="G92" s="48" t="e">
        <f>VLOOKUP(F92,'Building series'!A:F,6,0)</f>
        <v>#N/A</v>
      </c>
      <c r="H92" s="43"/>
      <c r="I92" s="43"/>
      <c r="J92" s="43"/>
      <c r="K92" s="43"/>
      <c r="L92" s="43"/>
      <c r="M92" s="43"/>
      <c r="N92" s="43"/>
      <c r="O92" s="44"/>
      <c r="P92" s="43"/>
      <c r="Q92" s="44"/>
      <c r="R92" s="45">
        <v>3132</v>
      </c>
      <c r="S92" s="41">
        <v>7830</v>
      </c>
      <c r="T92" s="41">
        <v>22</v>
      </c>
      <c r="U92" s="41">
        <v>203</v>
      </c>
      <c r="V92" s="41">
        <v>0.55000000000000004</v>
      </c>
      <c r="W92" s="46"/>
      <c r="X92" s="43"/>
      <c r="Y92" s="43"/>
      <c r="Z92" s="43"/>
      <c r="AA92" s="43"/>
      <c r="AB92" s="41">
        <v>0.95</v>
      </c>
      <c r="AC92" s="43"/>
      <c r="AD92" s="44"/>
      <c r="AE92" s="41">
        <f>'Building envelope'!D347</f>
        <v>4293.8999999999996</v>
      </c>
      <c r="AF92" s="47">
        <f>'Building envelope'!E347</f>
        <v>473403.6</v>
      </c>
      <c r="AG92" s="43"/>
      <c r="AH92" s="44"/>
    </row>
    <row r="93" spans="1:34" s="41" customFormat="1" x14ac:dyDescent="0.25">
      <c r="A93" s="39" t="s">
        <v>69</v>
      </c>
      <c r="B93" s="40" t="s">
        <v>70</v>
      </c>
      <c r="D93" s="42"/>
      <c r="E93" s="43"/>
      <c r="F93" s="43"/>
      <c r="G93" s="48" t="e">
        <f>VLOOKUP(F93,'Building series'!A:F,6,0)</f>
        <v>#N/A</v>
      </c>
      <c r="H93" s="43"/>
      <c r="I93" s="43"/>
      <c r="J93" s="43"/>
      <c r="K93" s="43"/>
      <c r="L93" s="43"/>
      <c r="M93" s="43"/>
      <c r="N93" s="43"/>
      <c r="O93" s="44"/>
      <c r="P93" s="43"/>
      <c r="Q93" s="44"/>
      <c r="R93" s="41">
        <v>531</v>
      </c>
      <c r="S93" s="41">
        <v>1327.5</v>
      </c>
      <c r="T93" s="41">
        <v>16</v>
      </c>
      <c r="U93" s="41">
        <v>203</v>
      </c>
      <c r="V93" s="41">
        <v>0.6</v>
      </c>
      <c r="W93" s="46"/>
      <c r="X93" s="43"/>
      <c r="Y93" s="43"/>
      <c r="Z93" s="43"/>
      <c r="AA93" s="43"/>
      <c r="AB93" s="41">
        <v>0.95</v>
      </c>
      <c r="AC93" s="43"/>
      <c r="AD93" s="44"/>
      <c r="AE93" s="41">
        <f>'Building envelope'!D358</f>
        <v>887.09999999999991</v>
      </c>
      <c r="AF93" s="47">
        <f>'Building envelope'!E358</f>
        <v>69149.3</v>
      </c>
      <c r="AG93" s="43"/>
      <c r="AH93" s="44"/>
    </row>
    <row r="94" spans="1:34" x14ac:dyDescent="0.25">
      <c r="G94" s="48" t="e">
        <f>VLOOKUP(F94,'Building series'!A:F,6,0)</f>
        <v>#N/A</v>
      </c>
    </row>
    <row r="95" spans="1:34" x14ac:dyDescent="0.25">
      <c r="G95" s="48" t="e">
        <f>VLOOKUP(F95,'Building series'!A:F,6,0)</f>
        <v>#N/A</v>
      </c>
    </row>
    <row r="96" spans="1:34" ht="30.75" x14ac:dyDescent="0.3">
      <c r="A96" s="30" t="s">
        <v>122</v>
      </c>
      <c r="C96" s="31"/>
      <c r="D96" s="1" t="s">
        <v>123</v>
      </c>
      <c r="E96" s="32">
        <v>1000912011002</v>
      </c>
      <c r="F96" t="s">
        <v>105</v>
      </c>
      <c r="G96" s="48" t="str">
        <f>VLOOKUP(F96,'Building series'!A:F,6,0)</f>
        <v>316/318</v>
      </c>
      <c r="H96">
        <v>53.49</v>
      </c>
      <c r="I96">
        <v>11.01</v>
      </c>
      <c r="J96">
        <v>11.2</v>
      </c>
      <c r="K96" s="33">
        <f>VLOOKUP(F96,'Building series'!A:C,2,0)</f>
        <v>2.5</v>
      </c>
      <c r="L96">
        <v>1847.1</v>
      </c>
      <c r="M96" s="31">
        <f>L96*K96</f>
        <v>4617.75</v>
      </c>
      <c r="N96">
        <v>4</v>
      </c>
      <c r="O96" s="31" t="s">
        <v>74</v>
      </c>
      <c r="P96">
        <v>1960</v>
      </c>
      <c r="Q96" s="31">
        <v>44</v>
      </c>
      <c r="R96" s="34">
        <f>SUM(R97:R98)</f>
        <v>1847.1</v>
      </c>
      <c r="S96">
        <f>SUM(S97:S98)</f>
        <v>4617.8</v>
      </c>
      <c r="T96" s="35">
        <f>(S97*T97+S98*T98)/S96</f>
        <v>20.188163194594829</v>
      </c>
      <c r="U96">
        <f>AVERAGE(U97:U98)</f>
        <v>203</v>
      </c>
      <c r="V96">
        <f>AVERAGE(V97:V98)</f>
        <v>0.52500000000000002</v>
      </c>
      <c r="W96" s="36" t="s">
        <v>65</v>
      </c>
      <c r="X96" s="1" t="s">
        <v>66</v>
      </c>
      <c r="Y96">
        <v>281379</v>
      </c>
      <c r="Z96">
        <v>78211</v>
      </c>
      <c r="AA96">
        <f>SUM(Y96:Z96)</f>
        <v>359590</v>
      </c>
      <c r="AB96">
        <f>AVERAGE(AB97:AB98)</f>
        <v>0.97</v>
      </c>
      <c r="AC96">
        <v>48101</v>
      </c>
      <c r="AD96" s="31">
        <v>26</v>
      </c>
      <c r="AF96" s="31">
        <f>SUM(AF97:AF98)</f>
        <v>263125</v>
      </c>
      <c r="AG96" s="37">
        <f>'Energy efficiency measures'!H246</f>
        <v>144800</v>
      </c>
      <c r="AH96" s="38">
        <f>'Energy efficiency measures'!I246</f>
        <v>10.405139334013596</v>
      </c>
    </row>
    <row r="97" spans="1:34" s="41" customFormat="1" x14ac:dyDescent="0.25">
      <c r="A97" s="39" t="s">
        <v>67</v>
      </c>
      <c r="B97" s="40" t="s">
        <v>68</v>
      </c>
      <c r="D97" s="42"/>
      <c r="E97" s="43"/>
      <c r="F97" s="43"/>
      <c r="G97" s="48" t="e">
        <f>VLOOKUP(F97,'Building series'!A:F,6,0)</f>
        <v>#N/A</v>
      </c>
      <c r="H97" s="43"/>
      <c r="I97" s="43"/>
      <c r="J97" s="43"/>
      <c r="K97" s="43"/>
      <c r="L97" s="43"/>
      <c r="M97" s="43"/>
      <c r="N97" s="43"/>
      <c r="O97" s="44"/>
      <c r="P97" s="43"/>
      <c r="Q97" s="44"/>
      <c r="R97" s="45">
        <v>1719.1</v>
      </c>
      <c r="S97" s="41">
        <v>4297.8</v>
      </c>
      <c r="T97" s="41">
        <v>20.5</v>
      </c>
      <c r="U97" s="41">
        <v>203</v>
      </c>
      <c r="V97" s="41">
        <v>0.55000000000000004</v>
      </c>
      <c r="W97" s="46"/>
      <c r="X97" s="43"/>
      <c r="Y97" s="43"/>
      <c r="Z97" s="43"/>
      <c r="AA97" s="43"/>
      <c r="AB97" s="41">
        <v>0.97</v>
      </c>
      <c r="AC97" s="43"/>
      <c r="AD97" s="44"/>
      <c r="AE97" s="41">
        <f>'Building envelope'!D369</f>
        <v>2499.5</v>
      </c>
      <c r="AF97" s="47">
        <f>'Building envelope'!E369</f>
        <v>249635.6</v>
      </c>
      <c r="AG97" s="43"/>
      <c r="AH97" s="44"/>
    </row>
    <row r="98" spans="1:34" s="41" customFormat="1" x14ac:dyDescent="0.25">
      <c r="A98" s="39" t="s">
        <v>69</v>
      </c>
      <c r="B98" s="40" t="s">
        <v>70</v>
      </c>
      <c r="D98" s="42"/>
      <c r="E98" s="43"/>
      <c r="F98" s="43"/>
      <c r="G98" s="48" t="e">
        <f>VLOOKUP(F98,'Building series'!A:F,6,0)</f>
        <v>#N/A</v>
      </c>
      <c r="H98" s="43"/>
      <c r="I98" s="43"/>
      <c r="J98" s="43"/>
      <c r="K98" s="43"/>
      <c r="L98" s="43"/>
      <c r="M98" s="43"/>
      <c r="N98" s="43"/>
      <c r="O98" s="44"/>
      <c r="P98" s="43"/>
      <c r="Q98" s="44"/>
      <c r="R98" s="41">
        <v>128</v>
      </c>
      <c r="S98" s="41">
        <v>320</v>
      </c>
      <c r="T98" s="41">
        <v>16</v>
      </c>
      <c r="U98" s="41">
        <v>203</v>
      </c>
      <c r="V98" s="41">
        <v>0.5</v>
      </c>
      <c r="W98" s="46"/>
      <c r="X98" s="43"/>
      <c r="Y98" s="43"/>
      <c r="Z98" s="43"/>
      <c r="AA98" s="43"/>
      <c r="AB98" s="41">
        <v>0.97</v>
      </c>
      <c r="AC98" s="43"/>
      <c r="AD98" s="44"/>
      <c r="AE98" s="41">
        <f>'Building envelope'!D377</f>
        <v>173</v>
      </c>
      <c r="AF98" s="47">
        <f>'Building envelope'!E377</f>
        <v>13489.4</v>
      </c>
      <c r="AG98" s="43"/>
      <c r="AH98" s="44"/>
    </row>
    <row r="99" spans="1:34" x14ac:dyDescent="0.25">
      <c r="G99" s="48" t="e">
        <f>VLOOKUP(F99,'Building series'!A:F,6,0)</f>
        <v>#N/A</v>
      </c>
    </row>
    <row r="100" spans="1:34" x14ac:dyDescent="0.25">
      <c r="G100" s="48" t="e">
        <f>VLOOKUP(F100,'Building series'!A:F,6,0)</f>
        <v>#N/A</v>
      </c>
    </row>
    <row r="101" spans="1:34" ht="30.75" x14ac:dyDescent="0.3">
      <c r="A101" s="30" t="s">
        <v>124</v>
      </c>
      <c r="C101" s="31"/>
      <c r="D101" s="1" t="s">
        <v>125</v>
      </c>
      <c r="E101" s="32">
        <v>1000860207001</v>
      </c>
      <c r="F101" t="s">
        <v>126</v>
      </c>
      <c r="G101" s="48" t="str">
        <f>VLOOKUP(F101,'Building series'!A:F,6,0)</f>
        <v>316/318</v>
      </c>
      <c r="H101">
        <v>24.31</v>
      </c>
      <c r="I101">
        <v>10.29</v>
      </c>
      <c r="J101">
        <v>8.5500000000000007</v>
      </c>
      <c r="K101" s="33">
        <f>VLOOKUP(F101,'Building series'!A:C,2,0)</f>
        <v>2.65</v>
      </c>
      <c r="L101">
        <v>559.70000000000005</v>
      </c>
      <c r="M101" s="31">
        <f>L101*K101</f>
        <v>1483.2050000000002</v>
      </c>
      <c r="N101">
        <v>3</v>
      </c>
      <c r="O101" s="31" t="s">
        <v>74</v>
      </c>
      <c r="P101">
        <v>1962</v>
      </c>
      <c r="Q101" s="31">
        <v>12</v>
      </c>
      <c r="R101" s="34">
        <f>SUM(R102:R103)</f>
        <v>559.70000000000005</v>
      </c>
      <c r="S101">
        <f>SUM(S102:S103)</f>
        <v>1483.2</v>
      </c>
      <c r="T101" s="35">
        <f>(S102*T102+S103*T103)/S101</f>
        <v>19.708737864077669</v>
      </c>
      <c r="U101">
        <f>AVERAGE(U102:U103)</f>
        <v>203</v>
      </c>
      <c r="V101">
        <f>AVERAGE(V102:V103)</f>
        <v>0.505</v>
      </c>
      <c r="W101" s="36" t="s">
        <v>65</v>
      </c>
      <c r="X101" s="1" t="s">
        <v>66</v>
      </c>
      <c r="Y101">
        <v>87415</v>
      </c>
      <c r="Z101">
        <v>27210</v>
      </c>
      <c r="AA101">
        <f>SUM(Y101:Z101)</f>
        <v>114625</v>
      </c>
      <c r="AB101">
        <f>AVERAGE(AB102:AB103)</f>
        <v>0.96</v>
      </c>
      <c r="AC101">
        <v>17225</v>
      </c>
      <c r="AD101" s="31">
        <v>30.8</v>
      </c>
      <c r="AF101" s="31">
        <f>SUM(AF102:AF103)</f>
        <v>90481.600000000006</v>
      </c>
      <c r="AG101" s="37">
        <f>'Energy efficiency measures'!H260</f>
        <v>55900</v>
      </c>
      <c r="AH101" s="38">
        <f>'Energy efficiency measures'!I260</f>
        <v>4.0169011655480658</v>
      </c>
    </row>
    <row r="102" spans="1:34" s="41" customFormat="1" x14ac:dyDescent="0.25">
      <c r="A102" s="39" t="s">
        <v>67</v>
      </c>
      <c r="B102" s="40" t="s">
        <v>68</v>
      </c>
      <c r="D102" s="42"/>
      <c r="E102" s="43"/>
      <c r="F102" s="43"/>
      <c r="G102" s="48" t="e">
        <f>VLOOKUP(F102,'Building series'!A:F,6,0)</f>
        <v>#N/A</v>
      </c>
      <c r="H102" s="43"/>
      <c r="I102" s="43"/>
      <c r="J102" s="43"/>
      <c r="K102" s="43"/>
      <c r="L102" s="43"/>
      <c r="M102" s="43"/>
      <c r="N102" s="43"/>
      <c r="O102" s="44"/>
      <c r="P102" s="43"/>
      <c r="Q102" s="44"/>
      <c r="R102" s="45">
        <v>527.1</v>
      </c>
      <c r="S102" s="41">
        <v>1396.8</v>
      </c>
      <c r="T102" s="41">
        <v>20</v>
      </c>
      <c r="U102" s="41">
        <v>203</v>
      </c>
      <c r="V102" s="41">
        <v>0.51</v>
      </c>
      <c r="W102" s="46"/>
      <c r="X102" s="43"/>
      <c r="Y102" s="43"/>
      <c r="Z102" s="43"/>
      <c r="AA102" s="43"/>
      <c r="AB102" s="41">
        <v>0.96</v>
      </c>
      <c r="AC102" s="43"/>
      <c r="AD102" s="44"/>
      <c r="AE102" s="41">
        <f>'Building envelope'!D388</f>
        <v>884.89999999999986</v>
      </c>
      <c r="AF102" s="47">
        <f>'Building envelope'!E388</f>
        <v>86224.5</v>
      </c>
      <c r="AG102" s="43"/>
      <c r="AH102" s="44"/>
    </row>
    <row r="103" spans="1:34" s="41" customFormat="1" x14ac:dyDescent="0.25">
      <c r="A103" s="39" t="s">
        <v>69</v>
      </c>
      <c r="B103" s="40" t="s">
        <v>70</v>
      </c>
      <c r="D103" s="42"/>
      <c r="E103" s="43"/>
      <c r="F103" s="43"/>
      <c r="G103" s="48" t="e">
        <f>VLOOKUP(F103,'Building series'!A:F,6,0)</f>
        <v>#N/A</v>
      </c>
      <c r="H103" s="43"/>
      <c r="I103" s="43"/>
      <c r="J103" s="43"/>
      <c r="K103" s="43"/>
      <c r="L103" s="43"/>
      <c r="M103" s="43"/>
      <c r="N103" s="43"/>
      <c r="O103" s="44"/>
      <c r="P103" s="43"/>
      <c r="Q103" s="44"/>
      <c r="R103" s="41">
        <v>32.6</v>
      </c>
      <c r="S103" s="41">
        <v>86.4</v>
      </c>
      <c r="T103" s="41">
        <v>15</v>
      </c>
      <c r="U103" s="41">
        <v>203</v>
      </c>
      <c r="V103" s="41">
        <v>0.5</v>
      </c>
      <c r="W103" s="46"/>
      <c r="X103" s="43"/>
      <c r="Y103" s="43"/>
      <c r="Z103" s="43"/>
      <c r="AA103" s="43"/>
      <c r="AB103" s="41">
        <v>0.96</v>
      </c>
      <c r="AC103" s="43"/>
      <c r="AD103" s="44"/>
      <c r="AE103" s="41">
        <f>'Building envelope'!D395</f>
        <v>58.3</v>
      </c>
      <c r="AF103" s="47">
        <f>'Building envelope'!E395</f>
        <v>4257.1000000000004</v>
      </c>
      <c r="AG103" s="43"/>
      <c r="AH103" s="44"/>
    </row>
    <row r="104" spans="1:34" x14ac:dyDescent="0.25">
      <c r="G104" s="48" t="e">
        <f>VLOOKUP(F104,'Building series'!A:F,6,0)</f>
        <v>#N/A</v>
      </c>
    </row>
    <row r="105" spans="1:34" x14ac:dyDescent="0.25">
      <c r="G105" s="48" t="e">
        <f>VLOOKUP(F105,'Building series'!A:F,6,0)</f>
        <v>#N/A</v>
      </c>
    </row>
    <row r="106" spans="1:34" ht="30.75" x14ac:dyDescent="0.3">
      <c r="A106" s="30" t="s">
        <v>127</v>
      </c>
      <c r="C106" s="31"/>
      <c r="D106" s="1" t="s">
        <v>128</v>
      </c>
      <c r="E106" s="32">
        <v>1000632022001</v>
      </c>
      <c r="F106" t="s">
        <v>129</v>
      </c>
      <c r="G106" s="48" t="str">
        <f>VLOOKUP(F106,'Building series'!A:F,6,0)</f>
        <v>316/318</v>
      </c>
      <c r="H106">
        <v>37.840000000000003</v>
      </c>
      <c r="I106">
        <v>11.09</v>
      </c>
      <c r="J106">
        <v>8.67</v>
      </c>
      <c r="K106" s="33">
        <f>VLOOKUP(F106,'Building series'!A:C,2,0)</f>
        <v>2.64</v>
      </c>
      <c r="L106">
        <v>972.9</v>
      </c>
      <c r="M106" s="31">
        <f>L106*K106</f>
        <v>2568.4560000000001</v>
      </c>
      <c r="N106">
        <v>3</v>
      </c>
      <c r="O106" s="31" t="s">
        <v>74</v>
      </c>
      <c r="P106">
        <v>1960</v>
      </c>
      <c r="Q106" s="31">
        <v>24</v>
      </c>
      <c r="R106" s="34">
        <f>SUM(R107:R108)</f>
        <v>972.9</v>
      </c>
      <c r="S106">
        <f>SUM(S107:S108)</f>
        <v>2568.4</v>
      </c>
      <c r="T106" s="35">
        <f>(S107*T107+S108*T108)/S106</f>
        <v>19.674700202460674</v>
      </c>
      <c r="U106">
        <f>AVERAGE(U107:U108)</f>
        <v>203</v>
      </c>
      <c r="V106">
        <f>AVERAGE(V107:V108)</f>
        <v>0.5</v>
      </c>
      <c r="W106" s="36" t="s">
        <v>65</v>
      </c>
      <c r="X106" s="1" t="s">
        <v>66</v>
      </c>
      <c r="Y106">
        <v>155674</v>
      </c>
      <c r="Z106">
        <v>25502</v>
      </c>
      <c r="AA106">
        <f>SUM(Y106:Z106)</f>
        <v>181176</v>
      </c>
      <c r="AB106">
        <f>AVERAGE(AB107:AB108)</f>
        <v>0.97</v>
      </c>
      <c r="AC106">
        <v>25485</v>
      </c>
      <c r="AD106" s="31">
        <v>26.2</v>
      </c>
      <c r="AF106" s="31">
        <f>SUM(AF107:AF108)</f>
        <v>156471.29999999999</v>
      </c>
      <c r="AG106" s="37">
        <f>'Energy efficiency measures'!H274</f>
        <v>83800</v>
      </c>
      <c r="AH106" s="38">
        <f>'Energy efficiency measures'!I274</f>
        <v>6.0217588134691935</v>
      </c>
    </row>
    <row r="107" spans="1:34" s="41" customFormat="1" x14ac:dyDescent="0.25">
      <c r="A107" s="39" t="s">
        <v>67</v>
      </c>
      <c r="B107" s="40" t="s">
        <v>68</v>
      </c>
      <c r="D107" s="42"/>
      <c r="E107" s="43"/>
      <c r="F107" s="43"/>
      <c r="G107" s="48" t="e">
        <f>VLOOKUP(F107,'Building series'!A:F,6,0)</f>
        <v>#N/A</v>
      </c>
      <c r="H107" s="43"/>
      <c r="I107" s="43"/>
      <c r="J107" s="43"/>
      <c r="K107" s="43"/>
      <c r="L107" s="43"/>
      <c r="M107" s="43"/>
      <c r="N107" s="43"/>
      <c r="O107" s="44"/>
      <c r="P107" s="43"/>
      <c r="Q107" s="44"/>
      <c r="R107" s="45">
        <v>909.6</v>
      </c>
      <c r="S107" s="41">
        <v>2401.3000000000002</v>
      </c>
      <c r="T107" s="41">
        <v>20</v>
      </c>
      <c r="U107" s="41">
        <v>203</v>
      </c>
      <c r="V107" s="41">
        <v>0.5</v>
      </c>
      <c r="W107" s="46"/>
      <c r="X107" s="43"/>
      <c r="Y107" s="43"/>
      <c r="Z107" s="43"/>
      <c r="AA107" s="43"/>
      <c r="AB107" s="41">
        <v>0.97</v>
      </c>
      <c r="AC107" s="43"/>
      <c r="AD107" s="44"/>
      <c r="AE107" s="41">
        <f>'Building envelope'!D407</f>
        <v>1548</v>
      </c>
      <c r="AF107" s="47">
        <f>'Building envelope'!E407</f>
        <v>150829.9</v>
      </c>
      <c r="AG107" s="43"/>
      <c r="AH107" s="44"/>
    </row>
    <row r="108" spans="1:34" s="41" customFormat="1" x14ac:dyDescent="0.25">
      <c r="A108" s="39" t="s">
        <v>69</v>
      </c>
      <c r="B108" s="40" t="s">
        <v>70</v>
      </c>
      <c r="D108" s="42"/>
      <c r="E108" s="43"/>
      <c r="F108" s="43"/>
      <c r="G108" s="48" t="e">
        <f>VLOOKUP(F108,'Building series'!A:F,6,0)</f>
        <v>#N/A</v>
      </c>
      <c r="H108" s="43"/>
      <c r="I108" s="43"/>
      <c r="J108" s="43"/>
      <c r="K108" s="43"/>
      <c r="L108" s="43"/>
      <c r="M108" s="43"/>
      <c r="N108" s="43"/>
      <c r="O108" s="44"/>
      <c r="P108" s="43"/>
      <c r="Q108" s="44"/>
      <c r="R108" s="41">
        <v>63.3</v>
      </c>
      <c r="S108" s="41">
        <v>167.1</v>
      </c>
      <c r="T108" s="41">
        <v>15</v>
      </c>
      <c r="U108" s="41">
        <v>203</v>
      </c>
      <c r="V108" s="41">
        <v>0.5</v>
      </c>
      <c r="W108" s="46"/>
      <c r="X108" s="43"/>
      <c r="Y108" s="43"/>
      <c r="Z108" s="43"/>
      <c r="AA108" s="43"/>
      <c r="AB108" s="41">
        <v>0.97</v>
      </c>
      <c r="AC108" s="43"/>
      <c r="AD108" s="44"/>
      <c r="AE108" s="41">
        <f>'Building envelope'!D414</f>
        <v>77.2</v>
      </c>
      <c r="AF108" s="47">
        <f>'Building envelope'!E414</f>
        <v>5641.4</v>
      </c>
      <c r="AG108" s="43"/>
      <c r="AH108" s="44"/>
    </row>
    <row r="109" spans="1:34" x14ac:dyDescent="0.25">
      <c r="G109" s="48" t="e">
        <f>VLOOKUP(F109,'Building series'!A:F,6,0)</f>
        <v>#N/A</v>
      </c>
    </row>
    <row r="110" spans="1:34" x14ac:dyDescent="0.25">
      <c r="G110" s="48" t="e">
        <f>VLOOKUP(F110,'Building series'!A:F,6,0)</f>
        <v>#N/A</v>
      </c>
    </row>
    <row r="111" spans="1:34" ht="30.75" x14ac:dyDescent="0.3">
      <c r="A111" s="30" t="s">
        <v>130</v>
      </c>
      <c r="C111" s="31"/>
      <c r="D111" s="1" t="s">
        <v>131</v>
      </c>
      <c r="E111" s="32">
        <v>1000252032001</v>
      </c>
      <c r="F111" t="s">
        <v>132</v>
      </c>
      <c r="G111" s="48">
        <f>VLOOKUP(F111,'Building series'!A:F,6,0)</f>
        <v>0</v>
      </c>
      <c r="H111">
        <v>57.6</v>
      </c>
      <c r="I111">
        <v>14.1</v>
      </c>
      <c r="J111">
        <v>13.2</v>
      </c>
      <c r="K111" s="33">
        <f>VLOOKUP(F111,'Building series'!A:C,2,0)</f>
        <v>3</v>
      </c>
      <c r="L111">
        <v>2347</v>
      </c>
      <c r="M111" s="31">
        <f>L111*K111</f>
        <v>7041</v>
      </c>
      <c r="N111">
        <v>4</v>
      </c>
      <c r="O111" s="31" t="s">
        <v>74</v>
      </c>
      <c r="P111">
        <v>1958</v>
      </c>
      <c r="Q111" s="31">
        <v>21</v>
      </c>
      <c r="R111" s="34">
        <f>SUM(R112:R113)</f>
        <v>2347</v>
      </c>
      <c r="S111">
        <f>SUM(S112:S113)</f>
        <v>7041</v>
      </c>
      <c r="T111" s="35">
        <f>(S112*T112+S113*T113)/S111</f>
        <v>18.65628461866212</v>
      </c>
      <c r="U111">
        <f>AVERAGE(U112:U113)</f>
        <v>203</v>
      </c>
      <c r="V111">
        <f>AVERAGE(V112:V113)</f>
        <v>0.42500000000000004</v>
      </c>
      <c r="W111" s="36" t="s">
        <v>65</v>
      </c>
      <c r="X111" s="1" t="s">
        <v>66</v>
      </c>
      <c r="Y111">
        <v>281477</v>
      </c>
      <c r="Z111">
        <v>56371</v>
      </c>
      <c r="AA111">
        <f>SUM(Y111:Z111)</f>
        <v>337848</v>
      </c>
      <c r="AB111">
        <f>AVERAGE(AB112:AB113)</f>
        <v>0.98</v>
      </c>
      <c r="AC111">
        <v>46582.9</v>
      </c>
      <c r="AD111" s="31">
        <v>19.8</v>
      </c>
      <c r="AF111" s="31">
        <f>SUM(AF112:AF113)</f>
        <v>272734.7</v>
      </c>
      <c r="AG111" s="37">
        <f>'Energy efficiency measures'!H288</f>
        <v>197000</v>
      </c>
      <c r="AH111" s="38">
        <f>'Energy efficiency measures'!I288</f>
        <v>14.156163320446673</v>
      </c>
    </row>
    <row r="112" spans="1:34" s="41" customFormat="1" x14ac:dyDescent="0.25">
      <c r="A112" s="39" t="s">
        <v>67</v>
      </c>
      <c r="B112" s="40" t="s">
        <v>68</v>
      </c>
      <c r="D112" s="42"/>
      <c r="E112" s="43"/>
      <c r="F112" s="43"/>
      <c r="G112" s="48" t="e">
        <f>VLOOKUP(F112,'Building series'!A:F,6,0)</f>
        <v>#N/A</v>
      </c>
      <c r="H112" s="43"/>
      <c r="I112" s="43"/>
      <c r="J112" s="43"/>
      <c r="K112" s="43"/>
      <c r="L112" s="43"/>
      <c r="M112" s="43"/>
      <c r="N112" s="43"/>
      <c r="O112" s="44"/>
      <c r="P112" s="43"/>
      <c r="Q112" s="44"/>
      <c r="R112" s="45">
        <v>2078.1</v>
      </c>
      <c r="S112" s="41">
        <v>6234.3</v>
      </c>
      <c r="T112" s="41">
        <v>19</v>
      </c>
      <c r="U112" s="41">
        <v>203</v>
      </c>
      <c r="V112" s="41">
        <v>0.4</v>
      </c>
      <c r="W112" s="46"/>
      <c r="X112" s="43"/>
      <c r="Y112" s="43"/>
      <c r="Z112" s="43"/>
      <c r="AA112" s="43"/>
      <c r="AB112" s="41">
        <v>0.98</v>
      </c>
      <c r="AC112" s="43"/>
      <c r="AD112" s="44"/>
      <c r="AE112" s="41">
        <f>'Building envelope'!D427</f>
        <v>2715.9999999999995</v>
      </c>
      <c r="AF112" s="47">
        <f>'Building envelope'!E427</f>
        <v>251413.5</v>
      </c>
      <c r="AG112" s="43"/>
      <c r="AH112" s="44"/>
    </row>
    <row r="113" spans="1:34" s="41" customFormat="1" x14ac:dyDescent="0.25">
      <c r="A113" s="39" t="s">
        <v>69</v>
      </c>
      <c r="B113" s="40" t="s">
        <v>70</v>
      </c>
      <c r="D113" s="42"/>
      <c r="E113" s="43"/>
      <c r="F113" s="43"/>
      <c r="G113" s="48" t="e">
        <f>VLOOKUP(F113,'Building series'!A:F,6,0)</f>
        <v>#N/A</v>
      </c>
      <c r="H113" s="43"/>
      <c r="I113" s="43"/>
      <c r="J113" s="43"/>
      <c r="K113" s="43"/>
      <c r="L113" s="43"/>
      <c r="M113" s="43"/>
      <c r="N113" s="43"/>
      <c r="O113" s="44"/>
      <c r="P113" s="43"/>
      <c r="Q113" s="44"/>
      <c r="R113" s="41">
        <v>268.89999999999998</v>
      </c>
      <c r="S113" s="41">
        <v>806.7</v>
      </c>
      <c r="T113" s="41">
        <v>16</v>
      </c>
      <c r="U113" s="41">
        <v>203</v>
      </c>
      <c r="V113" s="41">
        <v>0.45</v>
      </c>
      <c r="W113" s="46"/>
      <c r="X113" s="43"/>
      <c r="Y113" s="43"/>
      <c r="Z113" s="43"/>
      <c r="AA113" s="43"/>
      <c r="AB113" s="41">
        <v>0.98</v>
      </c>
      <c r="AC113" s="43"/>
      <c r="AD113" s="44"/>
      <c r="AE113" s="41">
        <f>'Building envelope'!D435</f>
        <v>273.5</v>
      </c>
      <c r="AF113" s="47">
        <f>'Building envelope'!E435</f>
        <v>21321.199999999997</v>
      </c>
      <c r="AG113" s="43"/>
      <c r="AH113" s="44"/>
    </row>
    <row r="114" spans="1:34" x14ac:dyDescent="0.25">
      <c r="G114" s="48" t="e">
        <f>VLOOKUP(F114,'Building series'!A:F,6,0)</f>
        <v>#N/A</v>
      </c>
    </row>
    <row r="115" spans="1:34" x14ac:dyDescent="0.25">
      <c r="G115" s="48" t="e">
        <f>VLOOKUP(F115,'Building series'!A:F,6,0)</f>
        <v>#N/A</v>
      </c>
    </row>
    <row r="116" spans="1:34" ht="30.75" x14ac:dyDescent="0.3">
      <c r="A116" s="30" t="s">
        <v>133</v>
      </c>
      <c r="C116" s="31"/>
      <c r="D116" s="1" t="s">
        <v>134</v>
      </c>
      <c r="E116" s="32">
        <v>1000602021001</v>
      </c>
      <c r="F116" t="s">
        <v>135</v>
      </c>
      <c r="G116" s="48" t="str">
        <f>VLOOKUP(F116,'Building series'!A:F,6,0)</f>
        <v>316/318</v>
      </c>
      <c r="H116">
        <v>53.4</v>
      </c>
      <c r="I116">
        <v>11.02</v>
      </c>
      <c r="J116">
        <v>15.1</v>
      </c>
      <c r="K116" s="33">
        <f>VLOOKUP(F116,'Building series'!A:C,2,0)</f>
        <v>2.7</v>
      </c>
      <c r="L116">
        <v>2315.3000000000002</v>
      </c>
      <c r="M116" s="31">
        <f>L116*K116</f>
        <v>6251.3100000000013</v>
      </c>
      <c r="N116">
        <v>5</v>
      </c>
      <c r="O116" s="31" t="s">
        <v>74</v>
      </c>
      <c r="P116">
        <v>1959</v>
      </c>
      <c r="Q116" s="31">
        <v>55</v>
      </c>
      <c r="R116" s="34">
        <f>SUM(R117:R118)</f>
        <v>2315.2999999999997</v>
      </c>
      <c r="S116">
        <f>SUM(S117:S118)</f>
        <v>6251.3</v>
      </c>
      <c r="T116" s="35">
        <f>(S117*T117+S118*T118)/S116</f>
        <v>21.497560507414459</v>
      </c>
      <c r="U116">
        <f>AVERAGE(U117:U118)</f>
        <v>203</v>
      </c>
      <c r="V116">
        <f>AVERAGE(V117:V118)</f>
        <v>0.55000000000000004</v>
      </c>
      <c r="W116" s="36" t="s">
        <v>65</v>
      </c>
      <c r="X116" s="1" t="s">
        <v>66</v>
      </c>
      <c r="Y116">
        <v>356914.8</v>
      </c>
      <c r="Z116">
        <v>75619.199999999997</v>
      </c>
      <c r="AA116">
        <f>SUM(Y116:Z116)</f>
        <v>432534</v>
      </c>
      <c r="AB116">
        <f>AVERAGE(AB117:AB118)</f>
        <v>0.93899999999999995</v>
      </c>
      <c r="AC116">
        <v>64107.8</v>
      </c>
      <c r="AD116" s="31">
        <v>27.69</v>
      </c>
      <c r="AF116" s="31">
        <f>SUM(AF117:AF118)</f>
        <v>342217.8</v>
      </c>
      <c r="AG116" s="37">
        <f>'Energy efficiency measures'!H302</f>
        <v>198438</v>
      </c>
      <c r="AH116" s="38">
        <f>'Energy efficiency measures'!I302</f>
        <v>14.259496126816227</v>
      </c>
    </row>
    <row r="117" spans="1:34" s="41" customFormat="1" x14ac:dyDescent="0.25">
      <c r="A117" s="39" t="s">
        <v>67</v>
      </c>
      <c r="B117" s="40" t="s">
        <v>68</v>
      </c>
      <c r="D117" s="42"/>
      <c r="E117" s="43"/>
      <c r="F117" s="43"/>
      <c r="G117" s="48" t="e">
        <f>VLOOKUP(F117,'Building series'!A:F,6,0)</f>
        <v>#N/A</v>
      </c>
      <c r="H117" s="43"/>
      <c r="I117" s="43"/>
      <c r="J117" s="43"/>
      <c r="K117" s="43"/>
      <c r="L117" s="43"/>
      <c r="M117" s="43"/>
      <c r="N117" s="43"/>
      <c r="O117" s="44"/>
      <c r="P117" s="43"/>
      <c r="Q117" s="44"/>
      <c r="R117" s="45">
        <v>2149.1</v>
      </c>
      <c r="S117" s="41">
        <v>5802.6</v>
      </c>
      <c r="T117" s="41">
        <v>22</v>
      </c>
      <c r="U117" s="41">
        <v>203</v>
      </c>
      <c r="V117" s="41">
        <v>0.55000000000000004</v>
      </c>
      <c r="W117" s="46"/>
      <c r="X117" s="43"/>
      <c r="Y117" s="43"/>
      <c r="Z117" s="43"/>
      <c r="AA117" s="43"/>
      <c r="AB117" s="41">
        <v>0.93899999999999995</v>
      </c>
      <c r="AC117" s="43"/>
      <c r="AD117" s="44"/>
      <c r="AE117" s="41">
        <f>'Building envelope'!D446</f>
        <v>3100.1</v>
      </c>
      <c r="AF117" s="47">
        <f>'Building envelope'!E446</f>
        <v>324730.3</v>
      </c>
      <c r="AG117" s="43"/>
      <c r="AH117" s="44"/>
    </row>
    <row r="118" spans="1:34" s="41" customFormat="1" x14ac:dyDescent="0.25">
      <c r="A118" s="39" t="s">
        <v>69</v>
      </c>
      <c r="B118" s="40" t="s">
        <v>70</v>
      </c>
      <c r="D118" s="42"/>
      <c r="E118" s="43"/>
      <c r="F118" s="43"/>
      <c r="G118" s="48" t="e">
        <f>VLOOKUP(F118,'Building series'!A:F,6,0)</f>
        <v>#N/A</v>
      </c>
      <c r="H118" s="43"/>
      <c r="I118" s="43"/>
      <c r="J118" s="43"/>
      <c r="K118" s="43"/>
      <c r="L118" s="43"/>
      <c r="M118" s="43"/>
      <c r="N118" s="43"/>
      <c r="O118" s="44"/>
      <c r="P118" s="43"/>
      <c r="Q118" s="44"/>
      <c r="R118" s="41">
        <v>166.2</v>
      </c>
      <c r="S118" s="41">
        <v>448.7</v>
      </c>
      <c r="T118" s="41">
        <v>15</v>
      </c>
      <c r="U118" s="41">
        <v>203</v>
      </c>
      <c r="V118" s="41">
        <v>0.55000000000000004</v>
      </c>
      <c r="W118" s="46"/>
      <c r="X118" s="43"/>
      <c r="Y118" s="43"/>
      <c r="Z118" s="43"/>
      <c r="AA118" s="43"/>
      <c r="AB118" s="41">
        <v>0.93899999999999995</v>
      </c>
      <c r="AC118" s="43"/>
      <c r="AD118" s="44"/>
      <c r="AE118" s="41">
        <f>'Building envelope'!D453</f>
        <v>239.3</v>
      </c>
      <c r="AF118" s="47">
        <f>'Building envelope'!E453</f>
        <v>17487.5</v>
      </c>
      <c r="AG118" s="43"/>
      <c r="AH118" s="44"/>
    </row>
    <row r="119" spans="1:34" x14ac:dyDescent="0.25">
      <c r="G119" s="48" t="e">
        <f>VLOOKUP(F119,'Building series'!A:F,6,0)</f>
        <v>#N/A</v>
      </c>
    </row>
    <row r="120" spans="1:34" x14ac:dyDescent="0.25">
      <c r="G120" s="48" t="e">
        <f>VLOOKUP(F120,'Building series'!A:F,6,0)</f>
        <v>#N/A</v>
      </c>
    </row>
    <row r="121" spans="1:34" ht="30.75" x14ac:dyDescent="0.3">
      <c r="A121" s="30" t="s">
        <v>136</v>
      </c>
      <c r="C121" s="31"/>
      <c r="D121" s="1" t="s">
        <v>137</v>
      </c>
      <c r="E121" s="32">
        <v>1000150054001</v>
      </c>
      <c r="F121" t="s">
        <v>138</v>
      </c>
      <c r="G121" s="48">
        <f>VLOOKUP(F121,'Building series'!A:F,6,0)</f>
        <v>103</v>
      </c>
      <c r="H121">
        <v>85.3</v>
      </c>
      <c r="I121">
        <v>11</v>
      </c>
      <c r="J121" s="48" t="s">
        <v>139</v>
      </c>
      <c r="K121" s="33">
        <f>VLOOKUP(F121,'Building series'!A:C,2,0)</f>
        <v>2.4500000000000002</v>
      </c>
      <c r="L121">
        <v>5366.7</v>
      </c>
      <c r="M121" s="31">
        <f>L121*K121</f>
        <v>13148.415000000001</v>
      </c>
      <c r="N121" s="48" t="s">
        <v>140</v>
      </c>
      <c r="O121" s="31" t="s">
        <v>74</v>
      </c>
      <c r="P121">
        <v>1994</v>
      </c>
      <c r="Q121" s="31">
        <v>96</v>
      </c>
      <c r="R121" s="34">
        <f>SUM(R122:R123)</f>
        <v>5366.7</v>
      </c>
      <c r="S121">
        <f>SUM(S122:S123)</f>
        <v>13148.400000000001</v>
      </c>
      <c r="T121" s="35">
        <f>(S122*T122+S123*T123)/S121</f>
        <v>20.127277843692006</v>
      </c>
      <c r="U121">
        <f>AVERAGE(U122:U123)</f>
        <v>203</v>
      </c>
      <c r="V121">
        <f>AVERAGE(V122:V123)</f>
        <v>0.47499999999999998</v>
      </c>
      <c r="W121" s="36" t="s">
        <v>65</v>
      </c>
      <c r="X121" s="1" t="s">
        <v>66</v>
      </c>
      <c r="Y121">
        <v>618570</v>
      </c>
      <c r="Z121">
        <v>312346</v>
      </c>
      <c r="AA121">
        <f>SUM(Y121:Z121)</f>
        <v>930916</v>
      </c>
      <c r="AB121">
        <f>AVERAGE(AB122:AB123)</f>
        <v>0.98099999999999998</v>
      </c>
      <c r="AC121">
        <v>112044.6</v>
      </c>
      <c r="AD121" s="31">
        <v>20.9</v>
      </c>
      <c r="AF121" s="31">
        <f>SUM(AF122:AF123)</f>
        <v>604014.29999999993</v>
      </c>
      <c r="AG121" s="37">
        <f>'Energy efficiency measures'!H316</f>
        <v>357300</v>
      </c>
      <c r="AH121" s="38">
        <f>'Energy efficiency measures'!I316</f>
        <v>25.675112458860895</v>
      </c>
    </row>
    <row r="122" spans="1:34" s="41" customFormat="1" x14ac:dyDescent="0.25">
      <c r="A122" s="39" t="s">
        <v>67</v>
      </c>
      <c r="B122" s="40" t="s">
        <v>68</v>
      </c>
      <c r="D122" s="42"/>
      <c r="E122" s="43"/>
      <c r="F122" s="43"/>
      <c r="G122" s="48" t="e">
        <f>VLOOKUP(F122,'Building series'!A:F,6,0)</f>
        <v>#N/A</v>
      </c>
      <c r="H122" s="43"/>
      <c r="I122" s="43"/>
      <c r="J122" s="43"/>
      <c r="K122" s="43"/>
      <c r="L122" s="43"/>
      <c r="M122" s="43"/>
      <c r="N122" s="43"/>
      <c r="O122" s="44"/>
      <c r="P122" s="43"/>
      <c r="Q122" s="44"/>
      <c r="R122" s="45">
        <v>4795.2</v>
      </c>
      <c r="S122" s="41">
        <v>11748.2</v>
      </c>
      <c r="T122" s="41">
        <v>20.5</v>
      </c>
      <c r="U122" s="41">
        <v>203</v>
      </c>
      <c r="V122" s="41">
        <v>0.45</v>
      </c>
      <c r="W122" s="46"/>
      <c r="X122" s="43"/>
      <c r="Y122" s="43"/>
      <c r="Z122" s="43"/>
      <c r="AA122" s="43"/>
      <c r="AB122" s="41">
        <v>0.98099999999999998</v>
      </c>
      <c r="AC122" s="43"/>
      <c r="AD122" s="44"/>
      <c r="AE122" s="41">
        <f>'Building envelope'!D471</f>
        <v>4517.8</v>
      </c>
      <c r="AF122" s="47">
        <f>'Building envelope'!E471</f>
        <v>451223.3</v>
      </c>
      <c r="AG122" s="43"/>
      <c r="AH122" s="44"/>
    </row>
    <row r="123" spans="1:34" s="41" customFormat="1" x14ac:dyDescent="0.25">
      <c r="A123" s="39" t="s">
        <v>69</v>
      </c>
      <c r="B123" s="40" t="s">
        <v>70</v>
      </c>
      <c r="D123" s="42"/>
      <c r="E123" s="43"/>
      <c r="F123" s="43"/>
      <c r="G123" s="48" t="e">
        <f>VLOOKUP(F123,'Building series'!A:F,6,0)</f>
        <v>#N/A</v>
      </c>
      <c r="H123" s="43"/>
      <c r="I123" s="43"/>
      <c r="J123" s="43"/>
      <c r="K123" s="43"/>
      <c r="L123" s="43"/>
      <c r="M123" s="43"/>
      <c r="N123" s="43"/>
      <c r="O123" s="44"/>
      <c r="P123" s="43"/>
      <c r="Q123" s="44"/>
      <c r="R123" s="41">
        <v>571.5</v>
      </c>
      <c r="S123" s="41">
        <v>1400.2</v>
      </c>
      <c r="T123" s="41">
        <v>17</v>
      </c>
      <c r="U123" s="41">
        <v>203</v>
      </c>
      <c r="V123" s="41">
        <v>0.5</v>
      </c>
      <c r="W123" s="46"/>
      <c r="X123" s="43"/>
      <c r="Y123" s="43"/>
      <c r="Z123" s="43"/>
      <c r="AA123" s="43"/>
      <c r="AB123" s="41">
        <v>0.98099999999999998</v>
      </c>
      <c r="AC123" s="43"/>
      <c r="AD123" s="44"/>
      <c r="AE123" s="41">
        <f>'Building envelope'!D481</f>
        <v>1844.8</v>
      </c>
      <c r="AF123" s="47">
        <f>'Building envelope'!E481</f>
        <v>152790.99999999997</v>
      </c>
      <c r="AG123" s="43"/>
      <c r="AH123" s="44"/>
    </row>
    <row r="124" spans="1:34" x14ac:dyDescent="0.25">
      <c r="G124" s="48" t="e">
        <f>VLOOKUP(F124,'Building series'!A:F,6,0)</f>
        <v>#N/A</v>
      </c>
    </row>
    <row r="125" spans="1:34" x14ac:dyDescent="0.25">
      <c r="G125" s="48" t="e">
        <f>VLOOKUP(F125,'Building series'!A:F,6,0)</f>
        <v>#N/A</v>
      </c>
    </row>
    <row r="126" spans="1:34" ht="30.75" x14ac:dyDescent="0.3">
      <c r="A126" s="30" t="s">
        <v>141</v>
      </c>
      <c r="C126" s="31"/>
      <c r="D126" s="1" t="s">
        <v>142</v>
      </c>
      <c r="E126" s="32">
        <v>1000972048001</v>
      </c>
      <c r="F126" t="s">
        <v>79</v>
      </c>
      <c r="G126" s="48">
        <f>VLOOKUP(F126,'Building series'!A:F,6,0)</f>
        <v>103</v>
      </c>
      <c r="H126">
        <v>35.200000000000003</v>
      </c>
      <c r="I126">
        <v>17</v>
      </c>
      <c r="J126">
        <v>13.8</v>
      </c>
      <c r="K126" s="33">
        <f>VLOOKUP(F126,'Building series'!A:C,2,0)</f>
        <v>2.5</v>
      </c>
      <c r="L126">
        <v>1916.3</v>
      </c>
      <c r="M126" s="31">
        <f>L126*K126</f>
        <v>4790.75</v>
      </c>
      <c r="N126">
        <v>5</v>
      </c>
      <c r="O126" s="31" t="s">
        <v>74</v>
      </c>
      <c r="P126">
        <v>1989</v>
      </c>
      <c r="Q126" s="31">
        <v>39</v>
      </c>
      <c r="R126" s="34">
        <f>SUM(R127:R128)</f>
        <v>1916.3</v>
      </c>
      <c r="S126">
        <f>SUM(S127:S128)</f>
        <v>4791</v>
      </c>
      <c r="T126" s="35">
        <f>(S127*T127+S128*T128)/S126</f>
        <v>18.834063869755791</v>
      </c>
      <c r="U126">
        <f>AVERAGE(U127:U128)</f>
        <v>203</v>
      </c>
      <c r="V126">
        <f>AVERAGE(V127:V128)</f>
        <v>0.85000000000000009</v>
      </c>
      <c r="W126" s="36" t="s">
        <v>65</v>
      </c>
      <c r="X126" s="1" t="s">
        <v>66</v>
      </c>
      <c r="Y126">
        <v>251263</v>
      </c>
      <c r="Z126">
        <v>127939</v>
      </c>
      <c r="AA126">
        <f>SUM(Y126:Z126)</f>
        <v>379202</v>
      </c>
      <c r="AB126">
        <f>AVERAGE(AB127:AB128)</f>
        <v>0.94</v>
      </c>
      <c r="AC126">
        <v>89439</v>
      </c>
      <c r="AD126" s="31">
        <v>71.06</v>
      </c>
      <c r="AF126" s="31">
        <f>SUM(AF127:AF128)</f>
        <v>241166</v>
      </c>
      <c r="AG126" s="37">
        <f>'Energy efficiency measures'!H332</f>
        <v>205545</v>
      </c>
      <c r="AH126" s="38">
        <f>'Energy efficiency measures'!I332</f>
        <v>14.77019588680818</v>
      </c>
    </row>
    <row r="127" spans="1:34" s="41" customFormat="1" x14ac:dyDescent="0.25">
      <c r="A127" s="39" t="s">
        <v>67</v>
      </c>
      <c r="B127" s="40" t="s">
        <v>68</v>
      </c>
      <c r="D127" s="42"/>
      <c r="E127" s="43"/>
      <c r="F127" s="43"/>
      <c r="G127" s="48" t="e">
        <f>VLOOKUP(F127,'Building series'!A:F,6,0)</f>
        <v>#N/A</v>
      </c>
      <c r="H127" s="43"/>
      <c r="I127" s="43"/>
      <c r="J127" s="43"/>
      <c r="K127" s="43"/>
      <c r="L127" s="43"/>
      <c r="M127" s="43"/>
      <c r="N127" s="43"/>
      <c r="O127" s="44"/>
      <c r="P127" s="43"/>
      <c r="Q127" s="44"/>
      <c r="R127" s="45">
        <v>1540.6</v>
      </c>
      <c r="S127" s="41">
        <v>3852</v>
      </c>
      <c r="T127" s="41">
        <v>20.5</v>
      </c>
      <c r="U127" s="41">
        <v>203</v>
      </c>
      <c r="V127" s="41">
        <v>0.6</v>
      </c>
      <c r="W127" s="46"/>
      <c r="X127" s="43"/>
      <c r="Y127" s="43"/>
      <c r="Z127" s="43"/>
      <c r="AA127" s="43"/>
      <c r="AB127" s="41">
        <v>0.96</v>
      </c>
      <c r="AC127" s="43"/>
      <c r="AD127" s="44"/>
      <c r="AE127" s="41">
        <f>'Building envelope'!D501</f>
        <v>2604</v>
      </c>
      <c r="AF127" s="47">
        <f>'Building envelope'!E501</f>
        <v>227299</v>
      </c>
      <c r="AG127" s="43"/>
      <c r="AH127" s="44"/>
    </row>
    <row r="128" spans="1:34" s="41" customFormat="1" x14ac:dyDescent="0.25">
      <c r="A128" s="39" t="s">
        <v>69</v>
      </c>
      <c r="B128" s="40" t="s">
        <v>70</v>
      </c>
      <c r="D128" s="42"/>
      <c r="E128" s="43"/>
      <c r="F128" s="43"/>
      <c r="G128" s="48" t="e">
        <f>VLOOKUP(F128,'Building series'!A:F,6,0)</f>
        <v>#N/A</v>
      </c>
      <c r="H128" s="43"/>
      <c r="I128" s="43"/>
      <c r="J128" s="43"/>
      <c r="K128" s="43"/>
      <c r="L128" s="43"/>
      <c r="M128" s="43"/>
      <c r="N128" s="43"/>
      <c r="O128" s="44"/>
      <c r="P128" s="43"/>
      <c r="Q128" s="44"/>
      <c r="R128" s="41">
        <v>375.7</v>
      </c>
      <c r="S128" s="41">
        <v>939</v>
      </c>
      <c r="T128" s="41">
        <v>12</v>
      </c>
      <c r="U128" s="41">
        <v>203</v>
      </c>
      <c r="V128" s="41">
        <v>1.1000000000000001</v>
      </c>
      <c r="W128" s="46"/>
      <c r="X128" s="43"/>
      <c r="Y128" s="43"/>
      <c r="Z128" s="43"/>
      <c r="AA128" s="43"/>
      <c r="AB128" s="41">
        <v>0.92</v>
      </c>
      <c r="AC128" s="43"/>
      <c r="AD128" s="44"/>
      <c r="AE128" s="41">
        <f>'Building envelope'!D513</f>
        <v>313</v>
      </c>
      <c r="AF128" s="47">
        <f>'Building envelope'!E513</f>
        <v>13867</v>
      </c>
      <c r="AG128" s="43"/>
      <c r="AH128" s="44"/>
    </row>
    <row r="129" spans="1:34" x14ac:dyDescent="0.25">
      <c r="G129" s="48" t="e">
        <f>VLOOKUP(F129,'Building series'!A:F,6,0)</f>
        <v>#N/A</v>
      </c>
    </row>
    <row r="130" spans="1:34" x14ac:dyDescent="0.25">
      <c r="G130" s="48" t="e">
        <f>VLOOKUP(F130,'Building series'!A:F,6,0)</f>
        <v>#N/A</v>
      </c>
    </row>
    <row r="131" spans="1:34" ht="30.75" x14ac:dyDescent="0.3">
      <c r="A131" s="30" t="s">
        <v>143</v>
      </c>
      <c r="C131" s="31"/>
      <c r="D131" s="1" t="s">
        <v>144</v>
      </c>
      <c r="E131" s="32">
        <v>1001222005017</v>
      </c>
      <c r="F131" t="s">
        <v>145</v>
      </c>
      <c r="G131" s="48">
        <f>VLOOKUP(F131,'Building series'!A:F,6,0)</f>
        <v>602</v>
      </c>
      <c r="H131">
        <v>25.5</v>
      </c>
      <c r="I131">
        <v>11.7</v>
      </c>
      <c r="J131">
        <v>27</v>
      </c>
      <c r="K131" s="33">
        <f>VLOOKUP(F131,'Building series'!A:C,2,0)</f>
        <v>2.56</v>
      </c>
      <c r="L131">
        <v>2172.1999999999998</v>
      </c>
      <c r="M131" s="31">
        <f>L131*K131</f>
        <v>5560.8319999999994</v>
      </c>
      <c r="N131">
        <v>9</v>
      </c>
      <c r="O131" s="31" t="s">
        <v>74</v>
      </c>
      <c r="P131">
        <v>1980</v>
      </c>
      <c r="Q131" s="31">
        <v>35</v>
      </c>
      <c r="R131" s="34">
        <f>SUM(R132:R133)</f>
        <v>2172.1999999999998</v>
      </c>
      <c r="S131">
        <f>SUM(S132:S133)</f>
        <v>5539</v>
      </c>
      <c r="T131" s="35">
        <f>(S132*T132+S133*T133)/S131</f>
        <v>20.896100379129805</v>
      </c>
      <c r="U131">
        <f>AVERAGE(U132:U133)</f>
        <v>203</v>
      </c>
      <c r="V131">
        <f>AVERAGE(V132:V133)</f>
        <v>0.81499999999999995</v>
      </c>
      <c r="W131" s="36" t="s">
        <v>65</v>
      </c>
      <c r="X131" s="1" t="s">
        <v>66</v>
      </c>
      <c r="Y131">
        <v>284450</v>
      </c>
      <c r="Z131">
        <v>135984</v>
      </c>
      <c r="AA131">
        <f>SUM(Y131:Z131)</f>
        <v>420434</v>
      </c>
      <c r="AB131">
        <f>AVERAGE(AB132:AB133)</f>
        <v>0.94</v>
      </c>
      <c r="AC131">
        <v>106037</v>
      </c>
      <c r="AD131" s="31">
        <v>69.39</v>
      </c>
      <c r="AF131" s="31">
        <f>SUM(AF132:AF133)</f>
        <v>275998</v>
      </c>
      <c r="AG131" s="37">
        <f>'Energy efficiency measures'!H349</f>
        <v>237318</v>
      </c>
      <c r="AH131" s="38">
        <f>'Energy efficiency measures'!I349</f>
        <v>17.053362268435347</v>
      </c>
    </row>
    <row r="132" spans="1:34" s="41" customFormat="1" x14ac:dyDescent="0.25">
      <c r="A132" s="39" t="s">
        <v>67</v>
      </c>
      <c r="B132" s="40" t="s">
        <v>68</v>
      </c>
      <c r="D132" s="42"/>
      <c r="E132" s="43"/>
      <c r="F132" s="43"/>
      <c r="G132" s="48" t="e">
        <f>VLOOKUP(F132,'Building series'!A:F,6,0)</f>
        <v>#N/A</v>
      </c>
      <c r="H132" s="43"/>
      <c r="I132" s="43"/>
      <c r="J132" s="43"/>
      <c r="K132" s="43"/>
      <c r="L132" s="43"/>
      <c r="M132" s="43"/>
      <c r="N132" s="43"/>
      <c r="O132" s="44"/>
      <c r="P132" s="43"/>
      <c r="Q132" s="44"/>
      <c r="R132" s="45">
        <v>1997.2</v>
      </c>
      <c r="S132" s="41">
        <v>5093</v>
      </c>
      <c r="T132" s="41">
        <v>21.5</v>
      </c>
      <c r="U132" s="41">
        <v>203</v>
      </c>
      <c r="V132" s="41">
        <v>0.68</v>
      </c>
      <c r="W132" s="46"/>
      <c r="X132" s="43"/>
      <c r="Y132" s="43"/>
      <c r="Z132" s="43"/>
      <c r="AA132" s="43"/>
      <c r="AB132" s="41">
        <v>0.92</v>
      </c>
      <c r="AC132" s="43"/>
      <c r="AD132" s="44"/>
      <c r="AE132" s="41">
        <f>'Building envelope'!D532</f>
        <v>2664</v>
      </c>
      <c r="AF132" s="47">
        <f>'Building envelope'!E532</f>
        <v>260350</v>
      </c>
      <c r="AG132" s="43"/>
      <c r="AH132" s="44"/>
    </row>
    <row r="133" spans="1:34" s="41" customFormat="1" x14ac:dyDescent="0.25">
      <c r="A133" s="39" t="s">
        <v>69</v>
      </c>
      <c r="B133" s="40" t="s">
        <v>70</v>
      </c>
      <c r="D133" s="42"/>
      <c r="E133" s="43"/>
      <c r="F133" s="43"/>
      <c r="G133" s="48" t="e">
        <f>VLOOKUP(F133,'Building series'!A:F,6,0)</f>
        <v>#N/A</v>
      </c>
      <c r="H133" s="43"/>
      <c r="I133" s="43"/>
      <c r="J133" s="43"/>
      <c r="K133" s="43"/>
      <c r="L133" s="43"/>
      <c r="M133" s="43"/>
      <c r="N133" s="43"/>
      <c r="O133" s="44"/>
      <c r="P133" s="43"/>
      <c r="Q133" s="44"/>
      <c r="R133" s="41">
        <v>175</v>
      </c>
      <c r="S133" s="41">
        <v>446</v>
      </c>
      <c r="T133" s="41">
        <v>14</v>
      </c>
      <c r="U133" s="41">
        <v>203</v>
      </c>
      <c r="V133" s="41">
        <v>0.95</v>
      </c>
      <c r="W133" s="46"/>
      <c r="X133" s="43"/>
      <c r="Y133" s="43"/>
      <c r="Z133" s="43"/>
      <c r="AA133" s="43"/>
      <c r="AB133" s="41">
        <v>0.96</v>
      </c>
      <c r="AC133" s="43"/>
      <c r="AD133" s="44"/>
      <c r="AE133" s="41">
        <f>'Building envelope'!D542</f>
        <v>262</v>
      </c>
      <c r="AF133" s="47">
        <f>'Building envelope'!E542</f>
        <v>15648</v>
      </c>
      <c r="AG133" s="43"/>
      <c r="AH133" s="44"/>
    </row>
    <row r="134" spans="1:34" x14ac:dyDescent="0.25">
      <c r="G134" s="48" t="e">
        <f>VLOOKUP(F134,'Building series'!A:F,6,0)</f>
        <v>#N/A</v>
      </c>
    </row>
    <row r="135" spans="1:34" x14ac:dyDescent="0.25">
      <c r="G135" s="48" t="e">
        <f>VLOOKUP(F135,'Building series'!A:F,6,0)</f>
        <v>#N/A</v>
      </c>
    </row>
    <row r="136" spans="1:34" ht="30.75" x14ac:dyDescent="0.3">
      <c r="A136" s="30" t="s">
        <v>146</v>
      </c>
      <c r="C136" s="31"/>
      <c r="D136" s="1" t="s">
        <v>147</v>
      </c>
      <c r="E136" s="32">
        <v>1000672082001</v>
      </c>
      <c r="F136" t="s">
        <v>148</v>
      </c>
      <c r="G136" s="48">
        <f>VLOOKUP(F136,'Building series'!A:F,6,0)</f>
        <v>467</v>
      </c>
      <c r="H136">
        <v>66</v>
      </c>
      <c r="I136">
        <v>11</v>
      </c>
      <c r="J136">
        <v>14</v>
      </c>
      <c r="K136" s="33">
        <f>VLOOKUP(F136,'Building series'!A:C,2,0)</f>
        <v>2.5</v>
      </c>
      <c r="L136">
        <v>3292.04</v>
      </c>
      <c r="M136" s="31">
        <f>L136*K136</f>
        <v>8230.1</v>
      </c>
      <c r="N136">
        <v>5</v>
      </c>
      <c r="O136" s="31" t="s">
        <v>74</v>
      </c>
      <c r="P136">
        <v>1970</v>
      </c>
      <c r="Q136" s="31">
        <v>60</v>
      </c>
      <c r="R136" s="34">
        <f>SUM(R137:R138)</f>
        <v>3292.04</v>
      </c>
      <c r="S136">
        <f>SUM(S137:S138)</f>
        <v>8230</v>
      </c>
      <c r="T136" s="35">
        <f>(S137*T137+S138*T138)/S136</f>
        <v>19.416767922235724</v>
      </c>
      <c r="U136">
        <f>AVERAGE(U137:U138)</f>
        <v>203</v>
      </c>
      <c r="V136">
        <f>AVERAGE(V137:V138)</f>
        <v>0.47499999999999998</v>
      </c>
      <c r="W136" s="36" t="s">
        <v>65</v>
      </c>
      <c r="X136" s="1" t="s">
        <v>66</v>
      </c>
      <c r="Y136">
        <v>306436</v>
      </c>
      <c r="Z136">
        <v>193186</v>
      </c>
      <c r="AA136">
        <f>SUM(Y136:Z136)</f>
        <v>499622</v>
      </c>
      <c r="AB136">
        <f>AVERAGE(AB137:AB138)</f>
        <v>0.89</v>
      </c>
      <c r="AC136">
        <v>122535</v>
      </c>
      <c r="AD136" s="31">
        <v>37.200000000000003</v>
      </c>
      <c r="AF136" s="31">
        <f>SUM(AF137:AF138)</f>
        <v>345131</v>
      </c>
      <c r="AG136" s="37">
        <f>'Energy efficiency measures'!H362</f>
        <v>239200</v>
      </c>
      <c r="AH136" s="38">
        <f>'Energy efficiency measures'!I362</f>
        <v>17.188600336298702</v>
      </c>
    </row>
    <row r="137" spans="1:34" s="41" customFormat="1" x14ac:dyDescent="0.25">
      <c r="A137" s="39" t="s">
        <v>67</v>
      </c>
      <c r="B137" s="40" t="s">
        <v>68</v>
      </c>
      <c r="D137" s="42"/>
      <c r="E137" s="43"/>
      <c r="F137" s="43"/>
      <c r="G137" s="48" t="e">
        <f>VLOOKUP(F137,'Building series'!A:F,6,0)</f>
        <v>#N/A</v>
      </c>
      <c r="H137" s="43"/>
      <c r="I137" s="43"/>
      <c r="J137" s="43"/>
      <c r="K137" s="43"/>
      <c r="L137" s="43"/>
      <c r="M137" s="43"/>
      <c r="N137" s="43"/>
      <c r="O137" s="44"/>
      <c r="P137" s="43"/>
      <c r="Q137" s="44"/>
      <c r="R137" s="45">
        <v>2971.87</v>
      </c>
      <c r="S137" s="41">
        <v>7430</v>
      </c>
      <c r="T137" s="41">
        <v>20</v>
      </c>
      <c r="U137" s="41">
        <v>203</v>
      </c>
      <c r="V137" s="41">
        <v>0.45</v>
      </c>
      <c r="W137" s="46"/>
      <c r="X137" s="43"/>
      <c r="Y137" s="43"/>
      <c r="Z137" s="43"/>
      <c r="AA137" s="43"/>
      <c r="AB137" s="41">
        <v>0.89</v>
      </c>
      <c r="AC137" s="43"/>
      <c r="AD137" s="44"/>
      <c r="AE137" s="41">
        <f>'Building envelope'!D554</f>
        <v>3323.4</v>
      </c>
      <c r="AF137" s="47">
        <f>'Building envelope'!E554</f>
        <v>323834</v>
      </c>
      <c r="AG137" s="43"/>
      <c r="AH137" s="44"/>
    </row>
    <row r="138" spans="1:34" s="41" customFormat="1" x14ac:dyDescent="0.25">
      <c r="A138" s="39" t="s">
        <v>69</v>
      </c>
      <c r="B138" s="40" t="s">
        <v>70</v>
      </c>
      <c r="D138" s="42"/>
      <c r="E138" s="43"/>
      <c r="F138" s="43"/>
      <c r="G138" s="48" t="e">
        <f>VLOOKUP(F138,'Building series'!A:F,6,0)</f>
        <v>#N/A</v>
      </c>
      <c r="H138" s="43"/>
      <c r="I138" s="43"/>
      <c r="J138" s="43"/>
      <c r="K138" s="43"/>
      <c r="L138" s="43"/>
      <c r="M138" s="43"/>
      <c r="N138" s="43"/>
      <c r="O138" s="44"/>
      <c r="P138" s="43"/>
      <c r="Q138" s="44"/>
      <c r="R138" s="41">
        <v>320.17</v>
      </c>
      <c r="S138" s="41">
        <v>800</v>
      </c>
      <c r="T138" s="41">
        <v>14</v>
      </c>
      <c r="U138" s="41">
        <v>203</v>
      </c>
      <c r="V138" s="41">
        <v>0.5</v>
      </c>
      <c r="W138" s="46"/>
      <c r="X138" s="43"/>
      <c r="Y138" s="43"/>
      <c r="Z138" s="43"/>
      <c r="AA138" s="43"/>
      <c r="AB138" s="41">
        <v>0.89</v>
      </c>
      <c r="AC138" s="43"/>
      <c r="AD138" s="44"/>
      <c r="AE138" s="41">
        <f>'Building envelope'!D561</f>
        <v>312.3</v>
      </c>
      <c r="AF138" s="47">
        <f>'Building envelope'!E561</f>
        <v>21297</v>
      </c>
      <c r="AG138" s="43"/>
      <c r="AH138" s="44"/>
    </row>
    <row r="139" spans="1:34" x14ac:dyDescent="0.25">
      <c r="G139" s="48" t="e">
        <f>VLOOKUP(F139,'Building series'!A:F,6,0)</f>
        <v>#N/A</v>
      </c>
    </row>
    <row r="140" spans="1:34" x14ac:dyDescent="0.25">
      <c r="G140" s="48" t="e">
        <f>VLOOKUP(F140,'Building series'!A:F,6,0)</f>
        <v>#N/A</v>
      </c>
    </row>
    <row r="141" spans="1:34" ht="30.75" x14ac:dyDescent="0.3">
      <c r="A141" s="30" t="s">
        <v>149</v>
      </c>
      <c r="C141" s="31"/>
      <c r="D141" s="1" t="s">
        <v>150</v>
      </c>
      <c r="E141" s="32">
        <v>1000972064001</v>
      </c>
      <c r="F141" t="s">
        <v>151</v>
      </c>
      <c r="G141" s="48">
        <f>VLOOKUP(F141,'Building series'!A:F,6,0)</f>
        <v>0</v>
      </c>
      <c r="H141">
        <v>28</v>
      </c>
      <c r="I141">
        <v>20</v>
      </c>
      <c r="J141">
        <v>23</v>
      </c>
      <c r="K141" s="33">
        <f>VLOOKUP(F141,'Building series'!A:C,2,0)</f>
        <v>2.5499999999999998</v>
      </c>
      <c r="L141">
        <v>3198.7</v>
      </c>
      <c r="M141" s="31">
        <f>L141*K141</f>
        <v>8156.6849999999986</v>
      </c>
      <c r="N141">
        <v>9</v>
      </c>
      <c r="O141" s="31" t="s">
        <v>74</v>
      </c>
      <c r="P141">
        <v>1984</v>
      </c>
      <c r="Q141" s="31">
        <v>71</v>
      </c>
      <c r="R141" s="34">
        <f>SUM(R142:R143)</f>
        <v>3198.7</v>
      </c>
      <c r="S141">
        <f>SUM(S142:S143)</f>
        <v>8157</v>
      </c>
      <c r="T141" s="35">
        <f>(S142*T142+S143*T143)/S141</f>
        <v>20.079195782763271</v>
      </c>
      <c r="U141">
        <f>AVERAGE(U142:U143)</f>
        <v>203</v>
      </c>
      <c r="V141">
        <f>AVERAGE(V142:V143)</f>
        <v>0.85000000000000009</v>
      </c>
      <c r="W141" s="36" t="s">
        <v>65</v>
      </c>
      <c r="X141" s="1" t="s">
        <v>66</v>
      </c>
      <c r="Y141">
        <v>363782</v>
      </c>
      <c r="Z141">
        <v>248832</v>
      </c>
      <c r="AA141">
        <f>SUM(Y141:Z141)</f>
        <v>612614</v>
      </c>
      <c r="AB141">
        <f>AVERAGE(AB142:AB143)</f>
        <v>0.96</v>
      </c>
      <c r="AC141">
        <v>159540</v>
      </c>
      <c r="AD141" s="31">
        <v>71.13</v>
      </c>
      <c r="AF141" s="31">
        <f>SUM(AF142:AF143)</f>
        <v>354336</v>
      </c>
      <c r="AG141" s="37">
        <f>'Energy efficiency measures'!H377</f>
        <v>344460</v>
      </c>
      <c r="AH141" s="38">
        <f>'Energy efficiency measures'!I377</f>
        <v>24.752446788634828</v>
      </c>
    </row>
    <row r="142" spans="1:34" s="41" customFormat="1" x14ac:dyDescent="0.25">
      <c r="A142" s="39" t="s">
        <v>67</v>
      </c>
      <c r="B142" s="40" t="s">
        <v>68</v>
      </c>
      <c r="D142" s="42"/>
      <c r="E142" s="43"/>
      <c r="F142" s="43"/>
      <c r="G142" s="48" t="e">
        <f>VLOOKUP(F142,'Building series'!A:F,6,0)</f>
        <v>#N/A</v>
      </c>
      <c r="H142" s="43"/>
      <c r="I142" s="43"/>
      <c r="J142" s="43"/>
      <c r="K142" s="43"/>
      <c r="L142" s="43"/>
      <c r="M142" s="43"/>
      <c r="N142" s="43"/>
      <c r="O142" s="44"/>
      <c r="P142" s="43"/>
      <c r="Q142" s="44"/>
      <c r="R142" s="45">
        <v>2778.1</v>
      </c>
      <c r="S142" s="41">
        <v>7084</v>
      </c>
      <c r="T142" s="41">
        <v>21</v>
      </c>
      <c r="U142" s="41">
        <v>203</v>
      </c>
      <c r="V142" s="41">
        <v>0.6</v>
      </c>
      <c r="W142" s="46"/>
      <c r="X142" s="43"/>
      <c r="Y142" s="43"/>
      <c r="Z142" s="43"/>
      <c r="AA142" s="43"/>
      <c r="AB142" s="41">
        <v>0.93</v>
      </c>
      <c r="AC142" s="43"/>
      <c r="AD142" s="44"/>
      <c r="AE142" s="41">
        <f>'Building envelope'!D581</f>
        <v>3219</v>
      </c>
      <c r="AF142" s="47">
        <f>'Building envelope'!E581</f>
        <v>305141</v>
      </c>
      <c r="AG142" s="43"/>
      <c r="AH142" s="44"/>
    </row>
    <row r="143" spans="1:34" s="41" customFormat="1" x14ac:dyDescent="0.25">
      <c r="A143" s="39" t="s">
        <v>69</v>
      </c>
      <c r="B143" s="40" t="s">
        <v>70</v>
      </c>
      <c r="D143" s="42"/>
      <c r="E143" s="43"/>
      <c r="F143" s="43"/>
      <c r="G143" s="48" t="e">
        <f>VLOOKUP(F143,'Building series'!A:F,6,0)</f>
        <v>#N/A</v>
      </c>
      <c r="H143" s="43"/>
      <c r="I143" s="43"/>
      <c r="J143" s="43"/>
      <c r="K143" s="43"/>
      <c r="L143" s="43"/>
      <c r="M143" s="43"/>
      <c r="N143" s="43"/>
      <c r="O143" s="44"/>
      <c r="P143" s="43"/>
      <c r="Q143" s="44"/>
      <c r="R143" s="41">
        <v>420.6</v>
      </c>
      <c r="S143" s="41">
        <v>1073</v>
      </c>
      <c r="T143" s="41">
        <v>14</v>
      </c>
      <c r="U143" s="41">
        <v>203</v>
      </c>
      <c r="V143" s="41">
        <v>1.1000000000000001</v>
      </c>
      <c r="W143" s="46"/>
      <c r="X143" s="43"/>
      <c r="Y143" s="43"/>
      <c r="Z143" s="43"/>
      <c r="AA143" s="43"/>
      <c r="AB143" s="41">
        <v>0.99</v>
      </c>
      <c r="AC143" s="43"/>
      <c r="AD143" s="44"/>
      <c r="AE143" s="41">
        <f>'Building envelope'!D592</f>
        <v>793</v>
      </c>
      <c r="AF143" s="47">
        <f>'Building envelope'!E592</f>
        <v>49195</v>
      </c>
      <c r="AG143" s="43"/>
      <c r="AH143" s="44"/>
    </row>
    <row r="144" spans="1:34" x14ac:dyDescent="0.25">
      <c r="G144" s="48" t="e">
        <f>VLOOKUP(F144,'Building series'!A:F,6,0)</f>
        <v>#N/A</v>
      </c>
    </row>
    <row r="145" spans="1:34" x14ac:dyDescent="0.25">
      <c r="G145" s="48" t="e">
        <f>VLOOKUP(F145,'Building series'!A:F,6,0)</f>
        <v>#N/A</v>
      </c>
    </row>
    <row r="146" spans="1:34" ht="30.75" x14ac:dyDescent="0.3">
      <c r="A146" s="30" t="s">
        <v>152</v>
      </c>
      <c r="C146" s="31"/>
      <c r="D146" s="1" t="s">
        <v>153</v>
      </c>
      <c r="E146" s="32">
        <v>1000930793001</v>
      </c>
      <c r="F146" t="s">
        <v>154</v>
      </c>
      <c r="G146" s="48">
        <f>VLOOKUP(F146,'Building series'!A:F,6,0)</f>
        <v>119</v>
      </c>
      <c r="H146">
        <v>11.8</v>
      </c>
      <c r="I146">
        <v>62.9</v>
      </c>
      <c r="J146">
        <v>26.1</v>
      </c>
      <c r="K146" s="33">
        <f>VLOOKUP(F146,'Building series'!A:C,2,0)</f>
        <v>2.6</v>
      </c>
      <c r="L146">
        <v>5157.8999999999996</v>
      </c>
      <c r="M146" s="31">
        <f>L146*K146</f>
        <v>13410.539999999999</v>
      </c>
      <c r="N146">
        <v>9</v>
      </c>
      <c r="O146" s="31" t="s">
        <v>74</v>
      </c>
      <c r="P146">
        <v>1987</v>
      </c>
      <c r="Q146" s="31">
        <v>72</v>
      </c>
      <c r="R146" s="34">
        <f>SUM(R147:R148)</f>
        <v>5157.9000000000005</v>
      </c>
      <c r="S146">
        <f>SUM(S147:S148)</f>
        <v>13410.6</v>
      </c>
      <c r="T146" s="35">
        <f>(S147*T147+S148*T148)/S146</f>
        <v>19.498545926356762</v>
      </c>
      <c r="U146">
        <f>AVERAGE(U147:U148)</f>
        <v>203</v>
      </c>
      <c r="V146">
        <f>AVERAGE(V147:V148)</f>
        <v>0.45</v>
      </c>
      <c r="W146" s="36" t="s">
        <v>65</v>
      </c>
      <c r="X146" s="1" t="s">
        <v>66</v>
      </c>
      <c r="Y146">
        <v>592637</v>
      </c>
      <c r="Z146">
        <v>283863.40000000002</v>
      </c>
      <c r="AA146">
        <f>SUM(Y146:Z146)</f>
        <v>876500.4</v>
      </c>
      <c r="AB146">
        <f>AVERAGE(AB147:AB148)</f>
        <v>0.97699999999999998</v>
      </c>
      <c r="AC146">
        <v>121138</v>
      </c>
      <c r="AD146" s="31">
        <v>23.5</v>
      </c>
      <c r="AF146" s="31">
        <f>SUM(AF147:AF148)</f>
        <v>544728.17000000004</v>
      </c>
      <c r="AG146" s="37">
        <f>'Energy efficiency measures'!H392</f>
        <v>350600</v>
      </c>
      <c r="AH146" s="38">
        <f>'Energy efficiency measures'!I392</f>
        <v>25.193659188571591</v>
      </c>
    </row>
    <row r="147" spans="1:34" s="41" customFormat="1" x14ac:dyDescent="0.25">
      <c r="A147" s="39" t="s">
        <v>67</v>
      </c>
      <c r="B147" s="40" t="s">
        <v>68</v>
      </c>
      <c r="D147" s="42"/>
      <c r="E147" s="43"/>
      <c r="F147" s="43"/>
      <c r="G147" s="48" t="e">
        <f>VLOOKUP(F147,'Building series'!A:F,6,0)</f>
        <v>#N/A</v>
      </c>
      <c r="H147" s="43"/>
      <c r="I147" s="43"/>
      <c r="J147" s="43"/>
      <c r="K147" s="43"/>
      <c r="L147" s="43"/>
      <c r="M147" s="43"/>
      <c r="N147" s="43"/>
      <c r="O147" s="44"/>
      <c r="P147" s="43"/>
      <c r="Q147" s="44"/>
      <c r="R147" s="45">
        <v>4511.3</v>
      </c>
      <c r="S147" s="41">
        <v>11729.4</v>
      </c>
      <c r="T147" s="41">
        <v>20</v>
      </c>
      <c r="U147" s="41">
        <v>203</v>
      </c>
      <c r="V147" s="41">
        <v>0.45</v>
      </c>
      <c r="W147" s="46"/>
      <c r="X147" s="43"/>
      <c r="Y147" s="43"/>
      <c r="Z147" s="43"/>
      <c r="AA147" s="43"/>
      <c r="AB147" s="41">
        <v>0.97699999999999998</v>
      </c>
      <c r="AC147" s="43"/>
      <c r="AD147" s="44"/>
      <c r="AE147" s="41">
        <f>'Building envelope'!D607</f>
        <v>5241.79</v>
      </c>
      <c r="AF147" s="47">
        <f>'Building envelope'!E607</f>
        <v>510756.10000000009</v>
      </c>
      <c r="AG147" s="43"/>
      <c r="AH147" s="44"/>
    </row>
    <row r="148" spans="1:34" s="41" customFormat="1" x14ac:dyDescent="0.25">
      <c r="A148" s="39" t="s">
        <v>69</v>
      </c>
      <c r="B148" s="40" t="s">
        <v>70</v>
      </c>
      <c r="D148" s="42"/>
      <c r="E148" s="43"/>
      <c r="F148" s="43"/>
      <c r="G148" s="48" t="e">
        <f>VLOOKUP(F148,'Building series'!A:F,6,0)</f>
        <v>#N/A</v>
      </c>
      <c r="H148" s="43"/>
      <c r="I148" s="43"/>
      <c r="J148" s="43"/>
      <c r="K148" s="43"/>
      <c r="L148" s="43"/>
      <c r="M148" s="43"/>
      <c r="N148" s="43"/>
      <c r="O148" s="44"/>
      <c r="P148" s="43"/>
      <c r="Q148" s="44"/>
      <c r="R148" s="41">
        <v>646.6</v>
      </c>
      <c r="S148" s="41">
        <v>1681.2</v>
      </c>
      <c r="T148" s="41">
        <v>16</v>
      </c>
      <c r="U148" s="41">
        <v>203</v>
      </c>
      <c r="V148" s="41">
        <v>0.45</v>
      </c>
      <c r="W148" s="46"/>
      <c r="X148" s="43"/>
      <c r="Y148" s="43"/>
      <c r="Z148" s="43"/>
      <c r="AA148" s="43"/>
      <c r="AB148" s="41">
        <v>0.97699999999999998</v>
      </c>
      <c r="AC148" s="43"/>
      <c r="AD148" s="44"/>
      <c r="AE148" s="41">
        <f>'Building envelope'!D615</f>
        <v>435.85</v>
      </c>
      <c r="AF148" s="47">
        <f>'Building envelope'!E615</f>
        <v>33972.07</v>
      </c>
      <c r="AG148" s="43"/>
      <c r="AH148" s="44"/>
    </row>
    <row r="149" spans="1:34" x14ac:dyDescent="0.25">
      <c r="G149" s="48" t="e">
        <f>VLOOKUP(F149,'Building series'!A:F,6,0)</f>
        <v>#N/A</v>
      </c>
    </row>
    <row r="150" spans="1:34" x14ac:dyDescent="0.25">
      <c r="G150" s="48" t="e">
        <f>VLOOKUP(F150,'Building series'!A:F,6,0)</f>
        <v>#N/A</v>
      </c>
    </row>
    <row r="151" spans="1:34" ht="30.75" x14ac:dyDescent="0.3">
      <c r="A151" s="30" t="s">
        <v>155</v>
      </c>
      <c r="C151" s="31"/>
      <c r="D151" s="1" t="s">
        <v>156</v>
      </c>
      <c r="E151" s="32">
        <v>1000782064001</v>
      </c>
      <c r="F151" t="s">
        <v>73</v>
      </c>
      <c r="G151" s="48" t="str">
        <f>VLOOKUP(F151,'Building series'!A:F,6,0)</f>
        <v>316/318</v>
      </c>
      <c r="H151">
        <v>166.65</v>
      </c>
      <c r="I151">
        <v>9.7799999999999994</v>
      </c>
      <c r="J151">
        <v>25.7</v>
      </c>
      <c r="K151" s="33">
        <f>VLOOKUP(F151,'Building series'!A:C,2,0)</f>
        <v>2.5</v>
      </c>
      <c r="L151">
        <v>5430.6</v>
      </c>
      <c r="M151" s="31">
        <f>L151*K151</f>
        <v>13576.5</v>
      </c>
      <c r="N151">
        <v>5</v>
      </c>
      <c r="O151" s="31" t="s">
        <v>74</v>
      </c>
      <c r="P151">
        <v>1965</v>
      </c>
      <c r="Q151" s="31">
        <v>115</v>
      </c>
      <c r="R151" s="34">
        <f>SUM(R152:R153)</f>
        <v>5430.6</v>
      </c>
      <c r="S151">
        <f>SUM(S152:S153)</f>
        <v>13577</v>
      </c>
      <c r="T151" s="35">
        <f>(S152*T152+S153*T153)/S151</f>
        <v>20.147676217131913</v>
      </c>
      <c r="U151">
        <f>AVERAGE(U152:U153)</f>
        <v>203</v>
      </c>
      <c r="V151">
        <f>AVERAGE(V152:V153)</f>
        <v>0.55000000000000004</v>
      </c>
      <c r="W151" s="36" t="s">
        <v>65</v>
      </c>
      <c r="X151" s="1" t="s">
        <v>66</v>
      </c>
      <c r="Y151">
        <v>645354</v>
      </c>
      <c r="Z151">
        <v>338026</v>
      </c>
      <c r="AA151">
        <f>SUM(Y151:Z151)</f>
        <v>983380</v>
      </c>
      <c r="AB151">
        <f>AVERAGE(AB152:AB153)</f>
        <v>0.9</v>
      </c>
      <c r="AC151">
        <v>209169</v>
      </c>
      <c r="AD151" s="31">
        <v>38.5</v>
      </c>
      <c r="AF151" s="31">
        <f>SUM(AF152:AF153)</f>
        <v>696320</v>
      </c>
      <c r="AG151" s="37">
        <f>'Energy efficiency measures'!H406</f>
        <v>463100</v>
      </c>
      <c r="AH151" s="38">
        <f>'Energy efficiency measures'!I406</f>
        <v>33.277762607608395</v>
      </c>
    </row>
    <row r="152" spans="1:34" s="41" customFormat="1" x14ac:dyDescent="0.25">
      <c r="A152" s="39" t="s">
        <v>67</v>
      </c>
      <c r="B152" s="40" t="s">
        <v>68</v>
      </c>
      <c r="D152" s="42"/>
      <c r="E152" s="43"/>
      <c r="F152" s="43"/>
      <c r="G152" s="48" t="e">
        <f>VLOOKUP(F152,'Building series'!A:F,6,0)</f>
        <v>#N/A</v>
      </c>
      <c r="H152" s="43"/>
      <c r="I152" s="43"/>
      <c r="J152" s="43"/>
      <c r="K152" s="43"/>
      <c r="L152" s="43"/>
      <c r="M152" s="43"/>
      <c r="N152" s="43"/>
      <c r="O152" s="44"/>
      <c r="P152" s="43"/>
      <c r="Q152" s="44"/>
      <c r="R152" s="45">
        <v>5005.5</v>
      </c>
      <c r="S152" s="41">
        <v>12514</v>
      </c>
      <c r="T152" s="41">
        <v>20.5</v>
      </c>
      <c r="U152" s="41">
        <v>203</v>
      </c>
      <c r="V152" s="41">
        <v>0.5</v>
      </c>
      <c r="W152" s="46"/>
      <c r="X152" s="43"/>
      <c r="Y152" s="43"/>
      <c r="Z152" s="43"/>
      <c r="AA152" s="43"/>
      <c r="AB152" s="41">
        <v>0.9</v>
      </c>
      <c r="AC152" s="43"/>
      <c r="AD152" s="44"/>
      <c r="AE152" s="41">
        <f>'Building envelope'!D627</f>
        <v>6393.1</v>
      </c>
      <c r="AF152" s="47">
        <f>'Building envelope'!E627</f>
        <v>638515</v>
      </c>
      <c r="AG152" s="43"/>
      <c r="AH152" s="44"/>
    </row>
    <row r="153" spans="1:34" s="41" customFormat="1" x14ac:dyDescent="0.25">
      <c r="A153" s="39" t="s">
        <v>69</v>
      </c>
      <c r="B153" s="40" t="s">
        <v>70</v>
      </c>
      <c r="D153" s="42"/>
      <c r="E153" s="43"/>
      <c r="F153" s="43"/>
      <c r="G153" s="48" t="e">
        <f>VLOOKUP(F153,'Building series'!A:F,6,0)</f>
        <v>#N/A</v>
      </c>
      <c r="H153" s="43"/>
      <c r="I153" s="43"/>
      <c r="J153" s="43"/>
      <c r="K153" s="43"/>
      <c r="L153" s="43"/>
      <c r="M153" s="43"/>
      <c r="N153" s="43"/>
      <c r="O153" s="44"/>
      <c r="P153" s="43"/>
      <c r="Q153" s="44"/>
      <c r="R153" s="41">
        <v>425.1</v>
      </c>
      <c r="S153" s="41">
        <v>1063</v>
      </c>
      <c r="T153" s="41">
        <v>16</v>
      </c>
      <c r="U153" s="41">
        <v>203</v>
      </c>
      <c r="V153" s="41">
        <v>0.6</v>
      </c>
      <c r="W153" s="46"/>
      <c r="X153" s="43"/>
      <c r="Y153" s="43"/>
      <c r="Z153" s="43"/>
      <c r="AA153" s="43"/>
      <c r="AB153" s="41">
        <v>0.9</v>
      </c>
      <c r="AC153" s="43"/>
      <c r="AD153" s="44"/>
      <c r="AE153" s="41">
        <f>'Building envelope'!D634</f>
        <v>741.5</v>
      </c>
      <c r="AF153" s="47">
        <f>'Building envelope'!E634</f>
        <v>57805</v>
      </c>
      <c r="AG153" s="43"/>
      <c r="AH153" s="44"/>
    </row>
    <row r="154" spans="1:34" x14ac:dyDescent="0.25">
      <c r="G154" s="48" t="e">
        <f>VLOOKUP(F154,'Building series'!A:F,6,0)</f>
        <v>#N/A</v>
      </c>
    </row>
    <row r="155" spans="1:34" x14ac:dyDescent="0.25">
      <c r="G155" s="48" t="e">
        <f>VLOOKUP(F155,'Building series'!A:F,6,0)</f>
        <v>#N/A</v>
      </c>
    </row>
    <row r="156" spans="1:34" ht="30.75" x14ac:dyDescent="0.3">
      <c r="A156" s="30" t="s">
        <v>157</v>
      </c>
      <c r="C156" s="31"/>
      <c r="D156" s="1" t="s">
        <v>158</v>
      </c>
      <c r="E156" s="32">
        <v>1000780884001</v>
      </c>
      <c r="F156" t="s">
        <v>159</v>
      </c>
      <c r="G156" s="48">
        <f>VLOOKUP(F156,'Building series'!A:F,6,0)</f>
        <v>0</v>
      </c>
      <c r="H156" s="48" t="s">
        <v>64</v>
      </c>
      <c r="I156" s="48" t="s">
        <v>64</v>
      </c>
      <c r="J156">
        <v>33.6</v>
      </c>
      <c r="K156" s="33">
        <f>VLOOKUP(F156,'Building series'!A:C,2,0)</f>
        <v>2.5</v>
      </c>
      <c r="L156">
        <v>4284.42</v>
      </c>
      <c r="M156" s="31">
        <f>L156*K156</f>
        <v>10711.05</v>
      </c>
      <c r="N156">
        <v>12</v>
      </c>
      <c r="O156" s="31" t="s">
        <v>74</v>
      </c>
      <c r="P156">
        <v>1972</v>
      </c>
      <c r="Q156" s="31">
        <v>71</v>
      </c>
      <c r="R156" s="34">
        <f>SUM(R157:R158)</f>
        <v>4284.42</v>
      </c>
      <c r="S156">
        <f>SUM(S157:S158)</f>
        <v>10711</v>
      </c>
      <c r="T156" s="35">
        <f>(S157*T157+S158*T158)/S156</f>
        <v>20.257772383530948</v>
      </c>
      <c r="U156">
        <f>AVERAGE(U157:U158)</f>
        <v>203</v>
      </c>
      <c r="V156">
        <f>AVERAGE(V157:V158)</f>
        <v>0.67500000000000004</v>
      </c>
      <c r="W156" s="36" t="s">
        <v>65</v>
      </c>
      <c r="X156" s="1" t="s">
        <v>66</v>
      </c>
      <c r="Y156">
        <v>481548</v>
      </c>
      <c r="Z156">
        <v>232378</v>
      </c>
      <c r="AA156">
        <f>SUM(Y156:Z156)</f>
        <v>713926</v>
      </c>
      <c r="AB156">
        <f>AVERAGE(AB157:AB158)</f>
        <v>0.92</v>
      </c>
      <c r="AC156">
        <v>137206</v>
      </c>
      <c r="AD156" s="31">
        <v>32</v>
      </c>
      <c r="AF156" s="31">
        <f>SUM(AF157:AF158)</f>
        <v>466342</v>
      </c>
      <c r="AG156" s="37">
        <f>'Energy efficiency measures'!H420</f>
        <v>297700</v>
      </c>
      <c r="AH156" s="38">
        <f>'Energy efficiency measures'!I420</f>
        <v>21.39233411419784</v>
      </c>
    </row>
    <row r="157" spans="1:34" s="41" customFormat="1" x14ac:dyDescent="0.25">
      <c r="A157" s="39" t="s">
        <v>67</v>
      </c>
      <c r="B157" s="40" t="s">
        <v>68</v>
      </c>
      <c r="D157" s="42"/>
      <c r="E157" s="43"/>
      <c r="F157" s="43"/>
      <c r="G157" s="48" t="e">
        <f>VLOOKUP(F157,'Building series'!A:F,6,0)</f>
        <v>#N/A</v>
      </c>
      <c r="H157" s="43"/>
      <c r="I157" s="43"/>
      <c r="J157" s="43"/>
      <c r="K157" s="43"/>
      <c r="L157" s="43"/>
      <c r="M157" s="43"/>
      <c r="N157" s="43"/>
      <c r="O157" s="44"/>
      <c r="P157" s="43"/>
      <c r="Q157" s="44"/>
      <c r="R157" s="45">
        <v>3648.27</v>
      </c>
      <c r="S157" s="41">
        <v>9121</v>
      </c>
      <c r="T157" s="41">
        <v>21</v>
      </c>
      <c r="U157" s="41">
        <v>203</v>
      </c>
      <c r="V157" s="41">
        <v>0.55000000000000004</v>
      </c>
      <c r="W157" s="46"/>
      <c r="X157" s="43"/>
      <c r="Y157" s="43"/>
      <c r="Z157" s="43"/>
      <c r="AA157" s="43"/>
      <c r="AB157" s="41">
        <v>0.92</v>
      </c>
      <c r="AC157" s="43"/>
      <c r="AD157" s="44"/>
      <c r="AE157" s="41">
        <f>'Building envelope'!D647</f>
        <v>4124.2</v>
      </c>
      <c r="AF157" s="47">
        <f>'Building envelope'!E647</f>
        <v>421954</v>
      </c>
      <c r="AG157" s="43"/>
      <c r="AH157" s="44"/>
    </row>
    <row r="158" spans="1:34" s="41" customFormat="1" x14ac:dyDescent="0.25">
      <c r="A158" s="39" t="s">
        <v>69</v>
      </c>
      <c r="B158" s="40" t="s">
        <v>70</v>
      </c>
      <c r="D158" s="42"/>
      <c r="E158" s="43"/>
      <c r="F158" s="43"/>
      <c r="G158" s="48" t="e">
        <f>VLOOKUP(F158,'Building series'!A:F,6,0)</f>
        <v>#N/A</v>
      </c>
      <c r="H158" s="43"/>
      <c r="I158" s="43"/>
      <c r="J158" s="43"/>
      <c r="K158" s="43"/>
      <c r="L158" s="43"/>
      <c r="M158" s="43"/>
      <c r="N158" s="43"/>
      <c r="O158" s="44"/>
      <c r="P158" s="43"/>
      <c r="Q158" s="44"/>
      <c r="R158" s="41">
        <v>636.15</v>
      </c>
      <c r="S158" s="41">
        <v>1590</v>
      </c>
      <c r="T158" s="41">
        <v>16</v>
      </c>
      <c r="U158" s="41">
        <v>203</v>
      </c>
      <c r="V158" s="41">
        <v>0.8</v>
      </c>
      <c r="W158" s="46"/>
      <c r="X158" s="43"/>
      <c r="Y158" s="43"/>
      <c r="Z158" s="43"/>
      <c r="AA158" s="43"/>
      <c r="AB158" s="41">
        <v>0.92</v>
      </c>
      <c r="AC158" s="43"/>
      <c r="AD158" s="44"/>
      <c r="AE158" s="41">
        <f>'Building envelope'!D653</f>
        <v>569.4</v>
      </c>
      <c r="AF158" s="47">
        <f>'Building envelope'!E653</f>
        <v>44388</v>
      </c>
      <c r="AG158" s="43"/>
      <c r="AH158" s="44"/>
    </row>
    <row r="159" spans="1:34" x14ac:dyDescent="0.25">
      <c r="G159" s="48" t="e">
        <f>VLOOKUP(F159,'Building series'!A:F,6,0)</f>
        <v>#N/A</v>
      </c>
    </row>
    <row r="160" spans="1:34" x14ac:dyDescent="0.25">
      <c r="G160" s="48" t="e">
        <f>VLOOKUP(F160,'Building series'!A:F,6,0)</f>
        <v>#N/A</v>
      </c>
    </row>
    <row r="161" spans="1:34" ht="30.75" x14ac:dyDescent="0.3">
      <c r="A161" s="30" t="s">
        <v>160</v>
      </c>
      <c r="C161" s="31"/>
      <c r="D161" s="1" t="s">
        <v>161</v>
      </c>
      <c r="E161" s="32">
        <v>1000750529002</v>
      </c>
      <c r="F161" t="s">
        <v>73</v>
      </c>
      <c r="G161" s="48" t="str">
        <f>VLOOKUP(F161,'Building series'!A:F,6,0)</f>
        <v>316/318</v>
      </c>
      <c r="H161">
        <v>38.020000000000003</v>
      </c>
      <c r="I161">
        <v>11.04</v>
      </c>
      <c r="J161">
        <v>11.6</v>
      </c>
      <c r="K161" s="33">
        <f>VLOOKUP(F161,'Building series'!A:C,2,0)</f>
        <v>2.5</v>
      </c>
      <c r="L161">
        <v>1328.6</v>
      </c>
      <c r="M161" s="31">
        <f>L161*K161</f>
        <v>3321.5</v>
      </c>
      <c r="N161">
        <v>4</v>
      </c>
      <c r="O161" s="31" t="s">
        <v>74</v>
      </c>
      <c r="P161">
        <v>1960</v>
      </c>
      <c r="Q161" s="31">
        <v>32</v>
      </c>
      <c r="R161" s="34">
        <f>SUM(R162:R163)</f>
        <v>1328.6</v>
      </c>
      <c r="S161">
        <f>SUM(S162:S163)</f>
        <v>3322</v>
      </c>
      <c r="T161" s="35">
        <f>(S162*T162+S163*T163)/S161</f>
        <v>20.806742925948225</v>
      </c>
      <c r="U161">
        <f>AVERAGE(U162:U163)</f>
        <v>203</v>
      </c>
      <c r="V161">
        <f>AVERAGE(V162:V163)</f>
        <v>0.55000000000000004</v>
      </c>
      <c r="W161" s="36" t="s">
        <v>65</v>
      </c>
      <c r="X161" s="1" t="s">
        <v>66</v>
      </c>
      <c r="Y161">
        <v>186013</v>
      </c>
      <c r="Z161">
        <v>56909</v>
      </c>
      <c r="AA161">
        <f>SUM(Y161:Z161)</f>
        <v>242922</v>
      </c>
      <c r="AB161">
        <f>AVERAGE(AB162:AB163)</f>
        <v>0.93</v>
      </c>
      <c r="AC161">
        <v>39103</v>
      </c>
      <c r="AD161" s="31">
        <v>29.4</v>
      </c>
      <c r="AF161" s="31">
        <f>SUM(AF162:AF163)</f>
        <v>187387</v>
      </c>
      <c r="AG161" s="37">
        <f>'Energy efficiency measures'!H433</f>
        <v>111000</v>
      </c>
      <c r="AH161" s="38">
        <f>'Energy efficiency measures'!I433</f>
        <v>7.9763153734496486</v>
      </c>
    </row>
    <row r="162" spans="1:34" s="41" customFormat="1" x14ac:dyDescent="0.25">
      <c r="A162" s="39" t="s">
        <v>67</v>
      </c>
      <c r="B162" s="40" t="s">
        <v>68</v>
      </c>
      <c r="D162" s="42"/>
      <c r="E162" s="43"/>
      <c r="F162" s="43"/>
      <c r="G162" s="48" t="e">
        <f>VLOOKUP(F162,'Building series'!A:F,6,0)</f>
        <v>#N/A</v>
      </c>
      <c r="H162" s="43"/>
      <c r="I162" s="43"/>
      <c r="J162" s="43"/>
      <c r="K162" s="43"/>
      <c r="L162" s="43"/>
      <c r="M162" s="43"/>
      <c r="N162" s="43"/>
      <c r="O162" s="44"/>
      <c r="P162" s="43"/>
      <c r="Q162" s="44"/>
      <c r="R162" s="45">
        <v>1243</v>
      </c>
      <c r="S162" s="41">
        <v>3108</v>
      </c>
      <c r="T162" s="41">
        <v>21</v>
      </c>
      <c r="U162" s="41">
        <v>203</v>
      </c>
      <c r="V162" s="41">
        <v>0.5</v>
      </c>
      <c r="W162" s="46"/>
      <c r="X162" s="43"/>
      <c r="Y162" s="43"/>
      <c r="Z162" s="43"/>
      <c r="AA162" s="43"/>
      <c r="AB162" s="41">
        <v>0.93</v>
      </c>
      <c r="AC162" s="43"/>
      <c r="AD162" s="44"/>
      <c r="AE162" s="41">
        <f>'Building envelope'!D665</f>
        <v>1723.7</v>
      </c>
      <c r="AF162" s="47">
        <f>'Building envelope'!E665</f>
        <v>176355</v>
      </c>
      <c r="AG162" s="43"/>
      <c r="AH162" s="44"/>
    </row>
    <row r="163" spans="1:34" s="41" customFormat="1" x14ac:dyDescent="0.25">
      <c r="A163" s="39" t="s">
        <v>69</v>
      </c>
      <c r="B163" s="40" t="s">
        <v>70</v>
      </c>
      <c r="D163" s="42"/>
      <c r="E163" s="43"/>
      <c r="F163" s="43"/>
      <c r="G163" s="48" t="e">
        <f>VLOOKUP(F163,'Building series'!A:F,6,0)</f>
        <v>#N/A</v>
      </c>
      <c r="H163" s="43"/>
      <c r="I163" s="43"/>
      <c r="J163" s="43"/>
      <c r="K163" s="43"/>
      <c r="L163" s="43"/>
      <c r="M163" s="43"/>
      <c r="N163" s="43"/>
      <c r="O163" s="44"/>
      <c r="P163" s="43"/>
      <c r="Q163" s="44"/>
      <c r="R163" s="41">
        <v>85.6</v>
      </c>
      <c r="S163" s="41">
        <v>214</v>
      </c>
      <c r="T163" s="41">
        <v>18</v>
      </c>
      <c r="U163" s="41">
        <v>203</v>
      </c>
      <c r="V163" s="41">
        <v>0.6</v>
      </c>
      <c r="W163" s="46"/>
      <c r="X163" s="43"/>
      <c r="Y163" s="43"/>
      <c r="Z163" s="43"/>
      <c r="AA163" s="43"/>
      <c r="AB163" s="41">
        <v>0.93</v>
      </c>
      <c r="AC163" s="43"/>
      <c r="AD163" s="44"/>
      <c r="AE163" s="41">
        <f>'Building envelope'!D672</f>
        <v>125.8</v>
      </c>
      <c r="AF163" s="47">
        <f>'Building envelope'!E672</f>
        <v>11032</v>
      </c>
      <c r="AG163" s="43"/>
      <c r="AH163" s="44"/>
    </row>
    <row r="164" spans="1:34" x14ac:dyDescent="0.25">
      <c r="G164" s="48" t="e">
        <f>VLOOKUP(F164,'Building series'!A:F,6,0)</f>
        <v>#N/A</v>
      </c>
    </row>
    <row r="165" spans="1:34" x14ac:dyDescent="0.25">
      <c r="G165" s="48" t="e">
        <f>VLOOKUP(F165,'Building series'!A:F,6,0)</f>
        <v>#N/A</v>
      </c>
    </row>
    <row r="166" spans="1:34" ht="30.75" x14ac:dyDescent="0.3">
      <c r="A166" s="30" t="s">
        <v>162</v>
      </c>
      <c r="C166" s="31"/>
      <c r="D166" s="1" t="s">
        <v>163</v>
      </c>
      <c r="E166" s="32">
        <v>1000702087001</v>
      </c>
      <c r="F166" t="s">
        <v>164</v>
      </c>
      <c r="G166" s="48">
        <f>VLOOKUP(F166,'Building series'!A:F,6,0)</f>
        <v>602</v>
      </c>
      <c r="H166">
        <v>51.6</v>
      </c>
      <c r="I166">
        <v>10.7</v>
      </c>
      <c r="J166">
        <v>25.9</v>
      </c>
      <c r="K166" s="33">
        <f>VLOOKUP(F166,'Building series'!A:C,2,0)</f>
        <v>2.58</v>
      </c>
      <c r="L166">
        <v>4287.8999999999996</v>
      </c>
      <c r="M166" s="31">
        <f>L166*K166</f>
        <v>11062.781999999999</v>
      </c>
      <c r="N166">
        <v>9</v>
      </c>
      <c r="O166" s="31" t="s">
        <v>74</v>
      </c>
      <c r="P166">
        <v>1979</v>
      </c>
      <c r="Q166" s="31">
        <v>72</v>
      </c>
      <c r="R166" s="34">
        <f>SUM(R167:R168)</f>
        <v>4513.3999999999996</v>
      </c>
      <c r="S166">
        <f>SUM(S167:S168)</f>
        <v>11062.8</v>
      </c>
      <c r="T166" s="35">
        <f>(S167*T167+S168*T168)/S166</f>
        <v>20.546642802907041</v>
      </c>
      <c r="U166">
        <f>AVERAGE(U167:U168)</f>
        <v>203</v>
      </c>
      <c r="V166">
        <f>AVERAGE(V167:V168)</f>
        <v>0.55000000000000004</v>
      </c>
      <c r="W166" s="36" t="s">
        <v>65</v>
      </c>
      <c r="X166" s="1" t="s">
        <v>66</v>
      </c>
      <c r="Y166">
        <v>446920.9</v>
      </c>
      <c r="Z166">
        <v>277639.09999999998</v>
      </c>
      <c r="AA166">
        <f>SUM(Y166:Z166)</f>
        <v>724560</v>
      </c>
      <c r="AB166">
        <f>AVERAGE(AB167:AB168)</f>
        <v>0.97399999999999998</v>
      </c>
      <c r="AC166">
        <v>110828.02</v>
      </c>
      <c r="AD166" s="31">
        <v>25.85</v>
      </c>
      <c r="AF166" s="31">
        <f>SUM(AF167:AF168)</f>
        <v>441770.6</v>
      </c>
      <c r="AG166" s="37">
        <f>'Energy efficiency measures'!H446</f>
        <v>280000</v>
      </c>
      <c r="AH166" s="38">
        <f>'Energy efficiency measures'!I446</f>
        <v>20.120435176269382</v>
      </c>
    </row>
    <row r="167" spans="1:34" s="41" customFormat="1" x14ac:dyDescent="0.25">
      <c r="A167" s="39" t="s">
        <v>67</v>
      </c>
      <c r="B167" s="40" t="s">
        <v>68</v>
      </c>
      <c r="D167" s="42"/>
      <c r="E167" s="43"/>
      <c r="F167" s="43"/>
      <c r="G167" s="48" t="e">
        <f>VLOOKUP(F167,'Building series'!A:F,6,0)</f>
        <v>#N/A</v>
      </c>
      <c r="H167" s="43"/>
      <c r="I167" s="43"/>
      <c r="J167" s="43"/>
      <c r="K167" s="43"/>
      <c r="L167" s="43"/>
      <c r="M167" s="43"/>
      <c r="N167" s="43"/>
      <c r="O167" s="44"/>
      <c r="P167" s="43"/>
      <c r="Q167" s="44"/>
      <c r="R167" s="45">
        <v>3963.9</v>
      </c>
      <c r="S167" s="41">
        <v>10226.9</v>
      </c>
      <c r="T167" s="41">
        <v>21</v>
      </c>
      <c r="U167" s="41">
        <v>203</v>
      </c>
      <c r="V167" s="41">
        <v>0.55000000000000004</v>
      </c>
      <c r="W167" s="46"/>
      <c r="X167" s="43"/>
      <c r="Y167" s="43"/>
      <c r="Z167" s="43"/>
      <c r="AA167" s="43"/>
      <c r="AB167" s="41">
        <v>0.97399999999999998</v>
      </c>
      <c r="AC167" s="43"/>
      <c r="AD167" s="44"/>
      <c r="AE167" s="41">
        <f>'Building envelope'!D686</f>
        <v>3975.1999999999994</v>
      </c>
      <c r="AF167" s="47">
        <f>'Building envelope'!E686</f>
        <v>406752.3</v>
      </c>
      <c r="AG167" s="43"/>
      <c r="AH167" s="44"/>
    </row>
    <row r="168" spans="1:34" s="41" customFormat="1" x14ac:dyDescent="0.25">
      <c r="A168" s="39" t="s">
        <v>69</v>
      </c>
      <c r="B168" s="40" t="s">
        <v>70</v>
      </c>
      <c r="D168" s="42"/>
      <c r="E168" s="43"/>
      <c r="F168" s="43"/>
      <c r="G168" s="48" t="e">
        <f>VLOOKUP(F168,'Building series'!A:F,6,0)</f>
        <v>#N/A</v>
      </c>
      <c r="H168" s="43"/>
      <c r="I168" s="43"/>
      <c r="J168" s="43"/>
      <c r="K168" s="43"/>
      <c r="L168" s="43"/>
      <c r="M168" s="43"/>
      <c r="N168" s="43"/>
      <c r="O168" s="44"/>
      <c r="P168" s="43"/>
      <c r="Q168" s="44"/>
      <c r="R168" s="41">
        <v>549.5</v>
      </c>
      <c r="S168" s="41">
        <v>835.9</v>
      </c>
      <c r="T168" s="41">
        <v>15</v>
      </c>
      <c r="U168" s="41">
        <v>203</v>
      </c>
      <c r="V168" s="41">
        <v>0.55000000000000004</v>
      </c>
      <c r="W168" s="46"/>
      <c r="X168" s="43"/>
      <c r="Y168" s="43"/>
      <c r="Z168" s="43"/>
      <c r="AA168" s="43"/>
      <c r="AB168" s="41">
        <v>0.97399999999999998</v>
      </c>
      <c r="AC168" s="43"/>
      <c r="AD168" s="44"/>
      <c r="AE168" s="41">
        <f>'Building envelope'!D694</f>
        <v>479.30000000000007</v>
      </c>
      <c r="AF168" s="47">
        <f>'Building envelope'!E694</f>
        <v>35018.300000000003</v>
      </c>
      <c r="AG168" s="43"/>
      <c r="AH168" s="44"/>
    </row>
    <row r="169" spans="1:34" x14ac:dyDescent="0.25">
      <c r="G169" s="48" t="e">
        <f>VLOOKUP(F169,'Building series'!A:F,6,0)</f>
        <v>#N/A</v>
      </c>
    </row>
    <row r="170" spans="1:34" x14ac:dyDescent="0.25">
      <c r="G170" s="48" t="e">
        <f>VLOOKUP(F170,'Building series'!A:F,6,0)</f>
        <v>#N/A</v>
      </c>
    </row>
    <row r="171" spans="1:34" ht="30.75" x14ac:dyDescent="0.3">
      <c r="A171" s="30" t="s">
        <v>165</v>
      </c>
      <c r="C171" s="31"/>
      <c r="D171" s="1" t="s">
        <v>166</v>
      </c>
      <c r="E171" s="32">
        <v>1001100026001</v>
      </c>
      <c r="F171" t="s">
        <v>111</v>
      </c>
      <c r="G171" s="48">
        <f>VLOOKUP(F171,'Building series'!A:F,6,0)</f>
        <v>104</v>
      </c>
      <c r="H171">
        <v>195</v>
      </c>
      <c r="I171">
        <v>12.5</v>
      </c>
      <c r="J171">
        <v>14</v>
      </c>
      <c r="K171" s="33">
        <f>VLOOKUP(F171,'Building series'!A:C,2,0)</f>
        <v>2.5</v>
      </c>
      <c r="L171">
        <v>9737.9</v>
      </c>
      <c r="M171" s="31">
        <f>L171*K171</f>
        <v>24344.75</v>
      </c>
      <c r="N171">
        <v>5</v>
      </c>
      <c r="O171" s="31" t="s">
        <v>74</v>
      </c>
      <c r="P171">
        <v>1986</v>
      </c>
      <c r="Q171" s="31">
        <v>168</v>
      </c>
      <c r="R171" s="34">
        <f>SUM(R172:R173)</f>
        <v>9737.9</v>
      </c>
      <c r="S171">
        <f>SUM(S172:S173)</f>
        <v>24345</v>
      </c>
      <c r="T171" s="35">
        <f>(S172*T172+S173*T173)/S171</f>
        <v>20.835592524132267</v>
      </c>
      <c r="U171">
        <f>AVERAGE(U172:U173)</f>
        <v>203</v>
      </c>
      <c r="V171">
        <f>AVERAGE(V172:V173)</f>
        <v>0.60000000000000009</v>
      </c>
      <c r="W171" s="36" t="s">
        <v>65</v>
      </c>
      <c r="X171" s="1" t="s">
        <v>66</v>
      </c>
      <c r="Y171">
        <v>1206700</v>
      </c>
      <c r="Z171">
        <v>690000</v>
      </c>
      <c r="AA171">
        <f>SUM(Y171:Z171)</f>
        <v>1896700</v>
      </c>
      <c r="AB171">
        <f>AVERAGE(AB172:AB173)</f>
        <v>0.92</v>
      </c>
      <c r="AC171">
        <v>340488</v>
      </c>
      <c r="AD171" s="31">
        <v>35</v>
      </c>
      <c r="AF171" s="31">
        <f>SUM(AF172:AF173)</f>
        <v>1206492</v>
      </c>
      <c r="AG171" s="37">
        <f>'Energy efficiency measures'!H461</f>
        <v>751100</v>
      </c>
      <c r="AH171" s="38">
        <f>'Energy efficiency measures'!I461</f>
        <v>53.973067360342618</v>
      </c>
    </row>
    <row r="172" spans="1:34" s="41" customFormat="1" x14ac:dyDescent="0.25">
      <c r="A172" s="39" t="s">
        <v>67</v>
      </c>
      <c r="B172" s="40" t="s">
        <v>68</v>
      </c>
      <c r="D172" s="42"/>
      <c r="E172" s="43"/>
      <c r="F172" s="43"/>
      <c r="G172" s="48" t="e">
        <f>VLOOKUP(F172,'Building series'!A:F,6,0)</f>
        <v>#N/A</v>
      </c>
      <c r="H172" s="43"/>
      <c r="I172" s="43"/>
      <c r="J172" s="43"/>
      <c r="K172" s="43"/>
      <c r="L172" s="43"/>
      <c r="M172" s="43"/>
      <c r="N172" s="43"/>
      <c r="O172" s="44"/>
      <c r="P172" s="43"/>
      <c r="Q172" s="44"/>
      <c r="R172" s="45">
        <v>8443.7999999999993</v>
      </c>
      <c r="S172" s="41">
        <v>21110</v>
      </c>
      <c r="T172" s="41">
        <v>21.5</v>
      </c>
      <c r="U172" s="41">
        <v>203</v>
      </c>
      <c r="V172" s="41">
        <v>0.55000000000000004</v>
      </c>
      <c r="W172" s="46"/>
      <c r="X172" s="43"/>
      <c r="Y172" s="43"/>
      <c r="Z172" s="43"/>
      <c r="AA172" s="43"/>
      <c r="AB172" s="41">
        <v>0.92</v>
      </c>
      <c r="AC172" s="43"/>
      <c r="AD172" s="44"/>
      <c r="AE172" s="41">
        <f>'Building envelope'!D707</f>
        <v>10109.6</v>
      </c>
      <c r="AF172" s="47">
        <f>'Building envelope'!E707</f>
        <v>1058949</v>
      </c>
      <c r="AG172" s="43"/>
      <c r="AH172" s="44"/>
    </row>
    <row r="173" spans="1:34" s="41" customFormat="1" x14ac:dyDescent="0.25">
      <c r="A173" s="39" t="s">
        <v>69</v>
      </c>
      <c r="B173" s="40" t="s">
        <v>70</v>
      </c>
      <c r="D173" s="42"/>
      <c r="E173" s="43"/>
      <c r="F173" s="43"/>
      <c r="G173" s="48" t="e">
        <f>VLOOKUP(F173,'Building series'!A:F,6,0)</f>
        <v>#N/A</v>
      </c>
      <c r="H173" s="43"/>
      <c r="I173" s="43"/>
      <c r="J173" s="43"/>
      <c r="K173" s="43"/>
      <c r="L173" s="43"/>
      <c r="M173" s="43"/>
      <c r="N173" s="43"/>
      <c r="O173" s="44"/>
      <c r="P173" s="43"/>
      <c r="Q173" s="44"/>
      <c r="R173" s="41">
        <v>1294.0999999999999</v>
      </c>
      <c r="S173" s="41">
        <v>3235</v>
      </c>
      <c r="T173" s="41">
        <v>16.5</v>
      </c>
      <c r="U173" s="41">
        <v>203</v>
      </c>
      <c r="V173" s="41">
        <v>0.65</v>
      </c>
      <c r="W173" s="46"/>
      <c r="X173" s="43"/>
      <c r="Y173" s="43"/>
      <c r="Z173" s="43"/>
      <c r="AA173" s="43"/>
      <c r="AB173" s="41">
        <v>0.92</v>
      </c>
      <c r="AC173" s="43"/>
      <c r="AD173" s="44"/>
      <c r="AE173" s="41">
        <f>'Building envelope'!D716</f>
        <v>1835.5</v>
      </c>
      <c r="AF173" s="47">
        <f>'Building envelope'!E716</f>
        <v>147543</v>
      </c>
      <c r="AG173" s="43"/>
      <c r="AH173" s="44"/>
    </row>
    <row r="174" spans="1:34" x14ac:dyDescent="0.25">
      <c r="G174" s="48" t="e">
        <f>VLOOKUP(F174,'Building series'!A:F,6,0)</f>
        <v>#N/A</v>
      </c>
    </row>
    <row r="175" spans="1:34" x14ac:dyDescent="0.25">
      <c r="G175" s="48" t="e">
        <f>VLOOKUP(F175,'Building series'!A:F,6,0)</f>
        <v>#N/A</v>
      </c>
    </row>
    <row r="176" spans="1:34" ht="30.75" x14ac:dyDescent="0.3">
      <c r="A176" s="30" t="s">
        <v>167</v>
      </c>
      <c r="C176" s="31"/>
      <c r="D176" s="1" t="s">
        <v>168</v>
      </c>
      <c r="E176" s="32">
        <v>1001212391003</v>
      </c>
      <c r="F176" t="s">
        <v>169</v>
      </c>
      <c r="G176" s="48">
        <f>VLOOKUP(F176,'Building series'!A:F,6,0)</f>
        <v>602</v>
      </c>
      <c r="H176">
        <v>45</v>
      </c>
      <c r="I176">
        <v>10</v>
      </c>
      <c r="J176">
        <v>25.2</v>
      </c>
      <c r="K176" s="33">
        <f>VLOOKUP(F176,'Building series'!A:C,2,0)</f>
        <v>2.5</v>
      </c>
      <c r="L176">
        <v>3788.6</v>
      </c>
      <c r="M176" s="31">
        <f>L176*K176</f>
        <v>9471.5</v>
      </c>
      <c r="N176">
        <v>9</v>
      </c>
      <c r="O176" s="31" t="s">
        <v>74</v>
      </c>
      <c r="P176">
        <v>1991</v>
      </c>
      <c r="Q176" s="31">
        <v>65</v>
      </c>
      <c r="R176" s="34">
        <f>SUM(R177:R178)</f>
        <v>3788.6000000000004</v>
      </c>
      <c r="S176">
        <f>SUM(S177:S178)</f>
        <v>9472</v>
      </c>
      <c r="T176" s="35">
        <f>(S177*T177+S178*T178)/S176</f>
        <v>20.319256756756758</v>
      </c>
      <c r="U176">
        <f>AVERAGE(U177:U178)</f>
        <v>203</v>
      </c>
      <c r="V176">
        <f>AVERAGE(V177:V178)</f>
        <v>0.57499999999999996</v>
      </c>
      <c r="W176" s="36" t="s">
        <v>65</v>
      </c>
      <c r="X176" s="1" t="s">
        <v>66</v>
      </c>
      <c r="Y176">
        <v>438219</v>
      </c>
      <c r="Z176">
        <v>268507</v>
      </c>
      <c r="AA176">
        <f>SUM(Y176:Z176)</f>
        <v>706726</v>
      </c>
      <c r="AB176">
        <f>AVERAGE(AB177:AB178)</f>
        <v>0.91</v>
      </c>
      <c r="AC176">
        <v>134804</v>
      </c>
      <c r="AD176" s="31">
        <v>35.6</v>
      </c>
      <c r="AF176" s="31">
        <f>SUM(AF177:AF178)</f>
        <v>442395</v>
      </c>
      <c r="AG176" s="37">
        <f>'Energy efficiency measures'!H474</f>
        <v>255600</v>
      </c>
      <c r="AH176" s="38">
        <f>'Energy efficiency measures'!I474</f>
        <v>18.367082968051623</v>
      </c>
    </row>
    <row r="177" spans="1:34" s="41" customFormat="1" x14ac:dyDescent="0.25">
      <c r="A177" s="39" t="s">
        <v>67</v>
      </c>
      <c r="B177" s="40" t="s">
        <v>68</v>
      </c>
      <c r="D177" s="42"/>
      <c r="E177" s="43"/>
      <c r="F177" s="43"/>
      <c r="G177" s="48" t="e">
        <f>VLOOKUP(F177,'Building series'!A:F,6,0)</f>
        <v>#N/A</v>
      </c>
      <c r="H177" s="43"/>
      <c r="I177" s="43"/>
      <c r="J177" s="43"/>
      <c r="K177" s="43"/>
      <c r="L177" s="43"/>
      <c r="M177" s="43"/>
      <c r="N177" s="43"/>
      <c r="O177" s="44"/>
      <c r="P177" s="43"/>
      <c r="Q177" s="44"/>
      <c r="R177" s="45">
        <v>3466.3</v>
      </c>
      <c r="S177" s="41">
        <v>8666</v>
      </c>
      <c r="T177" s="41">
        <v>21</v>
      </c>
      <c r="U177" s="41">
        <v>203</v>
      </c>
      <c r="V177" s="41">
        <v>0.55000000000000004</v>
      </c>
      <c r="W177" s="46"/>
      <c r="X177" s="43"/>
      <c r="Y177" s="43"/>
      <c r="Z177" s="43"/>
      <c r="AA177" s="43"/>
      <c r="AB177" s="41">
        <v>0.91</v>
      </c>
      <c r="AC177" s="43"/>
      <c r="AD177" s="44"/>
      <c r="AE177" s="41">
        <f>'Building envelope'!D728</f>
        <v>4044.6000000000004</v>
      </c>
      <c r="AF177" s="47">
        <f>'Building envelope'!E728</f>
        <v>413802</v>
      </c>
      <c r="AG177" s="43"/>
      <c r="AH177" s="44"/>
    </row>
    <row r="178" spans="1:34" s="41" customFormat="1" x14ac:dyDescent="0.25">
      <c r="A178" s="39" t="s">
        <v>69</v>
      </c>
      <c r="B178" s="40" t="s">
        <v>70</v>
      </c>
      <c r="D178" s="42"/>
      <c r="E178" s="43"/>
      <c r="F178" s="43"/>
      <c r="G178" s="48" t="e">
        <f>VLOOKUP(F178,'Building series'!A:F,6,0)</f>
        <v>#N/A</v>
      </c>
      <c r="H178" s="43"/>
      <c r="I178" s="43"/>
      <c r="J178" s="43"/>
      <c r="K178" s="43"/>
      <c r="L178" s="43"/>
      <c r="M178" s="43"/>
      <c r="N178" s="43"/>
      <c r="O178" s="44"/>
      <c r="P178" s="43"/>
      <c r="Q178" s="44"/>
      <c r="R178" s="41">
        <v>322.3</v>
      </c>
      <c r="S178" s="41">
        <v>806</v>
      </c>
      <c r="T178" s="41">
        <v>13</v>
      </c>
      <c r="U178" s="41">
        <v>203</v>
      </c>
      <c r="V178" s="41">
        <v>0.6</v>
      </c>
      <c r="W178" s="46"/>
      <c r="X178" s="43"/>
      <c r="Y178" s="43"/>
      <c r="Z178" s="43"/>
      <c r="AA178" s="43"/>
      <c r="AB178" s="41">
        <v>0.91</v>
      </c>
      <c r="AC178" s="43"/>
      <c r="AD178" s="44"/>
      <c r="AE178" s="41">
        <f>'Building envelope'!D735</f>
        <v>451.40000000000003</v>
      </c>
      <c r="AF178" s="47">
        <f>'Building envelope'!E735</f>
        <v>28593</v>
      </c>
      <c r="AG178" s="43"/>
      <c r="AH178" s="44"/>
    </row>
    <row r="179" spans="1:34" x14ac:dyDescent="0.25">
      <c r="G179" s="48" t="e">
        <f>VLOOKUP(F179,'Building series'!A:F,6,0)</f>
        <v>#N/A</v>
      </c>
    </row>
    <row r="180" spans="1:34" x14ac:dyDescent="0.25">
      <c r="G180" s="48" t="e">
        <f>VLOOKUP(F180,'Building series'!A:F,6,0)</f>
        <v>#N/A</v>
      </c>
    </row>
    <row r="181" spans="1:34" ht="30.75" x14ac:dyDescent="0.3">
      <c r="A181" s="30" t="s">
        <v>170</v>
      </c>
      <c r="C181" s="31"/>
      <c r="D181" s="1" t="s">
        <v>171</v>
      </c>
      <c r="E181" s="32">
        <v>1000580177001</v>
      </c>
      <c r="F181" t="s">
        <v>172</v>
      </c>
      <c r="G181" s="48" t="str">
        <f>VLOOKUP(F181,'Building series'!A:F,6,0)</f>
        <v>316/318</v>
      </c>
      <c r="H181">
        <v>24.5</v>
      </c>
      <c r="I181">
        <v>10.199999999999999</v>
      </c>
      <c r="J181">
        <v>9.06</v>
      </c>
      <c r="K181" s="33">
        <f>VLOOKUP(F181,'Building series'!A:C,2,0)</f>
        <v>2.75</v>
      </c>
      <c r="L181">
        <v>575.20000000000005</v>
      </c>
      <c r="M181" s="31">
        <f>L181*K181</f>
        <v>1581.8000000000002</v>
      </c>
      <c r="N181">
        <v>3</v>
      </c>
      <c r="O181" s="31" t="s">
        <v>74</v>
      </c>
      <c r="P181" s="48" t="s">
        <v>64</v>
      </c>
      <c r="Q181" s="31">
        <v>12</v>
      </c>
      <c r="R181" s="34">
        <f>SUM(R182:R183)</f>
        <v>575.20000000000005</v>
      </c>
      <c r="S181">
        <f>SUM(S182:S183)</f>
        <v>1581</v>
      </c>
      <c r="T181" s="35">
        <f>(S182*T182+S183*T183)/S181</f>
        <v>20.703984819734345</v>
      </c>
      <c r="U181">
        <f>AVERAGE(U182:U183)</f>
        <v>203</v>
      </c>
      <c r="V181">
        <f>AVERAGE(V182:V183)</f>
        <v>0.54</v>
      </c>
      <c r="W181" s="36" t="s">
        <v>65</v>
      </c>
      <c r="X181" s="1" t="s">
        <v>66</v>
      </c>
      <c r="Y181">
        <v>97146</v>
      </c>
      <c r="Z181">
        <v>16762</v>
      </c>
      <c r="AA181">
        <f>SUM(Y181:Z181)</f>
        <v>113908</v>
      </c>
      <c r="AB181">
        <f>AVERAGE(AB182:AB183)</f>
        <v>0.94</v>
      </c>
      <c r="AC181">
        <v>15899</v>
      </c>
      <c r="AD181" s="31">
        <v>27.6</v>
      </c>
      <c r="AF181" s="31">
        <f>SUM(AF182:AF183)</f>
        <v>94638</v>
      </c>
      <c r="AG181" s="37">
        <f>'Energy efficiency measures'!H488</f>
        <v>63200</v>
      </c>
      <c r="AH181" s="38">
        <f>'Energy efficiency measures'!I488</f>
        <v>4.5414696540722321</v>
      </c>
    </row>
    <row r="182" spans="1:34" s="41" customFormat="1" x14ac:dyDescent="0.25">
      <c r="A182" s="39" t="s">
        <v>67</v>
      </c>
      <c r="B182" s="40" t="s">
        <v>68</v>
      </c>
      <c r="D182" s="42"/>
      <c r="E182" s="43"/>
      <c r="F182" s="43"/>
      <c r="G182" s="48" t="e">
        <f>VLOOKUP(F182,'Building series'!A:F,6,0)</f>
        <v>#N/A</v>
      </c>
      <c r="H182" s="43"/>
      <c r="I182" s="43"/>
      <c r="J182" s="43"/>
      <c r="K182" s="43"/>
      <c r="L182" s="43"/>
      <c r="M182" s="43"/>
      <c r="N182" s="43"/>
      <c r="O182" s="44"/>
      <c r="P182" s="43"/>
      <c r="Q182" s="44"/>
      <c r="R182" s="45">
        <v>546.70000000000005</v>
      </c>
      <c r="S182" s="41">
        <v>1503</v>
      </c>
      <c r="T182" s="41">
        <v>21</v>
      </c>
      <c r="U182" s="41">
        <v>203</v>
      </c>
      <c r="V182" s="41">
        <v>0.53</v>
      </c>
      <c r="W182" s="46"/>
      <c r="X182" s="43"/>
      <c r="Y182" s="43"/>
      <c r="Z182" s="43"/>
      <c r="AA182" s="43"/>
      <c r="AB182" s="41">
        <v>0.94</v>
      </c>
      <c r="AC182" s="43"/>
      <c r="AD182" s="44"/>
      <c r="AE182" s="41">
        <f>'Building envelope'!D747</f>
        <v>877</v>
      </c>
      <c r="AF182" s="47">
        <f>'Building envelope'!E747</f>
        <v>89720</v>
      </c>
      <c r="AG182" s="43"/>
      <c r="AH182" s="44"/>
    </row>
    <row r="183" spans="1:34" s="41" customFormat="1" x14ac:dyDescent="0.25">
      <c r="A183" s="39" t="s">
        <v>69</v>
      </c>
      <c r="B183" s="40" t="s">
        <v>70</v>
      </c>
      <c r="D183" s="42"/>
      <c r="E183" s="43"/>
      <c r="F183" s="43"/>
      <c r="G183" s="48" t="e">
        <f>VLOOKUP(F183,'Building series'!A:F,6,0)</f>
        <v>#N/A</v>
      </c>
      <c r="H183" s="43"/>
      <c r="I183" s="43"/>
      <c r="J183" s="43"/>
      <c r="K183" s="43"/>
      <c r="L183" s="43"/>
      <c r="M183" s="43"/>
      <c r="N183" s="43"/>
      <c r="O183" s="44"/>
      <c r="P183" s="43"/>
      <c r="Q183" s="44"/>
      <c r="R183" s="41">
        <v>28.5</v>
      </c>
      <c r="S183" s="41">
        <v>78</v>
      </c>
      <c r="T183" s="41">
        <v>15</v>
      </c>
      <c r="U183" s="41">
        <v>203</v>
      </c>
      <c r="V183" s="41">
        <v>0.55000000000000004</v>
      </c>
      <c r="W183" s="46"/>
      <c r="X183" s="43"/>
      <c r="Y183" s="43"/>
      <c r="Z183" s="43"/>
      <c r="AA183" s="43"/>
      <c r="AB183" s="41">
        <v>0.94</v>
      </c>
      <c r="AC183" s="43"/>
      <c r="AD183" s="44"/>
      <c r="AE183" s="41">
        <f>'Building envelope'!D754</f>
        <v>67.3</v>
      </c>
      <c r="AF183" s="47">
        <f>'Building envelope'!E754</f>
        <v>4918</v>
      </c>
      <c r="AG183" s="43"/>
      <c r="AH183" s="44"/>
    </row>
    <row r="184" spans="1:34" x14ac:dyDescent="0.25">
      <c r="G184" s="48" t="e">
        <f>VLOOKUP(F184,'Building series'!A:F,6,0)</f>
        <v>#N/A</v>
      </c>
    </row>
    <row r="185" spans="1:34" x14ac:dyDescent="0.25">
      <c r="G185" s="48" t="e">
        <f>VLOOKUP(F185,'Building series'!A:F,6,0)</f>
        <v>#N/A</v>
      </c>
    </row>
    <row r="186" spans="1:34" ht="30.75" x14ac:dyDescent="0.3">
      <c r="A186" s="30" t="s">
        <v>173</v>
      </c>
      <c r="C186" s="31"/>
      <c r="D186" s="1" t="s">
        <v>174</v>
      </c>
      <c r="E186" s="32">
        <v>1000570046001</v>
      </c>
      <c r="F186" t="s">
        <v>175</v>
      </c>
      <c r="G186" s="48" t="str">
        <f>VLOOKUP(F186,'Building series'!A:F,6,0)</f>
        <v>316/318</v>
      </c>
      <c r="H186">
        <v>26.45</v>
      </c>
      <c r="I186">
        <v>10.25</v>
      </c>
      <c r="J186">
        <v>9.35</v>
      </c>
      <c r="K186" s="33">
        <f>VLOOKUP(F186,'Building series'!A:C,2,0)</f>
        <v>2.8</v>
      </c>
      <c r="L186">
        <v>617.70000000000005</v>
      </c>
      <c r="M186" s="31">
        <f>L186*K186</f>
        <v>1729.56</v>
      </c>
      <c r="N186">
        <v>3</v>
      </c>
      <c r="O186" s="31" t="s">
        <v>74</v>
      </c>
      <c r="P186">
        <v>1959</v>
      </c>
      <c r="Q186" s="31">
        <v>12</v>
      </c>
      <c r="R186" s="34">
        <f>SUM(R187:R188)</f>
        <v>617.69999999999993</v>
      </c>
      <c r="S186">
        <f>SUM(S187:S188)</f>
        <v>1729</v>
      </c>
      <c r="T186" s="35">
        <f>(S187*T187+S188*T188)/S186</f>
        <v>19.19172932330827</v>
      </c>
      <c r="U186">
        <f>AVERAGE(U187:U188)</f>
        <v>203</v>
      </c>
      <c r="V186">
        <f>AVERAGE(V187:V188)</f>
        <v>0.5</v>
      </c>
      <c r="W186" s="36" t="s">
        <v>65</v>
      </c>
      <c r="X186" s="1" t="s">
        <v>66</v>
      </c>
      <c r="Y186">
        <v>86362</v>
      </c>
      <c r="Z186">
        <v>15528</v>
      </c>
      <c r="AA186">
        <f>SUM(Y186:Z186)</f>
        <v>101890</v>
      </c>
      <c r="AB186">
        <f>AVERAGE(AB187:AB188)</f>
        <v>0.92</v>
      </c>
      <c r="AC186">
        <v>19185</v>
      </c>
      <c r="AD186" s="31">
        <v>31.1</v>
      </c>
      <c r="AF186" s="31">
        <f>SUM(AF187:AF188)</f>
        <v>109321</v>
      </c>
      <c r="AG186" s="37">
        <f>'Energy efficiency measures'!H502</f>
        <v>75500</v>
      </c>
      <c r="AH186" s="38">
        <f>'Energy efficiency measures'!I502</f>
        <v>5.4253316278869228</v>
      </c>
    </row>
    <row r="187" spans="1:34" s="41" customFormat="1" x14ac:dyDescent="0.25">
      <c r="A187" s="39" t="s">
        <v>67</v>
      </c>
      <c r="B187" s="40" t="s">
        <v>68</v>
      </c>
      <c r="D187" s="42"/>
      <c r="E187" s="43"/>
      <c r="F187" s="43"/>
      <c r="G187" s="48" t="e">
        <f>VLOOKUP(F187,'Building series'!A:F,6,0)</f>
        <v>#N/A</v>
      </c>
      <c r="H187" s="43"/>
      <c r="I187" s="43"/>
      <c r="J187" s="43"/>
      <c r="K187" s="43"/>
      <c r="L187" s="43"/>
      <c r="M187" s="43"/>
      <c r="N187" s="43"/>
      <c r="O187" s="44"/>
      <c r="P187" s="43"/>
      <c r="Q187" s="44"/>
      <c r="R187" s="45">
        <v>588.29999999999995</v>
      </c>
      <c r="S187" s="41">
        <v>1647</v>
      </c>
      <c r="T187" s="41">
        <v>19.5</v>
      </c>
      <c r="U187" s="41">
        <v>203</v>
      </c>
      <c r="V187" s="41">
        <v>0.5</v>
      </c>
      <c r="W187" s="46"/>
      <c r="X187" s="43"/>
      <c r="Y187" s="43"/>
      <c r="Z187" s="43"/>
      <c r="AA187" s="43"/>
      <c r="AB187" s="41">
        <v>0.92</v>
      </c>
      <c r="AC187" s="43"/>
      <c r="AD187" s="44"/>
      <c r="AE187" s="41">
        <f>'Building envelope'!D766</f>
        <v>1110</v>
      </c>
      <c r="AF187" s="47">
        <f>'Building envelope'!E766</f>
        <v>105471</v>
      </c>
      <c r="AG187" s="43"/>
      <c r="AH187" s="44"/>
    </row>
    <row r="188" spans="1:34" s="41" customFormat="1" x14ac:dyDescent="0.25">
      <c r="A188" s="39" t="s">
        <v>69</v>
      </c>
      <c r="B188" s="40" t="s">
        <v>70</v>
      </c>
      <c r="D188" s="42"/>
      <c r="E188" s="43"/>
      <c r="F188" s="43"/>
      <c r="G188" s="48" t="e">
        <f>VLOOKUP(F188,'Building series'!A:F,6,0)</f>
        <v>#N/A</v>
      </c>
      <c r="H188" s="43"/>
      <c r="I188" s="43"/>
      <c r="J188" s="43"/>
      <c r="K188" s="43"/>
      <c r="L188" s="43"/>
      <c r="M188" s="43"/>
      <c r="N188" s="43"/>
      <c r="O188" s="44"/>
      <c r="P188" s="43"/>
      <c r="Q188" s="44"/>
      <c r="R188" s="41">
        <v>29.4</v>
      </c>
      <c r="S188" s="41">
        <v>82</v>
      </c>
      <c r="T188" s="41">
        <v>13</v>
      </c>
      <c r="U188" s="41">
        <v>203</v>
      </c>
      <c r="V188" s="41">
        <v>0.5</v>
      </c>
      <c r="W188" s="46"/>
      <c r="X188" s="43"/>
      <c r="Y188" s="43"/>
      <c r="Z188" s="43"/>
      <c r="AA188" s="43"/>
      <c r="AB188" s="41">
        <v>0.92</v>
      </c>
      <c r="AC188" s="43"/>
      <c r="AD188" s="44"/>
      <c r="AE188" s="41">
        <f>'Building envelope'!D774</f>
        <v>60.900000000000006</v>
      </c>
      <c r="AF188" s="47">
        <f>'Building envelope'!E774</f>
        <v>3850</v>
      </c>
      <c r="AG188" s="43"/>
      <c r="AH188" s="44"/>
    </row>
    <row r="189" spans="1:34" x14ac:dyDescent="0.25">
      <c r="G189" s="48" t="e">
        <f>VLOOKUP(F189,'Building series'!A:F,6,0)</f>
        <v>#N/A</v>
      </c>
    </row>
    <row r="190" spans="1:34" x14ac:dyDescent="0.25">
      <c r="G190" s="48" t="e">
        <f>VLOOKUP(F190,'Building series'!A:F,6,0)</f>
        <v>#N/A</v>
      </c>
    </row>
    <row r="191" spans="1:34" ht="30.75" x14ac:dyDescent="0.3">
      <c r="A191" s="30" t="s">
        <v>176</v>
      </c>
      <c r="C191" s="31"/>
      <c r="D191" s="1" t="s">
        <v>177</v>
      </c>
      <c r="E191" s="32">
        <v>1001232020001</v>
      </c>
      <c r="F191" t="s">
        <v>73</v>
      </c>
      <c r="G191" s="48" t="str">
        <f>VLOOKUP(F191,'Building series'!A:F,6,0)</f>
        <v>316/318</v>
      </c>
      <c r="H191">
        <v>63</v>
      </c>
      <c r="I191">
        <v>11</v>
      </c>
      <c r="J191">
        <v>13.9</v>
      </c>
      <c r="K191" s="33">
        <f>VLOOKUP(F191,'Building series'!A:C,2,0)</f>
        <v>2.5</v>
      </c>
      <c r="L191">
        <v>2768.26</v>
      </c>
      <c r="M191" s="31">
        <f>L191*K191</f>
        <v>6920.6500000000005</v>
      </c>
      <c r="N191">
        <v>5</v>
      </c>
      <c r="O191" s="31" t="s">
        <v>74</v>
      </c>
      <c r="P191">
        <v>1969</v>
      </c>
      <c r="Q191" s="31">
        <v>55</v>
      </c>
      <c r="R191" s="34">
        <f>SUM(R192:R193)</f>
        <v>2768.26</v>
      </c>
      <c r="S191">
        <f>SUM(S192:S193)</f>
        <v>6921</v>
      </c>
      <c r="T191" s="35">
        <f>(S192*T192+S193*T193)/S191</f>
        <v>19.169050715214563</v>
      </c>
      <c r="U191">
        <f>AVERAGE(U192:U193)</f>
        <v>203</v>
      </c>
      <c r="V191">
        <f>AVERAGE(V192:V193)</f>
        <v>0.55000000000000004</v>
      </c>
      <c r="W191" s="36" t="s">
        <v>65</v>
      </c>
      <c r="X191" s="1" t="s">
        <v>66</v>
      </c>
      <c r="Y191">
        <v>309728</v>
      </c>
      <c r="Z191">
        <v>98170</v>
      </c>
      <c r="AA191">
        <f>SUM(Y191:Z191)</f>
        <v>407898</v>
      </c>
      <c r="AB191">
        <f>AVERAGE(AB192:AB193)</f>
        <v>0.91</v>
      </c>
      <c r="AC191">
        <v>89918</v>
      </c>
      <c r="AD191" s="31">
        <v>32.5</v>
      </c>
      <c r="AF191" s="31">
        <f>SUM(AF192:AF193)</f>
        <v>317214</v>
      </c>
      <c r="AG191" s="37">
        <f>'Energy efficiency measures'!H516</f>
        <v>211900</v>
      </c>
      <c r="AH191" s="38">
        <f>'Energy efficiency measures'!I516</f>
        <v>15.226857906612436</v>
      </c>
    </row>
    <row r="192" spans="1:34" s="41" customFormat="1" x14ac:dyDescent="0.25">
      <c r="A192" s="39" t="s">
        <v>67</v>
      </c>
      <c r="B192" s="40" t="s">
        <v>68</v>
      </c>
      <c r="D192" s="42"/>
      <c r="E192" s="43"/>
      <c r="F192" s="43"/>
      <c r="G192" s="48" t="e">
        <f>VLOOKUP(F192,'Building series'!A:F,6,0)</f>
        <v>#N/A</v>
      </c>
      <c r="H192" s="43"/>
      <c r="I192" s="43"/>
      <c r="J192" s="43"/>
      <c r="K192" s="43"/>
      <c r="L192" s="43"/>
      <c r="M192" s="43"/>
      <c r="N192" s="43"/>
      <c r="O192" s="44"/>
      <c r="P192" s="43"/>
      <c r="Q192" s="44"/>
      <c r="R192" s="45">
        <v>2564.7600000000002</v>
      </c>
      <c r="S192" s="41">
        <v>6412</v>
      </c>
      <c r="T192" s="41">
        <v>19.5</v>
      </c>
      <c r="U192" s="41">
        <v>203</v>
      </c>
      <c r="V192" s="41">
        <v>0.5</v>
      </c>
      <c r="W192" s="46"/>
      <c r="X192" s="43"/>
      <c r="Y192" s="43"/>
      <c r="Z192" s="43"/>
      <c r="AA192" s="43"/>
      <c r="AB192" s="41">
        <v>0.91</v>
      </c>
      <c r="AC192" s="43"/>
      <c r="AD192" s="44"/>
      <c r="AE192" s="41">
        <f>'Building envelope'!D786</f>
        <v>3135</v>
      </c>
      <c r="AF192" s="47">
        <f>'Building envelope'!E786</f>
        <v>297833</v>
      </c>
      <c r="AG192" s="43"/>
      <c r="AH192" s="44"/>
    </row>
    <row r="193" spans="1:34" s="41" customFormat="1" x14ac:dyDescent="0.25">
      <c r="A193" s="39" t="s">
        <v>69</v>
      </c>
      <c r="B193" s="40" t="s">
        <v>70</v>
      </c>
      <c r="D193" s="42"/>
      <c r="E193" s="43"/>
      <c r="F193" s="43"/>
      <c r="G193" s="48" t="e">
        <f>VLOOKUP(F193,'Building series'!A:F,6,0)</f>
        <v>#N/A</v>
      </c>
      <c r="H193" s="43"/>
      <c r="I193" s="43"/>
      <c r="J193" s="43"/>
      <c r="K193" s="43"/>
      <c r="L193" s="43"/>
      <c r="M193" s="43"/>
      <c r="N193" s="43"/>
      <c r="O193" s="44"/>
      <c r="P193" s="43"/>
      <c r="Q193" s="44"/>
      <c r="R193" s="41">
        <v>203.5</v>
      </c>
      <c r="S193" s="41">
        <v>509</v>
      </c>
      <c r="T193" s="41">
        <v>15</v>
      </c>
      <c r="U193" s="41">
        <v>203</v>
      </c>
      <c r="V193" s="41">
        <v>0.6</v>
      </c>
      <c r="W193" s="46"/>
      <c r="X193" s="43"/>
      <c r="Y193" s="43"/>
      <c r="Z193" s="43"/>
      <c r="AA193" s="43"/>
      <c r="AB193" s="41">
        <v>0.91</v>
      </c>
      <c r="AC193" s="43"/>
      <c r="AD193" s="44"/>
      <c r="AE193" s="41">
        <f>'Building envelope'!D793</f>
        <v>265.3</v>
      </c>
      <c r="AF193" s="47">
        <f>'Building envelope'!E793</f>
        <v>19381</v>
      </c>
      <c r="AG193" s="43"/>
      <c r="AH193" s="44"/>
    </row>
    <row r="194" spans="1:34" x14ac:dyDescent="0.25">
      <c r="G194" s="48" t="e">
        <f>VLOOKUP(F194,'Building series'!A:F,6,0)</f>
        <v>#N/A</v>
      </c>
    </row>
    <row r="195" spans="1:34" x14ac:dyDescent="0.25">
      <c r="G195" s="48" t="e">
        <f>VLOOKUP(F195,'Building series'!A:F,6,0)</f>
        <v>#N/A</v>
      </c>
    </row>
    <row r="196" spans="1:34" ht="30.75" x14ac:dyDescent="0.3">
      <c r="A196" s="30" t="s">
        <v>178</v>
      </c>
      <c r="C196" s="31"/>
      <c r="D196" s="1" t="s">
        <v>179</v>
      </c>
      <c r="E196" s="32">
        <v>1000390080001</v>
      </c>
      <c r="F196" t="s">
        <v>180</v>
      </c>
      <c r="G196" s="48">
        <f>VLOOKUP(F196,'Building series'!A:F,6,0)</f>
        <v>0</v>
      </c>
      <c r="H196" s="48" t="s">
        <v>181</v>
      </c>
      <c r="I196">
        <v>13.96</v>
      </c>
      <c r="J196">
        <v>15</v>
      </c>
      <c r="K196" s="33">
        <f>VLOOKUP(F196,'Building series'!A:C,2,0)</f>
        <v>2.75</v>
      </c>
      <c r="L196">
        <v>802.42</v>
      </c>
      <c r="M196" s="31">
        <f>L196*K196</f>
        <v>2206.6549999999997</v>
      </c>
      <c r="N196">
        <v>5</v>
      </c>
      <c r="O196" s="31" t="s">
        <v>89</v>
      </c>
      <c r="P196">
        <v>1910</v>
      </c>
      <c r="Q196" s="31">
        <v>11</v>
      </c>
      <c r="R196" s="34">
        <f>SUM(R197:R198)</f>
        <v>802.42</v>
      </c>
      <c r="S196">
        <f>SUM(S197:S198)</f>
        <v>2207</v>
      </c>
      <c r="T196" s="35">
        <f>(S197*T197+S198*T198)/S196</f>
        <v>18.184866334390577</v>
      </c>
      <c r="U196">
        <f>AVERAGE(U197:U198)</f>
        <v>203</v>
      </c>
      <c r="V196">
        <f>AVERAGE(V197:V198)</f>
        <v>0.5</v>
      </c>
      <c r="W196" s="36" t="s">
        <v>65</v>
      </c>
      <c r="X196" s="1" t="s">
        <v>91</v>
      </c>
      <c r="Y196">
        <v>147436</v>
      </c>
      <c r="Z196">
        <v>19800</v>
      </c>
      <c r="AA196">
        <f>SUM(Y196:Z196)</f>
        <v>167236</v>
      </c>
      <c r="AB196">
        <f>AVERAGE(AB197:AB198)</f>
        <v>0.91</v>
      </c>
      <c r="AC196">
        <v>27988</v>
      </c>
      <c r="AD196" s="31">
        <v>34.9</v>
      </c>
      <c r="AF196" s="31">
        <f>SUM(AF197:AF198)</f>
        <v>142203</v>
      </c>
      <c r="AG196" s="37">
        <f>'Energy efficiency measures'!H527</f>
        <v>72400</v>
      </c>
      <c r="AH196" s="38">
        <f>'Energy efficiency measures'!I527</f>
        <v>5.2025696670067978</v>
      </c>
    </row>
    <row r="197" spans="1:34" s="41" customFormat="1" x14ac:dyDescent="0.25">
      <c r="A197" s="39" t="s">
        <v>67</v>
      </c>
      <c r="B197" s="40" t="s">
        <v>68</v>
      </c>
      <c r="D197" s="42"/>
      <c r="E197" s="43"/>
      <c r="F197" s="43"/>
      <c r="G197" s="48" t="e">
        <f>VLOOKUP(F197,'Building series'!A:F,6,0)</f>
        <v>#N/A</v>
      </c>
      <c r="H197" s="43"/>
      <c r="I197" s="43"/>
      <c r="J197" s="43"/>
      <c r="K197" s="43"/>
      <c r="L197" s="43"/>
      <c r="M197" s="43"/>
      <c r="N197" s="43"/>
      <c r="O197" s="44"/>
      <c r="P197" s="43"/>
      <c r="Q197" s="44"/>
      <c r="R197" s="45">
        <v>709</v>
      </c>
      <c r="S197" s="41">
        <v>1950</v>
      </c>
      <c r="T197" s="41">
        <v>19</v>
      </c>
      <c r="U197" s="41">
        <v>203</v>
      </c>
      <c r="V197" s="41">
        <v>0.5</v>
      </c>
      <c r="W197" s="46"/>
      <c r="X197" s="43"/>
      <c r="Y197" s="43"/>
      <c r="Z197" s="43"/>
      <c r="AA197" s="43"/>
      <c r="AB197" s="41">
        <v>0.91</v>
      </c>
      <c r="AC197" s="43"/>
      <c r="AD197" s="44"/>
      <c r="AE197" s="41">
        <f>'Building envelope'!D809</f>
        <v>1437.6000000000001</v>
      </c>
      <c r="AF197" s="47">
        <f>'Building envelope'!E809</f>
        <v>133085</v>
      </c>
      <c r="AG197" s="43"/>
      <c r="AH197" s="44"/>
    </row>
    <row r="198" spans="1:34" s="41" customFormat="1" x14ac:dyDescent="0.25">
      <c r="A198" s="39" t="s">
        <v>69</v>
      </c>
      <c r="B198" s="40" t="s">
        <v>70</v>
      </c>
      <c r="D198" s="42"/>
      <c r="E198" s="43"/>
      <c r="F198" s="43"/>
      <c r="G198" s="48" t="e">
        <f>VLOOKUP(F198,'Building series'!A:F,6,0)</f>
        <v>#N/A</v>
      </c>
      <c r="H198" s="43"/>
      <c r="I198" s="43"/>
      <c r="J198" s="43"/>
      <c r="K198" s="43"/>
      <c r="L198" s="43"/>
      <c r="M198" s="43"/>
      <c r="N198" s="43"/>
      <c r="O198" s="44"/>
      <c r="P198" s="43"/>
      <c r="Q198" s="44"/>
      <c r="R198" s="41">
        <v>93.42</v>
      </c>
      <c r="S198" s="41">
        <v>257</v>
      </c>
      <c r="T198" s="41">
        <v>12</v>
      </c>
      <c r="U198" s="41">
        <v>203</v>
      </c>
      <c r="V198" s="41">
        <v>0.5</v>
      </c>
      <c r="W198" s="46"/>
      <c r="X198" s="43"/>
      <c r="Y198" s="43"/>
      <c r="Z198" s="43"/>
      <c r="AA198" s="43"/>
      <c r="AB198" s="41">
        <v>0.91</v>
      </c>
      <c r="AC198" s="43"/>
      <c r="AD198" s="44"/>
      <c r="AE198" s="41">
        <f>'Building envelope'!D816</f>
        <v>156.10000000000002</v>
      </c>
      <c r="AF198" s="47">
        <f>'Building envelope'!E816</f>
        <v>9118</v>
      </c>
      <c r="AG198" s="43"/>
      <c r="AH198" s="44"/>
    </row>
    <row r="199" spans="1:34" x14ac:dyDescent="0.25">
      <c r="G199" s="48" t="e">
        <f>VLOOKUP(F199,'Building series'!A:F,6,0)</f>
        <v>#N/A</v>
      </c>
    </row>
    <row r="200" spans="1:34" x14ac:dyDescent="0.25">
      <c r="G200" s="48" t="e">
        <f>VLOOKUP(F200,'Building series'!A:F,6,0)</f>
        <v>#N/A</v>
      </c>
    </row>
    <row r="201" spans="1:34" ht="30.75" x14ac:dyDescent="0.3">
      <c r="A201" s="30" t="s">
        <v>182</v>
      </c>
      <c r="C201" s="31"/>
      <c r="D201" s="1" t="s">
        <v>183</v>
      </c>
      <c r="E201" s="32">
        <v>1000700090008</v>
      </c>
      <c r="F201" t="s">
        <v>184</v>
      </c>
      <c r="G201" s="48">
        <f>VLOOKUP(F201,'Building series'!A:F,6,0)</f>
        <v>0</v>
      </c>
      <c r="H201">
        <v>39</v>
      </c>
      <c r="I201">
        <v>12.6</v>
      </c>
      <c r="J201">
        <v>9.75</v>
      </c>
      <c r="K201" s="33">
        <f>VLOOKUP(F201,'Building series'!A:C,2,0)</f>
        <v>2.95</v>
      </c>
      <c r="L201">
        <v>1092.21</v>
      </c>
      <c r="M201" s="31">
        <f>L201*K201</f>
        <v>3222.0195000000003</v>
      </c>
      <c r="N201">
        <v>3</v>
      </c>
      <c r="O201" s="31" t="s">
        <v>74</v>
      </c>
      <c r="P201">
        <v>1958</v>
      </c>
      <c r="Q201" s="31">
        <v>18</v>
      </c>
      <c r="R201" s="34">
        <f>SUM(R202:R203)</f>
        <v>1092.21</v>
      </c>
      <c r="S201">
        <f>SUM(S202:S203)</f>
        <v>3223</v>
      </c>
      <c r="T201" s="35">
        <f>(S202*T202+S203*T203)/S201</f>
        <v>19.567173440893576</v>
      </c>
      <c r="U201">
        <f>AVERAGE(U202:U203)</f>
        <v>203</v>
      </c>
      <c r="V201">
        <f>AVERAGE(V202:V203)</f>
        <v>0.53500000000000003</v>
      </c>
      <c r="W201" s="36" t="s">
        <v>65</v>
      </c>
      <c r="X201" s="1" t="s">
        <v>91</v>
      </c>
      <c r="Y201">
        <v>130540</v>
      </c>
      <c r="Z201">
        <v>32400</v>
      </c>
      <c r="AA201">
        <f>SUM(Y201:Z201)</f>
        <v>162940</v>
      </c>
      <c r="AB201">
        <f>AVERAGE(AB202:AB203)</f>
        <v>0.93</v>
      </c>
      <c r="AC201">
        <v>33492</v>
      </c>
      <c r="AD201" s="31">
        <v>30.7</v>
      </c>
      <c r="AF201" s="31">
        <f>SUM(AF202:AF203)</f>
        <v>188606</v>
      </c>
      <c r="AG201" s="37">
        <f>'Energy efficiency measures'!H538</f>
        <v>100100</v>
      </c>
      <c r="AH201" s="38">
        <f>'Energy efficiency measures'!I538</f>
        <v>7.1930555755163041</v>
      </c>
    </row>
    <row r="202" spans="1:34" s="41" customFormat="1" x14ac:dyDescent="0.25">
      <c r="A202" s="39" t="s">
        <v>67</v>
      </c>
      <c r="B202" s="40" t="s">
        <v>68</v>
      </c>
      <c r="D202" s="42"/>
      <c r="E202" s="43"/>
      <c r="F202" s="43"/>
      <c r="G202" s="48" t="e">
        <f>VLOOKUP(F202,'Building series'!A:F,6,0)</f>
        <v>#N/A</v>
      </c>
      <c r="H202" s="43"/>
      <c r="I202" s="43"/>
      <c r="J202" s="43"/>
      <c r="K202" s="43"/>
      <c r="L202" s="43"/>
      <c r="M202" s="43"/>
      <c r="N202" s="43"/>
      <c r="O202" s="44"/>
      <c r="P202" s="43"/>
      <c r="Q202" s="44"/>
      <c r="R202" s="45">
        <v>997.8</v>
      </c>
      <c r="S202" s="41">
        <v>2944</v>
      </c>
      <c r="T202" s="41">
        <v>20</v>
      </c>
      <c r="U202" s="41">
        <v>203</v>
      </c>
      <c r="V202" s="41">
        <v>0.52</v>
      </c>
      <c r="W202" s="46"/>
      <c r="X202" s="43"/>
      <c r="Y202" s="43"/>
      <c r="Z202" s="43"/>
      <c r="AA202" s="43"/>
      <c r="AB202" s="41">
        <v>0.93</v>
      </c>
      <c r="AC202" s="43"/>
      <c r="AD202" s="44"/>
      <c r="AE202" s="41">
        <f>'Building envelope'!D828</f>
        <v>1801.1</v>
      </c>
      <c r="AF202" s="47">
        <f>'Building envelope'!E828</f>
        <v>175497</v>
      </c>
      <c r="AG202" s="43"/>
      <c r="AH202" s="44"/>
    </row>
    <row r="203" spans="1:34" s="41" customFormat="1" x14ac:dyDescent="0.25">
      <c r="A203" s="39" t="s">
        <v>69</v>
      </c>
      <c r="B203" s="40" t="s">
        <v>70</v>
      </c>
      <c r="D203" s="42"/>
      <c r="E203" s="43"/>
      <c r="F203" s="43"/>
      <c r="G203" s="48" t="e">
        <f>VLOOKUP(F203,'Building series'!A:F,6,0)</f>
        <v>#N/A</v>
      </c>
      <c r="H203" s="43"/>
      <c r="I203" s="43"/>
      <c r="J203" s="43"/>
      <c r="K203" s="43"/>
      <c r="L203" s="43"/>
      <c r="M203" s="43"/>
      <c r="N203" s="43"/>
      <c r="O203" s="44"/>
      <c r="P203" s="43"/>
      <c r="Q203" s="44"/>
      <c r="R203" s="41">
        <v>94.41</v>
      </c>
      <c r="S203" s="41">
        <v>279</v>
      </c>
      <c r="T203" s="41">
        <v>15</v>
      </c>
      <c r="U203" s="41">
        <v>203</v>
      </c>
      <c r="V203" s="41">
        <v>0.55000000000000004</v>
      </c>
      <c r="W203" s="46"/>
      <c r="X203" s="43"/>
      <c r="Y203" s="43"/>
      <c r="Z203" s="43"/>
      <c r="AA203" s="43"/>
      <c r="AB203" s="41">
        <v>0.93</v>
      </c>
      <c r="AC203" s="43"/>
      <c r="AD203" s="44"/>
      <c r="AE203" s="41">
        <f>'Building envelope'!D835</f>
        <v>179.3</v>
      </c>
      <c r="AF203" s="47">
        <f>'Building envelope'!E835</f>
        <v>13109</v>
      </c>
      <c r="AG203" s="43"/>
      <c r="AH203" s="44"/>
    </row>
    <row r="204" spans="1:34" x14ac:dyDescent="0.25">
      <c r="G204" s="48" t="e">
        <f>VLOOKUP(F204,'Building series'!A:F,6,0)</f>
        <v>#N/A</v>
      </c>
    </row>
    <row r="205" spans="1:34" x14ac:dyDescent="0.25">
      <c r="G205" s="48" t="e">
        <f>VLOOKUP(F205,'Building series'!A:F,6,0)</f>
        <v>#N/A</v>
      </c>
    </row>
    <row r="206" spans="1:34" ht="30.75" x14ac:dyDescent="0.3">
      <c r="A206" s="30" t="s">
        <v>185</v>
      </c>
      <c r="C206" s="31"/>
      <c r="D206" s="1" t="s">
        <v>186</v>
      </c>
      <c r="E206" s="32">
        <v>1000100030001</v>
      </c>
      <c r="F206" t="s">
        <v>187</v>
      </c>
      <c r="G206" s="48">
        <f>VLOOKUP(F206,'Building series'!A:F,6,0)</f>
        <v>0</v>
      </c>
      <c r="H206" s="48" t="s">
        <v>64</v>
      </c>
      <c r="I206" s="48" t="s">
        <v>64</v>
      </c>
      <c r="J206">
        <v>16.8</v>
      </c>
      <c r="K206" s="33">
        <f>VLOOKUP(F206,'Building series'!A:C,2,0)</f>
        <v>3.2</v>
      </c>
      <c r="L206">
        <v>1744.94</v>
      </c>
      <c r="M206" s="31">
        <f>L206*K206</f>
        <v>5583.8080000000009</v>
      </c>
      <c r="N206">
        <v>4</v>
      </c>
      <c r="O206" s="31" t="s">
        <v>74</v>
      </c>
      <c r="P206">
        <v>1890</v>
      </c>
      <c r="Q206" s="31">
        <v>25</v>
      </c>
      <c r="R206" s="34">
        <f>SUM(R207:R208)</f>
        <v>1744.94</v>
      </c>
      <c r="S206">
        <f>SUM(S207:S208)</f>
        <v>5584</v>
      </c>
      <c r="T206" s="35">
        <f>(S207*T207+S208*T208)/S206</f>
        <v>19.639147564469916</v>
      </c>
      <c r="U206">
        <f>AVERAGE(U207:U208)</f>
        <v>203</v>
      </c>
      <c r="V206">
        <f>AVERAGE(V207:V208)</f>
        <v>0.5</v>
      </c>
      <c r="W206" s="36" t="s">
        <v>65</v>
      </c>
      <c r="X206" s="1" t="s">
        <v>66</v>
      </c>
      <c r="Y206">
        <v>188390</v>
      </c>
      <c r="Z206">
        <v>72408</v>
      </c>
      <c r="AA206">
        <f>SUM(Y206:Z206)</f>
        <v>260798</v>
      </c>
      <c r="AB206">
        <f>AVERAGE(AB207:AB208)</f>
        <v>0.91</v>
      </c>
      <c r="AC206">
        <v>58208</v>
      </c>
      <c r="AD206" s="31">
        <v>33.4</v>
      </c>
      <c r="AF206" s="31">
        <f>SUM(AF207:AF208)</f>
        <v>175394</v>
      </c>
      <c r="AG206" s="37">
        <f>'Energy efficiency measures'!H550</f>
        <v>156400</v>
      </c>
      <c r="AH206" s="38">
        <f>'Energy efficiency measures'!I550</f>
        <v>11.238700219887612</v>
      </c>
    </row>
    <row r="207" spans="1:34" s="41" customFormat="1" x14ac:dyDescent="0.25">
      <c r="A207" s="39" t="s">
        <v>67</v>
      </c>
      <c r="B207" s="40" t="s">
        <v>68</v>
      </c>
      <c r="D207" s="42"/>
      <c r="E207" s="43"/>
      <c r="F207" s="43"/>
      <c r="G207" s="48" t="e">
        <f>VLOOKUP(F207,'Building series'!A:F,6,0)</f>
        <v>#N/A</v>
      </c>
      <c r="H207" s="43"/>
      <c r="I207" s="43"/>
      <c r="J207" s="43"/>
      <c r="K207" s="43"/>
      <c r="L207" s="43"/>
      <c r="M207" s="43"/>
      <c r="N207" s="43"/>
      <c r="O207" s="44"/>
      <c r="P207" s="43"/>
      <c r="Q207" s="44"/>
      <c r="R207" s="45">
        <v>1619.04</v>
      </c>
      <c r="S207" s="41">
        <v>5181</v>
      </c>
      <c r="T207" s="41">
        <v>20</v>
      </c>
      <c r="U207" s="41">
        <v>203</v>
      </c>
      <c r="V207" s="41">
        <v>0.5</v>
      </c>
      <c r="W207" s="46"/>
      <c r="X207" s="43"/>
      <c r="Y207" s="43"/>
      <c r="Z207" s="43"/>
      <c r="AA207" s="43"/>
      <c r="AB207" s="41">
        <v>0.91</v>
      </c>
      <c r="AC207" s="43"/>
      <c r="AD207" s="44"/>
      <c r="AE207" s="41">
        <f>'Building envelope'!D852</f>
        <v>1718.4</v>
      </c>
      <c r="AF207" s="47">
        <f>'Building envelope'!E852</f>
        <v>167442</v>
      </c>
      <c r="AG207" s="43"/>
      <c r="AH207" s="44"/>
    </row>
    <row r="208" spans="1:34" s="41" customFormat="1" x14ac:dyDescent="0.25">
      <c r="A208" s="39" t="s">
        <v>69</v>
      </c>
      <c r="B208" s="40" t="s">
        <v>70</v>
      </c>
      <c r="D208" s="42"/>
      <c r="E208" s="43"/>
      <c r="F208" s="43"/>
      <c r="G208" s="48" t="e">
        <f>VLOOKUP(F208,'Building series'!A:F,6,0)</f>
        <v>#N/A</v>
      </c>
      <c r="H208" s="43"/>
      <c r="I208" s="43"/>
      <c r="J208" s="43"/>
      <c r="K208" s="43"/>
      <c r="L208" s="43"/>
      <c r="M208" s="43"/>
      <c r="N208" s="43"/>
      <c r="O208" s="44"/>
      <c r="P208" s="43"/>
      <c r="Q208" s="44"/>
      <c r="R208" s="41">
        <v>125.9</v>
      </c>
      <c r="S208" s="41">
        <v>403</v>
      </c>
      <c r="T208" s="41">
        <v>15</v>
      </c>
      <c r="U208" s="41">
        <v>203</v>
      </c>
      <c r="V208" s="41">
        <v>0.5</v>
      </c>
      <c r="W208" s="46"/>
      <c r="X208" s="43"/>
      <c r="Y208" s="43"/>
      <c r="Z208" s="43"/>
      <c r="AA208" s="43"/>
      <c r="AB208" s="41">
        <v>0.91</v>
      </c>
      <c r="AC208" s="43"/>
      <c r="AD208" s="44"/>
      <c r="AE208" s="41">
        <f>'Building envelope'!D859</f>
        <v>108.8</v>
      </c>
      <c r="AF208" s="47">
        <f>'Building envelope'!E859</f>
        <v>7952</v>
      </c>
      <c r="AG208" s="43"/>
      <c r="AH208" s="44"/>
    </row>
    <row r="209" spans="1:34" x14ac:dyDescent="0.25">
      <c r="G209" s="48" t="e">
        <f>VLOOKUP(F209,'Building series'!A:F,6,0)</f>
        <v>#N/A</v>
      </c>
    </row>
    <row r="210" spans="1:34" x14ac:dyDescent="0.25">
      <c r="G210" s="48" t="e">
        <f>VLOOKUP(F210,'Building series'!A:F,6,0)</f>
        <v>#N/A</v>
      </c>
    </row>
    <row r="211" spans="1:34" ht="30.75" x14ac:dyDescent="0.3">
      <c r="A211" s="30" t="s">
        <v>188</v>
      </c>
      <c r="C211" s="31"/>
      <c r="D211" s="1" t="s">
        <v>189</v>
      </c>
      <c r="E211" s="32">
        <v>1000090005001</v>
      </c>
      <c r="F211" t="s">
        <v>187</v>
      </c>
      <c r="G211" s="48">
        <f>VLOOKUP(F211,'Building series'!A:F,6,0)</f>
        <v>0</v>
      </c>
      <c r="H211" s="48" t="s">
        <v>64</v>
      </c>
      <c r="I211" s="48" t="s">
        <v>64</v>
      </c>
      <c r="J211">
        <v>20.7</v>
      </c>
      <c r="K211" s="33">
        <f>VLOOKUP(F211,'Building series'!A:C,2,0)</f>
        <v>3.2</v>
      </c>
      <c r="L211">
        <v>991.7</v>
      </c>
      <c r="M211" s="31">
        <f>L211*K211</f>
        <v>3173.4400000000005</v>
      </c>
      <c r="N211">
        <v>5</v>
      </c>
      <c r="O211" s="31" t="s">
        <v>89</v>
      </c>
      <c r="P211">
        <v>1900</v>
      </c>
      <c r="Q211" s="31">
        <v>11</v>
      </c>
      <c r="R211" s="34">
        <f>SUM(R212:R213)</f>
        <v>991.69999999999993</v>
      </c>
      <c r="S211">
        <f>SUM(S212:S213)</f>
        <v>3173</v>
      </c>
      <c r="T211" s="35">
        <f>(S212*T212+S213*T213)/S211</f>
        <v>19.56508036558462</v>
      </c>
      <c r="U211">
        <f>AVERAGE(U212:U213)</f>
        <v>203</v>
      </c>
      <c r="V211">
        <f>AVERAGE(V212:V213)</f>
        <v>0.42500000000000004</v>
      </c>
      <c r="W211" s="36" t="s">
        <v>65</v>
      </c>
      <c r="X211" s="1" t="s">
        <v>66</v>
      </c>
      <c r="Y211">
        <v>124681</v>
      </c>
      <c r="Z211">
        <v>35988</v>
      </c>
      <c r="AA211">
        <f>SUM(Y211:Z211)</f>
        <v>160669</v>
      </c>
      <c r="AB211">
        <f>AVERAGE(AB212:AB213)</f>
        <v>0.92</v>
      </c>
      <c r="AC211">
        <v>31738</v>
      </c>
      <c r="AD211" s="31">
        <v>32</v>
      </c>
      <c r="AF211" s="31">
        <f>SUM(AF212:AF213)</f>
        <v>130497</v>
      </c>
      <c r="AG211" s="37">
        <f>'Energy efficiency measures'!H562</f>
        <v>108700</v>
      </c>
      <c r="AH211" s="38">
        <f>'Energy efficiency measures'!I562</f>
        <v>7.8110403702160065</v>
      </c>
    </row>
    <row r="212" spans="1:34" s="41" customFormat="1" x14ac:dyDescent="0.25">
      <c r="A212" s="39" t="s">
        <v>67</v>
      </c>
      <c r="B212" s="40" t="s">
        <v>68</v>
      </c>
      <c r="D212" s="42"/>
      <c r="E212" s="43"/>
      <c r="F212" s="43"/>
      <c r="G212" s="48" t="e">
        <f>VLOOKUP(F212,'Building series'!A:F,6,0)</f>
        <v>#N/A</v>
      </c>
      <c r="H212" s="43"/>
      <c r="I212" s="43"/>
      <c r="J212" s="43"/>
      <c r="K212" s="43"/>
      <c r="L212" s="43"/>
      <c r="M212" s="43"/>
      <c r="N212" s="43"/>
      <c r="O212" s="44"/>
      <c r="P212" s="43"/>
      <c r="Q212" s="44"/>
      <c r="R212" s="45">
        <v>919.8</v>
      </c>
      <c r="S212" s="41">
        <v>2943</v>
      </c>
      <c r="T212" s="41">
        <v>20</v>
      </c>
      <c r="U212" s="41">
        <v>203</v>
      </c>
      <c r="V212" s="41">
        <v>0.4</v>
      </c>
      <c r="W212" s="46"/>
      <c r="X212" s="43"/>
      <c r="Y212" s="43"/>
      <c r="Z212" s="43"/>
      <c r="AA212" s="43"/>
      <c r="AB212" s="41">
        <v>0.92</v>
      </c>
      <c r="AC212" s="43"/>
      <c r="AD212" s="44"/>
      <c r="AE212" s="41">
        <f>'Building envelope'!D872</f>
        <v>1252</v>
      </c>
      <c r="AF212" s="47">
        <f>'Building envelope'!E872</f>
        <v>121985</v>
      </c>
      <c r="AG212" s="43"/>
      <c r="AH212" s="44"/>
    </row>
    <row r="213" spans="1:34" s="41" customFormat="1" x14ac:dyDescent="0.25">
      <c r="A213" s="39" t="s">
        <v>69</v>
      </c>
      <c r="B213" s="40" t="s">
        <v>70</v>
      </c>
      <c r="D213" s="42"/>
      <c r="E213" s="43"/>
      <c r="F213" s="43"/>
      <c r="G213" s="48" t="e">
        <f>VLOOKUP(F213,'Building series'!A:F,6,0)</f>
        <v>#N/A</v>
      </c>
      <c r="H213" s="43"/>
      <c r="I213" s="43"/>
      <c r="J213" s="43"/>
      <c r="K213" s="43"/>
      <c r="L213" s="43"/>
      <c r="M213" s="43"/>
      <c r="N213" s="43"/>
      <c r="O213" s="44"/>
      <c r="P213" s="43"/>
      <c r="Q213" s="44"/>
      <c r="R213" s="41">
        <v>71.900000000000006</v>
      </c>
      <c r="S213" s="41">
        <v>230</v>
      </c>
      <c r="T213" s="41">
        <v>14</v>
      </c>
      <c r="U213" s="41">
        <v>203</v>
      </c>
      <c r="V213" s="41">
        <v>0.45</v>
      </c>
      <c r="W213" s="46"/>
      <c r="X213" s="43"/>
      <c r="Y213" s="43"/>
      <c r="Z213" s="43"/>
      <c r="AA213" s="43"/>
      <c r="AB213" s="41">
        <v>0.92</v>
      </c>
      <c r="AC213" s="43"/>
      <c r="AD213" s="44"/>
      <c r="AE213" s="41">
        <f>'Building envelope'!D880</f>
        <v>124.8</v>
      </c>
      <c r="AF213" s="47">
        <f>'Building envelope'!E880</f>
        <v>8512</v>
      </c>
      <c r="AG213" s="43"/>
      <c r="AH213" s="44"/>
    </row>
    <row r="214" spans="1:34" x14ac:dyDescent="0.25">
      <c r="G214" s="48" t="e">
        <f>VLOOKUP(F214,'Building series'!A:F,6,0)</f>
        <v>#N/A</v>
      </c>
    </row>
    <row r="215" spans="1:34" x14ac:dyDescent="0.25">
      <c r="G215" s="48" t="e">
        <f>VLOOKUP(F215,'Building series'!A:F,6,0)</f>
        <v>#N/A</v>
      </c>
    </row>
    <row r="216" spans="1:34" ht="30.75" x14ac:dyDescent="0.3">
      <c r="A216" s="30" t="s">
        <v>190</v>
      </c>
      <c r="C216" s="31"/>
      <c r="D216" s="1" t="s">
        <v>191</v>
      </c>
      <c r="E216" s="32">
        <v>1000170125002</v>
      </c>
      <c r="F216" t="s">
        <v>192</v>
      </c>
      <c r="G216" s="48">
        <f>VLOOKUP(F216,'Building series'!A:F,6,0)</f>
        <v>0</v>
      </c>
      <c r="H216">
        <v>38</v>
      </c>
      <c r="I216">
        <v>14.4</v>
      </c>
      <c r="J216">
        <v>14.4</v>
      </c>
      <c r="K216" s="33">
        <f>VLOOKUP(F216,'Building series'!A:C,2,0)</f>
        <v>3.3</v>
      </c>
      <c r="L216">
        <v>1709.2</v>
      </c>
      <c r="M216" s="31">
        <f>L216*K216</f>
        <v>5640.36</v>
      </c>
      <c r="N216">
        <v>4</v>
      </c>
      <c r="O216" s="31" t="s">
        <v>89</v>
      </c>
      <c r="P216">
        <v>1953</v>
      </c>
      <c r="Q216" s="31">
        <v>16</v>
      </c>
      <c r="R216" s="34">
        <f>SUM(R217:R218)</f>
        <v>1709.2</v>
      </c>
      <c r="S216">
        <f>SUM(S217:S218)</f>
        <v>5640</v>
      </c>
      <c r="T216" s="35">
        <f>(S217*T217+S218*T218)/S216</f>
        <v>18.587943262411347</v>
      </c>
      <c r="U216">
        <f>AVERAGE(U217:U218)</f>
        <v>203</v>
      </c>
      <c r="V216">
        <f>AVERAGE(V217:V218)</f>
        <v>0.51</v>
      </c>
      <c r="W216" s="36" t="s">
        <v>65</v>
      </c>
      <c r="X216" s="1" t="s">
        <v>91</v>
      </c>
      <c r="Y216">
        <v>201681</v>
      </c>
      <c r="Z216">
        <v>40929</v>
      </c>
      <c r="AA216">
        <f>SUM(Y216:Z216)</f>
        <v>242610</v>
      </c>
      <c r="AB216">
        <f>AVERAGE(AB217:AB218)</f>
        <v>0.91</v>
      </c>
      <c r="AC216">
        <v>57760</v>
      </c>
      <c r="AD216" s="31">
        <v>33.799999999999997</v>
      </c>
      <c r="AF216" s="31">
        <f>SUM(AF217:AF218)</f>
        <v>187165</v>
      </c>
      <c r="AG216" s="37">
        <f>'Energy efficiency measures'!H572</f>
        <v>125000</v>
      </c>
      <c r="AH216" s="38">
        <f>'Energy efficiency measures'!I572</f>
        <v>8.9823371322631171</v>
      </c>
    </row>
    <row r="217" spans="1:34" s="41" customFormat="1" x14ac:dyDescent="0.25">
      <c r="A217" s="39" t="s">
        <v>67</v>
      </c>
      <c r="B217" s="40" t="s">
        <v>68</v>
      </c>
      <c r="D217" s="42"/>
      <c r="E217" s="43"/>
      <c r="F217" s="43"/>
      <c r="G217" s="48" t="e">
        <f>VLOOKUP(F217,'Building series'!A:F,6,0)</f>
        <v>#N/A</v>
      </c>
      <c r="H217" s="43"/>
      <c r="I217" s="43"/>
      <c r="J217" s="43"/>
      <c r="K217" s="43"/>
      <c r="L217" s="43"/>
      <c r="M217" s="43"/>
      <c r="N217" s="43"/>
      <c r="O217" s="44"/>
      <c r="P217" s="43"/>
      <c r="Q217" s="44"/>
      <c r="R217" s="45">
        <v>1533</v>
      </c>
      <c r="S217" s="41">
        <v>5059</v>
      </c>
      <c r="T217" s="41">
        <v>19</v>
      </c>
      <c r="U217" s="41">
        <v>203</v>
      </c>
      <c r="V217" s="41">
        <v>0.5</v>
      </c>
      <c r="W217" s="46"/>
      <c r="X217" s="43"/>
      <c r="Y217" s="43"/>
      <c r="Z217" s="43"/>
      <c r="AA217" s="43"/>
      <c r="AB217" s="41">
        <v>0.91</v>
      </c>
      <c r="AC217" s="43"/>
      <c r="AD217" s="44"/>
      <c r="AE217" s="41">
        <f>'Building envelope'!D892</f>
        <v>1870.1</v>
      </c>
      <c r="AF217" s="47">
        <f>'Building envelope'!E892</f>
        <v>173105</v>
      </c>
      <c r="AG217" s="43"/>
      <c r="AH217" s="44"/>
    </row>
    <row r="218" spans="1:34" s="41" customFormat="1" x14ac:dyDescent="0.25">
      <c r="A218" s="39" t="s">
        <v>69</v>
      </c>
      <c r="B218" s="40" t="s">
        <v>70</v>
      </c>
      <c r="D218" s="42"/>
      <c r="E218" s="43"/>
      <c r="F218" s="43"/>
      <c r="G218" s="48" t="e">
        <f>VLOOKUP(F218,'Building series'!A:F,6,0)</f>
        <v>#N/A</v>
      </c>
      <c r="H218" s="43"/>
      <c r="I218" s="43"/>
      <c r="J218" s="43"/>
      <c r="K218" s="43"/>
      <c r="L218" s="43"/>
      <c r="M218" s="43"/>
      <c r="N218" s="43"/>
      <c r="O218" s="44"/>
      <c r="P218" s="43"/>
      <c r="Q218" s="44"/>
      <c r="R218" s="41">
        <v>176.2</v>
      </c>
      <c r="S218" s="41">
        <v>581</v>
      </c>
      <c r="T218" s="41">
        <v>15</v>
      </c>
      <c r="U218" s="41">
        <v>203</v>
      </c>
      <c r="V218" s="41">
        <v>0.52</v>
      </c>
      <c r="W218" s="46"/>
      <c r="X218" s="43"/>
      <c r="Y218" s="43"/>
      <c r="Z218" s="43"/>
      <c r="AA218" s="43"/>
      <c r="AB218" s="41">
        <v>0.91</v>
      </c>
      <c r="AC218" s="43"/>
      <c r="AD218" s="44"/>
      <c r="AE218" s="41">
        <f>'Building envelope'!D900</f>
        <v>192.4</v>
      </c>
      <c r="AF218" s="47">
        <f>'Building envelope'!E900</f>
        <v>14060</v>
      </c>
      <c r="AG218" s="43"/>
      <c r="AH218" s="44"/>
    </row>
    <row r="219" spans="1:34" x14ac:dyDescent="0.25">
      <c r="G219" s="48" t="e">
        <f>VLOOKUP(F219,'Building series'!A:F,6,0)</f>
        <v>#N/A</v>
      </c>
    </row>
    <row r="220" spans="1:34" x14ac:dyDescent="0.25">
      <c r="G220" s="48" t="e">
        <f>VLOOKUP(F220,'Building series'!A:F,6,0)</f>
        <v>#N/A</v>
      </c>
    </row>
    <row r="221" spans="1:34" ht="30.75" x14ac:dyDescent="0.3">
      <c r="A221" s="30" t="s">
        <v>193</v>
      </c>
      <c r="C221" s="31"/>
      <c r="D221" s="1" t="s">
        <v>194</v>
      </c>
      <c r="E221" s="32">
        <v>1000710054001</v>
      </c>
      <c r="F221" t="s">
        <v>148</v>
      </c>
      <c r="G221" s="48">
        <f>VLOOKUP(F221,'Building series'!A:F,6,0)</f>
        <v>467</v>
      </c>
      <c r="H221">
        <v>77</v>
      </c>
      <c r="I221">
        <v>10.5</v>
      </c>
      <c r="J221">
        <v>25.2</v>
      </c>
      <c r="K221" s="33">
        <f>VLOOKUP(F221,'Building series'!A:C,2,0)</f>
        <v>2.5</v>
      </c>
      <c r="L221">
        <v>6449.56</v>
      </c>
      <c r="M221" s="31">
        <f>L221*K221</f>
        <v>16123.900000000001</v>
      </c>
      <c r="N221">
        <v>9</v>
      </c>
      <c r="O221" s="31" t="s">
        <v>74</v>
      </c>
      <c r="P221">
        <v>1975</v>
      </c>
      <c r="Q221" s="31">
        <v>108</v>
      </c>
      <c r="R221" s="34">
        <f>SUM(R222:R223)</f>
        <v>6449.56</v>
      </c>
      <c r="S221">
        <f>SUM(S222:S223)</f>
        <v>16124</v>
      </c>
      <c r="T221" s="35">
        <f>(S222*T222+S223*T223)/S221</f>
        <v>20.344765566856861</v>
      </c>
      <c r="U221">
        <f>AVERAGE(U222:U223)</f>
        <v>203</v>
      </c>
      <c r="V221">
        <f>AVERAGE(V222:V223)</f>
        <v>0.57499999999999996</v>
      </c>
      <c r="W221" s="36" t="s">
        <v>65</v>
      </c>
      <c r="X221" s="1" t="s">
        <v>66</v>
      </c>
      <c r="Y221">
        <v>656000</v>
      </c>
      <c r="Z221">
        <v>388090</v>
      </c>
      <c r="AA221">
        <f>SUM(Y221:Z221)</f>
        <v>1044090</v>
      </c>
      <c r="AB221">
        <f>AVERAGE(AB222:AB223)</f>
        <v>0.91</v>
      </c>
      <c r="AC221">
        <v>228806</v>
      </c>
      <c r="AD221" s="31">
        <v>35.5</v>
      </c>
      <c r="AF221" s="31">
        <f>SUM(AF222:AF223)</f>
        <v>654003</v>
      </c>
      <c r="AG221" s="37">
        <f>'Energy efficiency measures'!H586</f>
        <v>413600</v>
      </c>
      <c r="AH221" s="38">
        <f>'Energy efficiency measures'!I586</f>
        <v>29.720757103232202</v>
      </c>
    </row>
    <row r="222" spans="1:34" s="41" customFormat="1" x14ac:dyDescent="0.25">
      <c r="A222" s="39" t="s">
        <v>67</v>
      </c>
      <c r="B222" s="40" t="s">
        <v>68</v>
      </c>
      <c r="D222" s="42"/>
      <c r="E222" s="43"/>
      <c r="F222" s="43"/>
      <c r="G222" s="48" t="e">
        <f>VLOOKUP(F222,'Building series'!A:F,6,0)</f>
        <v>#N/A</v>
      </c>
      <c r="H222" s="43"/>
      <c r="I222" s="43"/>
      <c r="J222" s="43"/>
      <c r="K222" s="43"/>
      <c r="L222" s="43"/>
      <c r="M222" s="43"/>
      <c r="N222" s="43"/>
      <c r="O222" s="44"/>
      <c r="P222" s="43"/>
      <c r="Q222" s="44"/>
      <c r="R222" s="45">
        <v>5604.42</v>
      </c>
      <c r="S222" s="41">
        <v>14011</v>
      </c>
      <c r="T222" s="41">
        <v>21</v>
      </c>
      <c r="U222" s="41">
        <v>203</v>
      </c>
      <c r="V222" s="41">
        <v>0.55000000000000004</v>
      </c>
      <c r="W222" s="46"/>
      <c r="X222" s="43"/>
      <c r="Y222" s="43"/>
      <c r="Z222" s="43"/>
      <c r="AA222" s="43"/>
      <c r="AB222" s="41">
        <v>0.91</v>
      </c>
      <c r="AC222" s="43"/>
      <c r="AD222" s="44"/>
      <c r="AE222" s="41">
        <f>'Building envelope'!D912</f>
        <v>5872.4000000000005</v>
      </c>
      <c r="AF222" s="47">
        <f>'Building envelope'!E912</f>
        <v>600820</v>
      </c>
      <c r="AG222" s="43"/>
      <c r="AH222" s="44"/>
    </row>
    <row r="223" spans="1:34" s="41" customFormat="1" x14ac:dyDescent="0.25">
      <c r="A223" s="39" t="s">
        <v>69</v>
      </c>
      <c r="B223" s="40" t="s">
        <v>70</v>
      </c>
      <c r="D223" s="42"/>
      <c r="E223" s="43"/>
      <c r="F223" s="43"/>
      <c r="G223" s="48" t="e">
        <f>VLOOKUP(F223,'Building series'!A:F,6,0)</f>
        <v>#N/A</v>
      </c>
      <c r="H223" s="43"/>
      <c r="I223" s="43"/>
      <c r="J223" s="43"/>
      <c r="K223" s="43"/>
      <c r="L223" s="43"/>
      <c r="M223" s="43"/>
      <c r="N223" s="43"/>
      <c r="O223" s="44"/>
      <c r="P223" s="43"/>
      <c r="Q223" s="44"/>
      <c r="R223" s="41">
        <v>845.14</v>
      </c>
      <c r="S223" s="41">
        <v>2113</v>
      </c>
      <c r="T223" s="41">
        <v>16</v>
      </c>
      <c r="U223" s="41">
        <v>203</v>
      </c>
      <c r="V223" s="41">
        <v>0.6</v>
      </c>
      <c r="W223" s="46"/>
      <c r="X223" s="43"/>
      <c r="Y223" s="43"/>
      <c r="Z223" s="43"/>
      <c r="AA223" s="43"/>
      <c r="AB223" s="41">
        <v>0.91</v>
      </c>
      <c r="AC223" s="43"/>
      <c r="AD223" s="44"/>
      <c r="AE223" s="41">
        <f>'Building envelope'!D920</f>
        <v>682.19999999999993</v>
      </c>
      <c r="AF223" s="47">
        <f>'Building envelope'!E920</f>
        <v>53183</v>
      </c>
      <c r="AG223" s="43"/>
      <c r="AH223" s="44"/>
    </row>
    <row r="224" spans="1:34" x14ac:dyDescent="0.25">
      <c r="G224" s="48" t="e">
        <f>VLOOKUP(F224,'Building series'!A:F,6,0)</f>
        <v>#N/A</v>
      </c>
    </row>
    <row r="225" spans="1:34" x14ac:dyDescent="0.25">
      <c r="G225" s="48" t="e">
        <f>VLOOKUP(F225,'Building series'!A:F,6,0)</f>
        <v>#N/A</v>
      </c>
    </row>
    <row r="226" spans="1:34" ht="30.75" x14ac:dyDescent="0.3">
      <c r="A226" s="30" t="s">
        <v>195</v>
      </c>
      <c r="C226" s="31"/>
      <c r="D226" s="1" t="s">
        <v>196</v>
      </c>
      <c r="E226" s="32">
        <v>1000711537001</v>
      </c>
      <c r="F226" t="s">
        <v>169</v>
      </c>
      <c r="G226" s="48">
        <f>VLOOKUP(F226,'Building series'!A:F,6,0)</f>
        <v>602</v>
      </c>
      <c r="H226">
        <v>52</v>
      </c>
      <c r="I226">
        <v>10.6</v>
      </c>
      <c r="J226">
        <v>25.2</v>
      </c>
      <c r="K226" s="33">
        <f>VLOOKUP(F226,'Building series'!A:C,2,0)</f>
        <v>2.5</v>
      </c>
      <c r="L226">
        <v>4206.6000000000004</v>
      </c>
      <c r="M226" s="31">
        <f>L226*K226</f>
        <v>10516.5</v>
      </c>
      <c r="N226">
        <v>9</v>
      </c>
      <c r="O226" s="31" t="s">
        <v>74</v>
      </c>
      <c r="P226">
        <v>1984</v>
      </c>
      <c r="Q226" s="31">
        <v>72</v>
      </c>
      <c r="R226" s="34">
        <f>SUM(R227:R228)</f>
        <v>4206.6000000000004</v>
      </c>
      <c r="S226">
        <f>SUM(S227:S228)</f>
        <v>10516.599999999999</v>
      </c>
      <c r="T226" s="35">
        <f>(S227*T227+S228*T228)/S226</f>
        <v>18.708727155164219</v>
      </c>
      <c r="U226">
        <f>AVERAGE(U227:U228)</f>
        <v>203</v>
      </c>
      <c r="V226">
        <f>AVERAGE(V227:V228)</f>
        <v>0.4</v>
      </c>
      <c r="W226" s="36" t="s">
        <v>65</v>
      </c>
      <c r="X226" s="1" t="s">
        <v>66</v>
      </c>
      <c r="Y226">
        <v>379634</v>
      </c>
      <c r="Z226">
        <v>326393.59999999998</v>
      </c>
      <c r="AA226">
        <f>SUM(Y226:Z226)</f>
        <v>706027.6</v>
      </c>
      <c r="AB226">
        <f>AVERAGE(AB227:AB228)</f>
        <v>0.95</v>
      </c>
      <c r="AC226">
        <v>140559</v>
      </c>
      <c r="AD226" s="31">
        <v>33.4</v>
      </c>
      <c r="AF226" s="31">
        <f>SUM(AF227:AF228)</f>
        <v>432044.90000000008</v>
      </c>
      <c r="AG226" s="37">
        <f>'Energy efficiency measures'!H599</f>
        <v>304100</v>
      </c>
      <c r="AH226" s="38">
        <f>'Energy efficiency measures'!I599</f>
        <v>21.852229775369711</v>
      </c>
    </row>
    <row r="227" spans="1:34" s="41" customFormat="1" x14ac:dyDescent="0.25">
      <c r="A227" s="39" t="s">
        <v>67</v>
      </c>
      <c r="B227" s="40" t="s">
        <v>68</v>
      </c>
      <c r="D227" s="42"/>
      <c r="E227" s="43"/>
      <c r="F227" s="43"/>
      <c r="G227" s="48" t="e">
        <f>VLOOKUP(F227,'Building series'!A:F,6,0)</f>
        <v>#N/A</v>
      </c>
      <c r="H227" s="43"/>
      <c r="I227" s="43"/>
      <c r="J227" s="43"/>
      <c r="K227" s="43"/>
      <c r="L227" s="43"/>
      <c r="M227" s="43"/>
      <c r="N227" s="43"/>
      <c r="O227" s="44"/>
      <c r="P227" s="43"/>
      <c r="Q227" s="44"/>
      <c r="R227" s="45">
        <v>3900.3</v>
      </c>
      <c r="S227" s="41">
        <v>9750.7999999999993</v>
      </c>
      <c r="T227" s="41">
        <v>19</v>
      </c>
      <c r="U227" s="41">
        <v>203</v>
      </c>
      <c r="V227" s="41">
        <v>0.4</v>
      </c>
      <c r="W227" s="46"/>
      <c r="X227" s="43"/>
      <c r="Y227" s="43"/>
      <c r="Z227" s="43"/>
      <c r="AA227" s="43"/>
      <c r="AB227" s="41">
        <v>0.95</v>
      </c>
      <c r="AC227" s="43"/>
      <c r="AD227" s="44"/>
      <c r="AE227" s="41">
        <f>'Building envelope'!D932</f>
        <v>4320.8</v>
      </c>
      <c r="AF227" s="47">
        <f>'Building envelope'!E932</f>
        <v>399963.20000000007</v>
      </c>
      <c r="AG227" s="43"/>
      <c r="AH227" s="44"/>
    </row>
    <row r="228" spans="1:34" s="41" customFormat="1" x14ac:dyDescent="0.25">
      <c r="A228" s="39" t="s">
        <v>69</v>
      </c>
      <c r="B228" s="40" t="s">
        <v>70</v>
      </c>
      <c r="D228" s="42"/>
      <c r="E228" s="43"/>
      <c r="F228" s="43"/>
      <c r="G228" s="48" t="e">
        <f>VLOOKUP(F228,'Building series'!A:F,6,0)</f>
        <v>#N/A</v>
      </c>
      <c r="H228" s="43"/>
      <c r="I228" s="43"/>
      <c r="J228" s="43"/>
      <c r="K228" s="43"/>
      <c r="L228" s="43"/>
      <c r="M228" s="43"/>
      <c r="N228" s="43"/>
      <c r="O228" s="44"/>
      <c r="P228" s="43"/>
      <c r="Q228" s="44"/>
      <c r="R228" s="41">
        <v>306.3</v>
      </c>
      <c r="S228" s="41">
        <v>765.8</v>
      </c>
      <c r="T228" s="41">
        <v>15</v>
      </c>
      <c r="U228" s="41">
        <v>203</v>
      </c>
      <c r="V228" s="41">
        <v>0.4</v>
      </c>
      <c r="W228" s="46"/>
      <c r="X228" s="43"/>
      <c r="Y228" s="43"/>
      <c r="Z228" s="43"/>
      <c r="AA228" s="43"/>
      <c r="AB228" s="41">
        <v>0.95</v>
      </c>
      <c r="AC228" s="43"/>
      <c r="AD228" s="44"/>
      <c r="AE228" s="41">
        <f>'Building envelope'!D941</f>
        <v>438.90000000000009</v>
      </c>
      <c r="AF228" s="47">
        <f>'Building envelope'!E941</f>
        <v>32081.699999999997</v>
      </c>
      <c r="AG228" s="43"/>
      <c r="AH228" s="44"/>
    </row>
    <row r="229" spans="1:34" x14ac:dyDescent="0.25">
      <c r="G229" s="48" t="e">
        <f>VLOOKUP(F229,'Building series'!A:F,6,0)</f>
        <v>#N/A</v>
      </c>
    </row>
    <row r="230" spans="1:34" x14ac:dyDescent="0.25">
      <c r="G230" s="48" t="e">
        <f>VLOOKUP(F230,'Building series'!A:F,6,0)</f>
        <v>#N/A</v>
      </c>
    </row>
    <row r="231" spans="1:34" ht="30.75" x14ac:dyDescent="0.3">
      <c r="A231" s="30" t="s">
        <v>197</v>
      </c>
      <c r="C231" s="31"/>
      <c r="D231" s="1" t="s">
        <v>198</v>
      </c>
      <c r="E231" s="32">
        <v>1000712161001</v>
      </c>
      <c r="F231" t="s">
        <v>199</v>
      </c>
      <c r="G231" s="48">
        <f>VLOOKUP(F231,'Building series'!A:F,6,0)</f>
        <v>464</v>
      </c>
      <c r="H231">
        <v>51.5</v>
      </c>
      <c r="I231">
        <v>12</v>
      </c>
      <c r="J231">
        <v>14.3</v>
      </c>
      <c r="K231" s="33">
        <f>VLOOKUP(F231,'Building series'!A:C,2,0)</f>
        <v>2.5499999999999998</v>
      </c>
      <c r="L231">
        <v>2553.6</v>
      </c>
      <c r="M231" s="31">
        <f>L231*K231</f>
        <v>6511.6799999999994</v>
      </c>
      <c r="N231">
        <v>5</v>
      </c>
      <c r="O231" s="31" t="s">
        <v>74</v>
      </c>
      <c r="P231">
        <v>1976</v>
      </c>
      <c r="Q231" s="31">
        <v>45</v>
      </c>
      <c r="R231" s="34">
        <f>SUM(R232:R233)</f>
        <v>2553.6000000000004</v>
      </c>
      <c r="S231">
        <f>SUM(S232:S233)</f>
        <v>6511.7000000000007</v>
      </c>
      <c r="T231" s="35">
        <f>(S232*T232+S233*T233)/S231</f>
        <v>18.188468449099311</v>
      </c>
      <c r="U231">
        <f>AVERAGE(U232:U233)</f>
        <v>203</v>
      </c>
      <c r="V231">
        <f>AVERAGE(V232:V233)</f>
        <v>0.4</v>
      </c>
      <c r="W231" s="36" t="s">
        <v>65</v>
      </c>
      <c r="X231" s="1" t="s">
        <v>66</v>
      </c>
      <c r="Y231">
        <v>222228</v>
      </c>
      <c r="Z231">
        <v>170784</v>
      </c>
      <c r="AA231">
        <f>SUM(Y231:Z231)</f>
        <v>393012</v>
      </c>
      <c r="AB231">
        <f>AVERAGE(AB232:AB233)</f>
        <v>0.95699999999999996</v>
      </c>
      <c r="AC231">
        <v>76849</v>
      </c>
      <c r="AD231" s="31">
        <v>30.1</v>
      </c>
      <c r="AF231" s="31">
        <f>SUM(AF232:AF233)</f>
        <v>246577.40000000002</v>
      </c>
      <c r="AG231" s="37">
        <f>'Energy efficiency measures'!H612</f>
        <v>168900</v>
      </c>
      <c r="AH231" s="38">
        <f>'Energy efficiency measures'!I612</f>
        <v>12.136933933113925</v>
      </c>
    </row>
    <row r="232" spans="1:34" s="41" customFormat="1" x14ac:dyDescent="0.25">
      <c r="A232" s="39" t="s">
        <v>67</v>
      </c>
      <c r="B232" s="40" t="s">
        <v>68</v>
      </c>
      <c r="D232" s="42"/>
      <c r="E232" s="43"/>
      <c r="F232" s="43"/>
      <c r="G232" s="48" t="e">
        <f>VLOOKUP(F232,'Building series'!A:F,6,0)</f>
        <v>#N/A</v>
      </c>
      <c r="H232" s="43"/>
      <c r="I232" s="43"/>
      <c r="J232" s="43"/>
      <c r="K232" s="43"/>
      <c r="L232" s="43"/>
      <c r="M232" s="43"/>
      <c r="N232" s="43"/>
      <c r="O232" s="44"/>
      <c r="P232" s="43"/>
      <c r="Q232" s="44"/>
      <c r="R232" s="45">
        <v>2326.3000000000002</v>
      </c>
      <c r="S232" s="41">
        <v>5932.1</v>
      </c>
      <c r="T232" s="41">
        <v>18.5</v>
      </c>
      <c r="U232" s="41">
        <v>203</v>
      </c>
      <c r="V232" s="41">
        <v>0.4</v>
      </c>
      <c r="W232" s="46"/>
      <c r="X232" s="43"/>
      <c r="Y232" s="43"/>
      <c r="Z232" s="43"/>
      <c r="AA232" s="43"/>
      <c r="AB232" s="41">
        <v>0.95699999999999996</v>
      </c>
      <c r="AC232" s="43"/>
      <c r="AD232" s="44"/>
      <c r="AE232" s="41">
        <f>'Building envelope'!D954</f>
        <v>2565.8000000000002</v>
      </c>
      <c r="AF232" s="47">
        <f>'Building envelope'!E954</f>
        <v>231275.2</v>
      </c>
      <c r="AG232" s="43"/>
      <c r="AH232" s="44"/>
    </row>
    <row r="233" spans="1:34" s="41" customFormat="1" x14ac:dyDescent="0.25">
      <c r="A233" s="39" t="s">
        <v>69</v>
      </c>
      <c r="B233" s="40" t="s">
        <v>70</v>
      </c>
      <c r="D233" s="42"/>
      <c r="E233" s="43"/>
      <c r="F233" s="43"/>
      <c r="G233" s="48" t="e">
        <f>VLOOKUP(F233,'Building series'!A:F,6,0)</f>
        <v>#N/A</v>
      </c>
      <c r="H233" s="43"/>
      <c r="I233" s="43"/>
      <c r="J233" s="43"/>
      <c r="K233" s="43"/>
      <c r="L233" s="43"/>
      <c r="M233" s="43"/>
      <c r="N233" s="43"/>
      <c r="O233" s="44"/>
      <c r="P233" s="43"/>
      <c r="Q233" s="44"/>
      <c r="R233" s="41">
        <v>227.3</v>
      </c>
      <c r="S233" s="41">
        <v>579.6</v>
      </c>
      <c r="T233" s="41">
        <v>15</v>
      </c>
      <c r="U233" s="41">
        <v>203</v>
      </c>
      <c r="V233" s="41">
        <v>0.4</v>
      </c>
      <c r="W233" s="46"/>
      <c r="X233" s="43"/>
      <c r="Y233" s="43"/>
      <c r="Z233" s="43"/>
      <c r="AA233" s="43"/>
      <c r="AB233" s="41">
        <v>0.95699999999999996</v>
      </c>
      <c r="AC233" s="43"/>
      <c r="AD233" s="44"/>
      <c r="AE233" s="41">
        <f>'Building envelope'!D962</f>
        <v>209.3</v>
      </c>
      <c r="AF233" s="47">
        <f>'Building envelope'!E962</f>
        <v>15302.2</v>
      </c>
      <c r="AG233" s="43"/>
      <c r="AH233" s="44"/>
    </row>
    <row r="234" spans="1:34" x14ac:dyDescent="0.25">
      <c r="G234" s="48" t="e">
        <f>VLOOKUP(F234,'Building series'!A:F,6,0)</f>
        <v>#N/A</v>
      </c>
    </row>
    <row r="235" spans="1:34" x14ac:dyDescent="0.25">
      <c r="G235" s="48" t="e">
        <f>VLOOKUP(F235,'Building series'!A:F,6,0)</f>
        <v>#N/A</v>
      </c>
    </row>
    <row r="236" spans="1:34" ht="30.75" x14ac:dyDescent="0.3">
      <c r="A236" s="30" t="s">
        <v>200</v>
      </c>
      <c r="C236" s="31"/>
      <c r="D236" s="1" t="s">
        <v>201</v>
      </c>
      <c r="E236" s="32">
        <v>1001150140001</v>
      </c>
      <c r="F236" t="s">
        <v>202</v>
      </c>
      <c r="G236" s="48">
        <f>VLOOKUP(F236,'Building series'!A:F,6,0)</f>
        <v>0</v>
      </c>
      <c r="H236">
        <v>19.399999999999999</v>
      </c>
      <c r="I236">
        <v>13.1</v>
      </c>
      <c r="J236">
        <v>9.3000000000000007</v>
      </c>
      <c r="K236" s="33">
        <f>VLOOKUP(F236,'Building series'!A:C,2,0)</f>
        <v>2.8</v>
      </c>
      <c r="L236">
        <v>634.6</v>
      </c>
      <c r="M236" s="31">
        <f>L236*K236</f>
        <v>1776.8799999999999</v>
      </c>
      <c r="N236">
        <v>3</v>
      </c>
      <c r="O236" s="31" t="s">
        <v>74</v>
      </c>
      <c r="P236">
        <v>1926</v>
      </c>
      <c r="Q236" s="31">
        <v>12</v>
      </c>
      <c r="R236" s="34">
        <f>SUM(R237:R238)</f>
        <v>634.6</v>
      </c>
      <c r="S236">
        <f>SUM(S237:S238)</f>
        <v>1776.8999999999999</v>
      </c>
      <c r="T236" s="35">
        <f>(S237*T237+S238*T238)/S236</f>
        <v>17.825088637514774</v>
      </c>
      <c r="U236">
        <f>AVERAGE(U237:U238)</f>
        <v>203</v>
      </c>
      <c r="V236">
        <f>AVERAGE(V237:V238)</f>
        <v>0.4</v>
      </c>
      <c r="W236" s="36" t="s">
        <v>65</v>
      </c>
      <c r="X236" s="1" t="s">
        <v>66</v>
      </c>
      <c r="Y236">
        <v>79336</v>
      </c>
      <c r="Z236">
        <v>16824</v>
      </c>
      <c r="AA236">
        <f>SUM(Y236:Z236)</f>
        <v>96160</v>
      </c>
      <c r="AB236">
        <f>AVERAGE(AB237:AB238)</f>
        <v>0.95099999999999996</v>
      </c>
      <c r="AC236">
        <v>19993</v>
      </c>
      <c r="AD236" s="31">
        <v>31.5</v>
      </c>
      <c r="AF236" s="31">
        <f>SUM(AF237:AF238)</f>
        <v>88129.9</v>
      </c>
      <c r="AG236" s="37">
        <f>'Energy efficiency measures'!H626</f>
        <v>69900</v>
      </c>
      <c r="AH236" s="38">
        <f>'Energy efficiency measures'!I626</f>
        <v>5.0229229243615352</v>
      </c>
    </row>
    <row r="237" spans="1:34" s="41" customFormat="1" x14ac:dyDescent="0.25">
      <c r="A237" s="39" t="s">
        <v>67</v>
      </c>
      <c r="B237" s="40" t="s">
        <v>68</v>
      </c>
      <c r="D237" s="42"/>
      <c r="E237" s="43"/>
      <c r="F237" s="43"/>
      <c r="G237" s="48" t="e">
        <f>VLOOKUP(F237,'Building series'!A:F,6,0)</f>
        <v>#N/A</v>
      </c>
      <c r="H237" s="43"/>
      <c r="I237" s="43"/>
      <c r="J237" s="43"/>
      <c r="K237" s="43"/>
      <c r="L237" s="43"/>
      <c r="M237" s="43"/>
      <c r="N237" s="43"/>
      <c r="O237" s="44"/>
      <c r="P237" s="43"/>
      <c r="Q237" s="44"/>
      <c r="R237" s="45">
        <v>597.6</v>
      </c>
      <c r="S237" s="41">
        <v>1673.3</v>
      </c>
      <c r="T237" s="41">
        <v>18</v>
      </c>
      <c r="U237" s="41">
        <v>203</v>
      </c>
      <c r="V237" s="41">
        <v>0.4</v>
      </c>
      <c r="W237" s="46"/>
      <c r="X237" s="43"/>
      <c r="Y237" s="43"/>
      <c r="Z237" s="43"/>
      <c r="AA237" s="43"/>
      <c r="AB237" s="41">
        <v>0.95099999999999996</v>
      </c>
      <c r="AC237" s="43"/>
      <c r="AD237" s="44"/>
      <c r="AE237" s="41">
        <f>'Building envelope'!D977</f>
        <v>949.7</v>
      </c>
      <c r="AF237" s="47">
        <f>'Building envelope'!E977</f>
        <v>83284.7</v>
      </c>
      <c r="AG237" s="43"/>
      <c r="AH237" s="44"/>
    </row>
    <row r="238" spans="1:34" s="41" customFormat="1" x14ac:dyDescent="0.25">
      <c r="A238" s="39" t="s">
        <v>69</v>
      </c>
      <c r="B238" s="40" t="s">
        <v>70</v>
      </c>
      <c r="D238" s="42"/>
      <c r="E238" s="43"/>
      <c r="F238" s="43"/>
      <c r="G238" s="48" t="e">
        <f>VLOOKUP(F238,'Building series'!A:F,6,0)</f>
        <v>#N/A</v>
      </c>
      <c r="H238" s="43"/>
      <c r="I238" s="43"/>
      <c r="J238" s="43"/>
      <c r="K238" s="43"/>
      <c r="L238" s="43"/>
      <c r="M238" s="43"/>
      <c r="N238" s="43"/>
      <c r="O238" s="44"/>
      <c r="P238" s="43"/>
      <c r="Q238" s="44"/>
      <c r="R238" s="41">
        <v>37</v>
      </c>
      <c r="S238" s="41">
        <v>103.6</v>
      </c>
      <c r="T238" s="41">
        <v>15</v>
      </c>
      <c r="U238" s="41">
        <v>203</v>
      </c>
      <c r="V238" s="41">
        <v>0.4</v>
      </c>
      <c r="W238" s="46"/>
      <c r="X238" s="43"/>
      <c r="Y238" s="43"/>
      <c r="Z238" s="43"/>
      <c r="AA238" s="43"/>
      <c r="AB238" s="41">
        <v>0.95099999999999996</v>
      </c>
      <c r="AC238" s="43"/>
      <c r="AD238" s="44"/>
      <c r="AE238" s="41">
        <f>'Building envelope'!D986</f>
        <v>66.300000000000011</v>
      </c>
      <c r="AF238" s="47">
        <f>'Building envelope'!E986</f>
        <v>4845.2000000000007</v>
      </c>
      <c r="AG238" s="43"/>
      <c r="AH238" s="44"/>
    </row>
    <row r="239" spans="1:34" x14ac:dyDescent="0.25">
      <c r="G239" s="48" t="e">
        <f>VLOOKUP(F239,'Building series'!A:F,6,0)</f>
        <v>#N/A</v>
      </c>
    </row>
    <row r="240" spans="1:34" x14ac:dyDescent="0.25">
      <c r="G240" s="48" t="e">
        <f>VLOOKUP(F240,'Building series'!A:F,6,0)</f>
        <v>#N/A</v>
      </c>
    </row>
    <row r="241" spans="1:34" ht="30.75" x14ac:dyDescent="0.3">
      <c r="A241" s="30" t="s">
        <v>203</v>
      </c>
      <c r="C241" s="31"/>
      <c r="D241" s="1" t="s">
        <v>204</v>
      </c>
      <c r="E241" s="32">
        <v>1001222005015</v>
      </c>
      <c r="F241" t="s">
        <v>205</v>
      </c>
      <c r="G241" s="48">
        <f>VLOOKUP(F241,'Building series'!A:F,6,0)</f>
        <v>0</v>
      </c>
      <c r="H241">
        <v>32.299999999999997</v>
      </c>
      <c r="I241">
        <v>15.3</v>
      </c>
      <c r="J241">
        <v>46.9</v>
      </c>
      <c r="K241" s="33">
        <f>VLOOKUP(F241,'Building series'!A:C,2,0)</f>
        <v>2.63</v>
      </c>
      <c r="L241">
        <v>6081.5</v>
      </c>
      <c r="M241" s="31">
        <f>L241*K241</f>
        <v>15994.344999999999</v>
      </c>
      <c r="N241">
        <v>16</v>
      </c>
      <c r="O241" s="31" t="s">
        <v>74</v>
      </c>
      <c r="P241">
        <v>1982</v>
      </c>
      <c r="Q241" s="31">
        <v>93</v>
      </c>
      <c r="R241" s="34">
        <f>SUM(R242:R243)</f>
        <v>6081.5</v>
      </c>
      <c r="S241">
        <f>SUM(S242:S243)</f>
        <v>15994.300000000001</v>
      </c>
      <c r="T241" s="35">
        <f>(S242*T242+S243*T243)/S241</f>
        <v>19.249857761827649</v>
      </c>
      <c r="U241">
        <f>AVERAGE(U242:U243)</f>
        <v>203</v>
      </c>
      <c r="V241">
        <f>AVERAGE(V242:V243)</f>
        <v>0.4</v>
      </c>
      <c r="W241" s="36" t="s">
        <v>65</v>
      </c>
      <c r="X241" s="1" t="s">
        <v>66</v>
      </c>
      <c r="Y241">
        <v>499461.2</v>
      </c>
      <c r="Z241">
        <v>352743.8</v>
      </c>
      <c r="AA241">
        <f>SUM(Y241:Z241)</f>
        <v>852205</v>
      </c>
      <c r="AB241">
        <f>AVERAGE(AB242:AB243)</f>
        <v>0.95699999999999996</v>
      </c>
      <c r="AC241">
        <v>194428</v>
      </c>
      <c r="AD241" s="31">
        <v>32</v>
      </c>
      <c r="AF241" s="31">
        <f>SUM(AF242:AF243)</f>
        <v>541039.5</v>
      </c>
      <c r="AG241" s="37">
        <f>'Energy efficiency measures'!H640</f>
        <v>387800</v>
      </c>
      <c r="AH241" s="38">
        <f>'Energy efficiency measures'!I640</f>
        <v>27.866802719133094</v>
      </c>
    </row>
    <row r="242" spans="1:34" s="41" customFormat="1" x14ac:dyDescent="0.25">
      <c r="A242" s="39" t="s">
        <v>67</v>
      </c>
      <c r="B242" s="40" t="s">
        <v>68</v>
      </c>
      <c r="D242" s="42"/>
      <c r="E242" s="43"/>
      <c r="F242" s="43"/>
      <c r="G242" s="48" t="e">
        <f>VLOOKUP(F242,'Building series'!A:F,6,0)</f>
        <v>#N/A</v>
      </c>
      <c r="H242" s="43"/>
      <c r="I242" s="43"/>
      <c r="J242" s="43"/>
      <c r="K242" s="43"/>
      <c r="L242" s="43"/>
      <c r="M242" s="43"/>
      <c r="N242" s="43"/>
      <c r="O242" s="44"/>
      <c r="P242" s="43"/>
      <c r="Q242" s="44"/>
      <c r="R242" s="45">
        <v>5169.1000000000004</v>
      </c>
      <c r="S242" s="41">
        <v>13594.7</v>
      </c>
      <c r="T242" s="41">
        <v>20</v>
      </c>
      <c r="U242" s="41">
        <v>203</v>
      </c>
      <c r="V242" s="41">
        <v>0.4</v>
      </c>
      <c r="W242" s="46"/>
      <c r="X242" s="43"/>
      <c r="Y242" s="43"/>
      <c r="Z242" s="43"/>
      <c r="AA242" s="43"/>
      <c r="AB242" s="41">
        <v>0.95699999999999996</v>
      </c>
      <c r="AC242" s="43"/>
      <c r="AD242" s="44"/>
      <c r="AE242" s="41">
        <f>'Building envelope'!D998</f>
        <v>5142.6000000000004</v>
      </c>
      <c r="AF242" s="47">
        <f>'Building envelope'!E998</f>
        <v>501098</v>
      </c>
      <c r="AG242" s="43"/>
      <c r="AH242" s="44"/>
    </row>
    <row r="243" spans="1:34" s="41" customFormat="1" x14ac:dyDescent="0.25">
      <c r="A243" s="39" t="s">
        <v>69</v>
      </c>
      <c r="B243" s="40" t="s">
        <v>70</v>
      </c>
      <c r="D243" s="42"/>
      <c r="E243" s="43"/>
      <c r="F243" s="43"/>
      <c r="G243" s="48" t="e">
        <f>VLOOKUP(F243,'Building series'!A:F,6,0)</f>
        <v>#N/A</v>
      </c>
      <c r="H243" s="43"/>
      <c r="I243" s="43"/>
      <c r="J243" s="43"/>
      <c r="K243" s="43"/>
      <c r="L243" s="43"/>
      <c r="M243" s="43"/>
      <c r="N243" s="43"/>
      <c r="O243" s="44"/>
      <c r="P243" s="43"/>
      <c r="Q243" s="44"/>
      <c r="R243" s="41">
        <v>912.4</v>
      </c>
      <c r="S243" s="41">
        <v>2399.6</v>
      </c>
      <c r="T243" s="41">
        <v>15</v>
      </c>
      <c r="U243" s="41">
        <v>203</v>
      </c>
      <c r="V243" s="41">
        <v>0.4</v>
      </c>
      <c r="W243" s="46"/>
      <c r="X243" s="43"/>
      <c r="Y243" s="43"/>
      <c r="Z243" s="43"/>
      <c r="AA243" s="43"/>
      <c r="AB243" s="41">
        <v>0.95699999999999996</v>
      </c>
      <c r="AC243" s="43"/>
      <c r="AD243" s="44"/>
      <c r="AE243" s="41">
        <f>'Building envelope'!D1009</f>
        <v>546.6</v>
      </c>
      <c r="AF243" s="47">
        <f>'Building envelope'!E1009</f>
        <v>39941.499999999993</v>
      </c>
      <c r="AG243" s="43"/>
      <c r="AH243" s="44"/>
    </row>
    <row r="244" spans="1:34" x14ac:dyDescent="0.25">
      <c r="G244" s="48" t="e">
        <f>VLOOKUP(F244,'Building series'!A:F,6,0)</f>
        <v>#N/A</v>
      </c>
    </row>
    <row r="245" spans="1:34" x14ac:dyDescent="0.25">
      <c r="G245" s="48" t="e">
        <f>VLOOKUP(F245,'Building series'!A:F,6,0)</f>
        <v>#N/A</v>
      </c>
    </row>
    <row r="246" spans="1:34" ht="30.75" x14ac:dyDescent="0.3">
      <c r="A246" s="30" t="s">
        <v>206</v>
      </c>
      <c r="C246" s="31"/>
      <c r="D246" s="1" t="s">
        <v>207</v>
      </c>
      <c r="E246" s="32">
        <v>1000722120001</v>
      </c>
      <c r="F246" t="s">
        <v>148</v>
      </c>
      <c r="G246" s="48">
        <f>VLOOKUP(F246,'Building series'!A:F,6,0)</f>
        <v>467</v>
      </c>
      <c r="H246">
        <v>129</v>
      </c>
      <c r="I246">
        <v>10.5</v>
      </c>
      <c r="J246">
        <v>14</v>
      </c>
      <c r="K246" s="33">
        <f>VLOOKUP(F246,'Building series'!A:C,2,0)</f>
        <v>2.5</v>
      </c>
      <c r="L246">
        <v>5861.7</v>
      </c>
      <c r="M246" s="31">
        <f>L246*K246</f>
        <v>14654.25</v>
      </c>
      <c r="N246">
        <v>5</v>
      </c>
      <c r="O246" s="31" t="s">
        <v>74</v>
      </c>
      <c r="P246">
        <v>1966</v>
      </c>
      <c r="Q246" s="31">
        <v>120</v>
      </c>
      <c r="R246" s="34">
        <f>SUM(R247:R248)</f>
        <v>5861.7</v>
      </c>
      <c r="S246">
        <f>SUM(S247:S248)</f>
        <v>14654.3</v>
      </c>
      <c r="T246" s="35">
        <f>(S247*T247+S248*T248)/S246</f>
        <v>18.609124966733312</v>
      </c>
      <c r="U246">
        <f>AVERAGE(U247:U248)</f>
        <v>203</v>
      </c>
      <c r="V246">
        <f>AVERAGE(V247:V248)</f>
        <v>0.45</v>
      </c>
      <c r="W246" s="36" t="s">
        <v>65</v>
      </c>
      <c r="X246" s="1" t="s">
        <v>66</v>
      </c>
      <c r="Y246">
        <v>522091.7</v>
      </c>
      <c r="Z246">
        <v>456040.3</v>
      </c>
      <c r="AA246">
        <f>SUM(Y246:Z246)</f>
        <v>978132</v>
      </c>
      <c r="AB246">
        <f>AVERAGE(AB247:AB248)</f>
        <v>0.94599999999999995</v>
      </c>
      <c r="AC246">
        <v>203001</v>
      </c>
      <c r="AD246" s="31">
        <v>34.6</v>
      </c>
      <c r="AF246" s="31">
        <f>SUM(AF247:AF248)</f>
        <v>602817.50000000012</v>
      </c>
      <c r="AG246" s="37">
        <f>'Energy efficiency measures'!H654</f>
        <v>424400</v>
      </c>
      <c r="AH246" s="38">
        <f>'Energy efficiency measures'!I654</f>
        <v>30.496831031459735</v>
      </c>
    </row>
    <row r="247" spans="1:34" s="41" customFormat="1" x14ac:dyDescent="0.25">
      <c r="A247" s="39" t="s">
        <v>67</v>
      </c>
      <c r="B247" s="40" t="s">
        <v>68</v>
      </c>
      <c r="D247" s="42"/>
      <c r="E247" s="43"/>
      <c r="F247" s="43"/>
      <c r="G247" s="48" t="e">
        <f>VLOOKUP(F247,'Building series'!A:F,6,0)</f>
        <v>#N/A</v>
      </c>
      <c r="H247" s="43"/>
      <c r="I247" s="43"/>
      <c r="J247" s="43"/>
      <c r="K247" s="43"/>
      <c r="L247" s="43"/>
      <c r="M247" s="43"/>
      <c r="N247" s="43"/>
      <c r="O247" s="44"/>
      <c r="P247" s="43"/>
      <c r="Q247" s="44"/>
      <c r="R247" s="45">
        <v>5288.9</v>
      </c>
      <c r="S247" s="41">
        <v>13222.3</v>
      </c>
      <c r="T247" s="41">
        <v>19</v>
      </c>
      <c r="U247" s="41">
        <v>203</v>
      </c>
      <c r="V247" s="41">
        <v>0.4</v>
      </c>
      <c r="W247" s="46"/>
      <c r="X247" s="43"/>
      <c r="Y247" s="43"/>
      <c r="Z247" s="43"/>
      <c r="AA247" s="43"/>
      <c r="AB247" s="41">
        <v>0.94599999999999995</v>
      </c>
      <c r="AC247" s="43"/>
      <c r="AD247" s="44"/>
      <c r="AE247" s="41">
        <f>'Building envelope'!D1022</f>
        <v>5947.2</v>
      </c>
      <c r="AF247" s="47">
        <f>'Building envelope'!E1022</f>
        <v>550530.70000000007</v>
      </c>
      <c r="AG247" s="43"/>
      <c r="AH247" s="44"/>
    </row>
    <row r="248" spans="1:34" s="41" customFormat="1" x14ac:dyDescent="0.25">
      <c r="A248" s="39" t="s">
        <v>69</v>
      </c>
      <c r="B248" s="40" t="s">
        <v>70</v>
      </c>
      <c r="D248" s="42"/>
      <c r="E248" s="43"/>
      <c r="F248" s="43"/>
      <c r="G248" s="48" t="e">
        <f>VLOOKUP(F248,'Building series'!A:F,6,0)</f>
        <v>#N/A</v>
      </c>
      <c r="H248" s="43"/>
      <c r="I248" s="43"/>
      <c r="J248" s="43"/>
      <c r="K248" s="43"/>
      <c r="L248" s="43"/>
      <c r="M248" s="43"/>
      <c r="N248" s="43"/>
      <c r="O248" s="44"/>
      <c r="P248" s="43"/>
      <c r="Q248" s="44"/>
      <c r="R248" s="41">
        <v>572.79999999999995</v>
      </c>
      <c r="S248" s="41">
        <v>1432</v>
      </c>
      <c r="T248" s="41">
        <v>15</v>
      </c>
      <c r="U248" s="41">
        <v>203</v>
      </c>
      <c r="V248" s="41">
        <v>0.5</v>
      </c>
      <c r="W248" s="46"/>
      <c r="X248" s="43"/>
      <c r="Y248" s="43"/>
      <c r="Z248" s="43"/>
      <c r="AA248" s="43"/>
      <c r="AB248" s="41">
        <v>0.94599999999999995</v>
      </c>
      <c r="AC248" s="43"/>
      <c r="AD248" s="44"/>
      <c r="AE248" s="41">
        <f>'Building envelope'!D1031</f>
        <v>715.5</v>
      </c>
      <c r="AF248" s="47">
        <f>'Building envelope'!E1031</f>
        <v>52286.8</v>
      </c>
      <c r="AG248" s="43"/>
      <c r="AH248" s="44"/>
    </row>
    <row r="249" spans="1:34" x14ac:dyDescent="0.25">
      <c r="G249" s="48" t="e">
        <f>VLOOKUP(F249,'Building series'!A:F,6,0)</f>
        <v>#N/A</v>
      </c>
    </row>
    <row r="250" spans="1:34" x14ac:dyDescent="0.25">
      <c r="G250" s="48" t="e">
        <f>VLOOKUP(F250,'Building series'!A:F,6,0)</f>
        <v>#N/A</v>
      </c>
    </row>
    <row r="251" spans="1:34" ht="30.75" x14ac:dyDescent="0.3">
      <c r="A251" s="30" t="s">
        <v>208</v>
      </c>
      <c r="C251" s="31"/>
      <c r="D251" s="1" t="s">
        <v>209</v>
      </c>
      <c r="E251" s="32">
        <v>1001030030001</v>
      </c>
      <c r="F251" t="s">
        <v>210</v>
      </c>
      <c r="G251" s="48" t="str">
        <f>VLOOKUP(F251,'Building series'!A:F,6,0)</f>
        <v>316/318</v>
      </c>
      <c r="H251">
        <v>68.7</v>
      </c>
      <c r="I251">
        <v>11.1</v>
      </c>
      <c r="J251">
        <v>13.9</v>
      </c>
      <c r="K251" s="33">
        <f>VLOOKUP(F251,'Building series'!A:C,2,0)</f>
        <v>2.48</v>
      </c>
      <c r="L251">
        <v>3011.2</v>
      </c>
      <c r="M251" s="31">
        <f>L251*K251</f>
        <v>7467.7759999999998</v>
      </c>
      <c r="N251">
        <v>5</v>
      </c>
      <c r="O251" s="31" t="s">
        <v>74</v>
      </c>
      <c r="P251">
        <v>1964</v>
      </c>
      <c r="Q251" s="31">
        <v>70</v>
      </c>
      <c r="R251" s="34">
        <f>SUM(R252:R253)</f>
        <v>3011.2000000000003</v>
      </c>
      <c r="S251">
        <f>SUM(S252:S253)</f>
        <v>7467.7</v>
      </c>
      <c r="T251" s="35">
        <f>(S252*T252+S253*T253)/S251</f>
        <v>20.646678361476763</v>
      </c>
      <c r="U251">
        <f>AVERAGE(U252:U253)</f>
        <v>203</v>
      </c>
      <c r="V251">
        <f>AVERAGE(V252:V253)</f>
        <v>0.55000000000000004</v>
      </c>
      <c r="W251" s="36" t="s">
        <v>65</v>
      </c>
      <c r="X251" s="1" t="s">
        <v>66</v>
      </c>
      <c r="Y251">
        <v>403084</v>
      </c>
      <c r="Z251">
        <v>183182</v>
      </c>
      <c r="AA251">
        <f>SUM(Y251:Z251)</f>
        <v>586266</v>
      </c>
      <c r="AB251">
        <f>AVERAGE(AB252:AB253)</f>
        <v>0.94499999999999995</v>
      </c>
      <c r="AC251">
        <v>118349</v>
      </c>
      <c r="AD251" s="31">
        <v>39.299999999999997</v>
      </c>
      <c r="AF251" s="31">
        <f>SUM(AF252:AF253)</f>
        <v>427470.49999999994</v>
      </c>
      <c r="AG251" s="37">
        <f>'Energy efficiency measures'!H667</f>
        <v>218200</v>
      </c>
      <c r="AH251" s="38">
        <f>'Energy efficiency measures'!I667</f>
        <v>15.679567698078497</v>
      </c>
    </row>
    <row r="252" spans="1:34" s="41" customFormat="1" x14ac:dyDescent="0.25">
      <c r="A252" s="39" t="s">
        <v>67</v>
      </c>
      <c r="B252" s="40" t="s">
        <v>68</v>
      </c>
      <c r="D252" s="42"/>
      <c r="E252" s="43"/>
      <c r="F252" s="43"/>
      <c r="G252" s="48" t="e">
        <f>VLOOKUP(F252,'Building series'!A:F,6,0)</f>
        <v>#N/A</v>
      </c>
      <c r="H252" s="43"/>
      <c r="I252" s="43"/>
      <c r="J252" s="43"/>
      <c r="K252" s="43"/>
      <c r="L252" s="43"/>
      <c r="M252" s="43"/>
      <c r="N252" s="43"/>
      <c r="O252" s="44"/>
      <c r="P252" s="43"/>
      <c r="Q252" s="44"/>
      <c r="R252" s="45">
        <v>2798.4</v>
      </c>
      <c r="S252" s="41">
        <v>6940</v>
      </c>
      <c r="T252" s="41">
        <v>21</v>
      </c>
      <c r="U252" s="41">
        <v>203</v>
      </c>
      <c r="V252" s="41">
        <v>0.55000000000000004</v>
      </c>
      <c r="W252" s="46"/>
      <c r="X252" s="43"/>
      <c r="Y252" s="43"/>
      <c r="Z252" s="43"/>
      <c r="AA252" s="43"/>
      <c r="AB252" s="41">
        <v>0.94499999999999995</v>
      </c>
      <c r="AC252" s="43"/>
      <c r="AD252" s="44"/>
      <c r="AE252" s="41">
        <f>'Building envelope'!D1043</f>
        <v>3944.2999999999997</v>
      </c>
      <c r="AF252" s="47">
        <f>'Building envelope'!E1043</f>
        <v>403542.39999999997</v>
      </c>
      <c r="AG252" s="43"/>
      <c r="AH252" s="44"/>
    </row>
    <row r="253" spans="1:34" s="41" customFormat="1" x14ac:dyDescent="0.25">
      <c r="A253" s="39" t="s">
        <v>69</v>
      </c>
      <c r="B253" s="40" t="s">
        <v>70</v>
      </c>
      <c r="D253" s="42"/>
      <c r="E253" s="43"/>
      <c r="F253" s="43"/>
      <c r="G253" s="48" t="e">
        <f>VLOOKUP(F253,'Building series'!A:F,6,0)</f>
        <v>#N/A</v>
      </c>
      <c r="H253" s="43"/>
      <c r="I253" s="43"/>
      <c r="J253" s="43"/>
      <c r="K253" s="43"/>
      <c r="L253" s="43"/>
      <c r="M253" s="43"/>
      <c r="N253" s="43"/>
      <c r="O253" s="44"/>
      <c r="P253" s="43"/>
      <c r="Q253" s="44"/>
      <c r="R253" s="41">
        <v>212.8</v>
      </c>
      <c r="S253" s="41">
        <v>527.70000000000005</v>
      </c>
      <c r="T253" s="41">
        <v>16</v>
      </c>
      <c r="U253" s="41">
        <v>203</v>
      </c>
      <c r="V253" s="41">
        <v>0.55000000000000004</v>
      </c>
      <c r="W253" s="46"/>
      <c r="X253" s="43"/>
      <c r="Y253" s="43"/>
      <c r="Z253" s="43"/>
      <c r="AA253" s="43"/>
      <c r="AB253" s="41">
        <v>0.94499999999999995</v>
      </c>
      <c r="AC253" s="43"/>
      <c r="AD253" s="44"/>
      <c r="AE253" s="41">
        <f>'Building envelope'!D1052</f>
        <v>307</v>
      </c>
      <c r="AF253" s="47">
        <f>'Building envelope'!E1052</f>
        <v>23928.100000000002</v>
      </c>
      <c r="AG253" s="43"/>
      <c r="AH253" s="44"/>
    </row>
    <row r="254" spans="1:34" x14ac:dyDescent="0.25">
      <c r="G254" s="48" t="e">
        <f>VLOOKUP(F254,'Building series'!A:F,6,0)</f>
        <v>#N/A</v>
      </c>
    </row>
    <row r="255" spans="1:34" x14ac:dyDescent="0.25">
      <c r="G255" s="48" t="e">
        <f>VLOOKUP(F255,'Building series'!A:F,6,0)</f>
        <v>#N/A</v>
      </c>
    </row>
    <row r="256" spans="1:34" ht="30.75" x14ac:dyDescent="0.3">
      <c r="A256" s="30" t="s">
        <v>211</v>
      </c>
      <c r="C256" s="31"/>
      <c r="D256" s="1" t="s">
        <v>212</v>
      </c>
      <c r="E256" s="32">
        <v>1000782149001</v>
      </c>
      <c r="F256" t="s">
        <v>148</v>
      </c>
      <c r="G256" s="48">
        <f>VLOOKUP(F256,'Building series'!A:F,6,0)</f>
        <v>467</v>
      </c>
      <c r="H256">
        <v>52.9</v>
      </c>
      <c r="I256">
        <v>18.600000000000001</v>
      </c>
      <c r="J256">
        <v>25.2</v>
      </c>
      <c r="K256" s="33">
        <f>VLOOKUP(F256,'Building series'!A:C,2,0)</f>
        <v>2.5</v>
      </c>
      <c r="L256">
        <v>4323.8999999999996</v>
      </c>
      <c r="M256" s="31">
        <f>L256*K256</f>
        <v>10809.75</v>
      </c>
      <c r="N256">
        <v>9</v>
      </c>
      <c r="O256" s="31" t="s">
        <v>74</v>
      </c>
      <c r="P256">
        <v>1981</v>
      </c>
      <c r="Q256" s="31">
        <v>72</v>
      </c>
      <c r="R256" s="34">
        <f>SUM(R257:R258)</f>
        <v>4323.8999999999996</v>
      </c>
      <c r="S256">
        <f>SUM(S257:S258)</f>
        <v>10809.8</v>
      </c>
      <c r="T256" s="35">
        <f>(S257*T257+S258*T258)/S256</f>
        <v>19.434846158115786</v>
      </c>
      <c r="U256">
        <f>AVERAGE(U257:U258)</f>
        <v>203</v>
      </c>
      <c r="V256">
        <f>AVERAGE(V257:V258)</f>
        <v>0.45</v>
      </c>
      <c r="W256" s="36" t="s">
        <v>65</v>
      </c>
      <c r="X256" s="1" t="s">
        <v>66</v>
      </c>
      <c r="Y256">
        <v>453199.9</v>
      </c>
      <c r="Z256">
        <v>339526.1</v>
      </c>
      <c r="AA256">
        <f>SUM(Y256:Z256)</f>
        <v>792726</v>
      </c>
      <c r="AB256">
        <f>AVERAGE(AB257:AB258)</f>
        <v>0.95499999999999996</v>
      </c>
      <c r="AC256">
        <v>143938</v>
      </c>
      <c r="AD256" s="31">
        <v>33.299999999999997</v>
      </c>
      <c r="AF256" s="31">
        <f>SUM(AF257:AF258)</f>
        <v>503498.69999999995</v>
      </c>
      <c r="AG256" s="37">
        <f>'Energy efficiency measures'!H680</f>
        <v>313300</v>
      </c>
      <c r="AH256" s="38">
        <f>'Energy efficiency measures'!I680</f>
        <v>22.513329788304276</v>
      </c>
    </row>
    <row r="257" spans="1:34" s="41" customFormat="1" x14ac:dyDescent="0.25">
      <c r="A257" s="39" t="s">
        <v>67</v>
      </c>
      <c r="B257" s="40" t="s">
        <v>68</v>
      </c>
      <c r="D257" s="42"/>
      <c r="E257" s="43"/>
      <c r="F257" s="43"/>
      <c r="G257" s="48" t="e">
        <f>VLOOKUP(F257,'Building series'!A:F,6,0)</f>
        <v>#N/A</v>
      </c>
      <c r="H257" s="43"/>
      <c r="I257" s="43"/>
      <c r="J257" s="43"/>
      <c r="K257" s="43"/>
      <c r="L257" s="43"/>
      <c r="M257" s="43"/>
      <c r="N257" s="43"/>
      <c r="O257" s="44"/>
      <c r="P257" s="43"/>
      <c r="Q257" s="44"/>
      <c r="R257" s="45">
        <v>3713</v>
      </c>
      <c r="S257" s="41">
        <v>9282.5</v>
      </c>
      <c r="T257" s="41">
        <v>20</v>
      </c>
      <c r="U257" s="41">
        <v>203</v>
      </c>
      <c r="V257" s="41">
        <v>0.4</v>
      </c>
      <c r="W257" s="46"/>
      <c r="X257" s="43"/>
      <c r="Y257" s="43"/>
      <c r="Z257" s="43"/>
      <c r="AA257" s="43"/>
      <c r="AB257" s="41">
        <v>0.95499999999999996</v>
      </c>
      <c r="AC257" s="43"/>
      <c r="AD257" s="44"/>
      <c r="AE257" s="41">
        <f>'Building envelope'!D1065</f>
        <v>4897.7000000000007</v>
      </c>
      <c r="AF257" s="47">
        <f>'Building envelope'!E1065</f>
        <v>477235.1</v>
      </c>
      <c r="AG257" s="43"/>
      <c r="AH257" s="44"/>
    </row>
    <row r="258" spans="1:34" s="41" customFormat="1" x14ac:dyDescent="0.25">
      <c r="A258" s="39" t="s">
        <v>69</v>
      </c>
      <c r="B258" s="40" t="s">
        <v>70</v>
      </c>
      <c r="D258" s="42"/>
      <c r="E258" s="43"/>
      <c r="F258" s="43"/>
      <c r="G258" s="48" t="e">
        <f>VLOOKUP(F258,'Building series'!A:F,6,0)</f>
        <v>#N/A</v>
      </c>
      <c r="H258" s="43"/>
      <c r="I258" s="43"/>
      <c r="J258" s="43"/>
      <c r="K258" s="43"/>
      <c r="L258" s="43"/>
      <c r="M258" s="43"/>
      <c r="N258" s="43"/>
      <c r="O258" s="44"/>
      <c r="P258" s="43"/>
      <c r="Q258" s="44"/>
      <c r="R258" s="41">
        <v>610.9</v>
      </c>
      <c r="S258" s="41">
        <v>1527.3</v>
      </c>
      <c r="T258" s="41">
        <v>16</v>
      </c>
      <c r="U258" s="41">
        <v>203</v>
      </c>
      <c r="V258" s="41">
        <v>0.5</v>
      </c>
      <c r="W258" s="46"/>
      <c r="X258" s="43"/>
      <c r="Y258" s="43"/>
      <c r="Z258" s="43"/>
      <c r="AA258" s="43"/>
      <c r="AB258" s="41">
        <v>0.95499999999999996</v>
      </c>
      <c r="AC258" s="43"/>
      <c r="AD258" s="44"/>
      <c r="AE258" s="41">
        <f>'Building envelope'!D1073</f>
        <v>336.9</v>
      </c>
      <c r="AF258" s="47">
        <f>'Building envelope'!E1073</f>
        <v>26263.599999999999</v>
      </c>
      <c r="AG258" s="43"/>
      <c r="AH258" s="44"/>
    </row>
    <row r="259" spans="1:34" x14ac:dyDescent="0.25">
      <c r="G259" s="48" t="e">
        <f>VLOOKUP(F259,'Building series'!A:F,6,0)</f>
        <v>#N/A</v>
      </c>
    </row>
    <row r="260" spans="1:34" x14ac:dyDescent="0.25">
      <c r="G260" s="48" t="e">
        <f>VLOOKUP(F260,'Building series'!A:F,6,0)</f>
        <v>#N/A</v>
      </c>
    </row>
    <row r="261" spans="1:34" ht="30.75" x14ac:dyDescent="0.3">
      <c r="A261" s="30" t="s">
        <v>213</v>
      </c>
      <c r="C261" s="31"/>
      <c r="D261" s="1" t="s">
        <v>214</v>
      </c>
      <c r="E261" s="32">
        <v>1000730041002</v>
      </c>
      <c r="F261" t="s">
        <v>215</v>
      </c>
      <c r="G261" s="48">
        <f>VLOOKUP(F261,'Building series'!A:F,6,0)</f>
        <v>0</v>
      </c>
      <c r="H261">
        <v>19.5</v>
      </c>
      <c r="I261">
        <v>10.199999999999999</v>
      </c>
      <c r="J261">
        <v>5.9</v>
      </c>
      <c r="K261" s="33">
        <f>VLOOKUP(F261,'Building series'!A:C,2,0)</f>
        <v>2.65</v>
      </c>
      <c r="L261">
        <v>300.89999999999998</v>
      </c>
      <c r="M261" s="31">
        <f>L261*K261</f>
        <v>797.38499999999988</v>
      </c>
      <c r="N261">
        <v>2</v>
      </c>
      <c r="O261" s="31" t="s">
        <v>74</v>
      </c>
      <c r="P261">
        <v>1960</v>
      </c>
      <c r="Q261" s="31">
        <v>6</v>
      </c>
      <c r="R261" s="34">
        <f>SUM(R262:R263)</f>
        <v>300.90000000000003</v>
      </c>
      <c r="S261">
        <f>SUM(S262:S263)</f>
        <v>797.4</v>
      </c>
      <c r="T261" s="35">
        <f>(S262*T262+S263*T263)/S261</f>
        <v>17.875094055680965</v>
      </c>
      <c r="U261">
        <f>AVERAGE(U262:U263)</f>
        <v>203</v>
      </c>
      <c r="V261">
        <f>AVERAGE(V262:V263)</f>
        <v>0.4</v>
      </c>
      <c r="W261" s="36" t="s">
        <v>65</v>
      </c>
      <c r="X261" s="1" t="s">
        <v>91</v>
      </c>
      <c r="Y261">
        <v>40206.699999999997</v>
      </c>
      <c r="Z261">
        <v>9600</v>
      </c>
      <c r="AA261">
        <f>SUM(Y261:Z261)</f>
        <v>49806.7</v>
      </c>
      <c r="AB261">
        <f>AVERAGE(AB262:AB263)</f>
        <v>0.95399999999999996</v>
      </c>
      <c r="AC261">
        <v>9069</v>
      </c>
      <c r="AD261" s="31">
        <v>30.1</v>
      </c>
      <c r="AF261" s="31">
        <f>SUM(AF262:AF263)</f>
        <v>57869.599999999999</v>
      </c>
      <c r="AG261" s="37">
        <f>'Energy efficiency measures'!H693</f>
        <v>42900</v>
      </c>
      <c r="AH261" s="38">
        <f>'Energy efficiency measures'!I693</f>
        <v>3.082738103792702</v>
      </c>
    </row>
    <row r="262" spans="1:34" s="41" customFormat="1" x14ac:dyDescent="0.25">
      <c r="A262" s="39" t="s">
        <v>67</v>
      </c>
      <c r="B262" s="40" t="s">
        <v>68</v>
      </c>
      <c r="D262" s="42"/>
      <c r="E262" s="43"/>
      <c r="F262" s="43"/>
      <c r="G262" s="48" t="e">
        <f>VLOOKUP(F262,'Building series'!A:F,6,0)</f>
        <v>#N/A</v>
      </c>
      <c r="H262" s="43"/>
      <c r="I262" s="43"/>
      <c r="J262" s="43"/>
      <c r="K262" s="43"/>
      <c r="L262" s="43"/>
      <c r="M262" s="43"/>
      <c r="N262" s="43"/>
      <c r="O262" s="44"/>
      <c r="P262" s="43"/>
      <c r="Q262" s="44"/>
      <c r="R262" s="45">
        <v>282.10000000000002</v>
      </c>
      <c r="S262" s="41">
        <v>747.6</v>
      </c>
      <c r="T262" s="41">
        <v>18</v>
      </c>
      <c r="U262" s="41">
        <v>203</v>
      </c>
      <c r="V262" s="41">
        <v>0.4</v>
      </c>
      <c r="W262" s="46"/>
      <c r="X262" s="43"/>
      <c r="Y262" s="43"/>
      <c r="Z262" s="43"/>
      <c r="AA262" s="43"/>
      <c r="AB262" s="41">
        <v>0.95399999999999996</v>
      </c>
      <c r="AC262" s="43"/>
      <c r="AD262" s="44"/>
      <c r="AE262" s="41">
        <f>'Building envelope'!D1086</f>
        <v>626</v>
      </c>
      <c r="AF262" s="47">
        <f>'Building envelope'!E1086</f>
        <v>54906.6</v>
      </c>
      <c r="AG262" s="43"/>
      <c r="AH262" s="44"/>
    </row>
    <row r="263" spans="1:34" s="41" customFormat="1" x14ac:dyDescent="0.25">
      <c r="A263" s="39" t="s">
        <v>69</v>
      </c>
      <c r="B263" s="40" t="s">
        <v>70</v>
      </c>
      <c r="D263" s="42"/>
      <c r="E263" s="43"/>
      <c r="F263" s="43"/>
      <c r="G263" s="48" t="e">
        <f>VLOOKUP(F263,'Building series'!A:F,6,0)</f>
        <v>#N/A</v>
      </c>
      <c r="H263" s="43"/>
      <c r="I263" s="43"/>
      <c r="J263" s="43"/>
      <c r="K263" s="43"/>
      <c r="L263" s="43"/>
      <c r="M263" s="43"/>
      <c r="N263" s="43"/>
      <c r="O263" s="44"/>
      <c r="P263" s="43"/>
      <c r="Q263" s="44"/>
      <c r="R263" s="41">
        <v>18.8</v>
      </c>
      <c r="S263" s="41">
        <v>49.8</v>
      </c>
      <c r="T263" s="41">
        <v>16</v>
      </c>
      <c r="U263" s="41">
        <v>203</v>
      </c>
      <c r="V263" s="41">
        <v>0.4</v>
      </c>
      <c r="W263" s="46"/>
      <c r="X263" s="43"/>
      <c r="Y263" s="43"/>
      <c r="Z263" s="43"/>
      <c r="AA263" s="43"/>
      <c r="AB263" s="41">
        <v>0.95399999999999996</v>
      </c>
      <c r="AC263" s="43"/>
      <c r="AD263" s="44"/>
      <c r="AE263" s="41">
        <f>'Building envelope'!D1093</f>
        <v>38</v>
      </c>
      <c r="AF263" s="47">
        <f>'Building envelope'!E1093</f>
        <v>2963</v>
      </c>
      <c r="AG263" s="43"/>
      <c r="AH263" s="44"/>
    </row>
    <row r="264" spans="1:34" x14ac:dyDescent="0.25">
      <c r="G264" s="48" t="e">
        <f>VLOOKUP(F264,'Building series'!A:F,6,0)</f>
        <v>#N/A</v>
      </c>
    </row>
    <row r="265" spans="1:34" x14ac:dyDescent="0.25">
      <c r="G265" s="48" t="e">
        <f>VLOOKUP(F265,'Building series'!A:F,6,0)</f>
        <v>#N/A</v>
      </c>
    </row>
    <row r="266" spans="1:34" ht="30.75" x14ac:dyDescent="0.3">
      <c r="A266" s="30" t="s">
        <v>216</v>
      </c>
      <c r="C266" s="31"/>
      <c r="D266" s="1" t="s">
        <v>217</v>
      </c>
      <c r="E266" s="32">
        <v>1000242047001</v>
      </c>
      <c r="F266" t="s">
        <v>218</v>
      </c>
      <c r="G266" s="48">
        <f>VLOOKUP(F266,'Building series'!A:F,6,0)</f>
        <v>0</v>
      </c>
      <c r="H266">
        <v>23.4</v>
      </c>
      <c r="I266">
        <v>12.5</v>
      </c>
      <c r="J266">
        <v>10.199999999999999</v>
      </c>
      <c r="K266" s="33">
        <f>VLOOKUP(F266,'Building series'!A:C,2,0)</f>
        <v>3.1</v>
      </c>
      <c r="L266">
        <v>902.7</v>
      </c>
      <c r="M266" s="31">
        <f>L266*K266</f>
        <v>2798.3700000000003</v>
      </c>
      <c r="N266">
        <v>4</v>
      </c>
      <c r="O266" s="31" t="s">
        <v>74</v>
      </c>
      <c r="P266">
        <v>1938</v>
      </c>
      <c r="Q266" s="31">
        <v>11</v>
      </c>
      <c r="R266" s="34">
        <f>SUM(R267:R268)</f>
        <v>902.7</v>
      </c>
      <c r="S266">
        <f>SUM(S267:S268)</f>
        <v>2798.4</v>
      </c>
      <c r="T266" s="35">
        <f>(S267*T267+S268*T268)/S266</f>
        <v>18.084476843910807</v>
      </c>
      <c r="U266">
        <f>AVERAGE(U267:U268)</f>
        <v>203</v>
      </c>
      <c r="V266">
        <f>AVERAGE(V267:V268)</f>
        <v>0.45</v>
      </c>
      <c r="W266" s="36" t="s">
        <v>65</v>
      </c>
      <c r="X266" s="1" t="s">
        <v>66</v>
      </c>
      <c r="Y266">
        <v>92330</v>
      </c>
      <c r="Z266">
        <v>20160</v>
      </c>
      <c r="AA266">
        <f>SUM(Y266:Z266)</f>
        <v>112490</v>
      </c>
      <c r="AB266">
        <f>AVERAGE(AB267:AB268)</f>
        <v>0.97</v>
      </c>
      <c r="AC266">
        <v>22778</v>
      </c>
      <c r="AD266" s="31">
        <v>25.2</v>
      </c>
      <c r="AF266" s="31">
        <f>SUM(AF267:AF268)</f>
        <v>99815.599999999991</v>
      </c>
      <c r="AG266" s="37">
        <f>'Energy efficiency measures'!H707</f>
        <v>68500</v>
      </c>
      <c r="AH266" s="38">
        <f>'Energy efficiency measures'!I707</f>
        <v>4.9223207484801881</v>
      </c>
    </row>
    <row r="267" spans="1:34" s="41" customFormat="1" x14ac:dyDescent="0.25">
      <c r="A267" s="39" t="s">
        <v>67</v>
      </c>
      <c r="B267" s="40" t="s">
        <v>68</v>
      </c>
      <c r="D267" s="42"/>
      <c r="E267" s="43"/>
      <c r="F267" s="43"/>
      <c r="G267" s="48" t="e">
        <f>VLOOKUP(F267,'Building series'!A:F,6,0)</f>
        <v>#N/A</v>
      </c>
      <c r="H267" s="43"/>
      <c r="I267" s="43"/>
      <c r="J267" s="43"/>
      <c r="K267" s="43"/>
      <c r="L267" s="43"/>
      <c r="M267" s="43"/>
      <c r="N267" s="43"/>
      <c r="O267" s="44"/>
      <c r="P267" s="43"/>
      <c r="Q267" s="44"/>
      <c r="R267" s="45">
        <v>696.1</v>
      </c>
      <c r="S267" s="41">
        <v>2157.9</v>
      </c>
      <c r="T267" s="41">
        <v>19</v>
      </c>
      <c r="U267" s="41">
        <v>203</v>
      </c>
      <c r="V267" s="41">
        <v>0.4</v>
      </c>
      <c r="W267" s="46"/>
      <c r="X267" s="43"/>
      <c r="Y267" s="43"/>
      <c r="Z267" s="43"/>
      <c r="AA267" s="43"/>
      <c r="AB267" s="41">
        <v>0.97</v>
      </c>
      <c r="AC267" s="43"/>
      <c r="AD267" s="44"/>
      <c r="AE267" s="41">
        <f>'Building envelope'!D1107</f>
        <v>1023.8000000000001</v>
      </c>
      <c r="AF267" s="47">
        <f>'Building envelope'!E1107</f>
        <v>94768.7</v>
      </c>
      <c r="AG267" s="43"/>
      <c r="AH267" s="44"/>
    </row>
    <row r="268" spans="1:34" s="41" customFormat="1" x14ac:dyDescent="0.25">
      <c r="A268" s="39" t="s">
        <v>69</v>
      </c>
      <c r="B268" s="40" t="s">
        <v>70</v>
      </c>
      <c r="D268" s="42"/>
      <c r="E268" s="43"/>
      <c r="F268" s="43"/>
      <c r="G268" s="48" t="e">
        <f>VLOOKUP(F268,'Building series'!A:F,6,0)</f>
        <v>#N/A</v>
      </c>
      <c r="H268" s="43"/>
      <c r="I268" s="43"/>
      <c r="J268" s="43"/>
      <c r="K268" s="43"/>
      <c r="L268" s="43"/>
      <c r="M268" s="43"/>
      <c r="N268" s="43"/>
      <c r="O268" s="44"/>
      <c r="P268" s="43"/>
      <c r="Q268" s="44"/>
      <c r="R268" s="41">
        <v>206.6</v>
      </c>
      <c r="S268" s="41">
        <v>640.5</v>
      </c>
      <c r="T268" s="41">
        <v>15</v>
      </c>
      <c r="U268" s="41">
        <v>203</v>
      </c>
      <c r="V268" s="41">
        <v>0.5</v>
      </c>
      <c r="W268" s="46"/>
      <c r="X268" s="43"/>
      <c r="Y268" s="43"/>
      <c r="Z268" s="43"/>
      <c r="AA268" s="43"/>
      <c r="AB268" s="41">
        <v>0.97</v>
      </c>
      <c r="AC268" s="43"/>
      <c r="AD268" s="44"/>
      <c r="AE268" s="41">
        <f>'Building envelope'!D1116</f>
        <v>69.2</v>
      </c>
      <c r="AF268" s="47">
        <f>'Building envelope'!E1116</f>
        <v>5046.9000000000005</v>
      </c>
      <c r="AG268" s="43"/>
      <c r="AH268" s="44"/>
    </row>
    <row r="269" spans="1:34" x14ac:dyDescent="0.25">
      <c r="G269" s="48" t="e">
        <f>VLOOKUP(F269,'Building series'!A:F,6,0)</f>
        <v>#N/A</v>
      </c>
    </row>
    <row r="270" spans="1:34" x14ac:dyDescent="0.25">
      <c r="G270" s="48" t="e">
        <f>VLOOKUP(F270,'Building series'!A:F,6,0)</f>
        <v>#N/A</v>
      </c>
    </row>
    <row r="271" spans="1:34" ht="30.75" x14ac:dyDescent="0.3">
      <c r="A271" s="30" t="s">
        <v>219</v>
      </c>
      <c r="C271" s="31"/>
      <c r="D271" s="1" t="s">
        <v>220</v>
      </c>
      <c r="E271" s="32">
        <v>1000370011001</v>
      </c>
      <c r="F271" t="s">
        <v>221</v>
      </c>
      <c r="G271" s="48">
        <f>VLOOKUP(F271,'Building series'!A:F,6,0)</f>
        <v>0</v>
      </c>
      <c r="H271">
        <v>58</v>
      </c>
      <c r="I271">
        <v>12.7</v>
      </c>
      <c r="J271">
        <v>9.9</v>
      </c>
      <c r="K271" s="33">
        <f>VLOOKUP(F271,'Building series'!A:C,2,0)</f>
        <v>3</v>
      </c>
      <c r="L271">
        <v>1817.4</v>
      </c>
      <c r="M271" s="31">
        <f>L271*K271</f>
        <v>5452.2000000000007</v>
      </c>
      <c r="N271">
        <v>3</v>
      </c>
      <c r="O271" s="31" t="s">
        <v>74</v>
      </c>
      <c r="P271">
        <v>1957</v>
      </c>
      <c r="Q271" s="31">
        <v>24</v>
      </c>
      <c r="R271" s="34">
        <f>SUM(R272:R273)</f>
        <v>1817.4</v>
      </c>
      <c r="S271">
        <f>SUM(S272:S273)</f>
        <v>5452.2</v>
      </c>
      <c r="T271" s="35">
        <f>(S272*T272+S273*T273)/S271</f>
        <v>18.586442170133157</v>
      </c>
      <c r="U271">
        <f>AVERAGE(U272:U273)</f>
        <v>203</v>
      </c>
      <c r="V271">
        <f>AVERAGE(V272:V273)</f>
        <v>0.45</v>
      </c>
      <c r="W271" s="36" t="s">
        <v>65</v>
      </c>
      <c r="X271" s="1" t="s">
        <v>91</v>
      </c>
      <c r="Y271">
        <v>224312</v>
      </c>
      <c r="Z271">
        <v>38400</v>
      </c>
      <c r="AA271">
        <f>SUM(Y271:Z271)</f>
        <v>262712</v>
      </c>
      <c r="AB271">
        <f>AVERAGE(AB272:AB273)</f>
        <v>0.97799999999999998</v>
      </c>
      <c r="AC271">
        <v>37984</v>
      </c>
      <c r="AD271" s="31">
        <v>20.9</v>
      </c>
      <c r="AF271" s="31">
        <f>SUM(AF272:AF273)</f>
        <v>230037.09999999995</v>
      </c>
      <c r="AG271" s="37">
        <f>'Energy efficiency measures'!H719</f>
        <v>139700</v>
      </c>
      <c r="AH271" s="38">
        <f>'Energy efficiency measures'!I719</f>
        <v>10.038659979017259</v>
      </c>
    </row>
    <row r="272" spans="1:34" s="41" customFormat="1" x14ac:dyDescent="0.25">
      <c r="A272" s="39" t="s">
        <v>67</v>
      </c>
      <c r="B272" s="40" t="s">
        <v>68</v>
      </c>
      <c r="D272" s="42"/>
      <c r="E272" s="43"/>
      <c r="F272" s="43"/>
      <c r="G272" s="48" t="e">
        <f>VLOOKUP(F272,'Building series'!A:F,6,0)</f>
        <v>#N/A</v>
      </c>
      <c r="H272" s="43"/>
      <c r="I272" s="43"/>
      <c r="J272" s="43"/>
      <c r="K272" s="43"/>
      <c r="L272" s="43"/>
      <c r="M272" s="43"/>
      <c r="N272" s="43"/>
      <c r="O272" s="44"/>
      <c r="P272" s="43"/>
      <c r="Q272" s="44"/>
      <c r="R272" s="45">
        <v>1629.5</v>
      </c>
      <c r="S272" s="41">
        <v>4888.5</v>
      </c>
      <c r="T272" s="41">
        <v>19</v>
      </c>
      <c r="U272" s="41">
        <v>203</v>
      </c>
      <c r="V272" s="41">
        <v>0.4</v>
      </c>
      <c r="W272" s="46"/>
      <c r="X272" s="43"/>
      <c r="Y272" s="43"/>
      <c r="Z272" s="43"/>
      <c r="AA272" s="43"/>
      <c r="AB272" s="41">
        <v>0.97799999999999998</v>
      </c>
      <c r="AC272" s="43"/>
      <c r="AD272" s="44"/>
      <c r="AE272" s="41">
        <f>'Building envelope'!D1130</f>
        <v>2303.1</v>
      </c>
      <c r="AF272" s="47">
        <f>'Building envelope'!E1130</f>
        <v>213176.19999999995</v>
      </c>
      <c r="AG272" s="43"/>
      <c r="AH272" s="44"/>
    </row>
    <row r="273" spans="1:34" s="41" customFormat="1" x14ac:dyDescent="0.25">
      <c r="A273" s="39" t="s">
        <v>69</v>
      </c>
      <c r="B273" s="40" t="s">
        <v>70</v>
      </c>
      <c r="D273" s="42"/>
      <c r="E273" s="43"/>
      <c r="F273" s="43"/>
      <c r="G273" s="48" t="e">
        <f>VLOOKUP(F273,'Building series'!A:F,6,0)</f>
        <v>#N/A</v>
      </c>
      <c r="H273" s="43"/>
      <c r="I273" s="43"/>
      <c r="J273" s="43"/>
      <c r="K273" s="43"/>
      <c r="L273" s="43"/>
      <c r="M273" s="43"/>
      <c r="N273" s="43"/>
      <c r="O273" s="44"/>
      <c r="P273" s="43"/>
      <c r="Q273" s="44"/>
      <c r="R273" s="41">
        <v>187.9</v>
      </c>
      <c r="S273" s="41">
        <v>563.70000000000005</v>
      </c>
      <c r="T273" s="41">
        <v>15</v>
      </c>
      <c r="U273" s="41">
        <v>203</v>
      </c>
      <c r="V273" s="41">
        <v>0.5</v>
      </c>
      <c r="W273" s="46"/>
      <c r="X273" s="43"/>
      <c r="Y273" s="43"/>
      <c r="Z273" s="43"/>
      <c r="AA273" s="43"/>
      <c r="AB273" s="41">
        <v>0.97799999999999998</v>
      </c>
      <c r="AC273" s="43"/>
      <c r="AD273" s="44"/>
      <c r="AE273" s="41">
        <f>'Building envelope'!D1137</f>
        <v>230.7</v>
      </c>
      <c r="AF273" s="47">
        <f>'Building envelope'!E1137</f>
        <v>16860.900000000001</v>
      </c>
      <c r="AG273" s="43"/>
      <c r="AH273" s="44"/>
    </row>
    <row r="274" spans="1:34" x14ac:dyDescent="0.25">
      <c r="G274" s="48" t="e">
        <f>VLOOKUP(F274,'Building series'!A:F,6,0)</f>
        <v>#N/A</v>
      </c>
    </row>
    <row r="275" spans="1:34" x14ac:dyDescent="0.25">
      <c r="G275" s="48" t="e">
        <f>VLOOKUP(F275,'Building series'!A:F,6,0)</f>
        <v>#N/A</v>
      </c>
    </row>
    <row r="276" spans="1:34" ht="30.75" x14ac:dyDescent="0.3">
      <c r="A276" s="30" t="s">
        <v>222</v>
      </c>
      <c r="C276" s="31"/>
      <c r="D276" s="1" t="s">
        <v>223</v>
      </c>
      <c r="E276" s="32">
        <v>1000180006002</v>
      </c>
      <c r="F276" t="s">
        <v>224</v>
      </c>
      <c r="G276" s="48">
        <f>VLOOKUP(F276,'Building series'!A:F,6,0)</f>
        <v>0</v>
      </c>
      <c r="H276" s="48" t="s">
        <v>64</v>
      </c>
      <c r="I276" s="48" t="s">
        <v>64</v>
      </c>
      <c r="J276">
        <v>16.600000000000001</v>
      </c>
      <c r="K276" s="33">
        <f>VLOOKUP(F276,'Building series'!A:C,2,0)</f>
        <v>3.15</v>
      </c>
      <c r="L276">
        <v>2681.3</v>
      </c>
      <c r="M276" s="31">
        <f>L276*K276</f>
        <v>8446.0950000000012</v>
      </c>
      <c r="N276">
        <v>95</v>
      </c>
      <c r="O276" s="31" t="s">
        <v>74</v>
      </c>
      <c r="P276">
        <v>1900</v>
      </c>
      <c r="Q276" s="31">
        <v>21</v>
      </c>
      <c r="R276" s="34">
        <f>SUM(R277:R278)</f>
        <v>2681.2999999999997</v>
      </c>
      <c r="S276">
        <f>SUM(S277:S278)</f>
        <v>8445.1</v>
      </c>
      <c r="T276" s="35">
        <f>(S277*T277+S278*T278)/S276</f>
        <v>17.704976850481344</v>
      </c>
      <c r="U276">
        <f>AVERAGE(U277:U278)</f>
        <v>203</v>
      </c>
      <c r="V276">
        <f>AVERAGE(V277:V278)</f>
        <v>0.4</v>
      </c>
      <c r="W276" s="36" t="s">
        <v>65</v>
      </c>
      <c r="X276" s="1" t="s">
        <v>66</v>
      </c>
      <c r="Y276">
        <v>185715</v>
      </c>
      <c r="Z276">
        <v>49445</v>
      </c>
      <c r="AA276">
        <f>SUM(Y276:Z276)</f>
        <v>235160</v>
      </c>
      <c r="AB276">
        <f>AVERAGE(AB277:AB278)</f>
        <v>0.98799999999999999</v>
      </c>
      <c r="AC276">
        <v>66391.600000000006</v>
      </c>
      <c r="AD276" s="31">
        <v>24.8</v>
      </c>
      <c r="AF276" s="31">
        <f>SUM(AF277:AF278)</f>
        <v>209446</v>
      </c>
      <c r="AG276" s="37">
        <f>'Energy efficiency measures'!H733</f>
        <v>146800</v>
      </c>
      <c r="AH276" s="38">
        <f>'Energy efficiency measures'!I733</f>
        <v>10.548856728129804</v>
      </c>
    </row>
    <row r="277" spans="1:34" s="41" customFormat="1" x14ac:dyDescent="0.25">
      <c r="A277" s="39" t="s">
        <v>67</v>
      </c>
      <c r="B277" s="40" t="s">
        <v>68</v>
      </c>
      <c r="D277" s="42"/>
      <c r="E277" s="43"/>
      <c r="F277" s="43"/>
      <c r="G277" s="48" t="e">
        <f>VLOOKUP(F277,'Building series'!A:F,6,0)</f>
        <v>#N/A</v>
      </c>
      <c r="H277" s="43"/>
      <c r="I277" s="43"/>
      <c r="J277" s="43"/>
      <c r="K277" s="43"/>
      <c r="L277" s="43"/>
      <c r="M277" s="43"/>
      <c r="N277" s="43"/>
      <c r="O277" s="44"/>
      <c r="P277" s="43"/>
      <c r="Q277" s="44"/>
      <c r="R277" s="45">
        <v>2417.6</v>
      </c>
      <c r="S277" s="41">
        <v>7614.6</v>
      </c>
      <c r="T277" s="41">
        <v>18</v>
      </c>
      <c r="U277" s="41">
        <v>203</v>
      </c>
      <c r="V277" s="41">
        <v>0.4</v>
      </c>
      <c r="W277" s="46"/>
      <c r="X277" s="43"/>
      <c r="Y277" s="43"/>
      <c r="Z277" s="43"/>
      <c r="AA277" s="43"/>
      <c r="AB277" s="41">
        <v>0.98799999999999999</v>
      </c>
      <c r="AC277" s="43"/>
      <c r="AD277" s="44"/>
      <c r="AE277" s="41">
        <f>'Building envelope'!D1158</f>
        <v>2249.5</v>
      </c>
      <c r="AF277" s="47">
        <f>'Building envelope'!E1158</f>
        <v>197258</v>
      </c>
      <c r="AG277" s="43"/>
      <c r="AH277" s="44"/>
    </row>
    <row r="278" spans="1:34" s="41" customFormat="1" x14ac:dyDescent="0.25">
      <c r="A278" s="39" t="s">
        <v>69</v>
      </c>
      <c r="B278" s="40" t="s">
        <v>70</v>
      </c>
      <c r="D278" s="42"/>
      <c r="E278" s="43"/>
      <c r="F278" s="43"/>
      <c r="G278" s="48" t="e">
        <f>VLOOKUP(F278,'Building series'!A:F,6,0)</f>
        <v>#N/A</v>
      </c>
      <c r="H278" s="43"/>
      <c r="I278" s="43"/>
      <c r="J278" s="43"/>
      <c r="K278" s="43"/>
      <c r="L278" s="43"/>
      <c r="M278" s="43"/>
      <c r="N278" s="43"/>
      <c r="O278" s="44"/>
      <c r="P278" s="43"/>
      <c r="Q278" s="44"/>
      <c r="R278" s="41">
        <v>263.7</v>
      </c>
      <c r="S278" s="41">
        <v>830.5</v>
      </c>
      <c r="T278" s="41">
        <v>15</v>
      </c>
      <c r="U278" s="41">
        <v>203</v>
      </c>
      <c r="V278" s="41">
        <v>0.4</v>
      </c>
      <c r="W278" s="46"/>
      <c r="X278" s="43"/>
      <c r="Y278" s="43"/>
      <c r="Z278" s="43"/>
      <c r="AA278" s="43"/>
      <c r="AB278" s="41">
        <v>0.98799999999999999</v>
      </c>
      <c r="AC278" s="43"/>
      <c r="AD278" s="44"/>
      <c r="AE278" s="41">
        <f>'Building envelope'!D1168</f>
        <v>166.7</v>
      </c>
      <c r="AF278" s="47">
        <f>'Building envelope'!E1168</f>
        <v>12188</v>
      </c>
      <c r="AG278" s="43"/>
      <c r="AH278" s="44"/>
    </row>
    <row r="279" spans="1:34" x14ac:dyDescent="0.25">
      <c r="G279" s="48" t="e">
        <f>VLOOKUP(F279,'Building series'!A:F,6,0)</f>
        <v>#N/A</v>
      </c>
    </row>
    <row r="280" spans="1:34" x14ac:dyDescent="0.25">
      <c r="G280" s="48" t="e">
        <f>VLOOKUP(F280,'Building series'!A:F,6,0)</f>
        <v>#N/A</v>
      </c>
    </row>
    <row r="281" spans="1:34" ht="30.75" x14ac:dyDescent="0.3">
      <c r="A281" s="30" t="s">
        <v>225</v>
      </c>
      <c r="C281" s="31"/>
      <c r="D281" s="1" t="s">
        <v>226</v>
      </c>
      <c r="E281" s="32">
        <v>1000112018003</v>
      </c>
      <c r="F281" t="s">
        <v>227</v>
      </c>
      <c r="G281" s="48">
        <f>VLOOKUP(F281,'Building series'!A:F,6,0)</f>
        <v>0</v>
      </c>
      <c r="H281" s="48" t="s">
        <v>64</v>
      </c>
      <c r="I281" s="48" t="s">
        <v>64</v>
      </c>
      <c r="J281">
        <v>16.3</v>
      </c>
      <c r="K281" s="33">
        <f>VLOOKUP(F281,'Building series'!A:C,2,0)</f>
        <v>2.95</v>
      </c>
      <c r="L281">
        <v>7364.7</v>
      </c>
      <c r="M281" s="31">
        <f>L281*K281</f>
        <v>21725.865000000002</v>
      </c>
      <c r="N281">
        <v>5</v>
      </c>
      <c r="O281" s="31" t="s">
        <v>74</v>
      </c>
      <c r="P281">
        <v>1952</v>
      </c>
      <c r="Q281" s="31">
        <v>121</v>
      </c>
      <c r="R281" s="34">
        <f>SUM(R282:R283)</f>
        <v>7364.7</v>
      </c>
      <c r="S281">
        <f>SUM(S282:S283)</f>
        <v>21725.800000000003</v>
      </c>
      <c r="T281" s="35">
        <f>(S282*T282+S283*T283)/S281</f>
        <v>18.870076130683334</v>
      </c>
      <c r="U281">
        <f>AVERAGE(U282:U283)</f>
        <v>203</v>
      </c>
      <c r="V281">
        <f>AVERAGE(V282:V283)</f>
        <v>0.42500000000000004</v>
      </c>
      <c r="W281" s="36" t="s">
        <v>65</v>
      </c>
      <c r="X281" s="1" t="s">
        <v>66</v>
      </c>
      <c r="Y281">
        <v>854980</v>
      </c>
      <c r="Z281">
        <v>230688</v>
      </c>
      <c r="AA281">
        <f>SUM(Y281:Z281)</f>
        <v>1085668</v>
      </c>
      <c r="AB281">
        <f>AVERAGE(AB282:AB283)</f>
        <v>0.97099999999999997</v>
      </c>
      <c r="AC281">
        <v>181856.8</v>
      </c>
      <c r="AD281" s="31">
        <v>24.7</v>
      </c>
      <c r="AF281" s="31">
        <f>SUM(AF282:AF283)</f>
        <v>877588.3</v>
      </c>
      <c r="AG281" s="37">
        <f>'Energy efficiency measures'!H746</f>
        <v>551100</v>
      </c>
      <c r="AH281" s="38">
        <f>'Energy efficiency measures'!I746</f>
        <v>39.601327948721632</v>
      </c>
    </row>
    <row r="282" spans="1:34" s="41" customFormat="1" x14ac:dyDescent="0.25">
      <c r="A282" s="39" t="s">
        <v>67</v>
      </c>
      <c r="B282" s="40" t="s">
        <v>68</v>
      </c>
      <c r="D282" s="42"/>
      <c r="E282" s="43"/>
      <c r="F282" s="43"/>
      <c r="G282" s="48" t="e">
        <f>VLOOKUP(F282,'Building series'!A:F,6,0)</f>
        <v>#N/A</v>
      </c>
      <c r="H282" s="43"/>
      <c r="I282" s="43"/>
      <c r="J282" s="43"/>
      <c r="K282" s="43"/>
      <c r="L282" s="43"/>
      <c r="M282" s="43"/>
      <c r="N282" s="43"/>
      <c r="O282" s="44"/>
      <c r="P282" s="43"/>
      <c r="Q282" s="44"/>
      <c r="R282" s="45">
        <v>7045.7</v>
      </c>
      <c r="S282" s="41">
        <v>20784.900000000001</v>
      </c>
      <c r="T282" s="41">
        <v>19</v>
      </c>
      <c r="U282" s="41">
        <v>203</v>
      </c>
      <c r="V282" s="41">
        <v>0.4</v>
      </c>
      <c r="W282" s="46"/>
      <c r="X282" s="43"/>
      <c r="Y282" s="43"/>
      <c r="Z282" s="43"/>
      <c r="AA282" s="43"/>
      <c r="AB282" s="41">
        <v>0.97099999999999997</v>
      </c>
      <c r="AC282" s="43"/>
      <c r="AD282" s="44"/>
      <c r="AE282" s="41">
        <f>'Building envelope'!D1182</f>
        <v>8344.4000000000015</v>
      </c>
      <c r="AF282" s="47">
        <f>'Building envelope'!E1182</f>
        <v>772424</v>
      </c>
      <c r="AG282" s="43"/>
      <c r="AH282" s="44"/>
    </row>
    <row r="283" spans="1:34" s="41" customFormat="1" x14ac:dyDescent="0.25">
      <c r="A283" s="39" t="s">
        <v>69</v>
      </c>
      <c r="B283" s="40" t="s">
        <v>70</v>
      </c>
      <c r="D283" s="42"/>
      <c r="E283" s="43"/>
      <c r="F283" s="43"/>
      <c r="G283" s="48" t="e">
        <f>VLOOKUP(F283,'Building series'!A:F,6,0)</f>
        <v>#N/A</v>
      </c>
      <c r="H283" s="43"/>
      <c r="I283" s="43"/>
      <c r="J283" s="43"/>
      <c r="K283" s="43"/>
      <c r="L283" s="43"/>
      <c r="M283" s="43"/>
      <c r="N283" s="43"/>
      <c r="O283" s="44"/>
      <c r="P283" s="43"/>
      <c r="Q283" s="44"/>
      <c r="R283" s="41">
        <v>319</v>
      </c>
      <c r="S283" s="41">
        <v>940.9</v>
      </c>
      <c r="T283" s="41">
        <v>16</v>
      </c>
      <c r="U283" s="41">
        <v>203</v>
      </c>
      <c r="V283" s="41">
        <v>0.45</v>
      </c>
      <c r="W283" s="46"/>
      <c r="X283" s="43"/>
      <c r="Y283" s="43"/>
      <c r="Z283" s="43"/>
      <c r="AA283" s="43"/>
      <c r="AB283" s="41">
        <v>0.97099999999999997</v>
      </c>
      <c r="AC283" s="43"/>
      <c r="AD283" s="44"/>
      <c r="AE283" s="41">
        <f>'Building envelope'!D1191</f>
        <v>1349.1000000000001</v>
      </c>
      <c r="AF283" s="47">
        <f>'Building envelope'!E1191</f>
        <v>105164.30000000002</v>
      </c>
      <c r="AG283" s="43"/>
      <c r="AH283" s="44"/>
    </row>
    <row r="284" spans="1:34" x14ac:dyDescent="0.25">
      <c r="G284" s="48" t="e">
        <f>VLOOKUP(F284,'Building series'!A:F,6,0)</f>
        <v>#N/A</v>
      </c>
    </row>
    <row r="285" spans="1:34" x14ac:dyDescent="0.25">
      <c r="G285" s="48" t="e">
        <f>VLOOKUP(F285,'Building series'!A:F,6,0)</f>
        <v>#N/A</v>
      </c>
    </row>
    <row r="286" spans="1:34" ht="30.75" x14ac:dyDescent="0.3">
      <c r="A286" s="30" t="s">
        <v>228</v>
      </c>
      <c r="C286" s="31"/>
      <c r="D286" s="1" t="s">
        <v>229</v>
      </c>
      <c r="E286" s="32">
        <v>1000582007001</v>
      </c>
      <c r="F286" t="s">
        <v>132</v>
      </c>
      <c r="G286" s="48">
        <f>VLOOKUP(F286,'Building series'!A:F,6,0)</f>
        <v>0</v>
      </c>
      <c r="H286">
        <v>48.1</v>
      </c>
      <c r="I286">
        <v>16.399999999999999</v>
      </c>
      <c r="J286">
        <v>16.5</v>
      </c>
      <c r="K286" s="33">
        <f>VLOOKUP(F286,'Building series'!A:C,2,0)</f>
        <v>3</v>
      </c>
      <c r="L286">
        <v>2441.8000000000002</v>
      </c>
      <c r="M286" s="31">
        <f>L286*K286</f>
        <v>7325.4000000000005</v>
      </c>
      <c r="N286">
        <v>5</v>
      </c>
      <c r="O286" s="31" t="s">
        <v>74</v>
      </c>
      <c r="P286">
        <v>1960</v>
      </c>
      <c r="Q286" s="31">
        <v>36</v>
      </c>
      <c r="R286" s="34">
        <f>SUM(R287:R288)</f>
        <v>2441.8000000000002</v>
      </c>
      <c r="S286">
        <f>SUM(S287:S288)</f>
        <v>7321.4</v>
      </c>
      <c r="T286" s="35">
        <f>(S287*T287+S288*T288)/S286</f>
        <v>18.699852487229215</v>
      </c>
      <c r="U286">
        <f>AVERAGE(U287:U288)</f>
        <v>203</v>
      </c>
      <c r="V286">
        <f>AVERAGE(V287:V288)</f>
        <v>0.42500000000000004</v>
      </c>
      <c r="W286" s="36" t="s">
        <v>65</v>
      </c>
      <c r="X286" s="1" t="s">
        <v>66</v>
      </c>
      <c r="Y286">
        <v>313072</v>
      </c>
      <c r="Z286">
        <v>43200</v>
      </c>
      <c r="AA286">
        <f>SUM(Y286:Z286)</f>
        <v>356272</v>
      </c>
      <c r="AB286">
        <f>AVERAGE(AB287:AB288)</f>
        <v>0.97199999999999998</v>
      </c>
      <c r="AC286">
        <v>58275.1</v>
      </c>
      <c r="AD286" s="31">
        <v>23.9</v>
      </c>
      <c r="AF286" s="31">
        <f>SUM(AF287:AF288)</f>
        <v>316860.30000000005</v>
      </c>
      <c r="AG286" s="37">
        <f>'Energy efficiency measures'!H759</f>
        <v>199700</v>
      </c>
      <c r="AH286" s="38">
        <f>'Energy efficiency measures'!I759</f>
        <v>14.350181802503556</v>
      </c>
    </row>
    <row r="287" spans="1:34" s="41" customFormat="1" x14ac:dyDescent="0.25">
      <c r="A287" s="39" t="s">
        <v>67</v>
      </c>
      <c r="B287" s="40" t="s">
        <v>68</v>
      </c>
      <c r="D287" s="42"/>
      <c r="E287" s="43"/>
      <c r="F287" s="43"/>
      <c r="G287" s="48" t="e">
        <f>VLOOKUP(F287,'Building series'!A:F,6,0)</f>
        <v>#N/A</v>
      </c>
      <c r="H287" s="43"/>
      <c r="I287" s="43"/>
      <c r="J287" s="43"/>
      <c r="K287" s="43"/>
      <c r="L287" s="43"/>
      <c r="M287" s="43"/>
      <c r="N287" s="43"/>
      <c r="O287" s="44"/>
      <c r="P287" s="43"/>
      <c r="Q287" s="44"/>
      <c r="R287" s="45">
        <v>2197.5</v>
      </c>
      <c r="S287" s="41">
        <v>6588.9</v>
      </c>
      <c r="T287" s="41">
        <v>19</v>
      </c>
      <c r="U287" s="41">
        <v>203</v>
      </c>
      <c r="V287" s="41">
        <v>0.4</v>
      </c>
      <c r="W287" s="46"/>
      <c r="X287" s="43"/>
      <c r="Y287" s="43"/>
      <c r="Z287" s="43"/>
      <c r="AA287" s="43"/>
      <c r="AB287" s="41">
        <v>0.97199999999999998</v>
      </c>
      <c r="AC287" s="43"/>
      <c r="AD287" s="44"/>
      <c r="AE287" s="41">
        <f>'Building envelope'!D1206</f>
        <v>3200.1</v>
      </c>
      <c r="AF287" s="47">
        <f>'Building envelope'!E1206</f>
        <v>296222.60000000003</v>
      </c>
      <c r="AG287" s="43"/>
      <c r="AH287" s="44"/>
    </row>
    <row r="288" spans="1:34" s="41" customFormat="1" x14ac:dyDescent="0.25">
      <c r="A288" s="39" t="s">
        <v>69</v>
      </c>
      <c r="B288" s="40" t="s">
        <v>70</v>
      </c>
      <c r="D288" s="42"/>
      <c r="E288" s="43"/>
      <c r="F288" s="43"/>
      <c r="G288" s="48" t="e">
        <f>VLOOKUP(F288,'Building series'!A:F,6,0)</f>
        <v>#N/A</v>
      </c>
      <c r="H288" s="43"/>
      <c r="I288" s="43"/>
      <c r="J288" s="43"/>
      <c r="K288" s="43"/>
      <c r="L288" s="43"/>
      <c r="M288" s="43"/>
      <c r="N288" s="43"/>
      <c r="O288" s="44"/>
      <c r="P288" s="43"/>
      <c r="Q288" s="44"/>
      <c r="R288" s="41">
        <v>244.3</v>
      </c>
      <c r="S288" s="41">
        <v>732.5</v>
      </c>
      <c r="T288" s="41">
        <v>16</v>
      </c>
      <c r="U288" s="41">
        <v>203</v>
      </c>
      <c r="V288" s="41">
        <v>0.45</v>
      </c>
      <c r="W288" s="46"/>
      <c r="X288" s="43"/>
      <c r="Y288" s="43"/>
      <c r="Z288" s="43"/>
      <c r="AA288" s="43"/>
      <c r="AB288" s="41">
        <v>0.97199999999999998</v>
      </c>
      <c r="AC288" s="43"/>
      <c r="AD288" s="44"/>
      <c r="AE288" s="41">
        <f>'Building envelope'!D1213</f>
        <v>264.8</v>
      </c>
      <c r="AF288" s="47">
        <f>'Building envelope'!E1213</f>
        <v>20637.7</v>
      </c>
      <c r="AG288" s="43"/>
      <c r="AH288" s="44"/>
    </row>
    <row r="289" spans="1:34" x14ac:dyDescent="0.25">
      <c r="G289" s="48" t="e">
        <f>VLOOKUP(F289,'Building series'!A:F,6,0)</f>
        <v>#N/A</v>
      </c>
    </row>
    <row r="290" spans="1:34" x14ac:dyDescent="0.25">
      <c r="G290" s="48" t="e">
        <f>VLOOKUP(F290,'Building series'!A:F,6,0)</f>
        <v>#N/A</v>
      </c>
    </row>
    <row r="291" spans="1:34" ht="30.75" x14ac:dyDescent="0.3">
      <c r="A291" s="30" t="s">
        <v>230</v>
      </c>
      <c r="C291" s="31"/>
      <c r="D291" s="1" t="s">
        <v>231</v>
      </c>
      <c r="E291" s="32">
        <v>1000782073001</v>
      </c>
      <c r="F291" t="s">
        <v>159</v>
      </c>
      <c r="G291" s="48">
        <f>VLOOKUP(F291,'Building series'!A:F,6,0)</f>
        <v>0</v>
      </c>
      <c r="H291">
        <v>26</v>
      </c>
      <c r="I291">
        <v>23</v>
      </c>
      <c r="J291">
        <v>30</v>
      </c>
      <c r="K291" s="33">
        <f>VLOOKUP(F291,'Building series'!A:C,2,0)</f>
        <v>2.5</v>
      </c>
      <c r="L291">
        <v>3705.04</v>
      </c>
      <c r="M291" s="31">
        <f>L291*K291</f>
        <v>9262.6</v>
      </c>
      <c r="N291">
        <v>12</v>
      </c>
      <c r="O291" s="31" t="s">
        <v>74</v>
      </c>
      <c r="P291">
        <v>1974</v>
      </c>
      <c r="Q291" s="31">
        <v>71</v>
      </c>
      <c r="R291" s="34">
        <f>SUM(R292:R293)</f>
        <v>3705.04</v>
      </c>
      <c r="S291">
        <f>SUM(S292:S293)</f>
        <v>9262.61</v>
      </c>
      <c r="T291" s="35">
        <f>(S292*T292+S293*T293)/S291</f>
        <v>17.005498450220831</v>
      </c>
      <c r="U291">
        <f>AVERAGE(U292:U293)</f>
        <v>203</v>
      </c>
      <c r="V291">
        <f>AVERAGE(V292:V293)</f>
        <v>0.82499999999999996</v>
      </c>
      <c r="W291" s="36" t="s">
        <v>65</v>
      </c>
      <c r="X291" s="1" t="s">
        <v>66</v>
      </c>
      <c r="Y291">
        <v>471322</v>
      </c>
      <c r="Z291">
        <v>207826</v>
      </c>
      <c r="AA291">
        <f>SUM(Y291:Z291)</f>
        <v>679148</v>
      </c>
      <c r="AB291">
        <f>AVERAGE(AB292:AB293)</f>
        <v>0.90600000000000003</v>
      </c>
      <c r="AC291">
        <v>162876</v>
      </c>
      <c r="AD291" s="31">
        <v>57.03</v>
      </c>
      <c r="AF291" s="31">
        <f>SUM(AF292:AF293)</f>
        <v>422140</v>
      </c>
      <c r="AG291" s="37">
        <f>'Energy efficiency measures'!H778</f>
        <v>494246</v>
      </c>
      <c r="AH291" s="38">
        <f>'Energy efficiency measures'!I778</f>
        <v>35.515873586180135</v>
      </c>
    </row>
    <row r="292" spans="1:34" s="41" customFormat="1" x14ac:dyDescent="0.25">
      <c r="A292" s="39" t="s">
        <v>67</v>
      </c>
      <c r="B292" s="40" t="s">
        <v>68</v>
      </c>
      <c r="D292" s="42"/>
      <c r="E292" s="43"/>
      <c r="F292" s="43"/>
      <c r="G292" s="48" t="e">
        <f>VLOOKUP(F292,'Building series'!A:F,6,0)</f>
        <v>#N/A</v>
      </c>
      <c r="H292" s="43"/>
      <c r="I292" s="43"/>
      <c r="J292" s="43"/>
      <c r="K292" s="43"/>
      <c r="L292" s="43"/>
      <c r="M292" s="43"/>
      <c r="N292" s="43"/>
      <c r="O292" s="44"/>
      <c r="P292" s="43"/>
      <c r="Q292" s="44"/>
      <c r="R292" s="45">
        <v>3090.93</v>
      </c>
      <c r="S292" s="41">
        <v>7727.33</v>
      </c>
      <c r="T292" s="41">
        <v>18</v>
      </c>
      <c r="U292" s="41">
        <v>203</v>
      </c>
      <c r="V292" s="41">
        <v>0.75</v>
      </c>
      <c r="W292" s="46"/>
      <c r="X292" s="43"/>
      <c r="Y292" s="43"/>
      <c r="Z292" s="43"/>
      <c r="AA292" s="43"/>
      <c r="AB292" s="41">
        <v>0.82750000000000001</v>
      </c>
      <c r="AC292" s="43"/>
      <c r="AD292" s="44"/>
      <c r="AE292" s="41">
        <f>'Building envelope'!D1230</f>
        <v>4432.6000000000004</v>
      </c>
      <c r="AF292" s="47">
        <f>'Building envelope'!E1230</f>
        <v>374954</v>
      </c>
      <c r="AG292" s="43"/>
      <c r="AH292" s="44"/>
    </row>
    <row r="293" spans="1:34" s="41" customFormat="1" x14ac:dyDescent="0.25">
      <c r="A293" s="39" t="s">
        <v>69</v>
      </c>
      <c r="B293" s="40" t="s">
        <v>70</v>
      </c>
      <c r="D293" s="42"/>
      <c r="E293" s="43"/>
      <c r="F293" s="43"/>
      <c r="G293" s="48" t="e">
        <f>VLOOKUP(F293,'Building series'!A:F,6,0)</f>
        <v>#N/A</v>
      </c>
      <c r="H293" s="43"/>
      <c r="I293" s="43"/>
      <c r="J293" s="43"/>
      <c r="K293" s="43"/>
      <c r="L293" s="43"/>
      <c r="M293" s="43"/>
      <c r="N293" s="43"/>
      <c r="O293" s="44"/>
      <c r="P293" s="43"/>
      <c r="Q293" s="44"/>
      <c r="R293" s="41">
        <v>614.11</v>
      </c>
      <c r="S293" s="41">
        <v>1535.28</v>
      </c>
      <c r="T293" s="41">
        <v>12</v>
      </c>
      <c r="U293" s="41">
        <v>203</v>
      </c>
      <c r="V293" s="41">
        <v>0.9</v>
      </c>
      <c r="W293" s="46"/>
      <c r="X293" s="43"/>
      <c r="Y293" s="43"/>
      <c r="Z293" s="43"/>
      <c r="AA293" s="43"/>
      <c r="AB293" s="41">
        <v>0.98450000000000004</v>
      </c>
      <c r="AC293" s="43"/>
      <c r="AD293" s="44"/>
      <c r="AE293" s="41">
        <f>'Building envelope'!D1247</f>
        <v>856.3</v>
      </c>
      <c r="AF293" s="47">
        <f>'Building envelope'!E1247</f>
        <v>47186</v>
      </c>
      <c r="AG293" s="43"/>
      <c r="AH293" s="44"/>
    </row>
    <row r="294" spans="1:34" x14ac:dyDescent="0.25">
      <c r="G294" s="48" t="e">
        <f>VLOOKUP(F294,'Building series'!A:F,6,0)</f>
        <v>#N/A</v>
      </c>
    </row>
    <row r="295" spans="1:34" x14ac:dyDescent="0.25">
      <c r="G295" s="48" t="e">
        <f>VLOOKUP(F295,'Building series'!A:F,6,0)</f>
        <v>#N/A</v>
      </c>
    </row>
    <row r="296" spans="1:34" ht="30.75" x14ac:dyDescent="0.3">
      <c r="A296" s="30" t="s">
        <v>232</v>
      </c>
      <c r="C296" s="31"/>
      <c r="D296" s="1" t="s">
        <v>233</v>
      </c>
      <c r="E296" s="32">
        <v>1001210128001</v>
      </c>
      <c r="F296" t="s">
        <v>73</v>
      </c>
      <c r="G296" s="48" t="str">
        <f>VLOOKUP(F296,'Building series'!A:F,6,0)</f>
        <v>316/318</v>
      </c>
      <c r="H296">
        <v>75.099999999999994</v>
      </c>
      <c r="I296">
        <v>11</v>
      </c>
      <c r="J296">
        <v>11</v>
      </c>
      <c r="K296" s="33">
        <f>VLOOKUP(F296,'Building series'!A:C,2,0)</f>
        <v>2.5</v>
      </c>
      <c r="L296">
        <v>1945.83</v>
      </c>
      <c r="M296" s="31">
        <f>L296*K296</f>
        <v>4864.5749999999998</v>
      </c>
      <c r="N296">
        <v>3</v>
      </c>
      <c r="O296" s="31" t="s">
        <v>74</v>
      </c>
      <c r="P296">
        <v>1962</v>
      </c>
      <c r="Q296" s="31">
        <v>48</v>
      </c>
      <c r="R296" s="34">
        <f>SUM(R297:R298)</f>
        <v>1945.83</v>
      </c>
      <c r="S296">
        <f>SUM(S297:S298)</f>
        <v>4865</v>
      </c>
      <c r="T296" s="35">
        <f>(S297*T297+S298*T298)/S296</f>
        <v>17.611510791366907</v>
      </c>
      <c r="U296">
        <f>AVERAGE(U297:U298)</f>
        <v>203</v>
      </c>
      <c r="V296">
        <f>AVERAGE(V297:V298)</f>
        <v>0.77500000000000002</v>
      </c>
      <c r="W296" s="36" t="s">
        <v>65</v>
      </c>
      <c r="X296" s="1" t="s">
        <v>66</v>
      </c>
      <c r="Y296">
        <v>304640</v>
      </c>
      <c r="Z296">
        <v>71342</v>
      </c>
      <c r="AA296">
        <f>SUM(Y296:Z296)</f>
        <v>375982</v>
      </c>
      <c r="AB296">
        <f>AVERAGE(AB297:AB298)</f>
        <v>0.95235000000000003</v>
      </c>
      <c r="AC296">
        <v>81874</v>
      </c>
      <c r="AD296" s="31">
        <v>50.72</v>
      </c>
      <c r="AF296" s="31">
        <f>SUM(AF297:AF298)</f>
        <v>275221</v>
      </c>
      <c r="AG296" s="37">
        <f>'Energy efficiency measures'!H791</f>
        <v>201350</v>
      </c>
      <c r="AH296" s="38">
        <f>'Energy efficiency measures'!I791</f>
        <v>14.468748652649429</v>
      </c>
    </row>
    <row r="297" spans="1:34" s="41" customFormat="1" x14ac:dyDescent="0.25">
      <c r="A297" s="39" t="s">
        <v>67</v>
      </c>
      <c r="B297" s="40" t="s">
        <v>68</v>
      </c>
      <c r="D297" s="42"/>
      <c r="E297" s="43"/>
      <c r="F297" s="43"/>
      <c r="G297" s="48" t="e">
        <f>VLOOKUP(F297,'Building series'!A:F,6,0)</f>
        <v>#N/A</v>
      </c>
      <c r="H297" s="43"/>
      <c r="I297" s="43"/>
      <c r="J297" s="43"/>
      <c r="K297" s="43"/>
      <c r="L297" s="43"/>
      <c r="M297" s="43"/>
      <c r="N297" s="43"/>
      <c r="O297" s="44"/>
      <c r="P297" s="43"/>
      <c r="Q297" s="44"/>
      <c r="R297" s="45">
        <v>1819.99</v>
      </c>
      <c r="S297" s="41">
        <v>4550</v>
      </c>
      <c r="T297" s="41">
        <v>18</v>
      </c>
      <c r="U297" s="41">
        <v>203</v>
      </c>
      <c r="V297" s="41">
        <v>0.75</v>
      </c>
      <c r="W297" s="46"/>
      <c r="X297" s="43"/>
      <c r="Y297" s="43"/>
      <c r="Z297" s="43"/>
      <c r="AA297" s="43"/>
      <c r="AB297" s="41">
        <v>0.91220000000000001</v>
      </c>
      <c r="AC297" s="43"/>
      <c r="AD297" s="44"/>
      <c r="AE297" s="41">
        <f>'Building envelope'!D1259</f>
        <v>3245.8</v>
      </c>
      <c r="AF297" s="47">
        <f>'Building envelope'!E1259</f>
        <v>262618</v>
      </c>
      <c r="AG297" s="43"/>
      <c r="AH297" s="44"/>
    </row>
    <row r="298" spans="1:34" s="41" customFormat="1" x14ac:dyDescent="0.25">
      <c r="A298" s="39" t="s">
        <v>69</v>
      </c>
      <c r="B298" s="40" t="s">
        <v>70</v>
      </c>
      <c r="D298" s="42"/>
      <c r="E298" s="43"/>
      <c r="F298" s="43"/>
      <c r="G298" s="48" t="e">
        <f>VLOOKUP(F298,'Building series'!A:F,6,0)</f>
        <v>#N/A</v>
      </c>
      <c r="H298" s="43"/>
      <c r="I298" s="43"/>
      <c r="J298" s="43"/>
      <c r="K298" s="43"/>
      <c r="L298" s="43"/>
      <c r="M298" s="43"/>
      <c r="N298" s="43"/>
      <c r="O298" s="44"/>
      <c r="P298" s="43"/>
      <c r="Q298" s="44"/>
      <c r="R298" s="41">
        <v>125.84</v>
      </c>
      <c r="S298" s="41">
        <v>315</v>
      </c>
      <c r="T298" s="41">
        <v>12</v>
      </c>
      <c r="U298" s="41">
        <v>203</v>
      </c>
      <c r="V298" s="41">
        <v>0.8</v>
      </c>
      <c r="W298" s="46"/>
      <c r="X298" s="43"/>
      <c r="Y298" s="43"/>
      <c r="Z298" s="43"/>
      <c r="AA298" s="43"/>
      <c r="AB298" s="41">
        <v>0.99250000000000005</v>
      </c>
      <c r="AC298" s="43"/>
      <c r="AD298" s="44"/>
      <c r="AE298" s="41">
        <f>'Building envelope'!D1266</f>
        <v>215.4</v>
      </c>
      <c r="AF298" s="47">
        <f>'Building envelope'!E1266</f>
        <v>12603</v>
      </c>
      <c r="AG298" s="43"/>
      <c r="AH298" s="44"/>
    </row>
    <row r="299" spans="1:34" x14ac:dyDescent="0.25">
      <c r="G299" s="48" t="e">
        <f>VLOOKUP(F299,'Building series'!A:F,6,0)</f>
        <v>#N/A</v>
      </c>
    </row>
    <row r="300" spans="1:34" x14ac:dyDescent="0.25">
      <c r="G300" s="48" t="e">
        <f>VLOOKUP(F300,'Building series'!A:F,6,0)</f>
        <v>#N/A</v>
      </c>
    </row>
    <row r="301" spans="1:34" ht="30.75" x14ac:dyDescent="0.3">
      <c r="A301" s="30" t="s">
        <v>234</v>
      </c>
      <c r="C301" s="31"/>
      <c r="D301" s="1" t="s">
        <v>235</v>
      </c>
      <c r="E301" s="32">
        <v>1000711581001</v>
      </c>
      <c r="F301" t="s">
        <v>236</v>
      </c>
      <c r="G301" s="48">
        <f>VLOOKUP(F301,'Building series'!A:F,6,0)</f>
        <v>0</v>
      </c>
      <c r="H301">
        <v>24.6</v>
      </c>
      <c r="I301">
        <v>10.3</v>
      </c>
      <c r="J301">
        <v>9</v>
      </c>
      <c r="K301" s="33">
        <f>VLOOKUP(F301,'Building series'!A:C,2,0)</f>
        <v>2.78</v>
      </c>
      <c r="L301">
        <v>382.2</v>
      </c>
      <c r="M301" s="31">
        <f>L301*K301</f>
        <v>1062.5159999999998</v>
      </c>
      <c r="N301">
        <v>2</v>
      </c>
      <c r="O301" s="31" t="s">
        <v>74</v>
      </c>
      <c r="P301">
        <v>1962</v>
      </c>
      <c r="Q301" s="31">
        <v>8</v>
      </c>
      <c r="R301" s="34">
        <f>SUM(R302:R303)</f>
        <v>382.20000000000005</v>
      </c>
      <c r="S301">
        <f>SUM(S302:S303)</f>
        <v>1063</v>
      </c>
      <c r="T301" s="35">
        <f>(S302*T302+S303*T303)/S301</f>
        <v>17.700846660395108</v>
      </c>
      <c r="U301">
        <f>AVERAGE(U302:U303)</f>
        <v>203</v>
      </c>
      <c r="V301">
        <f>AVERAGE(V302:V303)</f>
        <v>0.72499999999999998</v>
      </c>
      <c r="W301" s="36" t="s">
        <v>65</v>
      </c>
      <c r="X301" s="1" t="s">
        <v>66</v>
      </c>
      <c r="Y301">
        <v>71937</v>
      </c>
      <c r="Z301">
        <v>23189</v>
      </c>
      <c r="AA301">
        <f>SUM(Y301:Z301)</f>
        <v>95126</v>
      </c>
      <c r="AB301">
        <f>AVERAGE(AB302:AB303)</f>
        <v>0.92690000000000006</v>
      </c>
      <c r="AC301">
        <v>21115</v>
      </c>
      <c r="AD301" s="31">
        <v>71.209999999999994</v>
      </c>
      <c r="AF301" s="31">
        <f>SUM(AF302:AF303)</f>
        <v>67934</v>
      </c>
      <c r="AG301" s="37">
        <f>'Energy efficiency measures'!H804</f>
        <v>56900</v>
      </c>
      <c r="AH301" s="38">
        <f>'Energy efficiency measures'!I804</f>
        <v>4.088759862606171</v>
      </c>
    </row>
    <row r="302" spans="1:34" s="41" customFormat="1" x14ac:dyDescent="0.25">
      <c r="A302" s="39" t="s">
        <v>67</v>
      </c>
      <c r="B302" s="40" t="s">
        <v>68</v>
      </c>
      <c r="D302" s="42"/>
      <c r="E302" s="43"/>
      <c r="F302" s="43"/>
      <c r="G302" s="48" t="e">
        <f>VLOOKUP(F302,'Building series'!A:F,6,0)</f>
        <v>#N/A</v>
      </c>
      <c r="H302" s="43"/>
      <c r="I302" s="43"/>
      <c r="J302" s="43"/>
      <c r="K302" s="43"/>
      <c r="L302" s="43"/>
      <c r="M302" s="43"/>
      <c r="N302" s="43"/>
      <c r="O302" s="44"/>
      <c r="P302" s="43"/>
      <c r="Q302" s="44"/>
      <c r="R302" s="45">
        <v>363.16</v>
      </c>
      <c r="S302" s="41">
        <v>1010</v>
      </c>
      <c r="T302" s="41">
        <v>18</v>
      </c>
      <c r="U302" s="41">
        <v>203</v>
      </c>
      <c r="V302" s="41">
        <v>0.7</v>
      </c>
      <c r="W302" s="46"/>
      <c r="X302" s="43"/>
      <c r="Y302" s="43"/>
      <c r="Z302" s="43"/>
      <c r="AA302" s="43"/>
      <c r="AB302" s="41">
        <v>0.88019999999999998</v>
      </c>
      <c r="AC302" s="43"/>
      <c r="AD302" s="44"/>
      <c r="AE302" s="41">
        <f>'Building envelope'!D1279</f>
        <v>813.99999999999989</v>
      </c>
      <c r="AF302" s="47">
        <f>'Building envelope'!E1279</f>
        <v>65738</v>
      </c>
      <c r="AG302" s="43"/>
      <c r="AH302" s="44"/>
    </row>
    <row r="303" spans="1:34" s="41" customFormat="1" x14ac:dyDescent="0.25">
      <c r="A303" s="39" t="s">
        <v>69</v>
      </c>
      <c r="B303" s="40" t="s">
        <v>70</v>
      </c>
      <c r="D303" s="42"/>
      <c r="E303" s="43"/>
      <c r="F303" s="43"/>
      <c r="G303" s="48" t="e">
        <f>VLOOKUP(F303,'Building series'!A:F,6,0)</f>
        <v>#N/A</v>
      </c>
      <c r="H303" s="43"/>
      <c r="I303" s="43"/>
      <c r="J303" s="43"/>
      <c r="K303" s="43"/>
      <c r="L303" s="43"/>
      <c r="M303" s="43"/>
      <c r="N303" s="43"/>
      <c r="O303" s="44"/>
      <c r="P303" s="43"/>
      <c r="Q303" s="44"/>
      <c r="R303" s="41">
        <v>19.04</v>
      </c>
      <c r="S303" s="41">
        <v>53</v>
      </c>
      <c r="T303" s="41">
        <v>12</v>
      </c>
      <c r="U303" s="41">
        <v>203</v>
      </c>
      <c r="V303" s="41">
        <v>0.75</v>
      </c>
      <c r="W303" s="46"/>
      <c r="X303" s="43"/>
      <c r="Y303" s="43"/>
      <c r="Z303" s="43"/>
      <c r="AA303" s="43"/>
      <c r="AB303" s="41">
        <v>0.97360000000000002</v>
      </c>
      <c r="AC303" s="43"/>
      <c r="AD303" s="44"/>
      <c r="AE303" s="41">
        <f>'Building envelope'!D1286</f>
        <v>37.6</v>
      </c>
      <c r="AF303" s="47">
        <f>'Building envelope'!E1286</f>
        <v>2196</v>
      </c>
      <c r="AG303" s="43"/>
      <c r="AH303" s="44"/>
    </row>
    <row r="304" spans="1:34" x14ac:dyDescent="0.25">
      <c r="G304" s="48" t="e">
        <f>VLOOKUP(F304,'Building series'!A:F,6,0)</f>
        <v>#N/A</v>
      </c>
    </row>
    <row r="305" spans="1:34" x14ac:dyDescent="0.25">
      <c r="G305" s="48" t="e">
        <f>VLOOKUP(F305,'Building series'!A:F,6,0)</f>
        <v>#N/A</v>
      </c>
    </row>
    <row r="306" spans="1:34" ht="30.75" x14ac:dyDescent="0.3">
      <c r="A306" s="30" t="s">
        <v>237</v>
      </c>
      <c r="C306" s="31"/>
      <c r="D306" s="1" t="s">
        <v>238</v>
      </c>
      <c r="E306" s="32">
        <v>1000702152001</v>
      </c>
      <c r="F306" t="s">
        <v>239</v>
      </c>
      <c r="G306" s="48">
        <f>VLOOKUP(F306,'Building series'!A:F,6,0)</f>
        <v>105</v>
      </c>
      <c r="H306" s="48" t="s">
        <v>64</v>
      </c>
      <c r="I306" s="48" t="s">
        <v>64</v>
      </c>
      <c r="J306" s="48" t="s">
        <v>64</v>
      </c>
      <c r="K306" s="33">
        <f>VLOOKUP(F306,'Building series'!A:C,2,0)</f>
        <v>2.5</v>
      </c>
      <c r="L306">
        <v>6510.3</v>
      </c>
      <c r="M306" s="31">
        <f>L306*K306</f>
        <v>16275.75</v>
      </c>
      <c r="N306">
        <v>16</v>
      </c>
      <c r="O306" s="31" t="s">
        <v>74</v>
      </c>
      <c r="P306">
        <v>1962</v>
      </c>
      <c r="Q306" s="31">
        <v>84</v>
      </c>
      <c r="R306" s="34">
        <f>SUM(R307:R308)</f>
        <v>6510.3</v>
      </c>
      <c r="S306">
        <f>SUM(S307:S308)</f>
        <v>16276</v>
      </c>
      <c r="T306" s="35">
        <f>(S307*T307+S308*T308)/S306</f>
        <v>16.379823052347014</v>
      </c>
      <c r="U306">
        <f>AVERAGE(U307:U308)</f>
        <v>203</v>
      </c>
      <c r="V306">
        <f>AVERAGE(V307:V308)</f>
        <v>0.72499999999999998</v>
      </c>
      <c r="W306" s="36" t="s">
        <v>65</v>
      </c>
      <c r="X306" s="1" t="s">
        <v>66</v>
      </c>
      <c r="Y306">
        <v>752672</v>
      </c>
      <c r="Z306">
        <v>306528</v>
      </c>
      <c r="AA306">
        <f>SUM(Y306:Z306)</f>
        <v>1059200</v>
      </c>
      <c r="AB306">
        <f>AVERAGE(AB307:AB308)</f>
        <v>0.96630000000000005</v>
      </c>
      <c r="AC306">
        <v>260645</v>
      </c>
      <c r="AD306" s="31">
        <v>57.48</v>
      </c>
      <c r="AF306" s="31">
        <f>SUM(AF307:AF308)</f>
        <v>728210</v>
      </c>
      <c r="AG306" s="37">
        <f>'Energy efficiency measures'!H820</f>
        <v>641500</v>
      </c>
      <c r="AH306" s="38">
        <f>'Energy efficiency measures'!I820</f>
        <v>46.097354162774316</v>
      </c>
    </row>
    <row r="307" spans="1:34" s="41" customFormat="1" x14ac:dyDescent="0.25">
      <c r="A307" s="39" t="s">
        <v>67</v>
      </c>
      <c r="B307" s="40" t="s">
        <v>68</v>
      </c>
      <c r="D307" s="42"/>
      <c r="E307" s="43"/>
      <c r="F307" s="43"/>
      <c r="G307" s="48" t="e">
        <f>VLOOKUP(F307,'Building series'!A:F,6,0)</f>
        <v>#N/A</v>
      </c>
      <c r="H307" s="43"/>
      <c r="I307" s="43"/>
      <c r="J307" s="43"/>
      <c r="K307" s="43"/>
      <c r="L307" s="43"/>
      <c r="M307" s="43"/>
      <c r="N307" s="43"/>
      <c r="O307" s="44"/>
      <c r="P307" s="43"/>
      <c r="Q307" s="44"/>
      <c r="R307" s="45">
        <v>4752.3</v>
      </c>
      <c r="S307" s="41">
        <v>11881</v>
      </c>
      <c r="T307" s="41">
        <v>18</v>
      </c>
      <c r="U307" s="41">
        <v>203</v>
      </c>
      <c r="V307" s="41">
        <v>0.7</v>
      </c>
      <c r="W307" s="46"/>
      <c r="X307" s="43"/>
      <c r="Y307" s="43"/>
      <c r="Z307" s="43"/>
      <c r="AA307" s="43"/>
      <c r="AB307" s="41">
        <v>0.93300000000000005</v>
      </c>
      <c r="AC307" s="43"/>
      <c r="AD307" s="44"/>
      <c r="AE307" s="41">
        <f>'Building envelope'!D1302</f>
        <v>7576.0999999999985</v>
      </c>
      <c r="AF307" s="47">
        <f>'Building envelope'!E1302</f>
        <v>654685</v>
      </c>
      <c r="AG307" s="43"/>
      <c r="AH307" s="44"/>
    </row>
    <row r="308" spans="1:34" s="41" customFormat="1" x14ac:dyDescent="0.25">
      <c r="A308" s="39" t="s">
        <v>69</v>
      </c>
      <c r="B308" s="40" t="s">
        <v>70</v>
      </c>
      <c r="D308" s="42"/>
      <c r="E308" s="43"/>
      <c r="F308" s="43"/>
      <c r="G308" s="48" t="e">
        <f>VLOOKUP(F308,'Building series'!A:F,6,0)</f>
        <v>#N/A</v>
      </c>
      <c r="H308" s="43"/>
      <c r="I308" s="43"/>
      <c r="J308" s="43"/>
      <c r="K308" s="43"/>
      <c r="L308" s="43"/>
      <c r="M308" s="43"/>
      <c r="N308" s="43"/>
      <c r="O308" s="44"/>
      <c r="P308" s="43"/>
      <c r="Q308" s="44"/>
      <c r="R308" s="41">
        <v>1758</v>
      </c>
      <c r="S308" s="41">
        <v>4395</v>
      </c>
      <c r="T308" s="41">
        <v>12</v>
      </c>
      <c r="U308" s="41">
        <v>203</v>
      </c>
      <c r="V308" s="41">
        <v>0.75</v>
      </c>
      <c r="W308" s="46"/>
      <c r="X308" s="43"/>
      <c r="Y308" s="43"/>
      <c r="Z308" s="43"/>
      <c r="AA308" s="43"/>
      <c r="AB308" s="41">
        <v>0.99960000000000004</v>
      </c>
      <c r="AC308" s="43"/>
      <c r="AD308" s="44"/>
      <c r="AE308" s="41">
        <f>'Building envelope'!D1310</f>
        <v>1333.9</v>
      </c>
      <c r="AF308" s="47">
        <f>'Building envelope'!E1310</f>
        <v>73525</v>
      </c>
      <c r="AG308" s="43"/>
      <c r="AH308" s="44"/>
    </row>
    <row r="309" spans="1:34" x14ac:dyDescent="0.25">
      <c r="G309" s="48" t="e">
        <f>VLOOKUP(F309,'Building series'!A:F,6,0)</f>
        <v>#N/A</v>
      </c>
    </row>
    <row r="310" spans="1:34" x14ac:dyDescent="0.25">
      <c r="G310" s="48" t="e">
        <f>VLOOKUP(F310,'Building series'!A:F,6,0)</f>
        <v>#N/A</v>
      </c>
    </row>
    <row r="311" spans="1:34" ht="30.75" x14ac:dyDescent="0.3">
      <c r="A311" s="30" t="s">
        <v>240</v>
      </c>
      <c r="C311" s="31"/>
      <c r="D311" s="1" t="s">
        <v>241</v>
      </c>
      <c r="E311" s="32">
        <v>1000220089001</v>
      </c>
      <c r="F311" t="s">
        <v>242</v>
      </c>
      <c r="G311" s="48">
        <f>VLOOKUP(F311,'Building series'!A:F,6,0)</f>
        <v>0</v>
      </c>
      <c r="H311">
        <v>31.7</v>
      </c>
      <c r="I311">
        <v>15.3</v>
      </c>
      <c r="J311">
        <v>16.399999999999999</v>
      </c>
      <c r="K311" s="33">
        <f>VLOOKUP(F311,'Building series'!A:C,2,0)</f>
        <v>2.87</v>
      </c>
      <c r="L311">
        <v>1654.2</v>
      </c>
      <c r="M311" s="31">
        <f>L311*K311</f>
        <v>4747.5540000000001</v>
      </c>
      <c r="N311">
        <v>4</v>
      </c>
      <c r="O311" s="31" t="s">
        <v>74</v>
      </c>
      <c r="P311">
        <v>1910</v>
      </c>
      <c r="Q311" s="31">
        <v>15</v>
      </c>
      <c r="R311" s="34">
        <f>SUM(R312:R313)</f>
        <v>1654.2</v>
      </c>
      <c r="S311">
        <f>SUM(S312:S313)</f>
        <v>4789</v>
      </c>
      <c r="T311" s="35">
        <f>(S312*T312+S313*T313)/S311</f>
        <v>17.330966798914179</v>
      </c>
      <c r="U311">
        <f>AVERAGE(U312:U313)</f>
        <v>203</v>
      </c>
      <c r="V311">
        <f>AVERAGE(V312:V313)</f>
        <v>0.77500000000000002</v>
      </c>
      <c r="W311" s="36" t="s">
        <v>65</v>
      </c>
      <c r="X311" s="1" t="s">
        <v>66</v>
      </c>
      <c r="Y311">
        <v>170951</v>
      </c>
      <c r="Z311">
        <v>43372</v>
      </c>
      <c r="AA311">
        <f>SUM(Y311:Z311)</f>
        <v>214323</v>
      </c>
      <c r="AB311">
        <f>AVERAGE(AB312:AB313)</f>
        <v>0.95755000000000001</v>
      </c>
      <c r="AC311">
        <v>57079</v>
      </c>
      <c r="AD311" s="31">
        <v>47.56</v>
      </c>
      <c r="AF311" s="31">
        <f>SUM(AF312:AF313)</f>
        <v>134337</v>
      </c>
      <c r="AG311" s="37">
        <f>'Energy efficiency measures'!H837</f>
        <v>106400</v>
      </c>
      <c r="AH311" s="38">
        <f>'Energy efficiency measures'!I837</f>
        <v>7.6457653669823653</v>
      </c>
    </row>
    <row r="312" spans="1:34" s="41" customFormat="1" x14ac:dyDescent="0.25">
      <c r="A312" s="39" t="s">
        <v>67</v>
      </c>
      <c r="B312" s="40" t="s">
        <v>68</v>
      </c>
      <c r="D312" s="42"/>
      <c r="E312" s="43"/>
      <c r="F312" s="43"/>
      <c r="G312" s="48" t="e">
        <f>VLOOKUP(F312,'Building series'!A:F,6,0)</f>
        <v>#N/A</v>
      </c>
      <c r="H312" s="43"/>
      <c r="I312" s="43"/>
      <c r="J312" s="43"/>
      <c r="K312" s="43"/>
      <c r="L312" s="43"/>
      <c r="M312" s="43"/>
      <c r="N312" s="43"/>
      <c r="O312" s="44"/>
      <c r="P312" s="43"/>
      <c r="Q312" s="44"/>
      <c r="R312" s="45">
        <v>1481.3</v>
      </c>
      <c r="S312" s="41">
        <v>4255</v>
      </c>
      <c r="T312" s="41">
        <v>18</v>
      </c>
      <c r="U312" s="41">
        <v>203</v>
      </c>
      <c r="V312" s="41">
        <v>0.75</v>
      </c>
      <c r="W312" s="46"/>
      <c r="X312" s="43"/>
      <c r="Y312" s="43"/>
      <c r="Z312" s="43"/>
      <c r="AA312" s="43"/>
      <c r="AB312" s="41">
        <v>0.9325</v>
      </c>
      <c r="AC312" s="43"/>
      <c r="AD312" s="44"/>
      <c r="AE312" s="41">
        <f>'Building envelope'!D1328</f>
        <v>1459</v>
      </c>
      <c r="AF312" s="47">
        <f>'Building envelope'!E1328</f>
        <v>121632</v>
      </c>
      <c r="AG312" s="43"/>
      <c r="AH312" s="44"/>
    </row>
    <row r="313" spans="1:34" s="41" customFormat="1" x14ac:dyDescent="0.25">
      <c r="A313" s="39" t="s">
        <v>69</v>
      </c>
      <c r="B313" s="40" t="s">
        <v>70</v>
      </c>
      <c r="D313" s="42"/>
      <c r="E313" s="43"/>
      <c r="F313" s="43"/>
      <c r="G313" s="48" t="e">
        <f>VLOOKUP(F313,'Building series'!A:F,6,0)</f>
        <v>#N/A</v>
      </c>
      <c r="H313" s="43"/>
      <c r="I313" s="43"/>
      <c r="J313" s="43"/>
      <c r="K313" s="43"/>
      <c r="L313" s="43"/>
      <c r="M313" s="43"/>
      <c r="N313" s="43"/>
      <c r="O313" s="44"/>
      <c r="P313" s="43"/>
      <c r="Q313" s="44"/>
      <c r="R313" s="41">
        <v>172.9</v>
      </c>
      <c r="S313" s="41">
        <v>534</v>
      </c>
      <c r="T313" s="41">
        <v>12</v>
      </c>
      <c r="U313" s="41">
        <v>203</v>
      </c>
      <c r="V313" s="41">
        <v>0.8</v>
      </c>
      <c r="W313" s="46"/>
      <c r="X313" s="43"/>
      <c r="Y313" s="43"/>
      <c r="Z313" s="43"/>
      <c r="AA313" s="43"/>
      <c r="AB313" s="41">
        <v>0.98260000000000003</v>
      </c>
      <c r="AC313" s="43"/>
      <c r="AD313" s="44"/>
      <c r="AE313" s="41">
        <f>'Building envelope'!D1341</f>
        <v>241.5</v>
      </c>
      <c r="AF313" s="47">
        <f>'Building envelope'!E1341</f>
        <v>12705</v>
      </c>
      <c r="AG313" s="43"/>
      <c r="AH313" s="44"/>
    </row>
    <row r="314" spans="1:34" x14ac:dyDescent="0.25">
      <c r="G314" s="48" t="e">
        <f>VLOOKUP(F314,'Building series'!A:F,6,0)</f>
        <v>#N/A</v>
      </c>
    </row>
    <row r="315" spans="1:34" x14ac:dyDescent="0.25">
      <c r="G315" s="48" t="e">
        <f>VLOOKUP(F315,'Building series'!A:F,6,0)</f>
        <v>#N/A</v>
      </c>
    </row>
    <row r="316" spans="1:34" ht="30.75" x14ac:dyDescent="0.3">
      <c r="A316" s="30" t="s">
        <v>243</v>
      </c>
      <c r="C316" s="31"/>
      <c r="D316" s="1" t="s">
        <v>244</v>
      </c>
      <c r="E316" s="32">
        <v>1000220089002</v>
      </c>
      <c r="F316" t="s">
        <v>245</v>
      </c>
      <c r="G316" s="48">
        <f>VLOOKUP(F316,'Building series'!A:F,6,0)</f>
        <v>0</v>
      </c>
      <c r="H316">
        <v>17.190000000000001</v>
      </c>
      <c r="I316">
        <v>6.55</v>
      </c>
      <c r="J316">
        <v>9.35</v>
      </c>
      <c r="K316" s="33">
        <f>VLOOKUP(F316,'Building series'!A:C,2,0)</f>
        <v>2.8</v>
      </c>
      <c r="L316">
        <v>337</v>
      </c>
      <c r="M316" s="31">
        <f>L316*K316</f>
        <v>943.59999999999991</v>
      </c>
      <c r="N316">
        <v>3</v>
      </c>
      <c r="O316" s="31" t="s">
        <v>74</v>
      </c>
      <c r="P316">
        <v>1910</v>
      </c>
      <c r="Q316" s="31">
        <v>6</v>
      </c>
      <c r="R316" s="34">
        <f>SUM(R317:R318)</f>
        <v>337</v>
      </c>
      <c r="S316">
        <f>SUM(S317:S318)</f>
        <v>952.7</v>
      </c>
      <c r="T316" s="35">
        <f>(S317*T317+S318*T318)/S316</f>
        <v>17.168678492704945</v>
      </c>
      <c r="U316">
        <f>AVERAGE(U317:U318)</f>
        <v>203</v>
      </c>
      <c r="V316">
        <f>AVERAGE(V317:V318)</f>
        <v>0.67500000000000004</v>
      </c>
      <c r="W316" s="36" t="s">
        <v>65</v>
      </c>
      <c r="X316" s="1" t="s">
        <v>91</v>
      </c>
      <c r="Y316">
        <v>34827</v>
      </c>
      <c r="Z316">
        <v>8208</v>
      </c>
      <c r="AA316">
        <f>SUM(Y316:Z316)</f>
        <v>43035</v>
      </c>
      <c r="AB316">
        <f>AVERAGE(AB317:AB318)</f>
        <v>0.94120000000000004</v>
      </c>
      <c r="AC316">
        <v>13630</v>
      </c>
      <c r="AD316" s="31">
        <v>58.1</v>
      </c>
      <c r="AF316" s="31">
        <f>SUM(AF317:AF318)</f>
        <v>33763</v>
      </c>
      <c r="AG316" s="37">
        <f>'Energy efficiency measures'!H849</f>
        <v>34233</v>
      </c>
      <c r="AH316" s="38">
        <f>'Energy efficiency measures'!I849</f>
        <v>2.4599387763901062</v>
      </c>
    </row>
    <row r="317" spans="1:34" s="41" customFormat="1" x14ac:dyDescent="0.25">
      <c r="A317" s="39" t="s">
        <v>67</v>
      </c>
      <c r="B317" s="40" t="s">
        <v>68</v>
      </c>
      <c r="D317" s="42"/>
      <c r="E317" s="43"/>
      <c r="F317" s="43"/>
      <c r="G317" s="48" t="e">
        <f>VLOOKUP(F317,'Building series'!A:F,6,0)</f>
        <v>#N/A</v>
      </c>
      <c r="H317" s="43"/>
      <c r="I317" s="43"/>
      <c r="J317" s="43"/>
      <c r="K317" s="43"/>
      <c r="L317" s="43"/>
      <c r="M317" s="43"/>
      <c r="N317" s="43"/>
      <c r="O317" s="44"/>
      <c r="P317" s="43"/>
      <c r="Q317" s="44"/>
      <c r="R317" s="45">
        <v>290.8</v>
      </c>
      <c r="S317" s="41">
        <v>820.7</v>
      </c>
      <c r="T317" s="41">
        <v>18</v>
      </c>
      <c r="U317" s="41">
        <v>203</v>
      </c>
      <c r="V317" s="41">
        <v>0.65</v>
      </c>
      <c r="W317" s="46"/>
      <c r="X317" s="43"/>
      <c r="Y317" s="43"/>
      <c r="Z317" s="43"/>
      <c r="AA317" s="43"/>
      <c r="AB317" s="41">
        <v>0.90780000000000005</v>
      </c>
      <c r="AC317" s="43"/>
      <c r="AD317" s="44"/>
      <c r="AE317" s="41">
        <f>'Building envelope'!D1355</f>
        <v>360.6</v>
      </c>
      <c r="AF317" s="47">
        <f>'Building envelope'!E1355</f>
        <v>29678</v>
      </c>
      <c r="AG317" s="43"/>
      <c r="AH317" s="44"/>
    </row>
    <row r="318" spans="1:34" s="41" customFormat="1" x14ac:dyDescent="0.25">
      <c r="A318" s="39" t="s">
        <v>69</v>
      </c>
      <c r="B318" s="40" t="s">
        <v>70</v>
      </c>
      <c r="D318" s="42"/>
      <c r="E318" s="43"/>
      <c r="F318" s="43"/>
      <c r="G318" s="48" t="e">
        <f>VLOOKUP(F318,'Building series'!A:F,6,0)</f>
        <v>#N/A</v>
      </c>
      <c r="H318" s="43"/>
      <c r="I318" s="43"/>
      <c r="J318" s="43"/>
      <c r="K318" s="43"/>
      <c r="L318" s="43"/>
      <c r="M318" s="43"/>
      <c r="N318" s="43"/>
      <c r="O318" s="44"/>
      <c r="P318" s="43"/>
      <c r="Q318" s="44"/>
      <c r="R318" s="41">
        <v>46.2</v>
      </c>
      <c r="S318" s="41">
        <v>132</v>
      </c>
      <c r="T318" s="41">
        <v>12</v>
      </c>
      <c r="U318" s="41">
        <v>203</v>
      </c>
      <c r="V318" s="41">
        <v>0.7</v>
      </c>
      <c r="W318" s="46"/>
      <c r="X318" s="43"/>
      <c r="Y318" s="43"/>
      <c r="Z318" s="43"/>
      <c r="AA318" s="43"/>
      <c r="AB318" s="41">
        <v>0.97460000000000002</v>
      </c>
      <c r="AC318" s="43"/>
      <c r="AD318" s="44"/>
      <c r="AE318" s="41">
        <f>'Building envelope'!D1364</f>
        <v>73.7</v>
      </c>
      <c r="AF318" s="47">
        <f>'Building envelope'!E1364</f>
        <v>4085</v>
      </c>
      <c r="AG318" s="43"/>
      <c r="AH318" s="44"/>
    </row>
    <row r="319" spans="1:34" x14ac:dyDescent="0.25">
      <c r="G319" s="48" t="e">
        <f>VLOOKUP(F319,'Building series'!A:F,6,0)</f>
        <v>#N/A</v>
      </c>
    </row>
    <row r="320" spans="1:34" x14ac:dyDescent="0.25">
      <c r="G320" s="48" t="e">
        <f>VLOOKUP(F320,'Building series'!A:F,6,0)</f>
        <v>#N/A</v>
      </c>
    </row>
    <row r="321" spans="1:34" ht="30.75" x14ac:dyDescent="0.3">
      <c r="A321" s="30" t="s">
        <v>246</v>
      </c>
      <c r="C321" s="31"/>
      <c r="D321" s="1" t="s">
        <v>247</v>
      </c>
      <c r="E321" s="32">
        <v>1000220089003</v>
      </c>
      <c r="F321" t="s">
        <v>248</v>
      </c>
      <c r="G321" s="48">
        <f>VLOOKUP(F321,'Building series'!A:F,6,0)</f>
        <v>0</v>
      </c>
      <c r="H321">
        <v>26.2</v>
      </c>
      <c r="I321">
        <v>13</v>
      </c>
      <c r="J321">
        <v>17.899999999999999</v>
      </c>
      <c r="K321" s="33">
        <f>VLOOKUP(F321,'Building series'!A:C,2,0)</f>
        <v>3.14</v>
      </c>
      <c r="L321">
        <v>2321.1999999999998</v>
      </c>
      <c r="M321" s="31">
        <f>L321*K321</f>
        <v>7288.5679999999993</v>
      </c>
      <c r="N321">
        <v>5</v>
      </c>
      <c r="O321" s="31" t="s">
        <v>74</v>
      </c>
      <c r="P321">
        <v>1914</v>
      </c>
      <c r="Q321" s="31">
        <v>16</v>
      </c>
      <c r="R321" s="34">
        <f>SUM(R322:R323)</f>
        <v>2321.1999999999998</v>
      </c>
      <c r="S321">
        <f>SUM(S322:S323)</f>
        <v>7295.2</v>
      </c>
      <c r="T321" s="35">
        <f>(S322*T322+S323*T323)/S321</f>
        <v>17.62808421976094</v>
      </c>
      <c r="U321">
        <f>AVERAGE(U322:U323)</f>
        <v>203</v>
      </c>
      <c r="V321">
        <f>AVERAGE(V322:V323)</f>
        <v>0.7</v>
      </c>
      <c r="W321" s="36" t="s">
        <v>65</v>
      </c>
      <c r="X321" s="1" t="s">
        <v>66</v>
      </c>
      <c r="Y321">
        <v>217424</v>
      </c>
      <c r="Z321">
        <v>23016</v>
      </c>
      <c r="AA321">
        <f>SUM(Y321:Z321)</f>
        <v>240440</v>
      </c>
      <c r="AB321">
        <f>AVERAGE(AB322:AB323)</f>
        <v>0.96199999999999997</v>
      </c>
      <c r="AC321">
        <v>86816</v>
      </c>
      <c r="AD321" s="31">
        <v>43.86</v>
      </c>
      <c r="AF321" s="31">
        <f>SUM(AF322:AF323)</f>
        <v>170018</v>
      </c>
      <c r="AG321" s="37">
        <f>'Energy efficiency measures'!H860</f>
        <v>183300</v>
      </c>
      <c r="AH321" s="38">
        <f>'Energy efficiency measures'!I860</f>
        <v>13.171699170750635</v>
      </c>
    </row>
    <row r="322" spans="1:34" s="41" customFormat="1" x14ac:dyDescent="0.25">
      <c r="A322" s="39" t="s">
        <v>67</v>
      </c>
      <c r="B322" s="40" t="s">
        <v>68</v>
      </c>
      <c r="D322" s="42"/>
      <c r="E322" s="43"/>
      <c r="F322" s="43"/>
      <c r="G322" s="48" t="e">
        <f>VLOOKUP(F322,'Building series'!A:F,6,0)</f>
        <v>#N/A</v>
      </c>
      <c r="H322" s="43"/>
      <c r="I322" s="43"/>
      <c r="J322" s="43"/>
      <c r="K322" s="43"/>
      <c r="L322" s="43"/>
      <c r="M322" s="43"/>
      <c r="N322" s="43"/>
      <c r="O322" s="44"/>
      <c r="P322" s="43"/>
      <c r="Q322" s="44"/>
      <c r="R322" s="45">
        <v>2179.1</v>
      </c>
      <c r="S322" s="41">
        <v>6843</v>
      </c>
      <c r="T322" s="41">
        <v>18</v>
      </c>
      <c r="U322" s="41">
        <v>203</v>
      </c>
      <c r="V322" s="41">
        <v>0.7</v>
      </c>
      <c r="W322" s="46"/>
      <c r="X322" s="43"/>
      <c r="Y322" s="43"/>
      <c r="Z322" s="43"/>
      <c r="AA322" s="43"/>
      <c r="AB322" s="41">
        <v>0.9264</v>
      </c>
      <c r="AC322" s="43"/>
      <c r="AD322" s="44"/>
      <c r="AE322" s="41">
        <f>'Building envelope'!D1380</f>
        <v>1916.7</v>
      </c>
      <c r="AF322" s="47">
        <f>'Building envelope'!E1380</f>
        <v>163996</v>
      </c>
      <c r="AG322" s="43"/>
      <c r="AH322" s="44"/>
    </row>
    <row r="323" spans="1:34" s="41" customFormat="1" x14ac:dyDescent="0.25">
      <c r="A323" s="39" t="s">
        <v>69</v>
      </c>
      <c r="B323" s="40" t="s">
        <v>70</v>
      </c>
      <c r="D323" s="42"/>
      <c r="E323" s="43"/>
      <c r="F323" s="43"/>
      <c r="G323" s="48" t="e">
        <f>VLOOKUP(F323,'Building series'!A:F,6,0)</f>
        <v>#N/A</v>
      </c>
      <c r="H323" s="43"/>
      <c r="I323" s="43"/>
      <c r="J323" s="43"/>
      <c r="K323" s="43"/>
      <c r="L323" s="43"/>
      <c r="M323" s="43"/>
      <c r="N323" s="43"/>
      <c r="O323" s="44"/>
      <c r="P323" s="43"/>
      <c r="Q323" s="44"/>
      <c r="R323" s="41">
        <v>142.1</v>
      </c>
      <c r="S323" s="41">
        <v>452.2</v>
      </c>
      <c r="T323" s="41">
        <v>12</v>
      </c>
      <c r="U323" s="41">
        <v>203</v>
      </c>
      <c r="V323" s="41">
        <v>0.7</v>
      </c>
      <c r="W323" s="46"/>
      <c r="X323" s="43"/>
      <c r="Y323" s="43"/>
      <c r="Z323" s="43"/>
      <c r="AA323" s="43"/>
      <c r="AB323" s="41">
        <v>0.99760000000000004</v>
      </c>
      <c r="AC323" s="43"/>
      <c r="AD323" s="44"/>
      <c r="AE323" s="41">
        <f>'Building envelope'!D1390</f>
        <v>108.4</v>
      </c>
      <c r="AF323" s="47">
        <f>'Building envelope'!E1390</f>
        <v>6022</v>
      </c>
      <c r="AG323" s="43"/>
      <c r="AH323" s="44"/>
    </row>
    <row r="324" spans="1:34" x14ac:dyDescent="0.25">
      <c r="G324" s="48" t="e">
        <f>VLOOKUP(F324,'Building series'!A:F,6,0)</f>
        <v>#N/A</v>
      </c>
    </row>
    <row r="325" spans="1:34" x14ac:dyDescent="0.25">
      <c r="G325" s="48" t="e">
        <f>VLOOKUP(F325,'Building series'!A:F,6,0)</f>
        <v>#N/A</v>
      </c>
    </row>
    <row r="326" spans="1:34" ht="30.75" x14ac:dyDescent="0.3">
      <c r="A326" s="30" t="s">
        <v>249</v>
      </c>
      <c r="C326" s="31"/>
      <c r="D326" s="1" t="s">
        <v>250</v>
      </c>
      <c r="E326" s="32">
        <v>1000722035001</v>
      </c>
      <c r="F326" t="s">
        <v>148</v>
      </c>
      <c r="G326" s="48">
        <f>VLOOKUP(F326,'Building series'!A:F,6,0)</f>
        <v>467</v>
      </c>
      <c r="H326">
        <v>26.4</v>
      </c>
      <c r="I326">
        <v>11.64</v>
      </c>
      <c r="J326">
        <v>25.2</v>
      </c>
      <c r="K326" s="33">
        <f>VLOOKUP(F326,'Building series'!A:C,2,0)</f>
        <v>2.5</v>
      </c>
      <c r="L326">
        <v>2164.52</v>
      </c>
      <c r="M326" s="31">
        <f>L326*K326</f>
        <v>5411.3</v>
      </c>
      <c r="N326">
        <v>9</v>
      </c>
      <c r="O326" s="31" t="s">
        <v>74</v>
      </c>
      <c r="P326">
        <v>1976</v>
      </c>
      <c r="Q326" s="31">
        <v>36</v>
      </c>
      <c r="R326" s="34">
        <f>SUM(R327:R328)</f>
        <v>2164.52</v>
      </c>
      <c r="S326">
        <f>SUM(S327:S328)</f>
        <v>5411.31</v>
      </c>
      <c r="T326" s="35">
        <f>(S327*T327+S328*T328)/S326</f>
        <v>17.414463410893109</v>
      </c>
      <c r="U326">
        <f>AVERAGE(U327:U328)</f>
        <v>203</v>
      </c>
      <c r="V326">
        <f>AVERAGE(V327:V328)</f>
        <v>0.77500000000000002</v>
      </c>
      <c r="W326" s="36" t="s">
        <v>65</v>
      </c>
      <c r="X326" s="1" t="s">
        <v>66</v>
      </c>
      <c r="Y326">
        <v>281903</v>
      </c>
      <c r="Z326">
        <v>123787</v>
      </c>
      <c r="AA326">
        <f>SUM(Y326:Z326)</f>
        <v>405690</v>
      </c>
      <c r="AB326">
        <f>AVERAGE(AB327:AB328)</f>
        <v>0.9244</v>
      </c>
      <c r="AC326">
        <v>113496</v>
      </c>
      <c r="AD326" s="31">
        <v>69.67</v>
      </c>
      <c r="AF326" s="31">
        <f>SUM(AF327:AF328)</f>
        <v>272094</v>
      </c>
      <c r="AG326" s="37">
        <f>'Energy efficiency measures'!H876</f>
        <v>272572</v>
      </c>
      <c r="AH326" s="38">
        <f>'Energy efficiency measures'!I876</f>
        <v>19.58666877452178</v>
      </c>
    </row>
    <row r="327" spans="1:34" s="41" customFormat="1" x14ac:dyDescent="0.25">
      <c r="A327" s="39" t="s">
        <v>67</v>
      </c>
      <c r="B327" s="40" t="s">
        <v>68</v>
      </c>
      <c r="D327" s="42"/>
      <c r="E327" s="43"/>
      <c r="F327" s="43"/>
      <c r="G327" s="48" t="e">
        <f>VLOOKUP(F327,'Building series'!A:F,6,0)</f>
        <v>#N/A</v>
      </c>
      <c r="H327" s="43"/>
      <c r="I327" s="43"/>
      <c r="J327" s="43"/>
      <c r="K327" s="43"/>
      <c r="L327" s="43"/>
      <c r="M327" s="43"/>
      <c r="N327" s="43"/>
      <c r="O327" s="44"/>
      <c r="P327" s="43"/>
      <c r="Q327" s="44"/>
      <c r="R327" s="45">
        <v>1847.67</v>
      </c>
      <c r="S327" s="41">
        <v>4619.18</v>
      </c>
      <c r="T327" s="41">
        <v>18</v>
      </c>
      <c r="U327" s="41">
        <v>203</v>
      </c>
      <c r="V327" s="41">
        <v>0.75</v>
      </c>
      <c r="W327" s="46"/>
      <c r="X327" s="43"/>
      <c r="Y327" s="43"/>
      <c r="Z327" s="43"/>
      <c r="AA327" s="43"/>
      <c r="AB327" s="41">
        <v>0.86560000000000004</v>
      </c>
      <c r="AC327" s="43"/>
      <c r="AD327" s="44"/>
      <c r="AE327" s="41">
        <f>'Building envelope'!D1404</f>
        <v>2879.4</v>
      </c>
      <c r="AF327" s="47">
        <f>'Building envelope'!E1404</f>
        <v>243466</v>
      </c>
      <c r="AG327" s="43"/>
      <c r="AH327" s="44"/>
    </row>
    <row r="328" spans="1:34" s="41" customFormat="1" x14ac:dyDescent="0.25">
      <c r="A328" s="39" t="s">
        <v>69</v>
      </c>
      <c r="B328" s="40" t="s">
        <v>70</v>
      </c>
      <c r="D328" s="42"/>
      <c r="E328" s="43"/>
      <c r="F328" s="43"/>
      <c r="G328" s="48" t="e">
        <f>VLOOKUP(F328,'Building series'!A:F,6,0)</f>
        <v>#N/A</v>
      </c>
      <c r="H328" s="43"/>
      <c r="I328" s="43"/>
      <c r="J328" s="43"/>
      <c r="K328" s="43"/>
      <c r="L328" s="43"/>
      <c r="M328" s="43"/>
      <c r="N328" s="43"/>
      <c r="O328" s="44"/>
      <c r="P328" s="43"/>
      <c r="Q328" s="44"/>
      <c r="R328" s="41">
        <v>316.85000000000002</v>
      </c>
      <c r="S328" s="41">
        <v>792.13</v>
      </c>
      <c r="T328" s="41">
        <v>14</v>
      </c>
      <c r="U328" s="41">
        <v>203</v>
      </c>
      <c r="V328" s="41">
        <v>0.8</v>
      </c>
      <c r="W328" s="46"/>
      <c r="X328" s="43"/>
      <c r="Y328" s="43"/>
      <c r="Z328" s="43"/>
      <c r="AA328" s="43"/>
      <c r="AB328" s="41">
        <v>0.98319999999999996</v>
      </c>
      <c r="AC328" s="43"/>
      <c r="AD328" s="44"/>
      <c r="AE328" s="41">
        <f>'Building envelope'!D1416</f>
        <v>528.79999999999995</v>
      </c>
      <c r="AF328" s="47">
        <f>'Building envelope'!E1416</f>
        <v>28628</v>
      </c>
      <c r="AG328" s="43"/>
      <c r="AH328" s="44"/>
    </row>
    <row r="329" spans="1:34" x14ac:dyDescent="0.25">
      <c r="G329" s="48" t="e">
        <f>VLOOKUP(F329,'Building series'!A:F,6,0)</f>
        <v>#N/A</v>
      </c>
    </row>
    <row r="330" spans="1:34" x14ac:dyDescent="0.25">
      <c r="G330" s="48" t="e">
        <f>VLOOKUP(F330,'Building series'!A:F,6,0)</f>
        <v>#N/A</v>
      </c>
    </row>
    <row r="331" spans="1:34" ht="30.75" x14ac:dyDescent="0.3">
      <c r="A331" s="30" t="s">
        <v>251</v>
      </c>
      <c r="C331" s="31"/>
      <c r="D331" s="1" t="s">
        <v>252</v>
      </c>
      <c r="E331" s="32">
        <v>1000720135001</v>
      </c>
      <c r="F331" t="s">
        <v>253</v>
      </c>
      <c r="G331" s="48" t="str">
        <f>VLOOKUP(F331,'Building series'!A:F,6,0)</f>
        <v>316/318</v>
      </c>
      <c r="H331">
        <v>69.03</v>
      </c>
      <c r="I331">
        <v>11.01</v>
      </c>
      <c r="J331">
        <v>15.2</v>
      </c>
      <c r="K331" s="33">
        <f>VLOOKUP(F331,'Building series'!A:C,2,0)</f>
        <v>2.69</v>
      </c>
      <c r="L331">
        <v>2997.37</v>
      </c>
      <c r="M331" s="31">
        <f>L331*K331</f>
        <v>8062.9252999999999</v>
      </c>
      <c r="N331">
        <v>5</v>
      </c>
      <c r="O331" s="31" t="s">
        <v>74</v>
      </c>
      <c r="P331">
        <v>1968</v>
      </c>
      <c r="Q331" s="31">
        <v>56</v>
      </c>
      <c r="R331" s="34">
        <f>SUM(R332:R333)</f>
        <v>2997.3700000000003</v>
      </c>
      <c r="S331">
        <f>SUM(S332:S333)</f>
        <v>8069.82</v>
      </c>
      <c r="T331" s="35">
        <f>(S332*T332+S333*T333)/S331</f>
        <v>17.757848378278577</v>
      </c>
      <c r="U331">
        <f>AVERAGE(U332:U333)</f>
        <v>203</v>
      </c>
      <c r="V331">
        <f>AVERAGE(V332:V333)</f>
        <v>0.8</v>
      </c>
      <c r="W331" s="36" t="s">
        <v>65</v>
      </c>
      <c r="X331" s="1" t="s">
        <v>66</v>
      </c>
      <c r="Y331">
        <v>422836</v>
      </c>
      <c r="Z331">
        <v>121224</v>
      </c>
      <c r="AA331">
        <f>SUM(Y331:Z331)</f>
        <v>544060</v>
      </c>
      <c r="AB331">
        <f>AVERAGE(AB332:AB333)</f>
        <v>0.91515000000000002</v>
      </c>
      <c r="AC331">
        <v>167438</v>
      </c>
      <c r="AD331" s="31">
        <v>76.5</v>
      </c>
      <c r="AF331" s="31">
        <f>SUM(AF332:AF333)</f>
        <v>377564</v>
      </c>
      <c r="AG331" s="37">
        <f>'Energy efficiency measures'!H890</f>
        <v>387906</v>
      </c>
      <c r="AH331" s="38">
        <f>'Energy efficiency measures'!I890</f>
        <v>27.874419741021253</v>
      </c>
    </row>
    <row r="332" spans="1:34" s="41" customFormat="1" x14ac:dyDescent="0.25">
      <c r="A332" s="39" t="s">
        <v>67</v>
      </c>
      <c r="B332" s="40" t="s">
        <v>68</v>
      </c>
      <c r="D332" s="42"/>
      <c r="E332" s="43"/>
      <c r="F332" s="43"/>
      <c r="G332" s="48" t="e">
        <f>VLOOKUP(F332,'Building series'!A:F,6,0)</f>
        <v>#N/A</v>
      </c>
      <c r="H332" s="43"/>
      <c r="I332" s="43"/>
      <c r="J332" s="43"/>
      <c r="K332" s="43"/>
      <c r="L332" s="43"/>
      <c r="M332" s="43"/>
      <c r="N332" s="43"/>
      <c r="O332" s="44"/>
      <c r="P332" s="43"/>
      <c r="Q332" s="44"/>
      <c r="R332" s="45">
        <v>2815.76</v>
      </c>
      <c r="S332" s="41">
        <v>7581.29</v>
      </c>
      <c r="T332" s="41">
        <v>18</v>
      </c>
      <c r="U332" s="41">
        <v>203</v>
      </c>
      <c r="V332" s="41">
        <v>0.8</v>
      </c>
      <c r="W332" s="46"/>
      <c r="X332" s="43"/>
      <c r="Y332" s="43"/>
      <c r="Z332" s="43"/>
      <c r="AA332" s="43"/>
      <c r="AB332" s="41">
        <v>0.8669</v>
      </c>
      <c r="AC332" s="43"/>
      <c r="AD332" s="44"/>
      <c r="AE332" s="41">
        <f>'Building envelope'!D1429</f>
        <v>4380</v>
      </c>
      <c r="AF332" s="47">
        <f>'Building envelope'!E1429</f>
        <v>353679</v>
      </c>
      <c r="AG332" s="43"/>
      <c r="AH332" s="44"/>
    </row>
    <row r="333" spans="1:34" s="41" customFormat="1" x14ac:dyDescent="0.25">
      <c r="A333" s="39" t="s">
        <v>69</v>
      </c>
      <c r="B333" s="40" t="s">
        <v>70</v>
      </c>
      <c r="D333" s="42"/>
      <c r="E333" s="43"/>
      <c r="F333" s="43"/>
      <c r="G333" s="48" t="e">
        <f>VLOOKUP(F333,'Building series'!A:F,6,0)</f>
        <v>#N/A</v>
      </c>
      <c r="H333" s="43"/>
      <c r="I333" s="43"/>
      <c r="J333" s="43"/>
      <c r="K333" s="43"/>
      <c r="L333" s="43"/>
      <c r="M333" s="43"/>
      <c r="N333" s="43"/>
      <c r="O333" s="44"/>
      <c r="P333" s="43"/>
      <c r="Q333" s="44"/>
      <c r="R333" s="41">
        <v>181.61</v>
      </c>
      <c r="S333" s="41">
        <v>488.53</v>
      </c>
      <c r="T333" s="41">
        <v>14</v>
      </c>
      <c r="U333" s="41">
        <v>203</v>
      </c>
      <c r="V333" s="41">
        <v>0.8</v>
      </c>
      <c r="W333" s="46"/>
      <c r="X333" s="43"/>
      <c r="Y333" s="43"/>
      <c r="Z333" s="43"/>
      <c r="AA333" s="43"/>
      <c r="AB333" s="41">
        <v>0.96340000000000003</v>
      </c>
      <c r="AC333" s="43"/>
      <c r="AD333" s="44"/>
      <c r="AE333" s="41">
        <f>'Building envelope'!D1439</f>
        <v>399.7</v>
      </c>
      <c r="AF333" s="47">
        <f>'Building envelope'!E1439</f>
        <v>23885</v>
      </c>
      <c r="AG333" s="43"/>
      <c r="AH333" s="44"/>
    </row>
    <row r="334" spans="1:34" x14ac:dyDescent="0.25">
      <c r="G334" s="48" t="e">
        <f>VLOOKUP(F334,'Building series'!A:F,6,0)</f>
        <v>#N/A</v>
      </c>
    </row>
    <row r="335" spans="1:34" x14ac:dyDescent="0.25">
      <c r="G335" s="48" t="e">
        <f>VLOOKUP(F335,'Building series'!A:F,6,0)</f>
        <v>#N/A</v>
      </c>
    </row>
    <row r="336" spans="1:34" ht="30.75" x14ac:dyDescent="0.3">
      <c r="A336" s="30" t="s">
        <v>254</v>
      </c>
      <c r="C336" s="31"/>
      <c r="D336" s="1" t="s">
        <v>255</v>
      </c>
      <c r="E336" s="32">
        <v>1000780323002</v>
      </c>
      <c r="F336" t="s">
        <v>105</v>
      </c>
      <c r="G336" s="48" t="str">
        <f>VLOOKUP(F336,'Building series'!A:F,6,0)</f>
        <v>316/318</v>
      </c>
      <c r="H336">
        <v>58.58</v>
      </c>
      <c r="I336">
        <v>11.81</v>
      </c>
      <c r="J336">
        <v>13.61</v>
      </c>
      <c r="K336" s="33">
        <f>VLOOKUP(F336,'Building series'!A:C,2,0)</f>
        <v>2.5</v>
      </c>
      <c r="L336">
        <v>3056.44</v>
      </c>
      <c r="M336" s="31">
        <f>L336*K336</f>
        <v>7641.1</v>
      </c>
      <c r="N336">
        <v>5</v>
      </c>
      <c r="O336" s="31" t="s">
        <v>74</v>
      </c>
      <c r="P336">
        <v>1964</v>
      </c>
      <c r="Q336" s="31">
        <v>60</v>
      </c>
      <c r="R336" s="34">
        <f>SUM(R337:R338)</f>
        <v>3056.44</v>
      </c>
      <c r="S336">
        <f>SUM(S337:S338)</f>
        <v>7610.53</v>
      </c>
      <c r="T336" s="35">
        <f>(S337*T337+S338*T338)/S336</f>
        <v>17.596884842448556</v>
      </c>
      <c r="U336">
        <f>AVERAGE(U337:U338)</f>
        <v>203</v>
      </c>
      <c r="V336">
        <f>AVERAGE(V337:V338)</f>
        <v>0.7</v>
      </c>
      <c r="W336" s="36" t="s">
        <v>65</v>
      </c>
      <c r="X336" s="1" t="s">
        <v>66</v>
      </c>
      <c r="Y336">
        <v>277924</v>
      </c>
      <c r="Z336">
        <v>176098</v>
      </c>
      <c r="AA336">
        <f>SUM(Y336:Z336)</f>
        <v>454022</v>
      </c>
      <c r="AB336">
        <f>AVERAGE(AB337:AB338)</f>
        <v>0.9365</v>
      </c>
      <c r="AC336">
        <v>148626</v>
      </c>
      <c r="AD336" s="31">
        <v>55.6</v>
      </c>
      <c r="AF336" s="31">
        <f>SUM(AF337:AF338)</f>
        <v>278647</v>
      </c>
      <c r="AG336" s="37">
        <f>'Energy efficiency measures'!H902</f>
        <v>281253</v>
      </c>
      <c r="AH336" s="38">
        <f>'Energy efficiency measures'!I902</f>
        <v>20.210474123683188</v>
      </c>
    </row>
    <row r="337" spans="1:34" s="41" customFormat="1" x14ac:dyDescent="0.25">
      <c r="A337" s="39" t="s">
        <v>67</v>
      </c>
      <c r="B337" s="40" t="s">
        <v>68</v>
      </c>
      <c r="D337" s="42"/>
      <c r="E337" s="43"/>
      <c r="F337" s="43"/>
      <c r="G337" s="48" t="e">
        <f>VLOOKUP(F337,'Building series'!A:F,6,0)</f>
        <v>#N/A</v>
      </c>
      <c r="H337" s="43"/>
      <c r="I337" s="43"/>
      <c r="J337" s="43"/>
      <c r="K337" s="43"/>
      <c r="L337" s="43"/>
      <c r="M337" s="43"/>
      <c r="N337" s="43"/>
      <c r="O337" s="44"/>
      <c r="P337" s="43"/>
      <c r="Q337" s="44"/>
      <c r="R337" s="45">
        <v>2851.09</v>
      </c>
      <c r="S337" s="41">
        <v>7099.21</v>
      </c>
      <c r="T337" s="41">
        <v>18</v>
      </c>
      <c r="U337" s="41">
        <v>203</v>
      </c>
      <c r="V337" s="41">
        <v>0.7</v>
      </c>
      <c r="W337" s="46"/>
      <c r="X337" s="43"/>
      <c r="Y337" s="43"/>
      <c r="Z337" s="43"/>
      <c r="AA337" s="43"/>
      <c r="AB337" s="41">
        <v>0.87549999999999994</v>
      </c>
      <c r="AC337" s="43"/>
      <c r="AD337" s="44"/>
      <c r="AE337" s="41">
        <f>'Building envelope'!D1451</f>
        <v>3315.7999999999997</v>
      </c>
      <c r="AF337" s="47">
        <f>'Building envelope'!E1451</f>
        <v>266314</v>
      </c>
      <c r="AG337" s="43"/>
      <c r="AH337" s="44"/>
    </row>
    <row r="338" spans="1:34" s="41" customFormat="1" x14ac:dyDescent="0.25">
      <c r="A338" s="39" t="s">
        <v>69</v>
      </c>
      <c r="B338" s="40" t="s">
        <v>70</v>
      </c>
      <c r="D338" s="42"/>
      <c r="E338" s="43"/>
      <c r="F338" s="43"/>
      <c r="G338" s="48" t="e">
        <f>VLOOKUP(F338,'Building series'!A:F,6,0)</f>
        <v>#N/A</v>
      </c>
      <c r="H338" s="43"/>
      <c r="I338" s="43"/>
      <c r="J338" s="43"/>
      <c r="K338" s="43"/>
      <c r="L338" s="43"/>
      <c r="M338" s="43"/>
      <c r="N338" s="43"/>
      <c r="O338" s="44"/>
      <c r="P338" s="43"/>
      <c r="Q338" s="44"/>
      <c r="R338" s="41">
        <v>205.35</v>
      </c>
      <c r="S338" s="41">
        <v>511.32</v>
      </c>
      <c r="T338" s="41">
        <v>12</v>
      </c>
      <c r="U338" s="41">
        <v>203</v>
      </c>
      <c r="V338" s="41">
        <v>0.7</v>
      </c>
      <c r="W338" s="46"/>
      <c r="X338" s="43"/>
      <c r="Y338" s="43"/>
      <c r="Z338" s="43"/>
      <c r="AA338" s="43"/>
      <c r="AB338" s="41">
        <v>0.99750000000000005</v>
      </c>
      <c r="AC338" s="43"/>
      <c r="AD338" s="44"/>
      <c r="AE338" s="41">
        <f>'Building envelope'!D1459</f>
        <v>232.79999999999998</v>
      </c>
      <c r="AF338" s="47">
        <f>'Building envelope'!E1459</f>
        <v>12333</v>
      </c>
      <c r="AG338" s="43"/>
      <c r="AH338" s="44"/>
    </row>
    <row r="339" spans="1:34" x14ac:dyDescent="0.25">
      <c r="G339" s="48" t="e">
        <f>VLOOKUP(F339,'Building series'!A:F,6,0)</f>
        <v>#N/A</v>
      </c>
    </row>
    <row r="340" spans="1:34" x14ac:dyDescent="0.25">
      <c r="G340" s="48" t="e">
        <f>VLOOKUP(F340,'Building series'!A:F,6,0)</f>
        <v>#N/A</v>
      </c>
    </row>
    <row r="341" spans="1:34" ht="30.75" x14ac:dyDescent="0.3">
      <c r="A341" s="30" t="s">
        <v>256</v>
      </c>
      <c r="C341" s="31"/>
      <c r="D341" s="1" t="s">
        <v>257</v>
      </c>
      <c r="E341" s="32">
        <v>1000711540001</v>
      </c>
      <c r="F341" t="s">
        <v>148</v>
      </c>
      <c r="G341" s="48">
        <f>VLOOKUP(F341,'Building series'!A:F,6,0)</f>
        <v>467</v>
      </c>
      <c r="H341">
        <v>10.5</v>
      </c>
      <c r="I341">
        <v>77</v>
      </c>
      <c r="J341">
        <v>25.2</v>
      </c>
      <c r="K341" s="33">
        <f>VLOOKUP(F341,'Building series'!A:C,2,0)</f>
        <v>2.5</v>
      </c>
      <c r="L341">
        <v>6362.6</v>
      </c>
      <c r="M341" s="31">
        <f>L341*K341</f>
        <v>15906.5</v>
      </c>
      <c r="N341">
        <v>9</v>
      </c>
      <c r="O341" s="31" t="s">
        <v>74</v>
      </c>
      <c r="P341">
        <v>1983</v>
      </c>
      <c r="Q341" s="31">
        <v>108</v>
      </c>
      <c r="R341" s="34">
        <f>SUM(R342:R343)</f>
        <v>6362.5999999999995</v>
      </c>
      <c r="S341">
        <f>SUM(S342:S343)</f>
        <v>15907</v>
      </c>
      <c r="T341" s="35">
        <f>(S342*T342+S343*T343)/S341</f>
        <v>20.887250895832025</v>
      </c>
      <c r="U341">
        <f>AVERAGE(U342:U343)</f>
        <v>203</v>
      </c>
      <c r="V341">
        <f>AVERAGE(V342:V343)</f>
        <v>0.59499999999999997</v>
      </c>
      <c r="W341" s="36" t="s">
        <v>65</v>
      </c>
      <c r="X341" s="1" t="s">
        <v>66</v>
      </c>
      <c r="Y341">
        <v>705902</v>
      </c>
      <c r="Z341">
        <v>409560</v>
      </c>
      <c r="AA341">
        <f>SUM(Y341:Z341)</f>
        <v>1115462</v>
      </c>
      <c r="AB341">
        <f>AVERAGE(AB342:AB343)</f>
        <v>0.91</v>
      </c>
      <c r="AC341">
        <v>222943</v>
      </c>
      <c r="AD341" s="31">
        <v>35</v>
      </c>
      <c r="AF341" s="31">
        <f>SUM(AF342:AF343)</f>
        <v>701354</v>
      </c>
      <c r="AG341" s="37">
        <f>'Energy efficiency measures'!H917</f>
        <v>406400</v>
      </c>
      <c r="AH341" s="38">
        <f>'Energy efficiency measures'!I917</f>
        <v>29.203374484413846</v>
      </c>
    </row>
    <row r="342" spans="1:34" s="41" customFormat="1" x14ac:dyDescent="0.25">
      <c r="A342" s="39" t="s">
        <v>67</v>
      </c>
      <c r="B342" s="40" t="s">
        <v>68</v>
      </c>
      <c r="D342" s="42"/>
      <c r="E342" s="43"/>
      <c r="F342" s="43"/>
      <c r="G342" s="48" t="e">
        <f>VLOOKUP(F342,'Building series'!A:F,6,0)</f>
        <v>#N/A</v>
      </c>
      <c r="H342" s="43"/>
      <c r="I342" s="43"/>
      <c r="J342" s="43"/>
      <c r="K342" s="43"/>
      <c r="L342" s="43"/>
      <c r="M342" s="43"/>
      <c r="N342" s="43"/>
      <c r="O342" s="44"/>
      <c r="P342" s="43"/>
      <c r="Q342" s="44"/>
      <c r="R342" s="45">
        <v>5496.4</v>
      </c>
      <c r="S342" s="41">
        <v>13741</v>
      </c>
      <c r="T342" s="41">
        <v>21.5</v>
      </c>
      <c r="U342" s="41">
        <v>203</v>
      </c>
      <c r="V342" s="41">
        <v>0.54</v>
      </c>
      <c r="W342" s="46"/>
      <c r="X342" s="43"/>
      <c r="Y342" s="43"/>
      <c r="Z342" s="43"/>
      <c r="AA342" s="43"/>
      <c r="AB342" s="41">
        <v>0.91</v>
      </c>
      <c r="AC342" s="43"/>
      <c r="AD342" s="44"/>
      <c r="AE342" s="41">
        <f>'Building envelope'!D1472</f>
        <v>5856.1</v>
      </c>
      <c r="AF342" s="47">
        <f>'Building envelope'!E1472</f>
        <v>613412</v>
      </c>
      <c r="AG342" s="43"/>
      <c r="AH342" s="44"/>
    </row>
    <row r="343" spans="1:34" s="41" customFormat="1" x14ac:dyDescent="0.25">
      <c r="A343" s="39" t="s">
        <v>69</v>
      </c>
      <c r="B343" s="40" t="s">
        <v>70</v>
      </c>
      <c r="D343" s="42"/>
      <c r="E343" s="43"/>
      <c r="F343" s="43"/>
      <c r="G343" s="48" t="e">
        <f>VLOOKUP(F343,'Building series'!A:F,6,0)</f>
        <v>#N/A</v>
      </c>
      <c r="H343" s="43"/>
      <c r="I343" s="43"/>
      <c r="J343" s="43"/>
      <c r="K343" s="43"/>
      <c r="L343" s="43"/>
      <c r="M343" s="43"/>
      <c r="N343" s="43"/>
      <c r="O343" s="44"/>
      <c r="P343" s="43"/>
      <c r="Q343" s="44"/>
      <c r="R343" s="41">
        <v>866.2</v>
      </c>
      <c r="S343" s="41">
        <v>2166</v>
      </c>
      <c r="T343" s="41">
        <v>17</v>
      </c>
      <c r="U343" s="41">
        <v>203</v>
      </c>
      <c r="V343" s="41">
        <v>0.65</v>
      </c>
      <c r="W343" s="46"/>
      <c r="X343" s="43"/>
      <c r="Y343" s="43"/>
      <c r="Z343" s="43"/>
      <c r="AA343" s="43"/>
      <c r="AB343" s="41">
        <v>0.91</v>
      </c>
      <c r="AC343" s="43"/>
      <c r="AD343" s="44"/>
      <c r="AE343" s="41">
        <f>'Building envelope'!D1481</f>
        <v>1061.5999999999999</v>
      </c>
      <c r="AF343" s="47">
        <f>'Building envelope'!E1481</f>
        <v>87942</v>
      </c>
      <c r="AG343" s="43"/>
      <c r="AH343" s="44"/>
    </row>
    <row r="344" spans="1:34" x14ac:dyDescent="0.25">
      <c r="G344" s="48" t="e">
        <f>VLOOKUP(F344,'Building series'!A:F,6,0)</f>
        <v>#N/A</v>
      </c>
    </row>
    <row r="345" spans="1:34" x14ac:dyDescent="0.25">
      <c r="G345" s="48" t="e">
        <f>VLOOKUP(F345,'Building series'!A:F,6,0)</f>
        <v>#N/A</v>
      </c>
    </row>
    <row r="346" spans="1:34" ht="30.75" x14ac:dyDescent="0.3">
      <c r="A346" s="30" t="s">
        <v>258</v>
      </c>
      <c r="C346" s="31"/>
      <c r="D346" s="1" t="s">
        <v>259</v>
      </c>
      <c r="E346" s="32">
        <v>1000122009001</v>
      </c>
      <c r="F346" t="s">
        <v>260</v>
      </c>
      <c r="G346" s="48">
        <f>VLOOKUP(F346,'Building series'!A:F,6,0)</f>
        <v>0</v>
      </c>
      <c r="H346" s="48" t="s">
        <v>64</v>
      </c>
      <c r="I346" s="48" t="s">
        <v>64</v>
      </c>
      <c r="J346">
        <v>13.85</v>
      </c>
      <c r="K346" s="33">
        <f>VLOOKUP(F346,'Building series'!A:C,2,0)</f>
        <v>2.85</v>
      </c>
      <c r="L346">
        <v>2632.67</v>
      </c>
      <c r="M346" s="31">
        <f>L346*K346</f>
        <v>7503.1095000000005</v>
      </c>
      <c r="N346">
        <v>4</v>
      </c>
      <c r="O346" s="31" t="s">
        <v>74</v>
      </c>
      <c r="P346">
        <v>1958</v>
      </c>
      <c r="Q346" s="31">
        <v>30</v>
      </c>
      <c r="R346" s="34">
        <f>SUM(R347:R348)</f>
        <v>2632.67</v>
      </c>
      <c r="S346">
        <f>SUM(S347:S348)</f>
        <v>7503</v>
      </c>
      <c r="T346" s="35">
        <f>(S347*T347+S348*T348)/S346</f>
        <v>20.242103158736505</v>
      </c>
      <c r="U346">
        <f>AVERAGE(U347:U348)</f>
        <v>203</v>
      </c>
      <c r="V346">
        <f>AVERAGE(V347:V348)</f>
        <v>0.495</v>
      </c>
      <c r="W346" s="36" t="s">
        <v>65</v>
      </c>
      <c r="X346" s="1" t="s">
        <v>66</v>
      </c>
      <c r="Y346">
        <v>289142</v>
      </c>
      <c r="Z346">
        <v>87922</v>
      </c>
      <c r="AA346">
        <f>SUM(Y346:Z346)</f>
        <v>377064</v>
      </c>
      <c r="AB346">
        <f>AVERAGE(AB347:AB348)</f>
        <v>0.92</v>
      </c>
      <c r="AC346">
        <v>85121</v>
      </c>
      <c r="AD346" s="31">
        <v>32.299999999999997</v>
      </c>
      <c r="AF346" s="31">
        <f>SUM(AF347:AF348)</f>
        <v>286192</v>
      </c>
      <c r="AG346" s="37">
        <f>'Energy efficiency measures'!H929</f>
        <v>193300</v>
      </c>
      <c r="AH346" s="38">
        <f>'Energy efficiency measures'!I929</f>
        <v>13.890286141331684</v>
      </c>
    </row>
    <row r="347" spans="1:34" s="41" customFormat="1" x14ac:dyDescent="0.25">
      <c r="A347" s="39" t="s">
        <v>67</v>
      </c>
      <c r="B347" s="40" t="s">
        <v>68</v>
      </c>
      <c r="D347" s="42"/>
      <c r="E347" s="43"/>
      <c r="F347" s="43"/>
      <c r="G347" s="48" t="e">
        <f>VLOOKUP(F347,'Building series'!A:F,6,0)</f>
        <v>#N/A</v>
      </c>
      <c r="H347" s="43"/>
      <c r="I347" s="43"/>
      <c r="J347" s="43"/>
      <c r="K347" s="43"/>
      <c r="L347" s="43"/>
      <c r="M347" s="43"/>
      <c r="N347" s="43"/>
      <c r="O347" s="44"/>
      <c r="P347" s="43"/>
      <c r="Q347" s="44"/>
      <c r="R347" s="45">
        <v>2361.19</v>
      </c>
      <c r="S347" s="41">
        <v>6729</v>
      </c>
      <c r="T347" s="41">
        <v>20.5</v>
      </c>
      <c r="U347" s="41">
        <v>203</v>
      </c>
      <c r="V347" s="41">
        <v>0.47</v>
      </c>
      <c r="W347" s="46"/>
      <c r="X347" s="43"/>
      <c r="Y347" s="43"/>
      <c r="Z347" s="43"/>
      <c r="AA347" s="43"/>
      <c r="AB347" s="41">
        <v>0.92</v>
      </c>
      <c r="AC347" s="43"/>
      <c r="AD347" s="44"/>
      <c r="AE347" s="41">
        <f>'Building envelope'!D1493</f>
        <v>2493.7000000000003</v>
      </c>
      <c r="AF347" s="47">
        <f>'Building envelope'!E1493</f>
        <v>249058</v>
      </c>
      <c r="AG347" s="43"/>
      <c r="AH347" s="44"/>
    </row>
    <row r="348" spans="1:34" s="41" customFormat="1" x14ac:dyDescent="0.25">
      <c r="A348" s="39" t="s">
        <v>69</v>
      </c>
      <c r="B348" s="40" t="s">
        <v>70</v>
      </c>
      <c r="D348" s="42"/>
      <c r="E348" s="43"/>
      <c r="F348" s="43"/>
      <c r="G348" s="48" t="e">
        <f>VLOOKUP(F348,'Building series'!A:F,6,0)</f>
        <v>#N/A</v>
      </c>
      <c r="H348" s="43"/>
      <c r="I348" s="43"/>
      <c r="J348" s="43"/>
      <c r="K348" s="43"/>
      <c r="L348" s="43"/>
      <c r="M348" s="43"/>
      <c r="N348" s="43"/>
      <c r="O348" s="44"/>
      <c r="P348" s="43"/>
      <c r="Q348" s="44"/>
      <c r="R348" s="41">
        <v>271.48</v>
      </c>
      <c r="S348" s="41">
        <v>774</v>
      </c>
      <c r="T348" s="41">
        <v>18</v>
      </c>
      <c r="U348" s="41">
        <v>203</v>
      </c>
      <c r="V348" s="41">
        <v>0.52</v>
      </c>
      <c r="W348" s="46"/>
      <c r="X348" s="43"/>
      <c r="Y348" s="43"/>
      <c r="Z348" s="43"/>
      <c r="AA348" s="43"/>
      <c r="AB348" s="41">
        <v>0.92</v>
      </c>
      <c r="AC348" s="43"/>
      <c r="AD348" s="44"/>
      <c r="AE348" s="41">
        <f>'Building envelope'!D1500</f>
        <v>423.4</v>
      </c>
      <c r="AF348" s="47">
        <f>'Building envelope'!E1500</f>
        <v>37134</v>
      </c>
      <c r="AG348" s="43"/>
      <c r="AH348" s="44"/>
    </row>
    <row r="349" spans="1:34" x14ac:dyDescent="0.25">
      <c r="G349" s="48" t="e">
        <f>VLOOKUP(F349,'Building series'!A:F,6,0)</f>
        <v>#N/A</v>
      </c>
    </row>
    <row r="350" spans="1:34" x14ac:dyDescent="0.25">
      <c r="G350" s="48" t="e">
        <f>VLOOKUP(F350,'Building series'!A:F,6,0)</f>
        <v>#N/A</v>
      </c>
    </row>
    <row r="351" spans="1:34" ht="30.75" x14ac:dyDescent="0.3">
      <c r="A351" s="30" t="s">
        <v>261</v>
      </c>
      <c r="C351" s="31"/>
      <c r="D351" s="1" t="s">
        <v>262</v>
      </c>
      <c r="E351" s="32">
        <v>1000782015001</v>
      </c>
      <c r="F351" t="s">
        <v>169</v>
      </c>
      <c r="G351" s="48">
        <f>VLOOKUP(F351,'Building series'!A:F,6,0)</f>
        <v>602</v>
      </c>
      <c r="H351">
        <v>10.5</v>
      </c>
      <c r="I351">
        <v>52</v>
      </c>
      <c r="J351">
        <v>25.2</v>
      </c>
      <c r="K351" s="33">
        <f>VLOOKUP(F351,'Building series'!A:C,2,0)</f>
        <v>2.5</v>
      </c>
      <c r="L351">
        <v>4310.96</v>
      </c>
      <c r="M351" s="31">
        <f>L351*K351</f>
        <v>10777.4</v>
      </c>
      <c r="N351">
        <v>9</v>
      </c>
      <c r="O351" s="31" t="s">
        <v>74</v>
      </c>
      <c r="P351">
        <v>1974</v>
      </c>
      <c r="Q351" s="31">
        <v>72</v>
      </c>
      <c r="R351" s="34">
        <f>SUM(R352:R353)</f>
        <v>4310.96</v>
      </c>
      <c r="S351">
        <f>SUM(S352:S353)</f>
        <v>10778</v>
      </c>
      <c r="T351" s="35">
        <f>(S352*T352+S353*T353)/S351</f>
        <v>20.34078678790128</v>
      </c>
      <c r="U351">
        <f>AVERAGE(U352:U353)</f>
        <v>203</v>
      </c>
      <c r="V351">
        <f>AVERAGE(V352:V353)</f>
        <v>0.60000000000000009</v>
      </c>
      <c r="W351" s="36" t="s">
        <v>65</v>
      </c>
      <c r="X351" s="1" t="s">
        <v>66</v>
      </c>
      <c r="Y351">
        <v>518737</v>
      </c>
      <c r="Z351">
        <v>241387</v>
      </c>
      <c r="AA351">
        <f>SUM(Y351:Z351)</f>
        <v>760124</v>
      </c>
      <c r="AB351">
        <f>AVERAGE(AB352:AB353)</f>
        <v>0.91</v>
      </c>
      <c r="AC351">
        <v>156280</v>
      </c>
      <c r="AD351" s="31">
        <v>36.299999999999997</v>
      </c>
      <c r="AF351" s="31">
        <f>SUM(AF352:AF353)</f>
        <v>527954</v>
      </c>
      <c r="AG351" s="37">
        <f>'Energy efficiency measures'!H944</f>
        <v>306800</v>
      </c>
      <c r="AH351" s="38">
        <f>'Energy efficiency measures'!I944</f>
        <v>22.046248257426594</v>
      </c>
    </row>
    <row r="352" spans="1:34" s="41" customFormat="1" x14ac:dyDescent="0.25">
      <c r="A352" s="39" t="s">
        <v>67</v>
      </c>
      <c r="B352" s="40" t="s">
        <v>68</v>
      </c>
      <c r="D352" s="42"/>
      <c r="E352" s="43"/>
      <c r="F352" s="43"/>
      <c r="G352" s="48" t="e">
        <f>VLOOKUP(F352,'Building series'!A:F,6,0)</f>
        <v>#N/A</v>
      </c>
      <c r="H352" s="43"/>
      <c r="I352" s="43"/>
      <c r="J352" s="43"/>
      <c r="K352" s="43"/>
      <c r="L352" s="43"/>
      <c r="M352" s="43"/>
      <c r="N352" s="43"/>
      <c r="O352" s="44"/>
      <c r="P352" s="43"/>
      <c r="Q352" s="44"/>
      <c r="R352" s="45">
        <v>3742.6</v>
      </c>
      <c r="S352" s="41">
        <v>9357</v>
      </c>
      <c r="T352" s="41">
        <v>21</v>
      </c>
      <c r="U352" s="41">
        <v>203</v>
      </c>
      <c r="V352" s="41">
        <v>0.55000000000000004</v>
      </c>
      <c r="W352" s="46"/>
      <c r="X352" s="43"/>
      <c r="Y352" s="43"/>
      <c r="Z352" s="43"/>
      <c r="AA352" s="43"/>
      <c r="AB352" s="41">
        <v>0.91</v>
      </c>
      <c r="AC352" s="43"/>
      <c r="AD352" s="44"/>
      <c r="AE352" s="41">
        <f>'Building envelope'!D1513</f>
        <v>4433.5</v>
      </c>
      <c r="AF352" s="47">
        <f>'Building envelope'!E1513</f>
        <v>453619</v>
      </c>
      <c r="AG352" s="43"/>
      <c r="AH352" s="44"/>
    </row>
    <row r="353" spans="1:34" s="41" customFormat="1" x14ac:dyDescent="0.25">
      <c r="A353" s="39" t="s">
        <v>69</v>
      </c>
      <c r="B353" s="40" t="s">
        <v>70</v>
      </c>
      <c r="D353" s="42"/>
      <c r="E353" s="43"/>
      <c r="F353" s="43"/>
      <c r="G353" s="48" t="e">
        <f>VLOOKUP(F353,'Building series'!A:F,6,0)</f>
        <v>#N/A</v>
      </c>
      <c r="H353" s="43"/>
      <c r="I353" s="43"/>
      <c r="J353" s="43"/>
      <c r="K353" s="43"/>
      <c r="L353" s="43"/>
      <c r="M353" s="43"/>
      <c r="N353" s="43"/>
      <c r="O353" s="44"/>
      <c r="P353" s="43"/>
      <c r="Q353" s="44"/>
      <c r="R353" s="41">
        <v>568.36</v>
      </c>
      <c r="S353" s="41">
        <v>1421</v>
      </c>
      <c r="T353" s="41">
        <v>16</v>
      </c>
      <c r="U353" s="41">
        <v>203</v>
      </c>
      <c r="V353" s="41">
        <v>0.65</v>
      </c>
      <c r="W353" s="46"/>
      <c r="X353" s="43"/>
      <c r="Y353" s="43"/>
      <c r="Z353" s="43"/>
      <c r="AA353" s="43"/>
      <c r="AB353" s="41">
        <v>0.91</v>
      </c>
      <c r="AC353" s="43"/>
      <c r="AD353" s="44"/>
      <c r="AE353" s="41">
        <f>'Building envelope'!D1523</f>
        <v>953.50000000000011</v>
      </c>
      <c r="AF353" s="47">
        <f>'Building envelope'!E1523</f>
        <v>74335</v>
      </c>
      <c r="AG353" s="43"/>
      <c r="AH353" s="44"/>
    </row>
    <row r="354" spans="1:34" x14ac:dyDescent="0.25">
      <c r="G354" s="48" t="e">
        <f>VLOOKUP(F354,'Building series'!A:F,6,0)</f>
        <v>#N/A</v>
      </c>
    </row>
    <row r="355" spans="1:34" x14ac:dyDescent="0.25">
      <c r="G355" s="48" t="e">
        <f>VLOOKUP(F355,'Building series'!A:F,6,0)</f>
        <v>#N/A</v>
      </c>
    </row>
    <row r="356" spans="1:34" ht="30.75" x14ac:dyDescent="0.3">
      <c r="A356" s="30" t="s">
        <v>263</v>
      </c>
      <c r="C356" s="31"/>
      <c r="D356" s="1" t="s">
        <v>264</v>
      </c>
      <c r="E356" s="32">
        <v>1000912082001</v>
      </c>
      <c r="F356" t="s">
        <v>265</v>
      </c>
      <c r="G356" s="48">
        <f>VLOOKUP(F356,'Building series'!A:F,6,0)</f>
        <v>0</v>
      </c>
      <c r="H356">
        <v>23.97</v>
      </c>
      <c r="I356">
        <v>9.1999999999999993</v>
      </c>
      <c r="J356">
        <v>6.5</v>
      </c>
      <c r="K356" s="33">
        <f>VLOOKUP(F356,'Building series'!A:C,2,0)</f>
        <v>2.7</v>
      </c>
      <c r="L356">
        <v>726.2</v>
      </c>
      <c r="M356" s="31">
        <f>L356*K356</f>
        <v>1960.7400000000002</v>
      </c>
      <c r="N356">
        <v>2</v>
      </c>
      <c r="O356" s="31" t="s">
        <v>74</v>
      </c>
      <c r="P356">
        <v>1936</v>
      </c>
      <c r="Q356" s="31">
        <v>10</v>
      </c>
      <c r="R356" s="34">
        <f>SUM(R357:R358)</f>
        <v>726.19999999999993</v>
      </c>
      <c r="S356">
        <f>SUM(S357:S358)</f>
        <v>1961</v>
      </c>
      <c r="T356" s="35">
        <f>(S357*T357+S358*T358)/S356</f>
        <v>19.880673125956143</v>
      </c>
      <c r="U356">
        <f>AVERAGE(U357:U358)</f>
        <v>203</v>
      </c>
      <c r="V356">
        <f>AVERAGE(V357:V358)</f>
        <v>0.51500000000000001</v>
      </c>
      <c r="W356" s="36" t="s">
        <v>65</v>
      </c>
      <c r="X356" s="1" t="s">
        <v>66</v>
      </c>
      <c r="Y356">
        <v>92087</v>
      </c>
      <c r="Z356">
        <v>17587</v>
      </c>
      <c r="AA356">
        <f>SUM(Y356:Z356)</f>
        <v>109674</v>
      </c>
      <c r="AB356">
        <f>AVERAGE(AB357:AB358)</f>
        <v>0.91</v>
      </c>
      <c r="AC356">
        <v>24458</v>
      </c>
      <c r="AD356" s="31">
        <v>33.700000000000003</v>
      </c>
      <c r="AF356" s="31">
        <f>SUM(AF357:AF358)</f>
        <v>94216</v>
      </c>
      <c r="AG356" s="37">
        <f>'Energy efficiency measures'!H958</f>
        <v>55900</v>
      </c>
      <c r="AH356" s="38">
        <f>'Energy efficiency measures'!I958</f>
        <v>4.0169011655480658</v>
      </c>
    </row>
    <row r="357" spans="1:34" s="41" customFormat="1" x14ac:dyDescent="0.25">
      <c r="A357" s="39" t="s">
        <v>67</v>
      </c>
      <c r="B357" s="40" t="s">
        <v>68</v>
      </c>
      <c r="D357" s="42"/>
      <c r="E357" s="43"/>
      <c r="F357" s="43"/>
      <c r="G357" s="48" t="e">
        <f>VLOOKUP(F357,'Building series'!A:F,6,0)</f>
        <v>#N/A</v>
      </c>
      <c r="H357" s="43"/>
      <c r="I357" s="43"/>
      <c r="J357" s="43"/>
      <c r="K357" s="43"/>
      <c r="L357" s="43"/>
      <c r="M357" s="43"/>
      <c r="N357" s="43"/>
      <c r="O357" s="44"/>
      <c r="P357" s="43"/>
      <c r="Q357" s="44"/>
      <c r="R357" s="45">
        <v>697.28</v>
      </c>
      <c r="S357" s="41">
        <v>1883</v>
      </c>
      <c r="T357" s="41">
        <v>20</v>
      </c>
      <c r="U357" s="41">
        <v>203</v>
      </c>
      <c r="V357" s="41">
        <v>0.5</v>
      </c>
      <c r="W357" s="46"/>
      <c r="X357" s="43"/>
      <c r="Y357" s="43"/>
      <c r="Z357" s="43"/>
      <c r="AA357" s="43"/>
      <c r="AB357" s="41">
        <v>0.91</v>
      </c>
      <c r="AC357" s="43"/>
      <c r="AD357" s="44"/>
      <c r="AE357" s="41">
        <f>'Building envelope'!D1537</f>
        <v>892.80000000000007</v>
      </c>
      <c r="AF357" s="47">
        <f>'Building envelope'!E1537</f>
        <v>86994</v>
      </c>
      <c r="AG357" s="43"/>
      <c r="AH357" s="44"/>
    </row>
    <row r="358" spans="1:34" s="41" customFormat="1" x14ac:dyDescent="0.25">
      <c r="A358" s="39" t="s">
        <v>69</v>
      </c>
      <c r="B358" s="40" t="s">
        <v>70</v>
      </c>
      <c r="D358" s="42"/>
      <c r="E358" s="43"/>
      <c r="F358" s="43"/>
      <c r="G358" s="48" t="e">
        <f>VLOOKUP(F358,'Building series'!A:F,6,0)</f>
        <v>#N/A</v>
      </c>
      <c r="H358" s="43"/>
      <c r="I358" s="43"/>
      <c r="J358" s="43"/>
      <c r="K358" s="43"/>
      <c r="L358" s="43"/>
      <c r="M358" s="43"/>
      <c r="N358" s="43"/>
      <c r="O358" s="44"/>
      <c r="P358" s="43"/>
      <c r="Q358" s="44"/>
      <c r="R358" s="41">
        <v>28.92</v>
      </c>
      <c r="S358" s="41">
        <v>78</v>
      </c>
      <c r="T358" s="41">
        <v>17</v>
      </c>
      <c r="U358" s="41">
        <v>203</v>
      </c>
      <c r="V358" s="41">
        <v>0.53</v>
      </c>
      <c r="W358" s="46"/>
      <c r="X358" s="43"/>
      <c r="Y358" s="43"/>
      <c r="Z358" s="43"/>
      <c r="AA358" s="43"/>
      <c r="AB358" s="41">
        <v>0.91</v>
      </c>
      <c r="AC358" s="43"/>
      <c r="AD358" s="44"/>
      <c r="AE358" s="41">
        <f>'Building envelope'!D1545</f>
        <v>87.3</v>
      </c>
      <c r="AF358" s="47">
        <f>'Building envelope'!E1545</f>
        <v>7222</v>
      </c>
      <c r="AG358" s="43"/>
      <c r="AH358" s="44"/>
    </row>
    <row r="359" spans="1:34" x14ac:dyDescent="0.25">
      <c r="G359" s="48" t="e">
        <f>VLOOKUP(F359,'Building series'!A:F,6,0)</f>
        <v>#N/A</v>
      </c>
    </row>
    <row r="360" spans="1:34" x14ac:dyDescent="0.25">
      <c r="G360" s="48" t="e">
        <f>VLOOKUP(F360,'Building series'!A:F,6,0)</f>
        <v>#N/A</v>
      </c>
    </row>
    <row r="361" spans="1:34" ht="30.75" x14ac:dyDescent="0.3">
      <c r="A361" s="30" t="s">
        <v>266</v>
      </c>
      <c r="C361" s="31"/>
      <c r="D361" s="1" t="s">
        <v>267</v>
      </c>
      <c r="E361" s="32">
        <v>1000562029001</v>
      </c>
      <c r="F361" t="s">
        <v>105</v>
      </c>
      <c r="G361" s="48" t="str">
        <f>VLOOKUP(F361,'Building series'!A:F,6,0)</f>
        <v>316/318</v>
      </c>
      <c r="H361">
        <v>11</v>
      </c>
      <c r="I361">
        <v>47</v>
      </c>
      <c r="J361">
        <v>14</v>
      </c>
      <c r="K361" s="33">
        <f>VLOOKUP(F361,'Building series'!A:C,2,0)</f>
        <v>2.5</v>
      </c>
      <c r="L361">
        <v>2035.89</v>
      </c>
      <c r="M361" s="31">
        <f>L361*K361</f>
        <v>5089.7250000000004</v>
      </c>
      <c r="N361">
        <v>5</v>
      </c>
      <c r="O361" s="31" t="s">
        <v>74</v>
      </c>
      <c r="P361">
        <v>1968</v>
      </c>
      <c r="Q361" s="31">
        <v>45</v>
      </c>
      <c r="R361" s="34">
        <f>SUM(R362:R363)</f>
        <v>2035.89</v>
      </c>
      <c r="S361">
        <f>SUM(S362:S363)</f>
        <v>5089</v>
      </c>
      <c r="T361" s="35">
        <f>(S362*T362+S363*T363)/S361</f>
        <v>20.767144822165456</v>
      </c>
      <c r="U361">
        <f>AVERAGE(U362:U363)</f>
        <v>203</v>
      </c>
      <c r="V361">
        <f>AVERAGE(V362:V363)</f>
        <v>0.55000000000000004</v>
      </c>
      <c r="W361" s="36" t="s">
        <v>65</v>
      </c>
      <c r="X361" s="1" t="s">
        <v>66</v>
      </c>
      <c r="Y361">
        <v>278154</v>
      </c>
      <c r="Z361">
        <v>149986</v>
      </c>
      <c r="AA361">
        <f>SUM(Y361:Z361)</f>
        <v>428140</v>
      </c>
      <c r="AB361">
        <f>AVERAGE(AB362:AB363)</f>
        <v>0.93</v>
      </c>
      <c r="AC361">
        <v>62917</v>
      </c>
      <c r="AD361" s="31">
        <v>30.9</v>
      </c>
      <c r="AF361" s="31">
        <f>SUM(AF362:AF363)</f>
        <v>282729</v>
      </c>
      <c r="AG361" s="37">
        <f>'Energy efficiency measures'!H972</f>
        <v>160800</v>
      </c>
      <c r="AH361" s="38">
        <f>'Energy efficiency measures'!I972</f>
        <v>11.554878486943274</v>
      </c>
    </row>
    <row r="362" spans="1:34" s="41" customFormat="1" x14ac:dyDescent="0.25">
      <c r="A362" s="39" t="s">
        <v>67</v>
      </c>
      <c r="B362" s="40" t="s">
        <v>68</v>
      </c>
      <c r="D362" s="42"/>
      <c r="E362" s="43"/>
      <c r="F362" s="43"/>
      <c r="G362" s="48" t="e">
        <f>VLOOKUP(F362,'Building series'!A:F,6,0)</f>
        <v>#N/A</v>
      </c>
      <c r="H362" s="43"/>
      <c r="I362" s="43"/>
      <c r="J362" s="43"/>
      <c r="K362" s="43"/>
      <c r="L362" s="43"/>
      <c r="M362" s="43"/>
      <c r="N362" s="43"/>
      <c r="O362" s="44"/>
      <c r="P362" s="43"/>
      <c r="Q362" s="44"/>
      <c r="R362" s="45">
        <v>1877.74</v>
      </c>
      <c r="S362" s="41">
        <v>4694</v>
      </c>
      <c r="T362" s="41">
        <v>21</v>
      </c>
      <c r="U362" s="41">
        <v>203</v>
      </c>
      <c r="V362" s="41">
        <v>0.5</v>
      </c>
      <c r="W362" s="46"/>
      <c r="X362" s="43"/>
      <c r="Y362" s="43"/>
      <c r="Z362" s="43"/>
      <c r="AA362" s="43"/>
      <c r="AB362" s="41">
        <v>0.93</v>
      </c>
      <c r="AC362" s="43"/>
      <c r="AD362" s="44"/>
      <c r="AE362" s="41">
        <f>'Building envelope'!D1557</f>
        <v>2514.3999999999996</v>
      </c>
      <c r="AF362" s="47">
        <f>'Building envelope'!E1557</f>
        <v>257259</v>
      </c>
      <c r="AG362" s="43"/>
      <c r="AH362" s="44"/>
    </row>
    <row r="363" spans="1:34" s="41" customFormat="1" x14ac:dyDescent="0.25">
      <c r="A363" s="39" t="s">
        <v>69</v>
      </c>
      <c r="B363" s="40" t="s">
        <v>70</v>
      </c>
      <c r="D363" s="42"/>
      <c r="E363" s="43"/>
      <c r="F363" s="43"/>
      <c r="G363" s="48" t="e">
        <f>VLOOKUP(F363,'Building series'!A:F,6,0)</f>
        <v>#N/A</v>
      </c>
      <c r="H363" s="43"/>
      <c r="I363" s="43"/>
      <c r="J363" s="43"/>
      <c r="K363" s="43"/>
      <c r="L363" s="43"/>
      <c r="M363" s="43"/>
      <c r="N363" s="43"/>
      <c r="O363" s="44"/>
      <c r="P363" s="43"/>
      <c r="Q363" s="44"/>
      <c r="R363" s="41">
        <v>158.15</v>
      </c>
      <c r="S363" s="41">
        <v>395</v>
      </c>
      <c r="T363" s="41">
        <v>18</v>
      </c>
      <c r="U363" s="41">
        <v>203</v>
      </c>
      <c r="V363" s="41">
        <v>0.6</v>
      </c>
      <c r="W363" s="46"/>
      <c r="X363" s="43"/>
      <c r="Y363" s="43"/>
      <c r="Z363" s="43"/>
      <c r="AA363" s="43"/>
      <c r="AB363" s="41">
        <v>0.93</v>
      </c>
      <c r="AC363" s="43"/>
      <c r="AD363" s="44"/>
      <c r="AE363" s="41">
        <f>'Building envelope'!D1565</f>
        <v>290.5</v>
      </c>
      <c r="AF363" s="47">
        <f>'Building envelope'!E1565</f>
        <v>25470</v>
      </c>
      <c r="AG363" s="43"/>
      <c r="AH363" s="44"/>
    </row>
    <row r="364" spans="1:34" x14ac:dyDescent="0.25">
      <c r="G364" s="48" t="e">
        <f>VLOOKUP(F364,'Building series'!A:F,6,0)</f>
        <v>#N/A</v>
      </c>
    </row>
    <row r="365" spans="1:34" x14ac:dyDescent="0.25">
      <c r="G365" s="48" t="e">
        <f>VLOOKUP(F365,'Building series'!A:F,6,0)</f>
        <v>#N/A</v>
      </c>
    </row>
    <row r="366" spans="1:34" ht="30.75" x14ac:dyDescent="0.3">
      <c r="A366" s="30" t="s">
        <v>268</v>
      </c>
      <c r="C366" s="31"/>
      <c r="D366" s="1" t="s">
        <v>269</v>
      </c>
      <c r="E366" s="32">
        <v>1000120033001</v>
      </c>
      <c r="F366" t="s">
        <v>105</v>
      </c>
      <c r="G366" s="48" t="str">
        <f>VLOOKUP(F366,'Building series'!A:F,6,0)</f>
        <v>316/318</v>
      </c>
      <c r="H366">
        <v>11</v>
      </c>
      <c r="I366">
        <v>63</v>
      </c>
      <c r="J366">
        <v>14</v>
      </c>
      <c r="K366" s="33">
        <f>VLOOKUP(F366,'Building series'!A:C,2,0)</f>
        <v>2.5</v>
      </c>
      <c r="L366">
        <v>2770.78</v>
      </c>
      <c r="M366" s="31">
        <f>L366*K366</f>
        <v>6926.9500000000007</v>
      </c>
      <c r="N366">
        <v>5</v>
      </c>
      <c r="O366" s="31" t="s">
        <v>74</v>
      </c>
      <c r="P366">
        <v>1968</v>
      </c>
      <c r="Q366" s="31">
        <v>55</v>
      </c>
      <c r="R366" s="34">
        <f>SUM(R367:R368)</f>
        <v>2770.78</v>
      </c>
      <c r="S366">
        <f>SUM(S367:S368)</f>
        <v>6927</v>
      </c>
      <c r="T366" s="35">
        <f>(S367*T367+S368*T368)/S366</f>
        <v>20.699148260430199</v>
      </c>
      <c r="U366">
        <f>AVERAGE(U367:U368)</f>
        <v>203</v>
      </c>
      <c r="V366">
        <f>AVERAGE(V367:V368)</f>
        <v>0.52500000000000002</v>
      </c>
      <c r="W366" s="36" t="s">
        <v>65</v>
      </c>
      <c r="X366" s="1" t="s">
        <v>66</v>
      </c>
      <c r="Y366">
        <v>333088</v>
      </c>
      <c r="Z366">
        <v>168254</v>
      </c>
      <c r="AA366">
        <f>SUM(Y366:Z366)</f>
        <v>501342</v>
      </c>
      <c r="AB366">
        <f>AVERAGE(AB367:AB368)</f>
        <v>0.91</v>
      </c>
      <c r="AC366">
        <v>97143</v>
      </c>
      <c r="AD366" s="31">
        <v>35.1</v>
      </c>
      <c r="AF366" s="31">
        <f>SUM(AF367:AF368)</f>
        <v>346776</v>
      </c>
      <c r="AG366" s="37">
        <f>'Energy efficiency measures'!H984</f>
        <v>192500</v>
      </c>
      <c r="AH366" s="38">
        <f>'Energy efficiency measures'!I984</f>
        <v>13.8327991836852</v>
      </c>
    </row>
    <row r="367" spans="1:34" s="41" customFormat="1" x14ac:dyDescent="0.25">
      <c r="A367" s="39" t="s">
        <v>67</v>
      </c>
      <c r="B367" s="40" t="s">
        <v>68</v>
      </c>
      <c r="D367" s="42"/>
      <c r="E367" s="43"/>
      <c r="F367" s="43"/>
      <c r="G367" s="48" t="e">
        <f>VLOOKUP(F367,'Building series'!A:F,6,0)</f>
        <v>#N/A</v>
      </c>
      <c r="H367" s="43"/>
      <c r="I367" s="43"/>
      <c r="J367" s="43"/>
      <c r="K367" s="43"/>
      <c r="L367" s="43"/>
      <c r="M367" s="43"/>
      <c r="N367" s="43"/>
      <c r="O367" s="44"/>
      <c r="P367" s="43"/>
      <c r="Q367" s="44"/>
      <c r="R367" s="45">
        <v>2562.23</v>
      </c>
      <c r="S367" s="41">
        <v>6406</v>
      </c>
      <c r="T367" s="41">
        <v>21</v>
      </c>
      <c r="U367" s="41">
        <v>203</v>
      </c>
      <c r="V367" s="41">
        <v>0.5</v>
      </c>
      <c r="W367" s="46"/>
      <c r="X367" s="43"/>
      <c r="Y367" s="43"/>
      <c r="Z367" s="43"/>
      <c r="AA367" s="43"/>
      <c r="AB367" s="41">
        <v>0.91</v>
      </c>
      <c r="AC367" s="43"/>
      <c r="AD367" s="44"/>
      <c r="AE367" s="41">
        <f>'Building envelope'!D1577</f>
        <v>3093.1000000000004</v>
      </c>
      <c r="AF367" s="47">
        <f>'Building envelope'!E1577</f>
        <v>316462</v>
      </c>
      <c r="AG367" s="43"/>
      <c r="AH367" s="44"/>
    </row>
    <row r="368" spans="1:34" s="41" customFormat="1" x14ac:dyDescent="0.25">
      <c r="A368" s="39" t="s">
        <v>69</v>
      </c>
      <c r="B368" s="40" t="s">
        <v>70</v>
      </c>
      <c r="D368" s="42"/>
      <c r="E368" s="43"/>
      <c r="F368" s="43"/>
      <c r="G368" s="48" t="e">
        <f>VLOOKUP(F368,'Building series'!A:F,6,0)</f>
        <v>#N/A</v>
      </c>
      <c r="H368" s="43"/>
      <c r="I368" s="43"/>
      <c r="J368" s="43"/>
      <c r="K368" s="43"/>
      <c r="L368" s="43"/>
      <c r="M368" s="43"/>
      <c r="N368" s="43"/>
      <c r="O368" s="44"/>
      <c r="P368" s="43"/>
      <c r="Q368" s="44"/>
      <c r="R368" s="41">
        <v>208.55</v>
      </c>
      <c r="S368" s="41">
        <v>521</v>
      </c>
      <c r="T368" s="41">
        <v>17</v>
      </c>
      <c r="U368" s="41">
        <v>203</v>
      </c>
      <c r="V368" s="41">
        <v>0.55000000000000004</v>
      </c>
      <c r="W368" s="46"/>
      <c r="X368" s="43"/>
      <c r="Y368" s="43"/>
      <c r="Z368" s="43"/>
      <c r="AA368" s="43"/>
      <c r="AB368" s="41">
        <v>0.91</v>
      </c>
      <c r="AC368" s="43"/>
      <c r="AD368" s="44"/>
      <c r="AE368" s="41">
        <f>'Building envelope'!D1585</f>
        <v>366</v>
      </c>
      <c r="AF368" s="47">
        <f>'Building envelope'!E1585</f>
        <v>30314</v>
      </c>
      <c r="AG368" s="43"/>
      <c r="AH368" s="44"/>
    </row>
    <row r="369" spans="1:34" x14ac:dyDescent="0.25">
      <c r="G369" s="48" t="e">
        <f>VLOOKUP(F369,'Building series'!A:F,6,0)</f>
        <v>#N/A</v>
      </c>
    </row>
    <row r="370" spans="1:34" x14ac:dyDescent="0.25">
      <c r="G370" s="48" t="e">
        <f>VLOOKUP(F370,'Building series'!A:F,6,0)</f>
        <v>#N/A</v>
      </c>
    </row>
    <row r="371" spans="1:34" ht="30.75" x14ac:dyDescent="0.3">
      <c r="A371" s="30" t="s">
        <v>270</v>
      </c>
      <c r="C371" s="31"/>
      <c r="D371" s="1" t="s">
        <v>271</v>
      </c>
      <c r="E371" s="32">
        <v>1000180031002</v>
      </c>
      <c r="F371" t="s">
        <v>272</v>
      </c>
      <c r="G371" s="48">
        <f>VLOOKUP(F371,'Building series'!A:F,6,0)</f>
        <v>0</v>
      </c>
      <c r="H371">
        <v>18</v>
      </c>
      <c r="I371" s="48" t="s">
        <v>64</v>
      </c>
      <c r="J371">
        <v>13.9</v>
      </c>
      <c r="K371" s="33">
        <f>VLOOKUP(F371,'Building series'!A:C,2,0)</f>
        <v>3.1</v>
      </c>
      <c r="L371">
        <v>791.7</v>
      </c>
      <c r="M371" s="31">
        <f>L371*K371</f>
        <v>2454.2700000000004</v>
      </c>
      <c r="N371">
        <v>4</v>
      </c>
      <c r="O371" s="31" t="s">
        <v>74</v>
      </c>
      <c r="P371">
        <v>1910</v>
      </c>
      <c r="Q371" s="31">
        <v>9</v>
      </c>
      <c r="R371" s="34">
        <f>SUM(R372:R373)</f>
        <v>791.7</v>
      </c>
      <c r="S371">
        <f>SUM(S372:S373)</f>
        <v>2454</v>
      </c>
      <c r="T371" s="35">
        <f>(S372*T372+S373*T373)/S371</f>
        <v>20.693154034229828</v>
      </c>
      <c r="U371">
        <f>AVERAGE(U372:U373)</f>
        <v>203</v>
      </c>
      <c r="V371">
        <f>AVERAGE(V372:V373)</f>
        <v>0.47</v>
      </c>
      <c r="W371" s="36" t="s">
        <v>65</v>
      </c>
      <c r="X371" s="1" t="s">
        <v>66</v>
      </c>
      <c r="Y371">
        <v>91170</v>
      </c>
      <c r="Z371">
        <v>12590</v>
      </c>
      <c r="AA371">
        <f>SUM(Y371:Z371)</f>
        <v>103760</v>
      </c>
      <c r="AB371">
        <f>AVERAGE(AB372:AB373)</f>
        <v>0.96</v>
      </c>
      <c r="AC371">
        <v>16518</v>
      </c>
      <c r="AD371" s="31">
        <v>20.9</v>
      </c>
      <c r="AF371" s="31">
        <f>SUM(AF372:AF373)</f>
        <v>120181</v>
      </c>
      <c r="AG371" s="37">
        <f>'Energy efficiency measures'!H996</f>
        <v>102200</v>
      </c>
      <c r="AH371" s="38">
        <f>'Energy efficiency measures'!I996</f>
        <v>7.3439588393383248</v>
      </c>
    </row>
    <row r="372" spans="1:34" s="41" customFormat="1" x14ac:dyDescent="0.25">
      <c r="A372" s="39" t="s">
        <v>67</v>
      </c>
      <c r="B372" s="40" t="s">
        <v>68</v>
      </c>
      <c r="D372" s="42"/>
      <c r="E372" s="43"/>
      <c r="F372" s="43"/>
      <c r="G372" s="48" t="e">
        <f>VLOOKUP(F372,'Building series'!A:F,6,0)</f>
        <v>#N/A</v>
      </c>
      <c r="H372" s="43"/>
      <c r="I372" s="43"/>
      <c r="J372" s="43"/>
      <c r="K372" s="43"/>
      <c r="L372" s="43"/>
      <c r="M372" s="43"/>
      <c r="N372" s="43"/>
      <c r="O372" s="44"/>
      <c r="P372" s="43"/>
      <c r="Q372" s="44"/>
      <c r="R372" s="45">
        <v>710.7</v>
      </c>
      <c r="S372" s="41">
        <v>2203</v>
      </c>
      <c r="T372" s="41">
        <v>21</v>
      </c>
      <c r="U372" s="41">
        <v>203</v>
      </c>
      <c r="V372" s="41">
        <v>0.44</v>
      </c>
      <c r="W372" s="46"/>
      <c r="X372" s="43"/>
      <c r="Y372" s="43"/>
      <c r="Z372" s="43"/>
      <c r="AA372" s="43"/>
      <c r="AB372" s="41">
        <v>0.96</v>
      </c>
      <c r="AC372" s="43"/>
      <c r="AD372" s="44"/>
      <c r="AE372" s="41">
        <f>'Building envelope'!D1598</f>
        <v>1041.4000000000001</v>
      </c>
      <c r="AF372" s="47">
        <f>'Building envelope'!E1598</f>
        <v>106543</v>
      </c>
      <c r="AG372" s="43"/>
      <c r="AH372" s="44"/>
    </row>
    <row r="373" spans="1:34" s="41" customFormat="1" x14ac:dyDescent="0.25">
      <c r="A373" s="39" t="s">
        <v>69</v>
      </c>
      <c r="B373" s="40" t="s">
        <v>70</v>
      </c>
      <c r="D373" s="42"/>
      <c r="E373" s="43"/>
      <c r="F373" s="43"/>
      <c r="G373" s="48" t="e">
        <f>VLOOKUP(F373,'Building series'!A:F,6,0)</f>
        <v>#N/A</v>
      </c>
      <c r="H373" s="43"/>
      <c r="I373" s="43"/>
      <c r="J373" s="43"/>
      <c r="K373" s="43"/>
      <c r="L373" s="43"/>
      <c r="M373" s="43"/>
      <c r="N373" s="43"/>
      <c r="O373" s="44"/>
      <c r="P373" s="43"/>
      <c r="Q373" s="44"/>
      <c r="R373" s="41">
        <v>81</v>
      </c>
      <c r="S373" s="41">
        <v>251</v>
      </c>
      <c r="T373" s="41">
        <v>18</v>
      </c>
      <c r="U373" s="41">
        <v>203</v>
      </c>
      <c r="V373" s="41">
        <v>0.5</v>
      </c>
      <c r="W373" s="46"/>
      <c r="X373" s="43"/>
      <c r="Y373" s="43"/>
      <c r="Z373" s="43"/>
      <c r="AA373" s="43"/>
      <c r="AB373" s="41">
        <v>0.96</v>
      </c>
      <c r="AC373" s="43"/>
      <c r="AD373" s="44"/>
      <c r="AE373" s="41">
        <f>'Building envelope'!D1605</f>
        <v>155.5</v>
      </c>
      <c r="AF373" s="47">
        <f>'Building envelope'!E1605</f>
        <v>13638</v>
      </c>
      <c r="AG373" s="43"/>
      <c r="AH373" s="44"/>
    </row>
    <row r="374" spans="1:34" x14ac:dyDescent="0.25">
      <c r="G374" s="48" t="e">
        <f>VLOOKUP(F374,'Building series'!A:F,6,0)</f>
        <v>#N/A</v>
      </c>
    </row>
    <row r="375" spans="1:34" x14ac:dyDescent="0.25">
      <c r="G375" s="48" t="e">
        <f>VLOOKUP(F375,'Building series'!A:F,6,0)</f>
        <v>#N/A</v>
      </c>
    </row>
    <row r="376" spans="1:34" ht="30.75" x14ac:dyDescent="0.3">
      <c r="A376" s="30" t="s">
        <v>273</v>
      </c>
      <c r="C376" s="31"/>
      <c r="D376" s="1" t="s">
        <v>274</v>
      </c>
      <c r="E376" s="32">
        <v>1000560256001</v>
      </c>
      <c r="F376" t="s">
        <v>73</v>
      </c>
      <c r="G376" s="48" t="str">
        <f>VLOOKUP(F376,'Building series'!A:F,6,0)</f>
        <v>316/318</v>
      </c>
      <c r="H376">
        <v>10.199999999999999</v>
      </c>
      <c r="I376">
        <v>25</v>
      </c>
      <c r="J376">
        <v>8.4600000000000009</v>
      </c>
      <c r="K376" s="33">
        <f>VLOOKUP(F376,'Building series'!A:C,2,0)</f>
        <v>2.5</v>
      </c>
      <c r="L376">
        <v>564.47</v>
      </c>
      <c r="M376" s="31">
        <f>L376*K376</f>
        <v>1411.1750000000002</v>
      </c>
      <c r="N376">
        <v>3</v>
      </c>
      <c r="O376" s="31" t="s">
        <v>74</v>
      </c>
      <c r="P376">
        <v>1961</v>
      </c>
      <c r="Q376" s="31">
        <v>12</v>
      </c>
      <c r="R376" s="34">
        <f>SUM(R377:R378)</f>
        <v>564.46999999999991</v>
      </c>
      <c r="S376">
        <f>SUM(S377:S378)</f>
        <v>1412</v>
      </c>
      <c r="T376" s="35">
        <f>(S377*T377+S378*T378)/S376</f>
        <v>19.779036827195469</v>
      </c>
      <c r="U376">
        <f>AVERAGE(U377:U378)</f>
        <v>203</v>
      </c>
      <c r="V376">
        <f>AVERAGE(V377:V378)</f>
        <v>0.52500000000000002</v>
      </c>
      <c r="W376" s="36" t="s">
        <v>65</v>
      </c>
      <c r="X376" s="1" t="s">
        <v>66</v>
      </c>
      <c r="Y376">
        <v>89444</v>
      </c>
      <c r="Z376">
        <v>30264</v>
      </c>
      <c r="AA376">
        <f>SUM(Y376:Z376)</f>
        <v>119708</v>
      </c>
      <c r="AB376">
        <f>AVERAGE(AB377:AB378)</f>
        <v>0.94</v>
      </c>
      <c r="AC376">
        <v>13922</v>
      </c>
      <c r="AD376" s="31">
        <v>24.7</v>
      </c>
      <c r="AF376" s="31">
        <f>SUM(AF377:AF378)</f>
        <v>89975</v>
      </c>
      <c r="AG376" s="37">
        <f>'Energy efficiency measures'!H1009</f>
        <v>53800</v>
      </c>
      <c r="AH376" s="38">
        <f>'Energy efficiency measures'!I1009</f>
        <v>3.8659979017260455</v>
      </c>
    </row>
    <row r="377" spans="1:34" s="41" customFormat="1" x14ac:dyDescent="0.25">
      <c r="A377" s="39" t="s">
        <v>67</v>
      </c>
      <c r="B377" s="40" t="s">
        <v>68</v>
      </c>
      <c r="D377" s="42"/>
      <c r="E377" s="43"/>
      <c r="F377" s="43"/>
      <c r="G377" s="48" t="e">
        <f>VLOOKUP(F377,'Building series'!A:F,6,0)</f>
        <v>#N/A</v>
      </c>
      <c r="H377" s="43"/>
      <c r="I377" s="43"/>
      <c r="J377" s="43"/>
      <c r="K377" s="43"/>
      <c r="L377" s="43"/>
      <c r="M377" s="43"/>
      <c r="N377" s="43"/>
      <c r="O377" s="44"/>
      <c r="P377" s="43"/>
      <c r="Q377" s="44"/>
      <c r="R377" s="45">
        <v>533.41999999999996</v>
      </c>
      <c r="S377" s="41">
        <v>1334</v>
      </c>
      <c r="T377" s="41">
        <v>20</v>
      </c>
      <c r="U377" s="41">
        <v>203</v>
      </c>
      <c r="V377" s="41">
        <v>0.5</v>
      </c>
      <c r="W377" s="46"/>
      <c r="X377" s="43"/>
      <c r="Y377" s="43"/>
      <c r="Z377" s="43"/>
      <c r="AA377" s="43"/>
      <c r="AB377" s="41">
        <v>0.94</v>
      </c>
      <c r="AC377" s="43"/>
      <c r="AD377" s="44"/>
      <c r="AE377" s="41">
        <f>'Building envelope'!D1617</f>
        <v>884.29999999999984</v>
      </c>
      <c r="AF377" s="47">
        <f>'Building envelope'!E1617</f>
        <v>86161</v>
      </c>
      <c r="AG377" s="43"/>
      <c r="AH377" s="44"/>
    </row>
    <row r="378" spans="1:34" s="41" customFormat="1" x14ac:dyDescent="0.25">
      <c r="A378" s="39" t="s">
        <v>69</v>
      </c>
      <c r="B378" s="40" t="s">
        <v>70</v>
      </c>
      <c r="D378" s="42"/>
      <c r="E378" s="43"/>
      <c r="F378" s="43"/>
      <c r="G378" s="48" t="e">
        <f>VLOOKUP(F378,'Building series'!A:F,6,0)</f>
        <v>#N/A</v>
      </c>
      <c r="H378" s="43"/>
      <c r="I378" s="43"/>
      <c r="J378" s="43"/>
      <c r="K378" s="43"/>
      <c r="L378" s="43"/>
      <c r="M378" s="43"/>
      <c r="N378" s="43"/>
      <c r="O378" s="44"/>
      <c r="P378" s="43"/>
      <c r="Q378" s="44"/>
      <c r="R378" s="41">
        <v>31.05</v>
      </c>
      <c r="S378" s="41">
        <v>78</v>
      </c>
      <c r="T378" s="41">
        <v>16</v>
      </c>
      <c r="U378" s="41">
        <v>203</v>
      </c>
      <c r="V378" s="41">
        <v>0.55000000000000004</v>
      </c>
      <c r="W378" s="46"/>
      <c r="X378" s="43"/>
      <c r="Y378" s="43"/>
      <c r="Z378" s="43"/>
      <c r="AA378" s="43"/>
      <c r="AB378" s="41">
        <v>0.94</v>
      </c>
      <c r="AC378" s="43"/>
      <c r="AD378" s="44"/>
      <c r="AE378" s="41">
        <f>'Building envelope'!D1624</f>
        <v>48.900000000000006</v>
      </c>
      <c r="AF378" s="47">
        <f>'Building envelope'!E1624</f>
        <v>3814</v>
      </c>
      <c r="AG378" s="43"/>
      <c r="AH378" s="44"/>
    </row>
    <row r="379" spans="1:34" x14ac:dyDescent="0.25">
      <c r="G379" s="48" t="e">
        <f>VLOOKUP(F379,'Building series'!A:F,6,0)</f>
        <v>#N/A</v>
      </c>
    </row>
    <row r="380" spans="1:34" x14ac:dyDescent="0.25">
      <c r="G380" s="48" t="e">
        <f>VLOOKUP(F380,'Building series'!A:F,6,0)</f>
        <v>#N/A</v>
      </c>
    </row>
    <row r="381" spans="1:34" ht="30.75" x14ac:dyDescent="0.3">
      <c r="A381" s="30" t="s">
        <v>275</v>
      </c>
      <c r="C381" s="31"/>
      <c r="D381" s="1" t="s">
        <v>276</v>
      </c>
      <c r="E381" s="32">
        <v>1000560256002</v>
      </c>
      <c r="F381" t="s">
        <v>73</v>
      </c>
      <c r="G381" s="48" t="str">
        <f>VLOOKUP(F381,'Building series'!A:F,6,0)</f>
        <v>316/318</v>
      </c>
      <c r="H381">
        <v>11.2</v>
      </c>
      <c r="I381">
        <v>38</v>
      </c>
      <c r="J381">
        <v>11.24</v>
      </c>
      <c r="K381" s="33">
        <f>VLOOKUP(F381,'Building series'!A:C,2,0)</f>
        <v>2.5</v>
      </c>
      <c r="L381">
        <v>1295.83</v>
      </c>
      <c r="M381" s="31">
        <f>L381*K381</f>
        <v>3239.5749999999998</v>
      </c>
      <c r="N381">
        <v>4</v>
      </c>
      <c r="O381" s="31" t="s">
        <v>74</v>
      </c>
      <c r="P381">
        <v>1963</v>
      </c>
      <c r="Q381" s="31">
        <v>32</v>
      </c>
      <c r="R381" s="34">
        <f>SUM(R382:R383)</f>
        <v>1295.83</v>
      </c>
      <c r="S381">
        <f>SUM(S382:S383)</f>
        <v>3240</v>
      </c>
      <c r="T381" s="35">
        <f>(S382*T382+S383*T383)/S381</f>
        <v>18.732098765432099</v>
      </c>
      <c r="U381">
        <f>AVERAGE(U382:U383)</f>
        <v>203</v>
      </c>
      <c r="V381">
        <f>AVERAGE(V382:V383)</f>
        <v>0.51500000000000001</v>
      </c>
      <c r="W381" s="36" t="s">
        <v>65</v>
      </c>
      <c r="X381" s="1" t="s">
        <v>66</v>
      </c>
      <c r="Y381">
        <v>161487</v>
      </c>
      <c r="Z381">
        <v>70387</v>
      </c>
      <c r="AA381">
        <f>SUM(Y381:Z381)</f>
        <v>231874</v>
      </c>
      <c r="AB381">
        <f>AVERAGE(AB382:AB383)</f>
        <v>0.92</v>
      </c>
      <c r="AC381">
        <v>38969</v>
      </c>
      <c r="AD381" s="31">
        <v>30.1</v>
      </c>
      <c r="AF381" s="31">
        <f>SUM(AF382:AF383)</f>
        <v>167707</v>
      </c>
      <c r="AG381" s="37">
        <f>'Energy efficiency measures'!H1022</f>
        <v>115800</v>
      </c>
      <c r="AH381" s="38">
        <f>'Energy efficiency measures'!I1022</f>
        <v>8.3212371193285524</v>
      </c>
    </row>
    <row r="382" spans="1:34" s="41" customFormat="1" x14ac:dyDescent="0.25">
      <c r="A382" s="39" t="s">
        <v>67</v>
      </c>
      <c r="B382" s="40" t="s">
        <v>68</v>
      </c>
      <c r="D382" s="42"/>
      <c r="E382" s="43"/>
      <c r="F382" s="43"/>
      <c r="G382" s="48" t="e">
        <f>VLOOKUP(F382,'Building series'!A:F,6,0)</f>
        <v>#N/A</v>
      </c>
      <c r="H382" s="43"/>
      <c r="I382" s="43"/>
      <c r="J382" s="43"/>
      <c r="K382" s="43"/>
      <c r="L382" s="43"/>
      <c r="M382" s="43"/>
      <c r="N382" s="43"/>
      <c r="O382" s="44"/>
      <c r="P382" s="43"/>
      <c r="Q382" s="44"/>
      <c r="R382" s="45">
        <v>1209.1199999999999</v>
      </c>
      <c r="S382" s="41">
        <v>3023</v>
      </c>
      <c r="T382" s="41">
        <v>19</v>
      </c>
      <c r="U382" s="41">
        <v>203</v>
      </c>
      <c r="V382" s="41">
        <v>0.5</v>
      </c>
      <c r="W382" s="46"/>
      <c r="X382" s="43"/>
      <c r="Y382" s="43"/>
      <c r="Z382" s="43"/>
      <c r="AA382" s="43"/>
      <c r="AB382" s="41">
        <v>0.92</v>
      </c>
      <c r="AC382" s="43"/>
      <c r="AD382" s="44"/>
      <c r="AE382" s="41">
        <f>'Building envelope'!D1636</f>
        <v>1721.3999999999999</v>
      </c>
      <c r="AF382" s="47">
        <f>'Building envelope'!E1636</f>
        <v>159358</v>
      </c>
      <c r="AG382" s="43"/>
      <c r="AH382" s="44"/>
    </row>
    <row r="383" spans="1:34" s="41" customFormat="1" x14ac:dyDescent="0.25">
      <c r="A383" s="39" t="s">
        <v>69</v>
      </c>
      <c r="B383" s="40" t="s">
        <v>70</v>
      </c>
      <c r="D383" s="42"/>
      <c r="E383" s="43"/>
      <c r="F383" s="43"/>
      <c r="G383" s="48" t="e">
        <f>VLOOKUP(F383,'Building series'!A:F,6,0)</f>
        <v>#N/A</v>
      </c>
      <c r="H383" s="43"/>
      <c r="I383" s="43"/>
      <c r="J383" s="43"/>
      <c r="K383" s="43"/>
      <c r="L383" s="43"/>
      <c r="M383" s="43"/>
      <c r="N383" s="43"/>
      <c r="O383" s="44"/>
      <c r="P383" s="43"/>
      <c r="Q383" s="44"/>
      <c r="R383" s="41">
        <v>86.71</v>
      </c>
      <c r="S383" s="41">
        <v>217</v>
      </c>
      <c r="T383" s="41">
        <v>15</v>
      </c>
      <c r="U383" s="41">
        <v>203</v>
      </c>
      <c r="V383" s="41">
        <v>0.53</v>
      </c>
      <c r="W383" s="46"/>
      <c r="X383" s="43"/>
      <c r="Y383" s="43"/>
      <c r="Z383" s="43"/>
      <c r="AA383" s="43"/>
      <c r="AB383" s="41">
        <v>0.92</v>
      </c>
      <c r="AC383" s="43"/>
      <c r="AD383" s="44"/>
      <c r="AE383" s="41">
        <f>'Building envelope'!D1643</f>
        <v>114.30000000000001</v>
      </c>
      <c r="AF383" s="47">
        <f>'Building envelope'!E1643</f>
        <v>8349</v>
      </c>
      <c r="AG383" s="43"/>
      <c r="AH383" s="44"/>
    </row>
    <row r="384" spans="1:34" x14ac:dyDescent="0.25">
      <c r="G384" s="48" t="e">
        <f>VLOOKUP(F384,'Building series'!A:F,6,0)</f>
        <v>#N/A</v>
      </c>
    </row>
    <row r="385" spans="1:34" x14ac:dyDescent="0.25">
      <c r="G385" s="48" t="e">
        <f>VLOOKUP(F385,'Building series'!A:F,6,0)</f>
        <v>#N/A</v>
      </c>
    </row>
    <row r="386" spans="1:34" ht="30.75" x14ac:dyDescent="0.3">
      <c r="A386" s="30" t="s">
        <v>277</v>
      </c>
      <c r="C386" s="31"/>
      <c r="D386" s="1" t="s">
        <v>278</v>
      </c>
      <c r="E386" s="32">
        <v>1000932134001</v>
      </c>
      <c r="F386" t="s">
        <v>279</v>
      </c>
      <c r="G386" s="48">
        <f>VLOOKUP(F386,'Building series'!A:F,6,0)</f>
        <v>119</v>
      </c>
      <c r="H386">
        <v>10.8</v>
      </c>
      <c r="I386">
        <v>64</v>
      </c>
      <c r="J386">
        <v>26.1</v>
      </c>
      <c r="K386" s="33">
        <f>VLOOKUP(F386,'Building series'!A:C,2,0)</f>
        <v>2.5</v>
      </c>
      <c r="L386">
        <v>5018.1000000000004</v>
      </c>
      <c r="M386" s="31">
        <f>L386*K386</f>
        <v>12545.25</v>
      </c>
      <c r="N386">
        <v>9</v>
      </c>
      <c r="O386" s="31" t="s">
        <v>74</v>
      </c>
      <c r="P386">
        <v>1988</v>
      </c>
      <c r="Q386" s="31">
        <v>72</v>
      </c>
      <c r="R386" s="34">
        <f>SUM(R387:R388)</f>
        <v>5018.1000000000004</v>
      </c>
      <c r="S386">
        <f>SUM(S387:S388)</f>
        <v>12546</v>
      </c>
      <c r="T386" s="35">
        <f>(S387*T387+S388*T388)/S386</f>
        <v>20.571815718157183</v>
      </c>
      <c r="U386">
        <f>AVERAGE(U387:U388)</f>
        <v>203</v>
      </c>
      <c r="V386">
        <f>AVERAGE(V387:V388)</f>
        <v>0.53</v>
      </c>
      <c r="W386" s="36" t="s">
        <v>65</v>
      </c>
      <c r="X386" s="1" t="s">
        <v>66</v>
      </c>
      <c r="Y386">
        <v>621597</v>
      </c>
      <c r="Z386">
        <v>280709</v>
      </c>
      <c r="AA386">
        <f>SUM(Y386:Z386)</f>
        <v>902306</v>
      </c>
      <c r="AB386">
        <f>AVERAGE(AB387:AB388)</f>
        <v>0.92</v>
      </c>
      <c r="AC386">
        <v>166575</v>
      </c>
      <c r="AD386" s="31">
        <v>33.200000000000003</v>
      </c>
      <c r="AF386" s="31">
        <f>SUM(AF387:AF388)</f>
        <v>640676</v>
      </c>
      <c r="AG386" s="37">
        <f>'Energy efficiency measures'!H1036</f>
        <v>369500</v>
      </c>
      <c r="AH386" s="38">
        <f>'Energy efficiency measures'!I1036</f>
        <v>26.551788562969776</v>
      </c>
    </row>
    <row r="387" spans="1:34" s="41" customFormat="1" x14ac:dyDescent="0.25">
      <c r="A387" s="39" t="s">
        <v>67</v>
      </c>
      <c r="B387" s="40" t="s">
        <v>68</v>
      </c>
      <c r="D387" s="42"/>
      <c r="E387" s="43"/>
      <c r="F387" s="43"/>
      <c r="G387" s="48" t="e">
        <f>VLOOKUP(F387,'Building series'!A:F,6,0)</f>
        <v>#N/A</v>
      </c>
      <c r="H387" s="43"/>
      <c r="I387" s="43"/>
      <c r="J387" s="43"/>
      <c r="K387" s="43"/>
      <c r="L387" s="43"/>
      <c r="M387" s="43"/>
      <c r="N387" s="43"/>
      <c r="O387" s="44"/>
      <c r="P387" s="43"/>
      <c r="Q387" s="44"/>
      <c r="R387" s="45">
        <v>4481.1000000000004</v>
      </c>
      <c r="S387" s="41">
        <v>11203</v>
      </c>
      <c r="T387" s="41">
        <v>21</v>
      </c>
      <c r="U387" s="41">
        <v>203</v>
      </c>
      <c r="V387" s="41">
        <v>0.5</v>
      </c>
      <c r="W387" s="46"/>
      <c r="X387" s="43"/>
      <c r="Y387" s="43"/>
      <c r="Z387" s="43"/>
      <c r="AA387" s="43"/>
      <c r="AB387" s="41">
        <v>0.92</v>
      </c>
      <c r="AC387" s="43"/>
      <c r="AD387" s="44"/>
      <c r="AE387" s="41">
        <f>'Building envelope'!D1655</f>
        <v>5803.8</v>
      </c>
      <c r="AF387" s="47">
        <f>'Building envelope'!E1655</f>
        <v>593806</v>
      </c>
      <c r="AG387" s="43"/>
      <c r="AH387" s="44"/>
    </row>
    <row r="388" spans="1:34" s="41" customFormat="1" x14ac:dyDescent="0.25">
      <c r="A388" s="39" t="s">
        <v>69</v>
      </c>
      <c r="B388" s="40" t="s">
        <v>70</v>
      </c>
      <c r="D388" s="42"/>
      <c r="E388" s="43"/>
      <c r="F388" s="43"/>
      <c r="G388" s="48" t="e">
        <f>VLOOKUP(F388,'Building series'!A:F,6,0)</f>
        <v>#N/A</v>
      </c>
      <c r="H388" s="43"/>
      <c r="I388" s="43"/>
      <c r="J388" s="43"/>
      <c r="K388" s="43"/>
      <c r="L388" s="43"/>
      <c r="M388" s="43"/>
      <c r="N388" s="43"/>
      <c r="O388" s="44"/>
      <c r="P388" s="43"/>
      <c r="Q388" s="44"/>
      <c r="R388" s="41">
        <v>537</v>
      </c>
      <c r="S388" s="41">
        <v>1343</v>
      </c>
      <c r="T388" s="41">
        <v>17</v>
      </c>
      <c r="U388" s="41">
        <v>203</v>
      </c>
      <c r="V388" s="41">
        <v>0.56000000000000005</v>
      </c>
      <c r="W388" s="46"/>
      <c r="X388" s="43"/>
      <c r="Y388" s="43"/>
      <c r="Z388" s="43"/>
      <c r="AA388" s="43"/>
      <c r="AB388" s="41">
        <v>0.92</v>
      </c>
      <c r="AC388" s="43"/>
      <c r="AD388" s="44"/>
      <c r="AE388" s="41">
        <f>'Building envelope'!D1663</f>
        <v>565.90000000000009</v>
      </c>
      <c r="AF388" s="47">
        <f>'Building envelope'!E1663</f>
        <v>46870</v>
      </c>
      <c r="AG388" s="43"/>
      <c r="AH388" s="44"/>
    </row>
    <row r="389" spans="1:34" x14ac:dyDescent="0.25">
      <c r="G389" s="48" t="e">
        <f>VLOOKUP(F389,'Building series'!A:F,6,0)</f>
        <v>#N/A</v>
      </c>
    </row>
    <row r="390" spans="1:34" x14ac:dyDescent="0.25">
      <c r="G390" s="48" t="e">
        <f>VLOOKUP(F390,'Building series'!A:F,6,0)</f>
        <v>#N/A</v>
      </c>
    </row>
    <row r="391" spans="1:34" ht="30.75" x14ac:dyDescent="0.3">
      <c r="A391" s="30" t="s">
        <v>280</v>
      </c>
      <c r="C391" s="31"/>
      <c r="D391" s="1" t="s">
        <v>281</v>
      </c>
      <c r="E391" s="32">
        <v>1000712233001</v>
      </c>
      <c r="F391" t="s">
        <v>282</v>
      </c>
      <c r="G391" s="48">
        <f>VLOOKUP(F391,'Building series'!A:F,6,0)</f>
        <v>464</v>
      </c>
      <c r="H391">
        <v>91</v>
      </c>
      <c r="I391">
        <v>11</v>
      </c>
      <c r="J391">
        <v>14</v>
      </c>
      <c r="K391" s="33">
        <f>VLOOKUP(F391,'Building series'!A:C,2,0)</f>
        <v>2.5</v>
      </c>
      <c r="L391">
        <v>4924.04</v>
      </c>
      <c r="M391" s="31">
        <f>L391*K391</f>
        <v>12310.1</v>
      </c>
      <c r="N391">
        <v>5</v>
      </c>
      <c r="O391" s="31" t="s">
        <v>74</v>
      </c>
      <c r="P391">
        <v>1975</v>
      </c>
      <c r="Q391" s="31">
        <v>90</v>
      </c>
      <c r="R391" s="34">
        <f>SUM(R392:R393)</f>
        <v>4924.04</v>
      </c>
      <c r="S391">
        <f>SUM(S392:S393)</f>
        <v>12310</v>
      </c>
      <c r="T391" s="35">
        <f>(S392*T392+S393*T393)/S391</f>
        <v>18.588627132412672</v>
      </c>
      <c r="U391">
        <f>AVERAGE(U392:U393)</f>
        <v>203</v>
      </c>
      <c r="V391">
        <f>AVERAGE(V392:V393)</f>
        <v>0.5</v>
      </c>
      <c r="W391" s="36" t="s">
        <v>65</v>
      </c>
      <c r="X391" s="1" t="s">
        <v>66</v>
      </c>
      <c r="Y391">
        <v>434417</v>
      </c>
      <c r="Z391">
        <v>298760</v>
      </c>
      <c r="AA391">
        <f>SUM(Y391:Z391)</f>
        <v>733177</v>
      </c>
      <c r="AB391">
        <f>AVERAGE(AB392:AB393)</f>
        <v>0.89</v>
      </c>
      <c r="AC391">
        <v>183667</v>
      </c>
      <c r="AD391" s="31">
        <v>37.299999999999997</v>
      </c>
      <c r="AF391" s="31">
        <f>SUM(AF392:AF393)</f>
        <v>480026</v>
      </c>
      <c r="AG391" s="37">
        <f>'Energy efficiency measures'!H1049</f>
        <v>417400</v>
      </c>
      <c r="AH391" s="38">
        <f>'Energy efficiency measures'!I1049</f>
        <v>29.993820152053001</v>
      </c>
    </row>
    <row r="392" spans="1:34" s="41" customFormat="1" x14ac:dyDescent="0.25">
      <c r="A392" s="39" t="s">
        <v>67</v>
      </c>
      <c r="B392" s="40" t="s">
        <v>68</v>
      </c>
      <c r="D392" s="42"/>
      <c r="E392" s="43"/>
      <c r="F392" s="43"/>
      <c r="G392" s="48" t="e">
        <f>VLOOKUP(F392,'Building series'!A:F,6,0)</f>
        <v>#N/A</v>
      </c>
      <c r="H392" s="43"/>
      <c r="I392" s="43"/>
      <c r="J392" s="43"/>
      <c r="K392" s="43"/>
      <c r="L392" s="43"/>
      <c r="M392" s="43"/>
      <c r="N392" s="43"/>
      <c r="O392" s="44"/>
      <c r="P392" s="43"/>
      <c r="Q392" s="44"/>
      <c r="R392" s="45">
        <v>4417.78</v>
      </c>
      <c r="S392" s="41">
        <v>11044</v>
      </c>
      <c r="T392" s="41">
        <v>19</v>
      </c>
      <c r="U392" s="41">
        <v>203</v>
      </c>
      <c r="V392" s="41">
        <v>0.5</v>
      </c>
      <c r="W392" s="46"/>
      <c r="X392" s="43"/>
      <c r="Y392" s="43"/>
      <c r="Z392" s="43"/>
      <c r="AA392" s="43"/>
      <c r="AB392" s="41">
        <v>0.89</v>
      </c>
      <c r="AC392" s="43"/>
      <c r="AD392" s="44"/>
      <c r="AE392" s="41">
        <f>'Building envelope'!D1675</f>
        <v>4875.1999999999989</v>
      </c>
      <c r="AF392" s="47">
        <f>'Building envelope'!E1675</f>
        <v>451278</v>
      </c>
      <c r="AG392" s="43"/>
      <c r="AH392" s="44"/>
    </row>
    <row r="393" spans="1:34" s="41" customFormat="1" x14ac:dyDescent="0.25">
      <c r="A393" s="39" t="s">
        <v>69</v>
      </c>
      <c r="B393" s="40" t="s">
        <v>70</v>
      </c>
      <c r="D393" s="42"/>
      <c r="E393" s="43"/>
      <c r="F393" s="43"/>
      <c r="G393" s="48" t="e">
        <f>VLOOKUP(F393,'Building series'!A:F,6,0)</f>
        <v>#N/A</v>
      </c>
      <c r="H393" s="43"/>
      <c r="I393" s="43"/>
      <c r="J393" s="43"/>
      <c r="K393" s="43"/>
      <c r="L393" s="43"/>
      <c r="M393" s="43"/>
      <c r="N393" s="43"/>
      <c r="O393" s="44"/>
      <c r="P393" s="43"/>
      <c r="Q393" s="44"/>
      <c r="R393" s="41">
        <v>506.26</v>
      </c>
      <c r="S393" s="41">
        <v>1266</v>
      </c>
      <c r="T393" s="41">
        <v>15</v>
      </c>
      <c r="U393" s="41">
        <v>203</v>
      </c>
      <c r="V393" s="41">
        <v>0.5</v>
      </c>
      <c r="W393" s="46"/>
      <c r="X393" s="43"/>
      <c r="Y393" s="43"/>
      <c r="Z393" s="43"/>
      <c r="AA393" s="43"/>
      <c r="AB393" s="41">
        <v>0.89</v>
      </c>
      <c r="AC393" s="43"/>
      <c r="AD393" s="44"/>
      <c r="AE393" s="41">
        <f>'Building envelope'!D1681</f>
        <v>393.40000000000003</v>
      </c>
      <c r="AF393" s="47">
        <f>'Building envelope'!E1681</f>
        <v>28748</v>
      </c>
      <c r="AG393" s="43"/>
      <c r="AH393" s="44"/>
    </row>
    <row r="394" spans="1:34" x14ac:dyDescent="0.25">
      <c r="G394" s="48" t="e">
        <f>VLOOKUP(F394,'Building series'!A:F,6,0)</f>
        <v>#N/A</v>
      </c>
    </row>
    <row r="395" spans="1:34" x14ac:dyDescent="0.25">
      <c r="G395" s="48" t="e">
        <f>VLOOKUP(F395,'Building series'!A:F,6,0)</f>
        <v>#N/A</v>
      </c>
    </row>
    <row r="396" spans="1:34" ht="30.75" x14ac:dyDescent="0.3">
      <c r="A396" s="30" t="s">
        <v>283</v>
      </c>
      <c r="C396" s="31"/>
      <c r="D396" s="1" t="s">
        <v>284</v>
      </c>
      <c r="E396" s="32">
        <v>1000632054001</v>
      </c>
      <c r="F396" t="s">
        <v>73</v>
      </c>
      <c r="G396" s="48" t="str">
        <f>VLOOKUP(F396,'Building series'!A:F,6,0)</f>
        <v>316/318</v>
      </c>
      <c r="H396">
        <v>63</v>
      </c>
      <c r="I396">
        <v>11</v>
      </c>
      <c r="J396">
        <v>14</v>
      </c>
      <c r="K396" s="33">
        <f>VLOOKUP(F396,'Building series'!A:C,2,0)</f>
        <v>2.5</v>
      </c>
      <c r="L396">
        <v>2749.97</v>
      </c>
      <c r="M396" s="31">
        <f>L396*K396</f>
        <v>6874.9249999999993</v>
      </c>
      <c r="N396">
        <v>5</v>
      </c>
      <c r="O396" s="31" t="s">
        <v>74</v>
      </c>
      <c r="P396">
        <v>1968</v>
      </c>
      <c r="Q396" s="31">
        <v>55</v>
      </c>
      <c r="R396" s="34">
        <f>SUM(R397:R398)</f>
        <v>2749.97</v>
      </c>
      <c r="S396">
        <f>SUM(S397:S398)</f>
        <v>6875</v>
      </c>
      <c r="T396" s="35">
        <f>(S397*T397+S398*T398)/S396</f>
        <v>19.621818181818181</v>
      </c>
      <c r="U396">
        <f>AVERAGE(U397:U398)</f>
        <v>203</v>
      </c>
      <c r="V396">
        <f>AVERAGE(V397:V398)</f>
        <v>0.5</v>
      </c>
      <c r="W396" s="36" t="s">
        <v>65</v>
      </c>
      <c r="X396" s="1" t="s">
        <v>66</v>
      </c>
      <c r="Y396">
        <v>314395</v>
      </c>
      <c r="Z396">
        <v>161072</v>
      </c>
      <c r="AA396">
        <f>SUM(Y396:Z396)</f>
        <v>475467</v>
      </c>
      <c r="AB396">
        <f>AVERAGE(AB397:AB398)</f>
        <v>0.89</v>
      </c>
      <c r="AC396">
        <v>107351</v>
      </c>
      <c r="AD396" s="31">
        <v>39</v>
      </c>
      <c r="AF396" s="31">
        <f>SUM(AF397:AF398)</f>
        <v>348049</v>
      </c>
      <c r="AG396" s="37">
        <f>'Energy efficiency measures'!H1062</f>
        <v>268800</v>
      </c>
      <c r="AH396" s="38">
        <f>'Energy efficiency measures'!I1062</f>
        <v>19.315617769218608</v>
      </c>
    </row>
    <row r="397" spans="1:34" s="41" customFormat="1" x14ac:dyDescent="0.25">
      <c r="A397" s="39" t="s">
        <v>67</v>
      </c>
      <c r="B397" s="40" t="s">
        <v>68</v>
      </c>
      <c r="D397" s="42"/>
      <c r="E397" s="43"/>
      <c r="F397" s="43"/>
      <c r="G397" s="48" t="e">
        <f>VLOOKUP(F397,'Building series'!A:F,6,0)</f>
        <v>#N/A</v>
      </c>
      <c r="H397" s="43"/>
      <c r="I397" s="43"/>
      <c r="J397" s="43"/>
      <c r="K397" s="43"/>
      <c r="L397" s="43"/>
      <c r="M397" s="43"/>
      <c r="N397" s="43"/>
      <c r="O397" s="44"/>
      <c r="P397" s="43"/>
      <c r="Q397" s="44"/>
      <c r="R397" s="45">
        <v>2542.02</v>
      </c>
      <c r="S397" s="41">
        <v>6355</v>
      </c>
      <c r="T397" s="41">
        <v>20</v>
      </c>
      <c r="U397" s="41">
        <v>203</v>
      </c>
      <c r="V397" s="41">
        <v>0.5</v>
      </c>
      <c r="W397" s="46"/>
      <c r="X397" s="43"/>
      <c r="Y397" s="43"/>
      <c r="Z397" s="43"/>
      <c r="AA397" s="43"/>
      <c r="AB397" s="41">
        <v>0.89</v>
      </c>
      <c r="AC397" s="43"/>
      <c r="AD397" s="44"/>
      <c r="AE397" s="41">
        <f>'Building envelope'!D1693</f>
        <v>3361.2999999999997</v>
      </c>
      <c r="AF397" s="47">
        <f>'Building envelope'!E1693</f>
        <v>327533</v>
      </c>
      <c r="AG397" s="43"/>
      <c r="AH397" s="44"/>
    </row>
    <row r="398" spans="1:34" s="41" customFormat="1" x14ac:dyDescent="0.25">
      <c r="A398" s="39" t="s">
        <v>69</v>
      </c>
      <c r="B398" s="40" t="s">
        <v>70</v>
      </c>
      <c r="D398" s="42"/>
      <c r="E398" s="43"/>
      <c r="F398" s="43"/>
      <c r="G398" s="48" t="e">
        <f>VLOOKUP(F398,'Building series'!A:F,6,0)</f>
        <v>#N/A</v>
      </c>
      <c r="H398" s="43"/>
      <c r="I398" s="43"/>
      <c r="J398" s="43"/>
      <c r="K398" s="43"/>
      <c r="L398" s="43"/>
      <c r="M398" s="43"/>
      <c r="N398" s="43"/>
      <c r="O398" s="44"/>
      <c r="P398" s="43"/>
      <c r="Q398" s="44"/>
      <c r="R398" s="41">
        <v>207.95</v>
      </c>
      <c r="S398" s="41">
        <v>520</v>
      </c>
      <c r="T398" s="41">
        <v>15</v>
      </c>
      <c r="U398" s="41">
        <v>203</v>
      </c>
      <c r="V398" s="41">
        <v>0.5</v>
      </c>
      <c r="W398" s="46"/>
      <c r="X398" s="43"/>
      <c r="Y398" s="43"/>
      <c r="Z398" s="43"/>
      <c r="AA398" s="43"/>
      <c r="AB398" s="41">
        <v>0.89</v>
      </c>
      <c r="AC398" s="43"/>
      <c r="AD398" s="44"/>
      <c r="AE398" s="41">
        <f>'Building envelope'!D1698</f>
        <v>280.7</v>
      </c>
      <c r="AF398" s="47">
        <f>'Building envelope'!E1698</f>
        <v>20516</v>
      </c>
      <c r="AG398" s="43"/>
      <c r="AH398" s="44"/>
    </row>
    <row r="399" spans="1:34" x14ac:dyDescent="0.25">
      <c r="G399" s="48" t="e">
        <f>VLOOKUP(F399,'Building series'!A:F,6,0)</f>
        <v>#N/A</v>
      </c>
    </row>
    <row r="400" spans="1:34" x14ac:dyDescent="0.25">
      <c r="G400" s="48" t="e">
        <f>VLOOKUP(F400,'Building series'!A:F,6,0)</f>
        <v>#N/A</v>
      </c>
    </row>
    <row r="401" spans="1:34" ht="30.75" x14ac:dyDescent="0.3">
      <c r="A401" s="30" t="s">
        <v>285</v>
      </c>
      <c r="C401" s="31"/>
      <c r="D401" s="1" t="s">
        <v>286</v>
      </c>
      <c r="E401" s="32">
        <v>1000892104001</v>
      </c>
      <c r="F401" t="s">
        <v>73</v>
      </c>
      <c r="G401" s="48" t="str">
        <f>VLOOKUP(F401,'Building series'!A:F,6,0)</f>
        <v>316/318</v>
      </c>
      <c r="H401">
        <v>53</v>
      </c>
      <c r="I401">
        <v>11</v>
      </c>
      <c r="J401">
        <v>14</v>
      </c>
      <c r="K401" s="33">
        <f>VLOOKUP(F401,'Building series'!A:C,2,0)</f>
        <v>2.5</v>
      </c>
      <c r="L401">
        <v>2353.13</v>
      </c>
      <c r="M401" s="31">
        <f>L401*K401</f>
        <v>5882.8250000000007</v>
      </c>
      <c r="N401">
        <v>5</v>
      </c>
      <c r="O401" s="31" t="s">
        <v>74</v>
      </c>
      <c r="P401">
        <v>1963</v>
      </c>
      <c r="Q401" s="31">
        <v>55</v>
      </c>
      <c r="R401" s="34">
        <f>SUM(R402:R403)</f>
        <v>2353.13</v>
      </c>
      <c r="S401">
        <f>SUM(S402:S403)</f>
        <v>5883</v>
      </c>
      <c r="T401" s="35">
        <f>(S402*T402+S403*T403)/S401</f>
        <v>20.667686554479008</v>
      </c>
      <c r="U401">
        <f>AVERAGE(U402:U403)</f>
        <v>203</v>
      </c>
      <c r="V401">
        <f>AVERAGE(V402:V403)</f>
        <v>0.58499999999999996</v>
      </c>
      <c r="W401" s="36" t="s">
        <v>65</v>
      </c>
      <c r="X401" s="1" t="s">
        <v>66</v>
      </c>
      <c r="Y401">
        <v>268867</v>
      </c>
      <c r="Z401">
        <v>72560</v>
      </c>
      <c r="AA401">
        <f>SUM(Y401:Z401)</f>
        <v>341427</v>
      </c>
      <c r="AB401">
        <f>AVERAGE(AB402:AB403)</f>
        <v>0.91</v>
      </c>
      <c r="AC401">
        <v>81654</v>
      </c>
      <c r="AD401" s="31">
        <v>34.700000000000003</v>
      </c>
      <c r="AF401" s="31">
        <f>SUM(AF402:AF403)</f>
        <v>267239</v>
      </c>
      <c r="AG401" s="37">
        <f>'Energy efficiency measures'!H1073</f>
        <v>174200</v>
      </c>
      <c r="AH401" s="38">
        <f>'Energy efficiency measures'!I1073</f>
        <v>12.51778502752188</v>
      </c>
    </row>
    <row r="402" spans="1:34" s="41" customFormat="1" x14ac:dyDescent="0.25">
      <c r="A402" s="39" t="s">
        <v>67</v>
      </c>
      <c r="B402" s="40" t="s">
        <v>68</v>
      </c>
      <c r="D402" s="42"/>
      <c r="E402" s="43"/>
      <c r="F402" s="43"/>
      <c r="G402" s="48" t="e">
        <f>VLOOKUP(F402,'Building series'!A:F,6,0)</f>
        <v>#N/A</v>
      </c>
      <c r="H402" s="43"/>
      <c r="I402" s="43"/>
      <c r="J402" s="43"/>
      <c r="K402" s="43"/>
      <c r="L402" s="43"/>
      <c r="M402" s="43"/>
      <c r="N402" s="43"/>
      <c r="O402" s="44"/>
      <c r="P402" s="43"/>
      <c r="Q402" s="44"/>
      <c r="R402" s="45">
        <v>2196.83</v>
      </c>
      <c r="S402" s="41">
        <v>5492</v>
      </c>
      <c r="T402" s="41">
        <v>21</v>
      </c>
      <c r="U402" s="41">
        <v>203</v>
      </c>
      <c r="V402" s="41">
        <v>0.56999999999999995</v>
      </c>
      <c r="W402" s="46"/>
      <c r="X402" s="43"/>
      <c r="Y402" s="43"/>
      <c r="Z402" s="43"/>
      <c r="AA402" s="43"/>
      <c r="AB402" s="41">
        <v>0.91</v>
      </c>
      <c r="AC402" s="43"/>
      <c r="AD402" s="44"/>
      <c r="AE402" s="41">
        <f>'Building envelope'!D1710</f>
        <v>2475</v>
      </c>
      <c r="AF402" s="47">
        <f>'Building envelope'!E1710</f>
        <v>253112</v>
      </c>
      <c r="AG402" s="43"/>
      <c r="AH402" s="44"/>
    </row>
    <row r="403" spans="1:34" s="41" customFormat="1" x14ac:dyDescent="0.25">
      <c r="A403" s="39" t="s">
        <v>69</v>
      </c>
      <c r="B403" s="40" t="s">
        <v>70</v>
      </c>
      <c r="D403" s="42"/>
      <c r="E403" s="43"/>
      <c r="F403" s="43"/>
      <c r="G403" s="48" t="e">
        <f>VLOOKUP(F403,'Building series'!A:F,6,0)</f>
        <v>#N/A</v>
      </c>
      <c r="H403" s="43"/>
      <c r="I403" s="43"/>
      <c r="J403" s="43"/>
      <c r="K403" s="43"/>
      <c r="L403" s="43"/>
      <c r="M403" s="43"/>
      <c r="N403" s="43"/>
      <c r="O403" s="44"/>
      <c r="P403" s="43"/>
      <c r="Q403" s="44"/>
      <c r="R403" s="41">
        <v>156.30000000000001</v>
      </c>
      <c r="S403" s="41">
        <v>391</v>
      </c>
      <c r="T403" s="41">
        <v>16</v>
      </c>
      <c r="U403" s="41">
        <v>203</v>
      </c>
      <c r="V403" s="41">
        <v>0.6</v>
      </c>
      <c r="W403" s="46"/>
      <c r="X403" s="43"/>
      <c r="Y403" s="43"/>
      <c r="Z403" s="43"/>
      <c r="AA403" s="43"/>
      <c r="AB403" s="41">
        <v>0.91</v>
      </c>
      <c r="AC403" s="43"/>
      <c r="AD403" s="44"/>
      <c r="AE403" s="41">
        <f>'Building envelope'!D1716</f>
        <v>181</v>
      </c>
      <c r="AF403" s="47">
        <f>'Building envelope'!E1716</f>
        <v>14127</v>
      </c>
      <c r="AG403" s="43"/>
      <c r="AH403" s="44"/>
    </row>
    <row r="404" spans="1:34" x14ac:dyDescent="0.25">
      <c r="G404" s="48" t="e">
        <f>VLOOKUP(F404,'Building series'!A:F,6,0)</f>
        <v>#N/A</v>
      </c>
    </row>
    <row r="405" spans="1:34" x14ac:dyDescent="0.25">
      <c r="G405" s="48" t="e">
        <f>VLOOKUP(F405,'Building series'!A:F,6,0)</f>
        <v>#N/A</v>
      </c>
    </row>
    <row r="406" spans="1:34" ht="30.75" x14ac:dyDescent="0.3">
      <c r="A406" s="30" t="s">
        <v>287</v>
      </c>
      <c r="C406" s="31"/>
      <c r="D406" s="1" t="s">
        <v>288</v>
      </c>
      <c r="E406" s="32">
        <v>1000782049001</v>
      </c>
      <c r="F406" t="s">
        <v>94</v>
      </c>
      <c r="G406" s="48">
        <f>VLOOKUP(F406,'Building series'!A:F,6,0)</f>
        <v>0</v>
      </c>
      <c r="H406">
        <v>58.4</v>
      </c>
      <c r="I406">
        <v>12.65</v>
      </c>
      <c r="J406">
        <v>9.8000000000000007</v>
      </c>
      <c r="K406" s="33">
        <f>VLOOKUP(F406,'Building series'!A:C,2,0)</f>
        <v>2.95</v>
      </c>
      <c r="L406">
        <v>1756.7</v>
      </c>
      <c r="M406" s="31">
        <f>L406*K406</f>
        <v>5182.2650000000003</v>
      </c>
      <c r="N406">
        <v>3</v>
      </c>
      <c r="O406" s="31" t="s">
        <v>74</v>
      </c>
      <c r="P406">
        <v>1957</v>
      </c>
      <c r="Q406" s="31">
        <v>24</v>
      </c>
      <c r="R406" s="34">
        <f>SUM(R407:R408)</f>
        <v>1756.7</v>
      </c>
      <c r="S406">
        <f>SUM(S407:S408)</f>
        <v>5182</v>
      </c>
      <c r="T406" s="35">
        <f>(S407*T407+S408*T408)/S406</f>
        <v>19.474141258201467</v>
      </c>
      <c r="U406">
        <f>AVERAGE(U407:U408)</f>
        <v>203</v>
      </c>
      <c r="V406">
        <f>AVERAGE(V407:V408)</f>
        <v>0.5</v>
      </c>
      <c r="W406" s="36" t="s">
        <v>65</v>
      </c>
      <c r="X406" s="1" t="s">
        <v>66</v>
      </c>
      <c r="Y406">
        <v>238137</v>
      </c>
      <c r="Z406">
        <v>51320</v>
      </c>
      <c r="AA406">
        <f>SUM(Y406:Z406)</f>
        <v>289457</v>
      </c>
      <c r="AB406">
        <f>AVERAGE(AB407:AB408)</f>
        <v>0.9</v>
      </c>
      <c r="AC406">
        <v>67282</v>
      </c>
      <c r="AD406" s="31">
        <v>38.299999999999997</v>
      </c>
      <c r="AF406" s="31">
        <f>SUM(AF407:AF408)</f>
        <v>240565.9</v>
      </c>
      <c r="AG406" s="37">
        <f>'Energy efficiency measures'!H1085</f>
        <v>174200</v>
      </c>
      <c r="AH406" s="38">
        <f>'Energy efficiency measures'!I1085</f>
        <v>12.51778502752188</v>
      </c>
    </row>
    <row r="407" spans="1:34" s="41" customFormat="1" x14ac:dyDescent="0.25">
      <c r="A407" s="39" t="s">
        <v>67</v>
      </c>
      <c r="B407" s="40" t="s">
        <v>68</v>
      </c>
      <c r="D407" s="42"/>
      <c r="E407" s="43"/>
      <c r="F407" s="43"/>
      <c r="G407" s="48" t="e">
        <f>VLOOKUP(F407,'Building series'!A:F,6,0)</f>
        <v>#N/A</v>
      </c>
      <c r="H407" s="43"/>
      <c r="I407" s="43"/>
      <c r="J407" s="43"/>
      <c r="K407" s="43"/>
      <c r="L407" s="43"/>
      <c r="M407" s="43"/>
      <c r="N407" s="43"/>
      <c r="O407" s="44"/>
      <c r="P407" s="43"/>
      <c r="Q407" s="44"/>
      <c r="R407" s="45">
        <v>1571.9</v>
      </c>
      <c r="S407" s="41">
        <v>4637</v>
      </c>
      <c r="T407" s="41">
        <v>20</v>
      </c>
      <c r="U407" s="41">
        <v>203</v>
      </c>
      <c r="V407" s="41">
        <v>0.5</v>
      </c>
      <c r="W407" s="46"/>
      <c r="X407" s="43"/>
      <c r="Y407" s="43"/>
      <c r="Z407" s="43"/>
      <c r="AA407" s="43"/>
      <c r="AB407" s="41">
        <v>0.9</v>
      </c>
      <c r="AC407" s="43"/>
      <c r="AD407" s="44"/>
      <c r="AE407" s="41">
        <f>'Building envelope'!D1729</f>
        <v>2423.7999999999997</v>
      </c>
      <c r="AF407" s="47">
        <f>'Building envelope'!E1729</f>
        <v>226173.3</v>
      </c>
      <c r="AG407" s="43"/>
      <c r="AH407" s="44"/>
    </row>
    <row r="408" spans="1:34" s="41" customFormat="1" x14ac:dyDescent="0.25">
      <c r="A408" s="39" t="s">
        <v>69</v>
      </c>
      <c r="B408" s="40" t="s">
        <v>70</v>
      </c>
      <c r="D408" s="42"/>
      <c r="E408" s="43"/>
      <c r="F408" s="43"/>
      <c r="G408" s="48" t="e">
        <f>VLOOKUP(F408,'Building series'!A:F,6,0)</f>
        <v>#N/A</v>
      </c>
      <c r="H408" s="43"/>
      <c r="I408" s="43"/>
      <c r="J408" s="43"/>
      <c r="K408" s="43"/>
      <c r="L408" s="43"/>
      <c r="M408" s="43"/>
      <c r="N408" s="43"/>
      <c r="O408" s="44"/>
      <c r="P408" s="43"/>
      <c r="Q408" s="44"/>
      <c r="R408" s="41">
        <v>184.8</v>
      </c>
      <c r="S408" s="41">
        <v>545</v>
      </c>
      <c r="T408" s="41">
        <v>15</v>
      </c>
      <c r="U408" s="41">
        <v>203</v>
      </c>
      <c r="V408" s="41">
        <v>0.5</v>
      </c>
      <c r="W408" s="46"/>
      <c r="X408" s="43"/>
      <c r="Y408" s="43"/>
      <c r="Z408" s="43"/>
      <c r="AA408" s="43"/>
      <c r="AB408" s="41">
        <v>0.9</v>
      </c>
      <c r="AC408" s="43"/>
      <c r="AD408" s="44"/>
      <c r="AE408" s="41">
        <f>'Building envelope'!D1734</f>
        <v>197</v>
      </c>
      <c r="AF408" s="47">
        <f>'Building envelope'!E1734</f>
        <v>14392.599999999999</v>
      </c>
      <c r="AG408" s="43"/>
      <c r="AH408" s="44"/>
    </row>
    <row r="409" spans="1:34" x14ac:dyDescent="0.25">
      <c r="G409" s="48" t="e">
        <f>VLOOKUP(F409,'Building series'!A:F,6,0)</f>
        <v>#N/A</v>
      </c>
    </row>
    <row r="410" spans="1:34" x14ac:dyDescent="0.25">
      <c r="G410" s="48" t="e">
        <f>VLOOKUP(F410,'Building series'!A:F,6,0)</f>
        <v>#N/A</v>
      </c>
    </row>
    <row r="411" spans="1:34" ht="30.75" x14ac:dyDescent="0.3">
      <c r="A411" s="30" t="s">
        <v>289</v>
      </c>
      <c r="C411" s="31"/>
      <c r="D411" s="1" t="s">
        <v>290</v>
      </c>
      <c r="E411" s="32">
        <v>1000710038001</v>
      </c>
      <c r="F411" t="s">
        <v>79</v>
      </c>
      <c r="G411" s="48">
        <f>VLOOKUP(F411,'Building series'!A:F,6,0)</f>
        <v>103</v>
      </c>
      <c r="H411">
        <v>80</v>
      </c>
      <c r="I411">
        <v>13</v>
      </c>
      <c r="J411">
        <v>14</v>
      </c>
      <c r="K411" s="33">
        <f>VLOOKUP(F411,'Building series'!A:C,2,0)</f>
        <v>2.5</v>
      </c>
      <c r="L411">
        <v>4091.5</v>
      </c>
      <c r="M411" s="31">
        <f>L411*K411</f>
        <v>10228.75</v>
      </c>
      <c r="N411">
        <v>5</v>
      </c>
      <c r="O411" s="31" t="s">
        <v>74</v>
      </c>
      <c r="P411">
        <v>1981</v>
      </c>
      <c r="Q411" s="31">
        <v>70</v>
      </c>
      <c r="R411" s="34">
        <f>SUM(R412:R413)</f>
        <v>4091.5</v>
      </c>
      <c r="S411">
        <f>SUM(S412:S413)</f>
        <v>10229</v>
      </c>
      <c r="T411" s="35">
        <f>(S412*T412+S413*T413)/S411</f>
        <v>18.434939876820803</v>
      </c>
      <c r="U411">
        <f>AVERAGE(U412:U413)</f>
        <v>203</v>
      </c>
      <c r="V411">
        <f>AVERAGE(V412:V413)</f>
        <v>0.5</v>
      </c>
      <c r="W411" s="36" t="s">
        <v>65</v>
      </c>
      <c r="X411" s="1" t="s">
        <v>66</v>
      </c>
      <c r="Y411">
        <v>395857</v>
      </c>
      <c r="Z411">
        <v>296040</v>
      </c>
      <c r="AA411">
        <f>SUM(Y411:Z411)</f>
        <v>691897</v>
      </c>
      <c r="AB411">
        <f>AVERAGE(AB412:AB413)</f>
        <v>0.88</v>
      </c>
      <c r="AC411">
        <v>163251</v>
      </c>
      <c r="AD411" s="31">
        <v>39.9</v>
      </c>
      <c r="AF411" s="31">
        <f>SUM(AF412:AF413)</f>
        <v>459066</v>
      </c>
      <c r="AG411" s="37">
        <f>'Energy efficiency measures'!H1098</f>
        <v>398300</v>
      </c>
      <c r="AH411" s="38">
        <f>'Energy efficiency measures'!I1098</f>
        <v>28.621319038243197</v>
      </c>
    </row>
    <row r="412" spans="1:34" s="41" customFormat="1" x14ac:dyDescent="0.25">
      <c r="A412" s="39" t="s">
        <v>67</v>
      </c>
      <c r="B412" s="40" t="s">
        <v>68</v>
      </c>
      <c r="D412" s="42"/>
      <c r="E412" s="43"/>
      <c r="F412" s="43"/>
      <c r="G412" s="48" t="e">
        <f>VLOOKUP(F412,'Building series'!A:F,6,0)</f>
        <v>#N/A</v>
      </c>
      <c r="H412" s="43"/>
      <c r="I412" s="43"/>
      <c r="J412" s="43"/>
      <c r="K412" s="43"/>
      <c r="L412" s="43"/>
      <c r="M412" s="43"/>
      <c r="N412" s="43"/>
      <c r="O412" s="44"/>
      <c r="P412" s="43"/>
      <c r="Q412" s="44"/>
      <c r="R412" s="45">
        <v>3629</v>
      </c>
      <c r="S412" s="41">
        <v>9073</v>
      </c>
      <c r="T412" s="41">
        <v>19</v>
      </c>
      <c r="U412" s="41">
        <v>203</v>
      </c>
      <c r="V412" s="41">
        <v>0.5</v>
      </c>
      <c r="W412" s="46"/>
      <c r="X412" s="43"/>
      <c r="Y412" s="43"/>
      <c r="Z412" s="43"/>
      <c r="AA412" s="43"/>
      <c r="AB412" s="41">
        <v>0.88</v>
      </c>
      <c r="AC412" s="43"/>
      <c r="AD412" s="44"/>
      <c r="AE412" s="41">
        <f>'Building envelope'!D1748</f>
        <v>4317.8</v>
      </c>
      <c r="AF412" s="47">
        <f>'Building envelope'!E1748</f>
        <v>399684</v>
      </c>
      <c r="AG412" s="43"/>
      <c r="AH412" s="44"/>
    </row>
    <row r="413" spans="1:34" s="41" customFormat="1" x14ac:dyDescent="0.25">
      <c r="A413" s="39" t="s">
        <v>69</v>
      </c>
      <c r="B413" s="40" t="s">
        <v>70</v>
      </c>
      <c r="D413" s="42"/>
      <c r="E413" s="43"/>
      <c r="F413" s="43"/>
      <c r="G413" s="48" t="e">
        <f>VLOOKUP(F413,'Building series'!A:F,6,0)</f>
        <v>#N/A</v>
      </c>
      <c r="H413" s="43"/>
      <c r="I413" s="43"/>
      <c r="J413" s="43"/>
      <c r="K413" s="43"/>
      <c r="L413" s="43"/>
      <c r="M413" s="43"/>
      <c r="N413" s="43"/>
      <c r="O413" s="44"/>
      <c r="P413" s="43"/>
      <c r="Q413" s="44"/>
      <c r="R413" s="41">
        <v>462.5</v>
      </c>
      <c r="S413" s="41">
        <v>1156</v>
      </c>
      <c r="T413" s="41">
        <v>14</v>
      </c>
      <c r="U413" s="41">
        <v>203</v>
      </c>
      <c r="V413" s="41">
        <v>0.5</v>
      </c>
      <c r="W413" s="46"/>
      <c r="X413" s="43"/>
      <c r="Y413" s="43"/>
      <c r="Z413" s="43"/>
      <c r="AA413" s="43"/>
      <c r="AB413" s="41">
        <v>0.88</v>
      </c>
      <c r="AC413" s="43"/>
      <c r="AD413" s="44"/>
      <c r="AE413" s="41">
        <f>'Building envelope'!D1756</f>
        <v>870.59999999999991</v>
      </c>
      <c r="AF413" s="47">
        <f>'Building envelope'!E1756</f>
        <v>59382</v>
      </c>
      <c r="AG413" s="43"/>
      <c r="AH413" s="44"/>
    </row>
    <row r="414" spans="1:34" x14ac:dyDescent="0.25">
      <c r="G414" s="48" t="e">
        <f>VLOOKUP(F414,'Building series'!A:F,6,0)</f>
        <v>#N/A</v>
      </c>
    </row>
    <row r="415" spans="1:34" x14ac:dyDescent="0.25">
      <c r="G415" s="48" t="e">
        <f>VLOOKUP(F415,'Building series'!A:F,6,0)</f>
        <v>#N/A</v>
      </c>
    </row>
    <row r="416" spans="1:34" ht="30.75" x14ac:dyDescent="0.3">
      <c r="A416" s="30" t="s">
        <v>291</v>
      </c>
      <c r="C416" s="31"/>
      <c r="D416" s="1" t="s">
        <v>292</v>
      </c>
      <c r="E416" s="32">
        <v>1001030090001</v>
      </c>
      <c r="F416" t="s">
        <v>218</v>
      </c>
      <c r="G416" s="48">
        <f>VLOOKUP(F416,'Building series'!A:F,6,0)</f>
        <v>0</v>
      </c>
      <c r="H416" s="48" t="s">
        <v>64</v>
      </c>
      <c r="I416">
        <v>14.6</v>
      </c>
      <c r="J416">
        <v>6.4</v>
      </c>
      <c r="K416" s="33">
        <f>VLOOKUP(F416,'Building series'!A:C,2,0)</f>
        <v>3.1</v>
      </c>
      <c r="L416">
        <v>1167.7</v>
      </c>
      <c r="M416" s="31">
        <f>L416*K416</f>
        <v>3619.8700000000003</v>
      </c>
      <c r="N416">
        <v>2</v>
      </c>
      <c r="O416" s="31" t="s">
        <v>74</v>
      </c>
      <c r="P416">
        <v>1948</v>
      </c>
      <c r="Q416" s="31">
        <v>21</v>
      </c>
      <c r="R416" s="34">
        <f>SUM(R417:R418)</f>
        <v>1167.7</v>
      </c>
      <c r="S416">
        <f>SUM(S417:S418)</f>
        <v>3619</v>
      </c>
      <c r="T416" s="35">
        <f>(S417*T417+S418*T418)/S416</f>
        <v>19.385465598231555</v>
      </c>
      <c r="U416">
        <f>AVERAGE(U417:U418)</f>
        <v>203</v>
      </c>
      <c r="V416">
        <f>AVERAGE(V417:V418)</f>
        <v>0.4</v>
      </c>
      <c r="W416" s="36" t="s">
        <v>65</v>
      </c>
      <c r="X416" s="1" t="s">
        <v>91</v>
      </c>
      <c r="Y416">
        <v>163230</v>
      </c>
      <c r="Z416" s="48" t="s">
        <v>64</v>
      </c>
      <c r="AA416">
        <f>SUM(Y416:Z416)</f>
        <v>163230</v>
      </c>
      <c r="AB416">
        <f>AVERAGE(AB417:AB418)</f>
        <v>0.91</v>
      </c>
      <c r="AC416">
        <v>40561</v>
      </c>
      <c r="AD416" s="31">
        <v>34.700000000000003</v>
      </c>
      <c r="AF416" s="31">
        <f>SUM(AF417:AF418)</f>
        <v>176351</v>
      </c>
      <c r="AG416" s="37">
        <f>'Energy efficiency measures'!H1108</f>
        <v>132800</v>
      </c>
      <c r="AH416" s="38">
        <f>'Energy efficiency measures'!I1108</f>
        <v>9.5428349693163366</v>
      </c>
    </row>
    <row r="417" spans="1:34" s="41" customFormat="1" x14ac:dyDescent="0.25">
      <c r="A417" s="39" t="s">
        <v>67</v>
      </c>
      <c r="B417" s="40" t="s">
        <v>68</v>
      </c>
      <c r="D417" s="42"/>
      <c r="E417" s="43"/>
      <c r="F417" s="43"/>
      <c r="G417" s="48" t="e">
        <f>VLOOKUP(F417,'Building series'!A:F,6,0)</f>
        <v>#N/A</v>
      </c>
      <c r="H417" s="43"/>
      <c r="I417" s="43"/>
      <c r="J417" s="43"/>
      <c r="K417" s="43"/>
      <c r="L417" s="43"/>
      <c r="M417" s="43"/>
      <c r="N417" s="43"/>
      <c r="O417" s="44"/>
      <c r="P417" s="43"/>
      <c r="Q417" s="44"/>
      <c r="R417" s="45">
        <v>1077.9000000000001</v>
      </c>
      <c r="S417" s="41">
        <v>3341</v>
      </c>
      <c r="T417" s="41">
        <v>20</v>
      </c>
      <c r="U417" s="41">
        <v>203</v>
      </c>
      <c r="V417" s="41">
        <v>0.4</v>
      </c>
      <c r="W417" s="46"/>
      <c r="X417" s="43"/>
      <c r="Y417" s="43"/>
      <c r="Z417" s="43"/>
      <c r="AA417" s="43"/>
      <c r="AB417" s="41">
        <v>0.91</v>
      </c>
      <c r="AC417" s="43"/>
      <c r="AD417" s="44"/>
      <c r="AE417" s="41">
        <f>'Building envelope'!D1767</f>
        <v>1107.5999999999999</v>
      </c>
      <c r="AF417" s="47">
        <f>'Building envelope'!E1767</f>
        <v>172241</v>
      </c>
      <c r="AG417" s="43"/>
      <c r="AH417" s="44"/>
    </row>
    <row r="418" spans="1:34" s="41" customFormat="1" x14ac:dyDescent="0.25">
      <c r="A418" s="39" t="s">
        <v>69</v>
      </c>
      <c r="B418" s="40" t="s">
        <v>70</v>
      </c>
      <c r="D418" s="42"/>
      <c r="E418" s="43"/>
      <c r="F418" s="43"/>
      <c r="G418" s="48" t="e">
        <f>VLOOKUP(F418,'Building series'!A:F,6,0)</f>
        <v>#N/A</v>
      </c>
      <c r="H418" s="43"/>
      <c r="I418" s="43"/>
      <c r="J418" s="43"/>
      <c r="K418" s="43"/>
      <c r="L418" s="43"/>
      <c r="M418" s="43"/>
      <c r="N418" s="43"/>
      <c r="O418" s="44"/>
      <c r="P418" s="43"/>
      <c r="Q418" s="44"/>
      <c r="R418" s="41">
        <v>89.8</v>
      </c>
      <c r="S418" s="41">
        <v>278</v>
      </c>
      <c r="T418" s="41">
        <v>12</v>
      </c>
      <c r="U418" s="41">
        <v>203</v>
      </c>
      <c r="V418" s="41">
        <v>0.4</v>
      </c>
      <c r="W418" s="46"/>
      <c r="X418" s="43"/>
      <c r="Y418" s="43"/>
      <c r="Z418" s="43"/>
      <c r="AA418" s="43"/>
      <c r="AB418" s="41">
        <v>0.91</v>
      </c>
      <c r="AC418" s="43"/>
      <c r="AD418" s="44"/>
      <c r="AE418" s="41">
        <f>'Building envelope'!D1772</f>
        <v>70.3</v>
      </c>
      <c r="AF418" s="47">
        <f>'Building envelope'!E1772</f>
        <v>4110</v>
      </c>
      <c r="AG418" s="43"/>
      <c r="AH418" s="44"/>
    </row>
    <row r="419" spans="1:34" x14ac:dyDescent="0.25">
      <c r="G419" s="48" t="e">
        <f>VLOOKUP(F419,'Building series'!A:F,6,0)</f>
        <v>#N/A</v>
      </c>
    </row>
    <row r="420" spans="1:34" x14ac:dyDescent="0.25">
      <c r="G420" s="48" t="e">
        <f>VLOOKUP(F420,'Building series'!A:F,6,0)</f>
        <v>#N/A</v>
      </c>
    </row>
    <row r="421" spans="1:34" ht="30.75" x14ac:dyDescent="0.3">
      <c r="A421" s="30" t="s">
        <v>293</v>
      </c>
      <c r="C421" s="31"/>
      <c r="D421" s="1" t="s">
        <v>294</v>
      </c>
      <c r="E421" s="32">
        <v>1000910099001</v>
      </c>
      <c r="F421" t="s">
        <v>159</v>
      </c>
      <c r="G421" s="48">
        <f>VLOOKUP(F421,'Building series'!A:F,6,0)</f>
        <v>0</v>
      </c>
      <c r="H421">
        <v>26.5</v>
      </c>
      <c r="I421">
        <v>15</v>
      </c>
      <c r="J421">
        <v>33.6</v>
      </c>
      <c r="K421" s="33">
        <f>VLOOKUP(F421,'Building series'!A:C,2,0)</f>
        <v>2.5</v>
      </c>
      <c r="L421">
        <v>3854.1</v>
      </c>
      <c r="M421" s="31">
        <f>L421*K421</f>
        <v>9635.25</v>
      </c>
      <c r="N421">
        <v>12</v>
      </c>
      <c r="O421" s="31" t="s">
        <v>74</v>
      </c>
      <c r="P421">
        <v>1986</v>
      </c>
      <c r="Q421" s="31">
        <v>71</v>
      </c>
      <c r="R421" s="34">
        <f>SUM(R422:R423)</f>
        <v>3854.1</v>
      </c>
      <c r="S421">
        <f>SUM(S422:S423)</f>
        <v>9635</v>
      </c>
      <c r="T421" s="35">
        <f>(S422*T422+S423*T423)/S421</f>
        <v>19.417125064867669</v>
      </c>
      <c r="U421">
        <f>AVERAGE(U422:U423)</f>
        <v>203</v>
      </c>
      <c r="V421">
        <f>AVERAGE(V422:V423)</f>
        <v>0.67500000000000004</v>
      </c>
      <c r="W421" s="36" t="s">
        <v>65</v>
      </c>
      <c r="X421" s="1" t="s">
        <v>66</v>
      </c>
      <c r="Y421">
        <v>450481</v>
      </c>
      <c r="Z421">
        <v>228576</v>
      </c>
      <c r="AA421">
        <f>SUM(Y421:Z421)</f>
        <v>679057</v>
      </c>
      <c r="AB421">
        <f>AVERAGE(AB422:AB423)</f>
        <v>0.9</v>
      </c>
      <c r="AC421">
        <v>146947</v>
      </c>
      <c r="AD421" s="31">
        <v>38.1</v>
      </c>
      <c r="AF421" s="31">
        <f>SUM(AF422:AF423)</f>
        <v>451709</v>
      </c>
      <c r="AG421" s="37">
        <f>'Energy efficiency measures'!H1121</f>
        <v>383600</v>
      </c>
      <c r="AH421" s="38">
        <f>'Energy efficiency measures'!I1121</f>
        <v>27.564996191489055</v>
      </c>
    </row>
    <row r="422" spans="1:34" s="41" customFormat="1" x14ac:dyDescent="0.25">
      <c r="A422" s="39" t="s">
        <v>67</v>
      </c>
      <c r="B422" s="40" t="s">
        <v>68</v>
      </c>
      <c r="D422" s="42"/>
      <c r="E422" s="43"/>
      <c r="F422" s="43"/>
      <c r="G422" s="48" t="e">
        <f>VLOOKUP(F422,'Building series'!A:F,6,0)</f>
        <v>#N/A</v>
      </c>
      <c r="H422" s="43"/>
      <c r="I422" s="43"/>
      <c r="J422" s="43"/>
      <c r="K422" s="43"/>
      <c r="L422" s="43"/>
      <c r="M422" s="43"/>
      <c r="N422" s="43"/>
      <c r="O422" s="44"/>
      <c r="P422" s="43"/>
      <c r="Q422" s="44"/>
      <c r="R422" s="45">
        <v>3095.2</v>
      </c>
      <c r="S422" s="41">
        <v>7738</v>
      </c>
      <c r="T422" s="41">
        <v>20.5</v>
      </c>
      <c r="U422" s="41">
        <v>203</v>
      </c>
      <c r="V422" s="41">
        <v>0.6</v>
      </c>
      <c r="W422" s="46"/>
      <c r="X422" s="43"/>
      <c r="Y422" s="43"/>
      <c r="Z422" s="43"/>
      <c r="AA422" s="43"/>
      <c r="AB422" s="41">
        <v>0.9</v>
      </c>
      <c r="AC422" s="43"/>
      <c r="AD422" s="44"/>
      <c r="AE422" s="41">
        <f>'Building envelope'!D1785</f>
        <v>4114.1000000000004</v>
      </c>
      <c r="AF422" s="47">
        <f>'Building envelope'!E1785</f>
        <v>410898</v>
      </c>
      <c r="AG422" s="43"/>
      <c r="AH422" s="44"/>
    </row>
    <row r="423" spans="1:34" s="41" customFormat="1" x14ac:dyDescent="0.25">
      <c r="A423" s="39" t="s">
        <v>69</v>
      </c>
      <c r="B423" s="40" t="s">
        <v>70</v>
      </c>
      <c r="D423" s="42"/>
      <c r="E423" s="43"/>
      <c r="F423" s="43"/>
      <c r="G423" s="48" t="e">
        <f>VLOOKUP(F423,'Building series'!A:F,6,0)</f>
        <v>#N/A</v>
      </c>
      <c r="H423" s="43"/>
      <c r="I423" s="43"/>
      <c r="J423" s="43"/>
      <c r="K423" s="43"/>
      <c r="L423" s="43"/>
      <c r="M423" s="43"/>
      <c r="N423" s="43"/>
      <c r="O423" s="44"/>
      <c r="P423" s="43"/>
      <c r="Q423" s="44"/>
      <c r="R423" s="41">
        <v>758.9</v>
      </c>
      <c r="S423" s="41">
        <v>1897</v>
      </c>
      <c r="T423" s="41">
        <v>15</v>
      </c>
      <c r="U423" s="41">
        <v>203</v>
      </c>
      <c r="V423" s="41">
        <v>0.75</v>
      </c>
      <c r="W423" s="46"/>
      <c r="X423" s="43"/>
      <c r="Y423" s="43"/>
      <c r="Z423" s="43"/>
      <c r="AA423" s="43"/>
      <c r="AB423" s="41">
        <v>0.9</v>
      </c>
      <c r="AC423" s="43"/>
      <c r="AD423" s="44"/>
      <c r="AE423" s="41">
        <f>'Building envelope'!D1791</f>
        <v>558.40000000000009</v>
      </c>
      <c r="AF423" s="47">
        <f>'Building envelope'!E1791</f>
        <v>40811</v>
      </c>
      <c r="AG423" s="43"/>
      <c r="AH423" s="44"/>
    </row>
    <row r="424" spans="1:34" x14ac:dyDescent="0.25">
      <c r="G424" s="48" t="e">
        <f>VLOOKUP(F424,'Building series'!A:F,6,0)</f>
        <v>#N/A</v>
      </c>
    </row>
    <row r="425" spans="1:34" x14ac:dyDescent="0.25">
      <c r="G425" s="48" t="e">
        <f>VLOOKUP(F425,'Building series'!A:F,6,0)</f>
        <v>#N/A</v>
      </c>
    </row>
    <row r="426" spans="1:34" ht="30.75" x14ac:dyDescent="0.3">
      <c r="A426" s="30" t="s">
        <v>295</v>
      </c>
      <c r="C426" s="31"/>
      <c r="D426" s="1" t="s">
        <v>296</v>
      </c>
      <c r="E426" s="32">
        <v>1000740091001</v>
      </c>
      <c r="F426" t="s">
        <v>282</v>
      </c>
      <c r="G426" s="48">
        <f>VLOOKUP(F426,'Building series'!A:F,6,0)</f>
        <v>464</v>
      </c>
      <c r="H426">
        <v>48.3</v>
      </c>
      <c r="I426">
        <v>10.5</v>
      </c>
      <c r="J426">
        <v>14</v>
      </c>
      <c r="K426" s="33">
        <f>VLOOKUP(F426,'Building series'!A:C,2,0)</f>
        <v>2.5</v>
      </c>
      <c r="L426">
        <v>2207.6999999999998</v>
      </c>
      <c r="M426" s="31">
        <f>L426*K426</f>
        <v>5519.25</v>
      </c>
      <c r="N426">
        <v>5</v>
      </c>
      <c r="O426" s="31" t="s">
        <v>74</v>
      </c>
      <c r="P426">
        <v>1968</v>
      </c>
      <c r="Q426" s="31">
        <v>45</v>
      </c>
      <c r="R426" s="34">
        <f>SUM(R427:R428)</f>
        <v>2207.6999999999998</v>
      </c>
      <c r="S426">
        <f>SUM(S427:S428)</f>
        <v>5519</v>
      </c>
      <c r="T426" s="35">
        <f>(S427*T427+S428*T428)/S426</f>
        <v>19.508969016126109</v>
      </c>
      <c r="U426">
        <f>AVERAGE(U427:U428)</f>
        <v>203</v>
      </c>
      <c r="V426">
        <f>AVERAGE(V427:V428)</f>
        <v>0.5</v>
      </c>
      <c r="W426" s="36" t="s">
        <v>65</v>
      </c>
      <c r="X426" s="1" t="s">
        <v>66</v>
      </c>
      <c r="Y426">
        <v>220419</v>
      </c>
      <c r="Z426">
        <v>138448</v>
      </c>
      <c r="AA426">
        <f>SUM(Y426:Z426)</f>
        <v>358867</v>
      </c>
      <c r="AB426">
        <f>AVERAGE(AB427:AB428)</f>
        <v>0.88</v>
      </c>
      <c r="AC426">
        <v>90114</v>
      </c>
      <c r="AD426" s="31">
        <v>40.799999999999997</v>
      </c>
      <c r="AF426" s="31">
        <f>SUM(AF427:AF428)</f>
        <v>248841</v>
      </c>
      <c r="AG426" s="37">
        <f>'Energy efficiency measures'!H1132</f>
        <v>189700</v>
      </c>
      <c r="AH426" s="38">
        <f>'Energy efficiency measures'!I1132</f>
        <v>13.631594831922508</v>
      </c>
    </row>
    <row r="427" spans="1:34" s="41" customFormat="1" x14ac:dyDescent="0.25">
      <c r="A427" s="39" t="s">
        <v>67</v>
      </c>
      <c r="B427" s="40" t="s">
        <v>68</v>
      </c>
      <c r="D427" s="42"/>
      <c r="E427" s="43"/>
      <c r="F427" s="43"/>
      <c r="G427" s="48" t="e">
        <f>VLOOKUP(F427,'Building series'!A:F,6,0)</f>
        <v>#N/A</v>
      </c>
      <c r="H427" s="43"/>
      <c r="I427" s="43"/>
      <c r="J427" s="43"/>
      <c r="K427" s="43"/>
      <c r="L427" s="43"/>
      <c r="M427" s="43"/>
      <c r="N427" s="43"/>
      <c r="O427" s="44"/>
      <c r="P427" s="43"/>
      <c r="Q427" s="44"/>
      <c r="R427" s="45">
        <v>1990.95</v>
      </c>
      <c r="S427" s="41">
        <v>4977</v>
      </c>
      <c r="T427" s="41">
        <v>20</v>
      </c>
      <c r="U427" s="41">
        <v>203</v>
      </c>
      <c r="V427" s="41">
        <v>0.5</v>
      </c>
      <c r="W427" s="46"/>
      <c r="X427" s="43"/>
      <c r="Y427" s="43"/>
      <c r="Z427" s="43"/>
      <c r="AA427" s="43"/>
      <c r="AB427" s="41">
        <v>0.88</v>
      </c>
      <c r="AC427" s="43"/>
      <c r="AD427" s="44"/>
      <c r="AE427" s="41">
        <f>'Building envelope'!D1804</f>
        <v>2414.5000000000005</v>
      </c>
      <c r="AF427" s="47">
        <f>'Building envelope'!E1804</f>
        <v>235262</v>
      </c>
      <c r="AG427" s="43"/>
      <c r="AH427" s="44"/>
    </row>
    <row r="428" spans="1:34" s="41" customFormat="1" x14ac:dyDescent="0.25">
      <c r="A428" s="39" t="s">
        <v>69</v>
      </c>
      <c r="B428" s="40" t="s">
        <v>70</v>
      </c>
      <c r="D428" s="42"/>
      <c r="E428" s="43"/>
      <c r="F428" s="43"/>
      <c r="G428" s="48" t="e">
        <f>VLOOKUP(F428,'Building series'!A:F,6,0)</f>
        <v>#N/A</v>
      </c>
      <c r="H428" s="43"/>
      <c r="I428" s="43"/>
      <c r="J428" s="43"/>
      <c r="K428" s="43"/>
      <c r="L428" s="43"/>
      <c r="M428" s="43"/>
      <c r="N428" s="43"/>
      <c r="O428" s="44"/>
      <c r="P428" s="43"/>
      <c r="Q428" s="44"/>
      <c r="R428" s="41">
        <v>216.75</v>
      </c>
      <c r="S428" s="41">
        <v>542</v>
      </c>
      <c r="T428" s="41">
        <v>15</v>
      </c>
      <c r="U428" s="41">
        <v>203</v>
      </c>
      <c r="V428" s="41">
        <v>0.5</v>
      </c>
      <c r="W428" s="46"/>
      <c r="X428" s="43"/>
      <c r="Y428" s="43"/>
      <c r="Z428" s="43"/>
      <c r="AA428" s="43"/>
      <c r="AB428" s="41">
        <v>0.88</v>
      </c>
      <c r="AC428" s="43"/>
      <c r="AD428" s="44"/>
      <c r="AE428" s="41">
        <f>'Building envelope'!D1809</f>
        <v>185.8</v>
      </c>
      <c r="AF428" s="47">
        <f>'Building envelope'!E1809</f>
        <v>13579</v>
      </c>
      <c r="AG428" s="43"/>
      <c r="AH428" s="44"/>
    </row>
    <row r="429" spans="1:34" x14ac:dyDescent="0.25">
      <c r="G429" s="48" t="e">
        <f>VLOOKUP(F429,'Building series'!A:F,6,0)</f>
        <v>#N/A</v>
      </c>
    </row>
    <row r="430" spans="1:34" x14ac:dyDescent="0.25">
      <c r="G430" s="48" t="e">
        <f>VLOOKUP(F430,'Building series'!A:F,6,0)</f>
        <v>#N/A</v>
      </c>
    </row>
    <row r="431" spans="1:34" ht="30.75" x14ac:dyDescent="0.3">
      <c r="A431" s="30" t="s">
        <v>297</v>
      </c>
      <c r="C431" s="31"/>
      <c r="D431" s="1" t="s">
        <v>298</v>
      </c>
      <c r="E431" s="32">
        <v>1000260177001</v>
      </c>
      <c r="F431" t="s">
        <v>299</v>
      </c>
      <c r="G431" s="48">
        <f>VLOOKUP(F431,'Building series'!A:F,6,0)</f>
        <v>0</v>
      </c>
      <c r="H431">
        <v>18.52</v>
      </c>
      <c r="I431">
        <v>13.3</v>
      </c>
      <c r="J431">
        <v>12.6</v>
      </c>
      <c r="K431" s="33">
        <f>VLOOKUP(F431,'Building series'!A:C,2,0)</f>
        <v>2.9</v>
      </c>
      <c r="L431">
        <v>716.9</v>
      </c>
      <c r="M431" s="31">
        <f>L431*K431</f>
        <v>2079.0099999999998</v>
      </c>
      <c r="N431">
        <v>4</v>
      </c>
      <c r="O431" s="31" t="s">
        <v>74</v>
      </c>
      <c r="P431">
        <v>1924</v>
      </c>
      <c r="Q431" s="31">
        <v>16</v>
      </c>
      <c r="R431" s="34">
        <f>SUM(R432:R433)</f>
        <v>716.90000000000009</v>
      </c>
      <c r="S431">
        <f>SUM(S432:S433)</f>
        <v>2079</v>
      </c>
      <c r="T431" s="35">
        <f>(S432*T432+S433*T433)/S431</f>
        <v>17.989417989417991</v>
      </c>
      <c r="U431">
        <f>AVERAGE(U432:U433)</f>
        <v>203</v>
      </c>
      <c r="V431">
        <f>AVERAGE(V432:V433)</f>
        <v>0.48499999999999999</v>
      </c>
      <c r="W431" s="36" t="s">
        <v>65</v>
      </c>
      <c r="X431" s="1" t="s">
        <v>66</v>
      </c>
      <c r="Y431">
        <v>141032</v>
      </c>
      <c r="Z431">
        <v>42328</v>
      </c>
      <c r="AA431">
        <f>SUM(Y431:Z431)</f>
        <v>183360</v>
      </c>
      <c r="AB431">
        <f>AVERAGE(AB432:AB433)</f>
        <v>0.89</v>
      </c>
      <c r="AC431">
        <v>25888</v>
      </c>
      <c r="AD431" s="31">
        <v>36.1</v>
      </c>
      <c r="AF431" s="31">
        <f>SUM(AF432:AF433)</f>
        <v>86526</v>
      </c>
      <c r="AG431" s="37">
        <f>'Energy efficiency measures'!H1144</f>
        <v>90500</v>
      </c>
      <c r="AH431" s="38">
        <f>'Energy efficiency measures'!I1144</f>
        <v>6.5032120837584966</v>
      </c>
    </row>
    <row r="432" spans="1:34" s="41" customFormat="1" x14ac:dyDescent="0.25">
      <c r="A432" s="39" t="s">
        <v>67</v>
      </c>
      <c r="B432" s="40" t="s">
        <v>68</v>
      </c>
      <c r="D432" s="42"/>
      <c r="E432" s="43"/>
      <c r="F432" s="43"/>
      <c r="G432" s="48" t="e">
        <f>VLOOKUP(F432,'Building series'!A:F,6,0)</f>
        <v>#N/A</v>
      </c>
      <c r="H432" s="43"/>
      <c r="I432" s="43"/>
      <c r="J432" s="43"/>
      <c r="K432" s="43"/>
      <c r="L432" s="43"/>
      <c r="M432" s="43"/>
      <c r="N432" s="43"/>
      <c r="O432" s="44"/>
      <c r="P432" s="43"/>
      <c r="Q432" s="44"/>
      <c r="R432" s="45">
        <v>650.20000000000005</v>
      </c>
      <c r="S432" s="41">
        <v>1886</v>
      </c>
      <c r="T432" s="41">
        <v>18.5</v>
      </c>
      <c r="U432" s="41">
        <v>203</v>
      </c>
      <c r="V432" s="41">
        <v>0.47</v>
      </c>
      <c r="W432" s="46"/>
      <c r="X432" s="43"/>
      <c r="Y432" s="43"/>
      <c r="Z432" s="43"/>
      <c r="AA432" s="43"/>
      <c r="AB432" s="41">
        <v>0.89</v>
      </c>
      <c r="AC432" s="43"/>
      <c r="AD432" s="44"/>
      <c r="AE432" s="41">
        <f>'Building envelope'!D1821</f>
        <v>889.19999999999993</v>
      </c>
      <c r="AF432" s="47">
        <f>'Building envelope'!E1821</f>
        <v>80144</v>
      </c>
      <c r="AG432" s="43"/>
      <c r="AH432" s="44"/>
    </row>
    <row r="433" spans="1:34" s="41" customFormat="1" x14ac:dyDescent="0.25">
      <c r="A433" s="39" t="s">
        <v>69</v>
      </c>
      <c r="B433" s="40" t="s">
        <v>70</v>
      </c>
      <c r="D433" s="42"/>
      <c r="E433" s="43"/>
      <c r="F433" s="43"/>
      <c r="G433" s="48" t="e">
        <f>VLOOKUP(F433,'Building series'!A:F,6,0)</f>
        <v>#N/A</v>
      </c>
      <c r="H433" s="43"/>
      <c r="I433" s="43"/>
      <c r="J433" s="43"/>
      <c r="K433" s="43"/>
      <c r="L433" s="43"/>
      <c r="M433" s="43"/>
      <c r="N433" s="43"/>
      <c r="O433" s="44"/>
      <c r="P433" s="43"/>
      <c r="Q433" s="44"/>
      <c r="R433" s="41">
        <v>66.7</v>
      </c>
      <c r="S433" s="41">
        <v>193</v>
      </c>
      <c r="T433" s="41">
        <v>13</v>
      </c>
      <c r="U433" s="41">
        <v>203</v>
      </c>
      <c r="V433" s="41">
        <v>0.5</v>
      </c>
      <c r="W433" s="46"/>
      <c r="X433" s="43"/>
      <c r="Y433" s="43"/>
      <c r="Z433" s="43"/>
      <c r="AA433" s="43"/>
      <c r="AB433" s="41">
        <v>0.89</v>
      </c>
      <c r="AC433" s="43"/>
      <c r="AD433" s="44"/>
      <c r="AE433" s="41">
        <f>'Building envelope'!D1827</f>
        <v>100.80000000000001</v>
      </c>
      <c r="AF433" s="47">
        <f>'Building envelope'!E1827</f>
        <v>6382</v>
      </c>
      <c r="AG433" s="43"/>
      <c r="AH433" s="44"/>
    </row>
    <row r="434" spans="1:34" x14ac:dyDescent="0.25">
      <c r="G434" s="48" t="e">
        <f>VLOOKUP(F434,'Building series'!A:F,6,0)</f>
        <v>#N/A</v>
      </c>
    </row>
    <row r="435" spans="1:34" x14ac:dyDescent="0.25">
      <c r="G435" s="48" t="e">
        <f>VLOOKUP(F435,'Building series'!A:F,6,0)</f>
        <v>#N/A</v>
      </c>
    </row>
    <row r="436" spans="1:34" ht="30.75" x14ac:dyDescent="0.3">
      <c r="A436" s="30" t="s">
        <v>300</v>
      </c>
      <c r="C436" s="31"/>
      <c r="D436" s="1" t="s">
        <v>301</v>
      </c>
      <c r="E436" s="32">
        <v>1001112126001</v>
      </c>
      <c r="F436" t="s">
        <v>282</v>
      </c>
      <c r="G436" s="48">
        <f>VLOOKUP(F436,'Building series'!A:F,6,0)</f>
        <v>464</v>
      </c>
      <c r="H436">
        <v>34</v>
      </c>
      <c r="I436">
        <v>12</v>
      </c>
      <c r="J436">
        <v>14</v>
      </c>
      <c r="K436" s="33">
        <f>VLOOKUP(F436,'Building series'!A:C,2,0)</f>
        <v>2.5</v>
      </c>
      <c r="L436">
        <v>1751.2</v>
      </c>
      <c r="M436" s="31">
        <f>L436*K436</f>
        <v>4378</v>
      </c>
      <c r="N436">
        <v>5</v>
      </c>
      <c r="O436" s="31" t="s">
        <v>74</v>
      </c>
      <c r="P436">
        <v>1979</v>
      </c>
      <c r="Q436" s="31">
        <v>30</v>
      </c>
      <c r="R436" s="34">
        <f>SUM(R437:R438)</f>
        <v>1751.2</v>
      </c>
      <c r="S436">
        <f>SUM(S437:S438)</f>
        <v>4378</v>
      </c>
      <c r="T436" s="35">
        <f>(S437*T437+S438*T438)/S436</f>
        <v>19.060301507537687</v>
      </c>
      <c r="U436">
        <f>AVERAGE(U437:U438)</f>
        <v>203</v>
      </c>
      <c r="V436">
        <f>AVERAGE(V437:V438)</f>
        <v>0.5</v>
      </c>
      <c r="W436" s="36" t="s">
        <v>65</v>
      </c>
      <c r="X436" s="1" t="s">
        <v>66</v>
      </c>
      <c r="Y436">
        <v>165306</v>
      </c>
      <c r="Z436">
        <v>95824</v>
      </c>
      <c r="AA436">
        <f>SUM(Y436:Z436)</f>
        <v>261130</v>
      </c>
      <c r="AB436">
        <f>AVERAGE(AB437:AB438)</f>
        <v>0.88</v>
      </c>
      <c r="AC436">
        <v>68282</v>
      </c>
      <c r="AD436" s="31">
        <v>39</v>
      </c>
      <c r="AF436" s="31">
        <f>SUM(AF437:AF438)</f>
        <v>183046</v>
      </c>
      <c r="AG436" s="37">
        <f>'Energy efficiency measures'!H1157</f>
        <v>177100</v>
      </c>
      <c r="AH436" s="38">
        <f>'Energy efficiency measures'!I1157</f>
        <v>12.726175248990385</v>
      </c>
    </row>
    <row r="437" spans="1:34" s="41" customFormat="1" x14ac:dyDescent="0.25">
      <c r="A437" s="39" t="s">
        <v>67</v>
      </c>
      <c r="B437" s="40" t="s">
        <v>68</v>
      </c>
      <c r="D437" s="42"/>
      <c r="E437" s="43"/>
      <c r="F437" s="43"/>
      <c r="G437" s="48" t="e">
        <f>VLOOKUP(F437,'Building series'!A:F,6,0)</f>
        <v>#N/A</v>
      </c>
      <c r="H437" s="43"/>
      <c r="I437" s="43"/>
      <c r="J437" s="43"/>
      <c r="K437" s="43"/>
      <c r="L437" s="43"/>
      <c r="M437" s="43"/>
      <c r="N437" s="43"/>
      <c r="O437" s="44"/>
      <c r="P437" s="43"/>
      <c r="Q437" s="44"/>
      <c r="R437" s="45">
        <v>1597.2</v>
      </c>
      <c r="S437" s="41">
        <v>3993</v>
      </c>
      <c r="T437" s="41">
        <v>19.5</v>
      </c>
      <c r="U437" s="41">
        <v>203</v>
      </c>
      <c r="V437" s="41">
        <v>0.5</v>
      </c>
      <c r="W437" s="46"/>
      <c r="X437" s="43"/>
      <c r="Y437" s="43"/>
      <c r="Z437" s="43"/>
      <c r="AA437" s="43"/>
      <c r="AB437" s="41">
        <v>0.88</v>
      </c>
      <c r="AC437" s="43"/>
      <c r="AD437" s="44"/>
      <c r="AE437" s="41">
        <f>'Building envelope'!D1839</f>
        <v>1801.0000000000005</v>
      </c>
      <c r="AF437" s="47">
        <f>'Building envelope'!E1839</f>
        <v>171103</v>
      </c>
      <c r="AG437" s="43"/>
      <c r="AH437" s="44"/>
    </row>
    <row r="438" spans="1:34" s="41" customFormat="1" x14ac:dyDescent="0.25">
      <c r="A438" s="39" t="s">
        <v>69</v>
      </c>
      <c r="B438" s="40" t="s">
        <v>70</v>
      </c>
      <c r="D438" s="42"/>
      <c r="E438" s="43"/>
      <c r="F438" s="43"/>
      <c r="G438" s="48" t="e">
        <f>VLOOKUP(F438,'Building series'!A:F,6,0)</f>
        <v>#N/A</v>
      </c>
      <c r="H438" s="43"/>
      <c r="I438" s="43"/>
      <c r="J438" s="43"/>
      <c r="K438" s="43"/>
      <c r="L438" s="43"/>
      <c r="M438" s="43"/>
      <c r="N438" s="43"/>
      <c r="O438" s="44"/>
      <c r="P438" s="43"/>
      <c r="Q438" s="44"/>
      <c r="R438" s="41">
        <v>154</v>
      </c>
      <c r="S438" s="41">
        <v>385</v>
      </c>
      <c r="T438" s="41">
        <v>14.5</v>
      </c>
      <c r="U438" s="41">
        <v>203</v>
      </c>
      <c r="V438" s="41">
        <v>0.5</v>
      </c>
      <c r="W438" s="46"/>
      <c r="X438" s="43"/>
      <c r="Y438" s="43"/>
      <c r="Z438" s="43"/>
      <c r="AA438" s="43"/>
      <c r="AB438" s="41">
        <v>0.88</v>
      </c>
      <c r="AC438" s="43"/>
      <c r="AD438" s="44"/>
      <c r="AE438" s="41">
        <f>'Building envelope'!D1846</f>
        <v>169.2</v>
      </c>
      <c r="AF438" s="47">
        <f>'Building envelope'!E1846</f>
        <v>11943</v>
      </c>
      <c r="AG438" s="43"/>
      <c r="AH438" s="44"/>
    </row>
    <row r="439" spans="1:34" x14ac:dyDescent="0.25">
      <c r="G439" s="48" t="e">
        <f>VLOOKUP(F439,'Building series'!A:F,6,0)</f>
        <v>#N/A</v>
      </c>
    </row>
    <row r="440" spans="1:34" x14ac:dyDescent="0.25">
      <c r="G440" s="48" t="e">
        <f>VLOOKUP(F440,'Building series'!A:F,6,0)</f>
        <v>#N/A</v>
      </c>
    </row>
    <row r="441" spans="1:34" ht="30.75" x14ac:dyDescent="0.3">
      <c r="A441" s="30" t="s">
        <v>302</v>
      </c>
      <c r="C441" s="31"/>
      <c r="D441" s="1" t="s">
        <v>303</v>
      </c>
      <c r="E441" s="32">
        <v>1000780323004</v>
      </c>
      <c r="F441" t="s">
        <v>282</v>
      </c>
      <c r="G441" s="48">
        <f>VLOOKUP(F441,'Building series'!A:F,6,0)</f>
        <v>464</v>
      </c>
      <c r="H441">
        <v>58.35</v>
      </c>
      <c r="I441">
        <v>12.3</v>
      </c>
      <c r="J441">
        <v>14</v>
      </c>
      <c r="K441" s="33">
        <f>VLOOKUP(F441,'Building series'!A:C,2,0)</f>
        <v>2.5</v>
      </c>
      <c r="L441">
        <v>3051.4</v>
      </c>
      <c r="M441" s="31">
        <f>L441*K441</f>
        <v>7628.5</v>
      </c>
      <c r="N441">
        <v>5</v>
      </c>
      <c r="O441" s="31" t="s">
        <v>74</v>
      </c>
      <c r="P441">
        <v>1964</v>
      </c>
      <c r="Q441" s="31">
        <v>60</v>
      </c>
      <c r="R441" s="34">
        <f>SUM(R442:R443)</f>
        <v>3051.4</v>
      </c>
      <c r="S441">
        <f>SUM(S442:S443)</f>
        <v>7629</v>
      </c>
      <c r="T441" s="35">
        <f>(S442*T442+S443*T443)/S441</f>
        <v>19.932887665486959</v>
      </c>
      <c r="U441">
        <f>AVERAGE(U442:U443)</f>
        <v>203</v>
      </c>
      <c r="V441">
        <f>AVERAGE(V442:V443)</f>
        <v>0.5</v>
      </c>
      <c r="W441" s="36" t="s">
        <v>65</v>
      </c>
      <c r="X441" s="1" t="s">
        <v>66</v>
      </c>
      <c r="Y441">
        <v>223890</v>
      </c>
      <c r="Z441">
        <v>141480</v>
      </c>
      <c r="AA441">
        <f>SUM(Y441:Z441)</f>
        <v>365370</v>
      </c>
      <c r="AB441">
        <f>AVERAGE(AB442:AB443)</f>
        <v>0.89</v>
      </c>
      <c r="AC441">
        <v>114477</v>
      </c>
      <c r="AD441" s="31">
        <v>37.5</v>
      </c>
      <c r="AF441" s="31">
        <f>SUM(AF442:AF443)</f>
        <v>236648</v>
      </c>
      <c r="AG441" s="37">
        <f>'Energy efficiency measures'!H1166</f>
        <v>234300</v>
      </c>
      <c r="AH441" s="38">
        <f>'Energy efficiency measures'!I1166</f>
        <v>16.836492720713988</v>
      </c>
    </row>
    <row r="442" spans="1:34" s="41" customFormat="1" x14ac:dyDescent="0.25">
      <c r="A442" s="39" t="s">
        <v>67</v>
      </c>
      <c r="B442" s="40" t="s">
        <v>68</v>
      </c>
      <c r="D442" s="42"/>
      <c r="E442" s="43"/>
      <c r="F442" s="43"/>
      <c r="G442" s="48" t="e">
        <f>VLOOKUP(F442,'Building series'!A:F,6,0)</f>
        <v>#N/A</v>
      </c>
      <c r="H442" s="43"/>
      <c r="I442" s="43"/>
      <c r="J442" s="43"/>
      <c r="K442" s="43"/>
      <c r="L442" s="43"/>
      <c r="M442" s="43"/>
      <c r="N442" s="43"/>
      <c r="O442" s="44"/>
      <c r="P442" s="43"/>
      <c r="Q442" s="44"/>
      <c r="R442" s="45">
        <v>2847.8</v>
      </c>
      <c r="S442" s="41">
        <v>7120</v>
      </c>
      <c r="T442" s="41">
        <v>20.5</v>
      </c>
      <c r="U442" s="41">
        <v>203</v>
      </c>
      <c r="V442" s="41">
        <v>0.5</v>
      </c>
      <c r="W442" s="46"/>
      <c r="X442" s="43"/>
      <c r="Y442" s="43"/>
      <c r="Z442" s="43"/>
      <c r="AA442" s="43"/>
      <c r="AB442" s="41">
        <v>0.89</v>
      </c>
      <c r="AC442" s="43"/>
      <c r="AD442" s="44"/>
      <c r="AE442" s="41">
        <f>'Building envelope'!D1859</f>
        <v>2282.5000000000005</v>
      </c>
      <c r="AF442" s="47">
        <f>'Building envelope'!E1859</f>
        <v>227965</v>
      </c>
      <c r="AG442" s="43"/>
      <c r="AH442" s="44"/>
    </row>
    <row r="443" spans="1:34" s="41" customFormat="1" x14ac:dyDescent="0.25">
      <c r="A443" s="39" t="s">
        <v>69</v>
      </c>
      <c r="B443" s="40" t="s">
        <v>70</v>
      </c>
      <c r="D443" s="42"/>
      <c r="E443" s="43"/>
      <c r="F443" s="43"/>
      <c r="G443" s="48" t="e">
        <f>VLOOKUP(F443,'Building series'!A:F,6,0)</f>
        <v>#N/A</v>
      </c>
      <c r="H443" s="43"/>
      <c r="I443" s="43"/>
      <c r="J443" s="43"/>
      <c r="K443" s="43"/>
      <c r="L443" s="43"/>
      <c r="M443" s="43"/>
      <c r="N443" s="43"/>
      <c r="O443" s="44"/>
      <c r="P443" s="43"/>
      <c r="Q443" s="44"/>
      <c r="R443" s="41">
        <v>203.6</v>
      </c>
      <c r="S443" s="41">
        <v>509</v>
      </c>
      <c r="T443" s="41">
        <v>12</v>
      </c>
      <c r="U443" s="41">
        <v>203</v>
      </c>
      <c r="V443" s="41">
        <v>0.5</v>
      </c>
      <c r="W443" s="46"/>
      <c r="X443" s="43"/>
      <c r="Y443" s="43"/>
      <c r="Z443" s="43"/>
      <c r="AA443" s="43"/>
      <c r="AB443" s="41">
        <v>0.89</v>
      </c>
      <c r="AC443" s="43"/>
      <c r="AD443" s="44"/>
      <c r="AE443" s="41">
        <f>'Building envelope'!D1864</f>
        <v>148.6</v>
      </c>
      <c r="AF443" s="47">
        <f>'Building envelope'!E1864</f>
        <v>8683</v>
      </c>
      <c r="AG443" s="43"/>
      <c r="AH443" s="44"/>
    </row>
    <row r="444" spans="1:34" x14ac:dyDescent="0.25">
      <c r="G444" s="48" t="e">
        <f>VLOOKUP(F444,'Building series'!A:F,6,0)</f>
        <v>#N/A</v>
      </c>
    </row>
    <row r="445" spans="1:34" x14ac:dyDescent="0.25">
      <c r="G445" s="48" t="e">
        <f>VLOOKUP(F445,'Building series'!A:F,6,0)</f>
        <v>#N/A</v>
      </c>
    </row>
    <row r="446" spans="1:34" ht="30.75" x14ac:dyDescent="0.3">
      <c r="A446" s="30" t="s">
        <v>304</v>
      </c>
      <c r="C446" s="31"/>
      <c r="D446" s="1" t="s">
        <v>305</v>
      </c>
      <c r="E446" s="32">
        <v>1001180036001</v>
      </c>
      <c r="F446" t="s">
        <v>159</v>
      </c>
      <c r="G446" s="48">
        <f>VLOOKUP(F446,'Building series'!A:F,6,0)</f>
        <v>0</v>
      </c>
      <c r="H446">
        <v>63</v>
      </c>
      <c r="I446">
        <v>31</v>
      </c>
      <c r="J446">
        <v>25.2</v>
      </c>
      <c r="K446" s="33">
        <f>VLOOKUP(F446,'Building series'!A:C,2,0)</f>
        <v>2.5</v>
      </c>
      <c r="L446">
        <v>3314.7</v>
      </c>
      <c r="M446" s="31">
        <f>L446*K446</f>
        <v>8286.75</v>
      </c>
      <c r="N446">
        <v>9</v>
      </c>
      <c r="O446" s="31" t="s">
        <v>74</v>
      </c>
      <c r="P446">
        <v>1979</v>
      </c>
      <c r="Q446" s="31">
        <v>108</v>
      </c>
      <c r="R446" s="34">
        <f>SUM(R447:R448)</f>
        <v>3314.7000000000003</v>
      </c>
      <c r="S446">
        <f>SUM(S447:S448)</f>
        <v>8287</v>
      </c>
      <c r="T446" s="35">
        <f>(S447*T447+S448*T448)/S446</f>
        <v>19.408471099312177</v>
      </c>
      <c r="U446">
        <f>AVERAGE(U447:U448)</f>
        <v>203</v>
      </c>
      <c r="V446">
        <f>AVERAGE(V447:V448)</f>
        <v>0.5</v>
      </c>
      <c r="W446" s="36" t="s">
        <v>65</v>
      </c>
      <c r="X446" s="1" t="s">
        <v>66</v>
      </c>
      <c r="Y446">
        <v>363839</v>
      </c>
      <c r="Z446">
        <v>272208</v>
      </c>
      <c r="AA446">
        <f>SUM(Y446:Z446)</f>
        <v>636047</v>
      </c>
      <c r="AB446">
        <f>AVERAGE(AB447:AB448)</f>
        <v>0.87</v>
      </c>
      <c r="AC446">
        <v>146203</v>
      </c>
      <c r="AD446" s="31">
        <v>44.1</v>
      </c>
      <c r="AF446" s="31">
        <f>SUM(AF447:AF448)</f>
        <v>419267</v>
      </c>
      <c r="AG446" s="37">
        <f>'Energy efficiency measures'!H1179</f>
        <v>407200</v>
      </c>
      <c r="AH446" s="38">
        <f>'Energy efficiency measures'!I1179</f>
        <v>29.260861442060332</v>
      </c>
    </row>
    <row r="447" spans="1:34" s="41" customFormat="1" x14ac:dyDescent="0.25">
      <c r="A447" s="39" t="s">
        <v>67</v>
      </c>
      <c r="B447" s="40" t="s">
        <v>68</v>
      </c>
      <c r="D447" s="42"/>
      <c r="E447" s="43"/>
      <c r="F447" s="43"/>
      <c r="G447" s="48" t="e">
        <f>VLOOKUP(F447,'Building series'!A:F,6,0)</f>
        <v>#N/A</v>
      </c>
      <c r="H447" s="43"/>
      <c r="I447" s="43"/>
      <c r="J447" s="43"/>
      <c r="K447" s="43"/>
      <c r="L447" s="43"/>
      <c r="M447" s="43"/>
      <c r="N447" s="43"/>
      <c r="O447" s="44"/>
      <c r="P447" s="43"/>
      <c r="Q447" s="44"/>
      <c r="R447" s="45">
        <v>2661.3</v>
      </c>
      <c r="S447" s="41">
        <v>6653</v>
      </c>
      <c r="T447" s="41">
        <v>20</v>
      </c>
      <c r="U447" s="41">
        <v>203</v>
      </c>
      <c r="V447" s="41">
        <v>0.5</v>
      </c>
      <c r="W447" s="46"/>
      <c r="X447" s="43"/>
      <c r="Y447" s="43"/>
      <c r="Z447" s="43"/>
      <c r="AA447" s="43"/>
      <c r="AB447" s="41">
        <v>0.87</v>
      </c>
      <c r="AC447" s="43"/>
      <c r="AD447" s="44"/>
      <c r="AE447" s="41">
        <f>'Building envelope'!D1877</f>
        <v>3634.4000000000005</v>
      </c>
      <c r="AF447" s="47">
        <f>'Building envelope'!E1877</f>
        <v>354138</v>
      </c>
      <c r="AG447" s="43"/>
      <c r="AH447" s="44"/>
    </row>
    <row r="448" spans="1:34" s="41" customFormat="1" x14ac:dyDescent="0.25">
      <c r="A448" s="39" t="s">
        <v>69</v>
      </c>
      <c r="B448" s="40" t="s">
        <v>70</v>
      </c>
      <c r="D448" s="42"/>
      <c r="E448" s="43"/>
      <c r="F448" s="43"/>
      <c r="G448" s="48" t="e">
        <f>VLOOKUP(F448,'Building series'!A:F,6,0)</f>
        <v>#N/A</v>
      </c>
      <c r="H448" s="43"/>
      <c r="I448" s="43"/>
      <c r="J448" s="43"/>
      <c r="K448" s="43"/>
      <c r="L448" s="43"/>
      <c r="M448" s="43"/>
      <c r="N448" s="43"/>
      <c r="O448" s="44"/>
      <c r="P448" s="43"/>
      <c r="Q448" s="44"/>
      <c r="R448" s="41">
        <v>653.4</v>
      </c>
      <c r="S448" s="41">
        <v>1634</v>
      </c>
      <c r="T448" s="41">
        <v>17</v>
      </c>
      <c r="U448" s="41">
        <v>203</v>
      </c>
      <c r="V448" s="41">
        <v>0.5</v>
      </c>
      <c r="W448" s="46"/>
      <c r="X448" s="43"/>
      <c r="Y448" s="43"/>
      <c r="Z448" s="43"/>
      <c r="AA448" s="43"/>
      <c r="AB448" s="41">
        <v>0.87</v>
      </c>
      <c r="AC448" s="43"/>
      <c r="AD448" s="44"/>
      <c r="AE448" s="41">
        <f>'Building envelope'!D1885</f>
        <v>786.5</v>
      </c>
      <c r="AF448" s="47">
        <f>'Building envelope'!E1885</f>
        <v>65129</v>
      </c>
      <c r="AG448" s="43"/>
      <c r="AH448" s="44"/>
    </row>
    <row r="449" spans="1:34" x14ac:dyDescent="0.25">
      <c r="G449" s="48" t="e">
        <f>VLOOKUP(F449,'Building series'!A:F,6,0)</f>
        <v>#N/A</v>
      </c>
    </row>
    <row r="450" spans="1:34" x14ac:dyDescent="0.25">
      <c r="G450" s="48" t="e">
        <f>VLOOKUP(F450,'Building series'!A:F,6,0)</f>
        <v>#N/A</v>
      </c>
    </row>
    <row r="451" spans="1:34" ht="30.75" x14ac:dyDescent="0.3">
      <c r="A451" s="30" t="s">
        <v>306</v>
      </c>
      <c r="C451" s="31"/>
      <c r="D451" s="1" t="s">
        <v>307</v>
      </c>
      <c r="E451" s="32">
        <v>1000760250001</v>
      </c>
      <c r="F451" t="s">
        <v>73</v>
      </c>
      <c r="G451" s="48" t="str">
        <f>VLOOKUP(F451,'Building series'!A:F,6,0)</f>
        <v>316/318</v>
      </c>
      <c r="H451">
        <v>53</v>
      </c>
      <c r="I451">
        <v>11</v>
      </c>
      <c r="J451">
        <v>11.4</v>
      </c>
      <c r="K451" s="33">
        <f>VLOOKUP(F451,'Building series'!A:C,2,0)</f>
        <v>2.5</v>
      </c>
      <c r="L451">
        <v>1817.2</v>
      </c>
      <c r="M451" s="31">
        <f>L451*K451</f>
        <v>4543</v>
      </c>
      <c r="N451">
        <v>4</v>
      </c>
      <c r="O451" s="31" t="s">
        <v>74</v>
      </c>
      <c r="P451">
        <v>1959</v>
      </c>
      <c r="Q451" s="31">
        <v>44</v>
      </c>
      <c r="R451" s="34">
        <f>SUM(R452:R453)</f>
        <v>1817.1999999999998</v>
      </c>
      <c r="S451">
        <f>SUM(S452:S453)</f>
        <v>4543</v>
      </c>
      <c r="T451" s="35">
        <f>(S452*T452+S453*T453)/S451</f>
        <v>20.572088928021131</v>
      </c>
      <c r="U451">
        <f>AVERAGE(U452:U453)</f>
        <v>203</v>
      </c>
      <c r="V451">
        <f>AVERAGE(V452:V453)</f>
        <v>0.54499999999999993</v>
      </c>
      <c r="W451" s="36" t="s">
        <v>65</v>
      </c>
      <c r="X451" s="1" t="s">
        <v>66</v>
      </c>
      <c r="Y451">
        <v>238859</v>
      </c>
      <c r="Z451">
        <v>94424</v>
      </c>
      <c r="AA451">
        <f>SUM(Y451:Z451)</f>
        <v>333283</v>
      </c>
      <c r="AB451">
        <f>AVERAGE(AB452:AB453)</f>
        <v>0.91</v>
      </c>
      <c r="AC451">
        <v>68433</v>
      </c>
      <c r="AD451" s="31">
        <v>37.700000000000003</v>
      </c>
      <c r="AF451" s="31">
        <f>SUM(AF452:AF453)</f>
        <v>263442</v>
      </c>
      <c r="AG451" s="37">
        <f>'Energy efficiency measures'!H1191</f>
        <v>203600</v>
      </c>
      <c r="AH451" s="38">
        <f>'Energy efficiency measures'!I1191</f>
        <v>14.630430721030166</v>
      </c>
    </row>
    <row r="452" spans="1:34" s="41" customFormat="1" x14ac:dyDescent="0.25">
      <c r="A452" s="39" t="s">
        <v>67</v>
      </c>
      <c r="B452" s="40" t="s">
        <v>68</v>
      </c>
      <c r="D452" s="42"/>
      <c r="E452" s="43"/>
      <c r="F452" s="43"/>
      <c r="G452" s="48" t="e">
        <f>VLOOKUP(F452,'Building series'!A:F,6,0)</f>
        <v>#N/A</v>
      </c>
      <c r="H452" s="43"/>
      <c r="I452" s="43"/>
      <c r="J452" s="43"/>
      <c r="K452" s="43"/>
      <c r="L452" s="43"/>
      <c r="M452" s="43"/>
      <c r="N452" s="43"/>
      <c r="O452" s="44"/>
      <c r="P452" s="43"/>
      <c r="Q452" s="44"/>
      <c r="R452" s="45">
        <v>1687.6</v>
      </c>
      <c r="S452" s="41">
        <v>4219</v>
      </c>
      <c r="T452" s="41">
        <v>21</v>
      </c>
      <c r="U452" s="41">
        <v>203</v>
      </c>
      <c r="V452" s="41">
        <v>0.52</v>
      </c>
      <c r="W452" s="46"/>
      <c r="X452" s="43"/>
      <c r="Y452" s="43"/>
      <c r="Z452" s="43"/>
      <c r="AA452" s="43"/>
      <c r="AB452" s="41">
        <v>0.91</v>
      </c>
      <c r="AC452" s="43"/>
      <c r="AD452" s="44"/>
      <c r="AE452" s="41">
        <f>'Building envelope'!D1898</f>
        <v>2469.3999999999996</v>
      </c>
      <c r="AF452" s="47">
        <f>'Building envelope'!E1898</f>
        <v>252645</v>
      </c>
      <c r="AG452" s="43"/>
      <c r="AH452" s="44"/>
    </row>
    <row r="453" spans="1:34" s="41" customFormat="1" x14ac:dyDescent="0.25">
      <c r="A453" s="39" t="s">
        <v>69</v>
      </c>
      <c r="B453" s="40" t="s">
        <v>70</v>
      </c>
      <c r="D453" s="42"/>
      <c r="E453" s="43"/>
      <c r="F453" s="43"/>
      <c r="G453" s="48" t="e">
        <f>VLOOKUP(F453,'Building series'!A:F,6,0)</f>
        <v>#N/A</v>
      </c>
      <c r="H453" s="43"/>
      <c r="I453" s="43"/>
      <c r="J453" s="43"/>
      <c r="K453" s="43"/>
      <c r="L453" s="43"/>
      <c r="M453" s="43"/>
      <c r="N453" s="43"/>
      <c r="O453" s="44"/>
      <c r="P453" s="43"/>
      <c r="Q453" s="44"/>
      <c r="R453" s="41">
        <v>129.6</v>
      </c>
      <c r="S453" s="41">
        <v>324</v>
      </c>
      <c r="T453" s="41">
        <v>15</v>
      </c>
      <c r="U453" s="41">
        <v>203</v>
      </c>
      <c r="V453" s="41">
        <v>0.56999999999999995</v>
      </c>
      <c r="W453" s="46"/>
      <c r="X453" s="43"/>
      <c r="Y453" s="43"/>
      <c r="Z453" s="43"/>
      <c r="AA453" s="43"/>
      <c r="AB453" s="41">
        <v>0.91</v>
      </c>
      <c r="AC453" s="43"/>
      <c r="AD453" s="44"/>
      <c r="AE453" s="41">
        <f>'Building envelope'!D1904</f>
        <v>147.79999999999998</v>
      </c>
      <c r="AF453" s="47">
        <f>'Building envelope'!E1904</f>
        <v>10797</v>
      </c>
      <c r="AG453" s="43"/>
      <c r="AH453" s="44"/>
    </row>
    <row r="454" spans="1:34" x14ac:dyDescent="0.25">
      <c r="G454" s="48" t="e">
        <f>VLOOKUP(F454,'Building series'!A:F,6,0)</f>
        <v>#N/A</v>
      </c>
    </row>
    <row r="455" spans="1:34" x14ac:dyDescent="0.25">
      <c r="G455" s="48" t="e">
        <f>VLOOKUP(F455,'Building series'!A:F,6,0)</f>
        <v>#N/A</v>
      </c>
    </row>
    <row r="456" spans="1:34" ht="30.75" x14ac:dyDescent="0.3">
      <c r="A456" s="30" t="s">
        <v>308</v>
      </c>
      <c r="C456" s="31"/>
      <c r="D456" s="1" t="s">
        <v>309</v>
      </c>
      <c r="E456" s="32">
        <v>1001070518001</v>
      </c>
      <c r="F456" t="s">
        <v>310</v>
      </c>
      <c r="G456" s="48">
        <f>VLOOKUP(F456,'Building series'!A:F,6,0)</f>
        <v>104</v>
      </c>
      <c r="H456">
        <v>32.799999999999997</v>
      </c>
      <c r="I456">
        <v>15.5</v>
      </c>
      <c r="J456">
        <v>45.6</v>
      </c>
      <c r="K456" s="33">
        <f>VLOOKUP(F456,'Building series'!A:C,2,0)</f>
        <v>2.5499999999999998</v>
      </c>
      <c r="L456">
        <v>6059.2</v>
      </c>
      <c r="M456" s="31">
        <f>L456*K456</f>
        <v>15450.96</v>
      </c>
      <c r="N456">
        <v>16</v>
      </c>
      <c r="O456" s="31" t="s">
        <v>74</v>
      </c>
      <c r="P456">
        <v>1993</v>
      </c>
      <c r="Q456" s="31">
        <v>91</v>
      </c>
      <c r="R456" s="34">
        <f>SUM(R457:R458)</f>
        <v>6059.2</v>
      </c>
      <c r="S456">
        <f>SUM(S457:S458)</f>
        <v>15451</v>
      </c>
      <c r="T456" s="35">
        <f>(S457*T457+S458*T458)/S456</f>
        <v>19.71118374215261</v>
      </c>
      <c r="U456">
        <f>AVERAGE(U457:U458)</f>
        <v>203</v>
      </c>
      <c r="V456">
        <f>AVERAGE(V457:V458)</f>
        <v>0.5</v>
      </c>
      <c r="W456" s="36" t="s">
        <v>65</v>
      </c>
      <c r="X456" s="1" t="s">
        <v>66</v>
      </c>
      <c r="Y456">
        <v>528095</v>
      </c>
      <c r="Z456">
        <v>327448</v>
      </c>
      <c r="AA456">
        <f>SUM(Y456:Z456)</f>
        <v>855543</v>
      </c>
      <c r="AB456">
        <f>AVERAGE(AB457:AB458)</f>
        <v>0.9</v>
      </c>
      <c r="AC456">
        <v>220259</v>
      </c>
      <c r="AD456" s="31">
        <v>36.4</v>
      </c>
      <c r="AF456" s="31">
        <f>SUM(AF457:AF458)</f>
        <v>560512</v>
      </c>
      <c r="AG456" s="37">
        <f>'Energy efficiency measures'!H1202</f>
        <v>496000</v>
      </c>
      <c r="AH456" s="38">
        <f>'Energy efficiency measures'!I1202</f>
        <v>35.641913740820051</v>
      </c>
    </row>
    <row r="457" spans="1:34" s="41" customFormat="1" x14ac:dyDescent="0.25">
      <c r="A457" s="39" t="s">
        <v>67</v>
      </c>
      <c r="B457" s="40" t="s">
        <v>68</v>
      </c>
      <c r="D457" s="42"/>
      <c r="E457" s="43"/>
      <c r="F457" s="43"/>
      <c r="G457" s="48" t="e">
        <f>VLOOKUP(F457,'Building series'!A:F,6,0)</f>
        <v>#N/A</v>
      </c>
      <c r="H457" s="43"/>
      <c r="I457" s="43"/>
      <c r="J457" s="43"/>
      <c r="K457" s="43"/>
      <c r="L457" s="43"/>
      <c r="M457" s="43"/>
      <c r="N457" s="43"/>
      <c r="O457" s="44"/>
      <c r="P457" s="43"/>
      <c r="Q457" s="44"/>
      <c r="R457" s="45">
        <v>5190</v>
      </c>
      <c r="S457" s="41">
        <v>13235</v>
      </c>
      <c r="T457" s="41">
        <v>20.5</v>
      </c>
      <c r="U457" s="41">
        <v>203</v>
      </c>
      <c r="V457" s="41">
        <v>0.5</v>
      </c>
      <c r="W457" s="46"/>
      <c r="X457" s="43"/>
      <c r="Y457" s="43"/>
      <c r="Z457" s="43"/>
      <c r="AA457" s="43"/>
      <c r="AB457" s="41">
        <v>0.9</v>
      </c>
      <c r="AC457" s="43"/>
      <c r="AD457" s="44"/>
      <c r="AE457" s="41">
        <f>'Building envelope'!D1916</f>
        <v>5367.7000000000007</v>
      </c>
      <c r="AF457" s="47">
        <f>'Building envelope'!E1916</f>
        <v>536112</v>
      </c>
      <c r="AG457" s="43"/>
      <c r="AH457" s="44"/>
    </row>
    <row r="458" spans="1:34" s="41" customFormat="1" x14ac:dyDescent="0.25">
      <c r="A458" s="39" t="s">
        <v>69</v>
      </c>
      <c r="B458" s="40" t="s">
        <v>70</v>
      </c>
      <c r="D458" s="42"/>
      <c r="E458" s="43"/>
      <c r="F458" s="43"/>
      <c r="G458" s="48" t="e">
        <f>VLOOKUP(F458,'Building series'!A:F,6,0)</f>
        <v>#N/A</v>
      </c>
      <c r="H458" s="43"/>
      <c r="I458" s="43"/>
      <c r="J458" s="43"/>
      <c r="K458" s="43"/>
      <c r="L458" s="43"/>
      <c r="M458" s="43"/>
      <c r="N458" s="43"/>
      <c r="O458" s="44"/>
      <c r="P458" s="43"/>
      <c r="Q458" s="44"/>
      <c r="R458" s="41">
        <v>869.2</v>
      </c>
      <c r="S458" s="41">
        <v>2216</v>
      </c>
      <c r="T458" s="41">
        <v>15</v>
      </c>
      <c r="U458" s="41">
        <v>203</v>
      </c>
      <c r="V458" s="41">
        <v>0.5</v>
      </c>
      <c r="W458" s="46"/>
      <c r="X458" s="43"/>
      <c r="Y458" s="43"/>
      <c r="Z458" s="43"/>
      <c r="AA458" s="43"/>
      <c r="AB458" s="41">
        <v>0.9</v>
      </c>
      <c r="AC458" s="43"/>
      <c r="AD458" s="44"/>
      <c r="AE458" s="41">
        <f>'Building envelope'!D1921</f>
        <v>333.9</v>
      </c>
      <c r="AF458" s="47">
        <f>'Building envelope'!E1921</f>
        <v>24400</v>
      </c>
      <c r="AG458" s="43"/>
      <c r="AH458" s="44"/>
    </row>
    <row r="459" spans="1:34" x14ac:dyDescent="0.25">
      <c r="G459" s="48" t="e">
        <f>VLOOKUP(F459,'Building series'!A:F,6,0)</f>
        <v>#N/A</v>
      </c>
    </row>
    <row r="460" spans="1:34" x14ac:dyDescent="0.25">
      <c r="G460" s="48" t="e">
        <f>VLOOKUP(F460,'Building series'!A:F,6,0)</f>
        <v>#N/A</v>
      </c>
    </row>
    <row r="461" spans="1:34" ht="30.75" x14ac:dyDescent="0.3">
      <c r="A461" s="30" t="s">
        <v>311</v>
      </c>
      <c r="C461" s="31"/>
      <c r="D461" s="1" t="s">
        <v>312</v>
      </c>
      <c r="E461" s="32">
        <v>1000952026001</v>
      </c>
      <c r="F461" t="s">
        <v>73</v>
      </c>
      <c r="G461" s="48" t="str">
        <f>VLOOKUP(F461,'Building series'!A:F,6,0)</f>
        <v>316/318</v>
      </c>
      <c r="H461">
        <v>48</v>
      </c>
      <c r="I461">
        <v>11</v>
      </c>
      <c r="J461">
        <v>8.6</v>
      </c>
      <c r="K461" s="33">
        <f>VLOOKUP(F461,'Building series'!A:C,2,0)</f>
        <v>2.5</v>
      </c>
      <c r="L461">
        <v>1150.5</v>
      </c>
      <c r="M461" s="31">
        <f>L461*K461</f>
        <v>2876.25</v>
      </c>
      <c r="N461">
        <v>3</v>
      </c>
      <c r="O461" s="31" t="s">
        <v>74</v>
      </c>
      <c r="P461">
        <v>1960</v>
      </c>
      <c r="Q461" s="31">
        <v>24</v>
      </c>
      <c r="R461" s="34">
        <f>SUM(R462:R463)</f>
        <v>1150.5</v>
      </c>
      <c r="S461">
        <f>SUM(S462:S463)</f>
        <v>2876</v>
      </c>
      <c r="T461" s="35">
        <f>(S462*T462+S463*T463)/S461</f>
        <v>20.205493741307372</v>
      </c>
      <c r="U461">
        <f>AVERAGE(U462:U463)</f>
        <v>203</v>
      </c>
      <c r="V461">
        <f>AVERAGE(V462:V463)</f>
        <v>0.5</v>
      </c>
      <c r="W461" s="36" t="s">
        <v>65</v>
      </c>
      <c r="X461" s="1" t="s">
        <v>91</v>
      </c>
      <c r="Y461">
        <v>163657</v>
      </c>
      <c r="Z461" s="48" t="s">
        <v>64</v>
      </c>
      <c r="AA461">
        <f>SUM(Y461:Z461)</f>
        <v>163657</v>
      </c>
      <c r="AB461">
        <f>AVERAGE(AB462:AB463)</f>
        <v>0.91</v>
      </c>
      <c r="AC461">
        <v>42879</v>
      </c>
      <c r="AD461" s="31">
        <v>37.299999999999997</v>
      </c>
      <c r="AF461" s="31">
        <f>SUM(AF462:AF463)</f>
        <v>177979</v>
      </c>
      <c r="AG461" s="37">
        <f>'Energy efficiency measures'!H1213</f>
        <v>135900</v>
      </c>
      <c r="AH461" s="38">
        <f>'Energy efficiency measures'!I1213</f>
        <v>9.7655969301964607</v>
      </c>
    </row>
    <row r="462" spans="1:34" s="41" customFormat="1" x14ac:dyDescent="0.25">
      <c r="A462" s="39" t="s">
        <v>67</v>
      </c>
      <c r="B462" s="40" t="s">
        <v>68</v>
      </c>
      <c r="D462" s="42"/>
      <c r="E462" s="43"/>
      <c r="F462" s="43"/>
      <c r="G462" s="48" t="e">
        <f>VLOOKUP(F462,'Building series'!A:F,6,0)</f>
        <v>#N/A</v>
      </c>
      <c r="H462" s="43"/>
      <c r="I462" s="43"/>
      <c r="J462" s="43"/>
      <c r="K462" s="43"/>
      <c r="L462" s="43"/>
      <c r="M462" s="43"/>
      <c r="N462" s="43"/>
      <c r="O462" s="44"/>
      <c r="P462" s="43"/>
      <c r="Q462" s="44"/>
      <c r="R462" s="45">
        <v>1088.76</v>
      </c>
      <c r="S462" s="41">
        <v>2722</v>
      </c>
      <c r="T462" s="41">
        <v>20.5</v>
      </c>
      <c r="U462" s="41">
        <v>203</v>
      </c>
      <c r="V462" s="41">
        <v>0.5</v>
      </c>
      <c r="W462" s="46"/>
      <c r="X462" s="43"/>
      <c r="Y462" s="43"/>
      <c r="Z462" s="43"/>
      <c r="AA462" s="43"/>
      <c r="AB462" s="41">
        <v>0.91</v>
      </c>
      <c r="AC462" s="43"/>
      <c r="AD462" s="44"/>
      <c r="AE462" s="41">
        <f>'Building envelope'!D1934</f>
        <v>1725.6</v>
      </c>
      <c r="AF462" s="47">
        <f>'Building envelope'!E1934</f>
        <v>172347</v>
      </c>
      <c r="AG462" s="43"/>
      <c r="AH462" s="44"/>
    </row>
    <row r="463" spans="1:34" s="41" customFormat="1" x14ac:dyDescent="0.25">
      <c r="A463" s="39" t="s">
        <v>69</v>
      </c>
      <c r="B463" s="40" t="s">
        <v>70</v>
      </c>
      <c r="D463" s="42"/>
      <c r="E463" s="43"/>
      <c r="F463" s="43"/>
      <c r="G463" s="48" t="e">
        <f>VLOOKUP(F463,'Building series'!A:F,6,0)</f>
        <v>#N/A</v>
      </c>
      <c r="H463" s="43"/>
      <c r="I463" s="43"/>
      <c r="J463" s="43"/>
      <c r="K463" s="43"/>
      <c r="L463" s="43"/>
      <c r="M463" s="43"/>
      <c r="N463" s="43"/>
      <c r="O463" s="44"/>
      <c r="P463" s="43"/>
      <c r="Q463" s="44"/>
      <c r="R463" s="41">
        <v>61.74</v>
      </c>
      <c r="S463" s="41">
        <v>154</v>
      </c>
      <c r="T463" s="41">
        <v>15</v>
      </c>
      <c r="U463" s="41">
        <v>203</v>
      </c>
      <c r="V463" s="41">
        <v>0.5</v>
      </c>
      <c r="W463" s="46"/>
      <c r="X463" s="43"/>
      <c r="Y463" s="43"/>
      <c r="Z463" s="43"/>
      <c r="AA463" s="43"/>
      <c r="AB463" s="41">
        <v>0.91</v>
      </c>
      <c r="AC463" s="43"/>
      <c r="AD463" s="44"/>
      <c r="AE463" s="41">
        <f>'Building envelope'!D1939</f>
        <v>77.099999999999994</v>
      </c>
      <c r="AF463" s="47">
        <f>'Building envelope'!E1939</f>
        <v>5632</v>
      </c>
      <c r="AG463" s="43"/>
      <c r="AH463" s="44"/>
    </row>
  </sheetData>
  <mergeCells count="7">
    <mergeCell ref="D1:Q1"/>
    <mergeCell ref="R1:AF1"/>
    <mergeCell ref="AG1:AH1"/>
    <mergeCell ref="R3:V3"/>
    <mergeCell ref="W3:AD3"/>
    <mergeCell ref="AE3:AF3"/>
    <mergeCell ref="AG3:AH3"/>
  </mergeCells>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Title="Building serie" xr:uid="{00000000-0002-0000-0000-000000000000}">
          <x14:formula1>
            <xm:f>'Building series'!$A:$A</xm:f>
          </x14:formula1>
          <x14:formula2>
            <xm:f>0</xm:f>
          </x14:formula2>
          <xm:sqref>F11 F16 F21 F26 F31 F36 F41 F46 F51 F56 F61 F66 F71 F76 F81 F86 F91 F96 F101 F106 F111 F116 F121 F126 F131 F136 F141 F146 H151 F156 F161 F166 F171 F176 F181 F186 F191 F196 F201 F206 F211 F216 F221 F226 F231 F236 F241 F246 F251 F256 F261 F266 F271 F276 F281 F286 F291 F296 F301 F306 F311 F316 F321 F326 F331 F336 F341 F346 F351 F356 F361 F366 F371 F376 F381 F386 F391 F396 F401 F406 F411 F416 F421 F426 F431 F436 F441 F446 F451 F456 H6 F151 F461</xm:sqref>
        </x14:dataValidation>
        <x14:dataValidation type="list" allowBlank="1" showInputMessage="1" showErrorMessage="1" xr:uid="{00000000-0002-0000-0000-000001000000}">
          <x14:formula1>
            <xm:f>'Type of heating'!$A:$A</xm:f>
          </x14:formula1>
          <x14:formula2>
            <xm:f>0</xm:f>
          </x14:formula2>
          <xm:sqref>O6 O11 O16 O21 O26 O31 O36 O41 O46 O51 O56 O61 O66 O71 O76 O81 O86 O91 O96 O101 O106 O111 O116 O121 O126 O131 O136 O141 O146 O151 O156 O161 O166 O171 O176 O181 O186 O191 O196 O201 O206 O211 O216 O221 O226 O231 O236 O241 O246 O251 O256 O261 O266 O271 O276 O281 O286 O291 O296 O301 O306 O311 O316 O321 O326 O331 O336 O341 O346 O351 O356 O361 O366 O371 O376 O381 O386 O391 O396 O401 O406 O411 O416 O421 O426 O431 O436 O441 O446 O451 O456 O461</xm:sqref>
        </x14:dataValidation>
        <x14:dataValidation type="list" allowBlank="1" showInputMessage="1" showErrorMessage="1" xr:uid="{00000000-0002-0000-0000-000002000000}">
          <x14:formula1>
            <xm:f>'Type of heating'!$A$9:$A$11</xm:f>
          </x14:formula1>
          <x14:formula2>
            <xm:f>0</xm:f>
          </x14:formula2>
          <xm:sqref>W6 W11 W16 W21 W26 W31 W36 W41 W46 W51 W56 W61 W66 W71 W76 W81 W86 W91 W96 W101 W106 W111 W116 W121 W126 W131 W136 W141 W146 W151 W156 W161 W166 W171 W176 W181 W186 W191 W196 W201 W206 W211 W216 W221 W226 W231 W236 W241 W246 W251 W256 W261 W266 W271 W276 W281 W286 W291 W296 W301 W306 W311 W316 W321 W326 W331 W336 W341 W346 W351 W356 W361 W366 W371 W376 W381 W386 W391 W396 W401 W406 W411 W416 W421 W426 W431 W436 W441 W446 W451 W456 W461</xm:sqref>
        </x14:dataValidation>
        <x14:dataValidation type="list" allowBlank="1" showInputMessage="1" showErrorMessage="1" xr:uid="{00000000-0002-0000-0000-000003000000}">
          <x14:formula1>
            <xm:f>'Type of heating'!$A$14:$A$17</xm:f>
          </x14:formula1>
          <x14:formula2>
            <xm:f>0</xm:f>
          </x14:formula2>
          <xm:sqref>X6 X11 X16 X21 X26 X31 X36 X41 X46 X51 X56 X61 X66 X71 X76 X81 X86 X91 X96 X101 X106 X111 X116 X121 X126 X131 X136 X141 X146 X151 X156 X161 X166 X171 X176 X181 X186 X191 X196 X201 X206 X211 X216 X221 X226 X231 X236 X241 X246 X251 X256 X261 X266 X271 X276 X281 X286 X291 X296 X301 X306 X311 X316 X321 X326 X331 X336 X341 X346 X351 X356 X361 X366 X371 X376 X381 X386 X391 X396 X401 X406 X411 X416 X421 X426 X431 X436 X441 X446 X451 X456 X461</xm:sqref>
        </x14:dataValidation>
        <x14:dataValidation type="list" allowBlank="1" showInputMessage="1" showErrorMessage="1" promptTitle="Building serie" xr:uid="{D5866E4E-7456-4C73-9DD9-C6AAB1ED02E4}">
          <x14:formula1>
            <xm:f>'Building series'!$A:$A</xm:f>
          </x14:formula1>
          <xm:sqref>F6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41"/>
  <sheetViews>
    <sheetView topLeftCell="A2" zoomScaleNormal="100" workbookViewId="0">
      <selection activeCell="G9" sqref="G9"/>
    </sheetView>
  </sheetViews>
  <sheetFormatPr defaultRowHeight="15" x14ac:dyDescent="0.25"/>
  <cols>
    <col min="1" max="1" width="13.85546875" customWidth="1"/>
    <col min="2" max="2" width="39" style="1" customWidth="1"/>
    <col min="3" max="3" width="80" bestFit="1" customWidth="1"/>
    <col min="4" max="4" width="22" customWidth="1"/>
    <col min="5" max="5" width="26.85546875" customWidth="1"/>
    <col min="6" max="6" width="9" bestFit="1" customWidth="1"/>
    <col min="7" max="1025" width="8.5703125" customWidth="1"/>
  </cols>
  <sheetData>
    <row r="1" spans="1:6" ht="24.75" customHeight="1" x14ac:dyDescent="0.25">
      <c r="B1" s="87" t="s">
        <v>313</v>
      </c>
      <c r="C1" s="87"/>
      <c r="D1" s="87"/>
      <c r="E1" s="87"/>
    </row>
    <row r="2" spans="1:6" ht="118.5" customHeight="1" x14ac:dyDescent="0.25">
      <c r="B2" s="11" t="s">
        <v>314</v>
      </c>
      <c r="C2" s="11" t="s">
        <v>315</v>
      </c>
      <c r="D2" s="11" t="s">
        <v>34</v>
      </c>
      <c r="E2" s="11" t="s">
        <v>35</v>
      </c>
      <c r="F2" s="11" t="s">
        <v>316</v>
      </c>
    </row>
    <row r="3" spans="1:6" x14ac:dyDescent="0.25">
      <c r="B3" s="29" t="s">
        <v>46</v>
      </c>
      <c r="C3" s="22" t="s">
        <v>46</v>
      </c>
      <c r="D3" s="22" t="s">
        <v>317</v>
      </c>
      <c r="E3" s="22" t="s">
        <v>318</v>
      </c>
      <c r="F3" s="49" t="s">
        <v>44</v>
      </c>
    </row>
    <row r="4" spans="1:6" x14ac:dyDescent="0.25">
      <c r="A4" s="50" t="s">
        <v>319</v>
      </c>
      <c r="B4" s="24"/>
      <c r="C4" s="24"/>
      <c r="D4" s="24"/>
      <c r="E4" s="24"/>
      <c r="F4" s="24"/>
    </row>
    <row r="5" spans="1:6" ht="15" customHeight="1" x14ac:dyDescent="0.25">
      <c r="B5" s="1" t="s">
        <v>320</v>
      </c>
      <c r="C5" t="s">
        <v>321</v>
      </c>
      <c r="D5">
        <v>7653</v>
      </c>
      <c r="E5">
        <v>706424.02</v>
      </c>
      <c r="F5">
        <v>7136.4</v>
      </c>
    </row>
    <row r="6" spans="1:6" ht="30" x14ac:dyDescent="0.25">
      <c r="B6" s="1" t="s">
        <v>322</v>
      </c>
      <c r="C6" t="s">
        <v>323</v>
      </c>
      <c r="D6">
        <v>193.8</v>
      </c>
      <c r="E6">
        <v>17890</v>
      </c>
      <c r="F6">
        <v>231.7</v>
      </c>
    </row>
    <row r="7" spans="1:6" x14ac:dyDescent="0.25">
      <c r="B7" s="1" t="s">
        <v>324</v>
      </c>
      <c r="C7" t="s">
        <v>325</v>
      </c>
      <c r="D7">
        <v>10.1</v>
      </c>
      <c r="E7">
        <v>932.48</v>
      </c>
      <c r="F7">
        <v>10.9</v>
      </c>
    </row>
    <row r="8" spans="1:6" x14ac:dyDescent="0.25">
      <c r="B8" s="1" t="s">
        <v>326</v>
      </c>
      <c r="C8" t="s">
        <v>325</v>
      </c>
      <c r="D8">
        <v>18.5</v>
      </c>
      <c r="E8">
        <v>1710.81</v>
      </c>
      <c r="F8">
        <v>31.8</v>
      </c>
    </row>
    <row r="9" spans="1:6" x14ac:dyDescent="0.25">
      <c r="B9" s="1" t="s">
        <v>327</v>
      </c>
      <c r="D9">
        <v>1162.7</v>
      </c>
      <c r="E9">
        <v>107325.39</v>
      </c>
      <c r="F9">
        <v>1601.1</v>
      </c>
    </row>
    <row r="10" spans="1:6" ht="30" x14ac:dyDescent="0.25">
      <c r="B10" s="1" t="s">
        <v>328</v>
      </c>
      <c r="D10">
        <v>68.599999999999994</v>
      </c>
      <c r="E10">
        <v>6335.63</v>
      </c>
      <c r="F10">
        <v>96</v>
      </c>
    </row>
    <row r="11" spans="1:6" ht="30" x14ac:dyDescent="0.25">
      <c r="B11" s="1" t="s">
        <v>329</v>
      </c>
      <c r="D11">
        <v>966</v>
      </c>
      <c r="E11">
        <v>89166.41</v>
      </c>
      <c r="F11">
        <v>1684.9</v>
      </c>
    </row>
    <row r="12" spans="1:6" x14ac:dyDescent="0.25">
      <c r="B12" s="1" t="s">
        <v>330</v>
      </c>
      <c r="D12">
        <v>2965</v>
      </c>
      <c r="E12">
        <v>273691.71000000002</v>
      </c>
      <c r="F12">
        <v>1704.9</v>
      </c>
    </row>
    <row r="13" spans="1:6" x14ac:dyDescent="0.25">
      <c r="B13" s="1" t="s">
        <v>331</v>
      </c>
      <c r="D13">
        <v>640.20000000000005</v>
      </c>
      <c r="E13">
        <v>59097.79</v>
      </c>
      <c r="F13">
        <v>252.5</v>
      </c>
    </row>
    <row r="14" spans="1:6" x14ac:dyDescent="0.25">
      <c r="B14" s="1" t="s">
        <v>332</v>
      </c>
      <c r="D14">
        <v>141.19999999999999</v>
      </c>
      <c r="E14">
        <v>13034.4</v>
      </c>
      <c r="F14">
        <v>114.1</v>
      </c>
    </row>
    <row r="15" spans="1:6" x14ac:dyDescent="0.25">
      <c r="B15" s="1" t="s">
        <v>333</v>
      </c>
      <c r="D15">
        <v>28.7</v>
      </c>
      <c r="E15">
        <v>2645.5</v>
      </c>
      <c r="F15">
        <v>18.399999999999999</v>
      </c>
    </row>
    <row r="16" spans="1:6" x14ac:dyDescent="0.25">
      <c r="A16" t="s">
        <v>334</v>
      </c>
      <c r="D16" s="50">
        <f>SUM(D5:D15)</f>
        <v>13847.800000000003</v>
      </c>
      <c r="E16" s="50">
        <f>SUM(E5:E15)</f>
        <v>1278254.1400000001</v>
      </c>
      <c r="F16" s="50">
        <f>SUM(F5:F15)</f>
        <v>12882.699999999999</v>
      </c>
    </row>
    <row r="17" spans="1:6" x14ac:dyDescent="0.25">
      <c r="A17" s="50" t="s">
        <v>335</v>
      </c>
    </row>
    <row r="18" spans="1:6" x14ac:dyDescent="0.25">
      <c r="B18" s="1" t="s">
        <v>336</v>
      </c>
      <c r="D18">
        <v>1055.7</v>
      </c>
      <c r="E18">
        <v>81336.2</v>
      </c>
      <c r="F18">
        <v>919.2</v>
      </c>
    </row>
    <row r="19" spans="1:6" x14ac:dyDescent="0.25">
      <c r="B19" s="1" t="s">
        <v>337</v>
      </c>
      <c r="D19">
        <v>102.4</v>
      </c>
      <c r="E19">
        <v>7885.37</v>
      </c>
      <c r="F19">
        <v>114.3</v>
      </c>
    </row>
    <row r="20" spans="1:6" ht="30" x14ac:dyDescent="0.25">
      <c r="B20" s="1" t="s">
        <v>338</v>
      </c>
      <c r="D20">
        <v>79.5</v>
      </c>
      <c r="E20">
        <v>6122.64</v>
      </c>
      <c r="F20">
        <v>114.9</v>
      </c>
    </row>
    <row r="21" spans="1:6" ht="30" x14ac:dyDescent="0.25">
      <c r="B21" s="1" t="s">
        <v>339</v>
      </c>
      <c r="D21">
        <v>74.400000000000006</v>
      </c>
      <c r="E21">
        <v>5732.49</v>
      </c>
      <c r="F21">
        <v>130.6</v>
      </c>
    </row>
    <row r="22" spans="1:6" x14ac:dyDescent="0.25">
      <c r="B22" s="1" t="s">
        <v>340</v>
      </c>
      <c r="D22">
        <v>16.100000000000001</v>
      </c>
      <c r="E22">
        <v>1238.07</v>
      </c>
      <c r="F22">
        <v>10.8</v>
      </c>
    </row>
    <row r="23" spans="1:6" x14ac:dyDescent="0.25">
      <c r="B23" s="1" t="s">
        <v>341</v>
      </c>
      <c r="D23">
        <v>4.0999999999999996</v>
      </c>
      <c r="E23">
        <v>318.95999999999998</v>
      </c>
      <c r="F23">
        <v>3.4</v>
      </c>
    </row>
    <row r="24" spans="1:6" x14ac:dyDescent="0.25">
      <c r="B24" s="1" t="s">
        <v>342</v>
      </c>
      <c r="D24">
        <v>177.6</v>
      </c>
      <c r="E24">
        <v>13682.73</v>
      </c>
      <c r="F24">
        <v>96.3</v>
      </c>
    </row>
    <row r="25" spans="1:6" x14ac:dyDescent="0.25">
      <c r="A25" t="s">
        <v>343</v>
      </c>
      <c r="D25">
        <f>SUM(D18:D24)</f>
        <v>1509.8</v>
      </c>
      <c r="E25">
        <f>SUM(E18:E24)</f>
        <v>116316.46</v>
      </c>
      <c r="F25">
        <f>SUM(F18:F24)</f>
        <v>1389.5</v>
      </c>
    </row>
    <row r="27" spans="1:6" x14ac:dyDescent="0.25">
      <c r="D27" t="s">
        <v>344</v>
      </c>
      <c r="E27" t="e">
        <f>Table7[[#Totals],[Energy consumption = 10 x 9 x number of heating days x hours]]+E16</f>
        <v>#REF!</v>
      </c>
      <c r="F27">
        <f>SUM(F16,F25)</f>
        <v>14272.199999999999</v>
      </c>
    </row>
    <row r="29" spans="1:6" x14ac:dyDescent="0.25">
      <c r="A29" s="50" t="s">
        <v>71</v>
      </c>
    </row>
    <row r="30" spans="1:6" x14ac:dyDescent="0.25">
      <c r="A30" s="50" t="s">
        <v>319</v>
      </c>
      <c r="B30" s="24"/>
      <c r="C30" s="24"/>
      <c r="D30" s="24"/>
      <c r="E30" s="24"/>
      <c r="F30" s="24"/>
    </row>
    <row r="31" spans="1:6" ht="15" customHeight="1" x14ac:dyDescent="0.25">
      <c r="B31" s="1" t="s">
        <v>345</v>
      </c>
      <c r="C31" t="s">
        <v>346</v>
      </c>
      <c r="D31" s="51">
        <v>168.6</v>
      </c>
      <c r="E31">
        <v>18072</v>
      </c>
      <c r="F31">
        <v>137.69999999999999</v>
      </c>
    </row>
    <row r="32" spans="1:6" x14ac:dyDescent="0.25">
      <c r="B32" s="1" t="s">
        <v>347</v>
      </c>
      <c r="C32" t="s">
        <v>346</v>
      </c>
      <c r="D32">
        <v>1050.3</v>
      </c>
      <c r="E32">
        <v>112580</v>
      </c>
      <c r="F32">
        <v>878.5</v>
      </c>
    </row>
    <row r="33" spans="1:6" x14ac:dyDescent="0.25">
      <c r="B33" s="1" t="s">
        <v>348</v>
      </c>
      <c r="C33" t="s">
        <v>349</v>
      </c>
      <c r="D33">
        <v>85.9</v>
      </c>
      <c r="E33">
        <v>9204</v>
      </c>
      <c r="F33">
        <v>470.9</v>
      </c>
    </row>
    <row r="34" spans="1:6" x14ac:dyDescent="0.25">
      <c r="B34" s="1" t="s">
        <v>350</v>
      </c>
      <c r="C34" t="s">
        <v>351</v>
      </c>
      <c r="D34">
        <v>238.1</v>
      </c>
      <c r="E34">
        <v>25524</v>
      </c>
      <c r="F34">
        <v>381.8</v>
      </c>
    </row>
    <row r="35" spans="1:6" x14ac:dyDescent="0.25">
      <c r="B35" s="1" t="s">
        <v>352</v>
      </c>
      <c r="C35" t="s">
        <v>353</v>
      </c>
      <c r="D35">
        <v>298.89999999999998</v>
      </c>
      <c r="E35">
        <v>32039</v>
      </c>
      <c r="F35">
        <v>107.7</v>
      </c>
    </row>
    <row r="36" spans="1:6" x14ac:dyDescent="0.25">
      <c r="B36" s="1" t="s">
        <v>354</v>
      </c>
      <c r="C36" t="s">
        <v>355</v>
      </c>
      <c r="D36">
        <v>424</v>
      </c>
      <c r="E36">
        <v>45444</v>
      </c>
      <c r="F36">
        <v>238.3</v>
      </c>
    </row>
    <row r="37" spans="1:6" x14ac:dyDescent="0.25">
      <c r="A37" t="s">
        <v>334</v>
      </c>
      <c r="D37" s="50">
        <f>SUM(D31:D36)</f>
        <v>2265.7999999999997</v>
      </c>
      <c r="E37" s="50">
        <f>SUM(E31:E36)</f>
        <v>242863</v>
      </c>
      <c r="F37" s="50">
        <f>SUM(F31:F36)</f>
        <v>2214.9</v>
      </c>
    </row>
    <row r="38" spans="1:6" x14ac:dyDescent="0.25">
      <c r="A38" s="50" t="s">
        <v>335</v>
      </c>
    </row>
    <row r="39" spans="1:6" x14ac:dyDescent="0.25">
      <c r="B39" s="1" t="s">
        <v>356</v>
      </c>
      <c r="C39" t="s">
        <v>346</v>
      </c>
      <c r="D39">
        <v>56.7</v>
      </c>
      <c r="E39">
        <v>4696</v>
      </c>
      <c r="F39">
        <v>45.9</v>
      </c>
    </row>
    <row r="40" spans="1:6" x14ac:dyDescent="0.25">
      <c r="B40" s="1" t="s">
        <v>357</v>
      </c>
      <c r="C40" t="s">
        <v>349</v>
      </c>
      <c r="D40">
        <v>7.6</v>
      </c>
      <c r="E40">
        <v>625</v>
      </c>
      <c r="F40">
        <v>45</v>
      </c>
    </row>
    <row r="41" spans="1:6" x14ac:dyDescent="0.25">
      <c r="B41" s="1" t="s">
        <v>358</v>
      </c>
      <c r="C41" t="s">
        <v>351</v>
      </c>
      <c r="D41">
        <v>18.7</v>
      </c>
      <c r="E41">
        <v>1551</v>
      </c>
      <c r="F41">
        <v>31</v>
      </c>
    </row>
    <row r="42" spans="1:6" x14ac:dyDescent="0.25">
      <c r="B42" s="1" t="s">
        <v>359</v>
      </c>
      <c r="C42" t="s">
        <v>355</v>
      </c>
      <c r="D42">
        <v>77.3</v>
      </c>
      <c r="E42">
        <v>6402</v>
      </c>
      <c r="F42">
        <v>43.5</v>
      </c>
    </row>
    <row r="43" spans="1:6" x14ac:dyDescent="0.25">
      <c r="B43" s="1" t="s">
        <v>360</v>
      </c>
      <c r="C43" t="s">
        <v>361</v>
      </c>
      <c r="D43">
        <v>48.9</v>
      </c>
      <c r="E43">
        <v>4050</v>
      </c>
      <c r="F43">
        <v>15.6</v>
      </c>
    </row>
    <row r="44" spans="1:6" x14ac:dyDescent="0.25">
      <c r="A44" t="s">
        <v>343</v>
      </c>
      <c r="D44">
        <f>SUM(D39:D43)</f>
        <v>209.20000000000002</v>
      </c>
      <c r="E44">
        <f>SUM(E39:E43)</f>
        <v>17324</v>
      </c>
      <c r="F44">
        <f>SUM(F39:F43)</f>
        <v>181</v>
      </c>
    </row>
    <row r="46" spans="1:6" x14ac:dyDescent="0.25">
      <c r="D46" t="s">
        <v>344</v>
      </c>
      <c r="E46">
        <f>SUM(E37,E44)</f>
        <v>260187</v>
      </c>
      <c r="F46">
        <f>SUM(F37,F44)</f>
        <v>2395.9</v>
      </c>
    </row>
    <row r="48" spans="1:6" x14ac:dyDescent="0.25">
      <c r="A48" s="50" t="s">
        <v>75</v>
      </c>
    </row>
    <row r="49" spans="1:6" x14ac:dyDescent="0.25">
      <c r="A49" s="50" t="s">
        <v>319</v>
      </c>
      <c r="B49" s="24"/>
      <c r="C49" s="24"/>
      <c r="D49" s="24"/>
      <c r="E49" s="24"/>
      <c r="F49" s="24"/>
    </row>
    <row r="50" spans="1:6" ht="15" customHeight="1" x14ac:dyDescent="0.25">
      <c r="B50" s="1" t="s">
        <v>345</v>
      </c>
      <c r="C50" t="s">
        <v>346</v>
      </c>
      <c r="D50">
        <v>187.7</v>
      </c>
      <c r="E50">
        <v>20116</v>
      </c>
      <c r="F50">
        <v>154</v>
      </c>
    </row>
    <row r="51" spans="1:6" x14ac:dyDescent="0.25">
      <c r="B51" s="1" t="s">
        <v>347</v>
      </c>
      <c r="C51" t="s">
        <v>346</v>
      </c>
      <c r="D51">
        <v>1022.5</v>
      </c>
      <c r="E51">
        <v>109596</v>
      </c>
      <c r="F51">
        <v>854.7</v>
      </c>
    </row>
    <row r="52" spans="1:6" x14ac:dyDescent="0.25">
      <c r="B52" s="1" t="s">
        <v>348</v>
      </c>
      <c r="C52" t="s">
        <v>349</v>
      </c>
      <c r="D52">
        <v>85.9</v>
      </c>
      <c r="E52">
        <v>9204</v>
      </c>
      <c r="F52">
        <v>470.9</v>
      </c>
    </row>
    <row r="53" spans="1:6" x14ac:dyDescent="0.25">
      <c r="B53" s="1" t="s">
        <v>350</v>
      </c>
      <c r="C53" t="s">
        <v>351</v>
      </c>
      <c r="D53">
        <v>240.8</v>
      </c>
      <c r="E53">
        <v>25808</v>
      </c>
      <c r="F53">
        <v>386</v>
      </c>
    </row>
    <row r="54" spans="1:6" x14ac:dyDescent="0.25">
      <c r="B54" s="1" t="s">
        <v>352</v>
      </c>
      <c r="C54" t="s">
        <v>353</v>
      </c>
      <c r="D54">
        <v>298.89999999999998</v>
      </c>
      <c r="E54">
        <v>32039</v>
      </c>
      <c r="F54">
        <v>107.7</v>
      </c>
    </row>
    <row r="55" spans="1:6" x14ac:dyDescent="0.25">
      <c r="B55" s="1" t="s">
        <v>354</v>
      </c>
      <c r="C55" t="s">
        <v>355</v>
      </c>
      <c r="D55">
        <v>436</v>
      </c>
      <c r="E55">
        <v>46730</v>
      </c>
      <c r="F55">
        <v>245.8</v>
      </c>
    </row>
    <row r="56" spans="1:6" x14ac:dyDescent="0.25">
      <c r="A56" t="s">
        <v>334</v>
      </c>
      <c r="D56" s="50">
        <f>SUM(D50:D55)</f>
        <v>2271.8000000000002</v>
      </c>
      <c r="E56" s="50">
        <f>SUM(E50:E55)</f>
        <v>243493</v>
      </c>
      <c r="F56" s="50">
        <f>SUM(F50:F55)</f>
        <v>2219.1</v>
      </c>
    </row>
    <row r="57" spans="1:6" x14ac:dyDescent="0.25">
      <c r="A57" s="50" t="s">
        <v>335</v>
      </c>
    </row>
    <row r="58" spans="1:6" x14ac:dyDescent="0.25">
      <c r="B58" s="1" t="s">
        <v>356</v>
      </c>
      <c r="C58" t="s">
        <v>346</v>
      </c>
      <c r="D58">
        <v>56.7</v>
      </c>
      <c r="E58">
        <v>4696</v>
      </c>
      <c r="F58">
        <v>45.9</v>
      </c>
    </row>
    <row r="59" spans="1:6" x14ac:dyDescent="0.25">
      <c r="B59" s="1" t="s">
        <v>357</v>
      </c>
      <c r="C59" t="s">
        <v>349</v>
      </c>
      <c r="D59">
        <v>7.6</v>
      </c>
      <c r="E59">
        <v>625</v>
      </c>
      <c r="F59">
        <v>45</v>
      </c>
    </row>
    <row r="60" spans="1:6" x14ac:dyDescent="0.25">
      <c r="B60" s="1" t="s">
        <v>358</v>
      </c>
      <c r="C60" t="s">
        <v>351</v>
      </c>
      <c r="D60">
        <v>18.7</v>
      </c>
      <c r="E60">
        <v>1551</v>
      </c>
      <c r="F60">
        <v>31</v>
      </c>
    </row>
    <row r="61" spans="1:6" x14ac:dyDescent="0.25">
      <c r="B61" s="1" t="s">
        <v>359</v>
      </c>
      <c r="C61" t="s">
        <v>355</v>
      </c>
      <c r="D61">
        <v>77.3</v>
      </c>
      <c r="E61">
        <v>6402</v>
      </c>
      <c r="F61">
        <v>43.5</v>
      </c>
    </row>
    <row r="62" spans="1:6" x14ac:dyDescent="0.25">
      <c r="B62" s="1" t="s">
        <v>360</v>
      </c>
      <c r="C62" t="s">
        <v>361</v>
      </c>
      <c r="D62">
        <v>48.9</v>
      </c>
      <c r="E62">
        <v>4050</v>
      </c>
      <c r="F62">
        <v>15.6</v>
      </c>
    </row>
    <row r="63" spans="1:6" x14ac:dyDescent="0.25">
      <c r="A63" t="s">
        <v>343</v>
      </c>
      <c r="D63">
        <f>SUM(D58:D62)</f>
        <v>209.20000000000002</v>
      </c>
      <c r="E63">
        <f>SUM(E58:E62)</f>
        <v>17324</v>
      </c>
      <c r="F63">
        <f>SUM(F58:F62)</f>
        <v>181</v>
      </c>
    </row>
    <row r="65" spans="1:6" x14ac:dyDescent="0.25">
      <c r="D65" t="s">
        <v>344</v>
      </c>
      <c r="E65">
        <f>SUM(E56,E63)</f>
        <v>260817</v>
      </c>
      <c r="F65">
        <f>SUM(F56,F63)</f>
        <v>2400.1</v>
      </c>
    </row>
    <row r="67" spans="1:6" x14ac:dyDescent="0.25">
      <c r="A67" s="50" t="s">
        <v>77</v>
      </c>
    </row>
    <row r="68" spans="1:6" x14ac:dyDescent="0.25">
      <c r="A68" s="50" t="s">
        <v>319</v>
      </c>
      <c r="B68" s="24"/>
      <c r="C68" s="24"/>
      <c r="D68" s="24"/>
      <c r="E68" s="24"/>
      <c r="F68" s="24"/>
    </row>
    <row r="69" spans="1:6" ht="15" customHeight="1" x14ac:dyDescent="0.25">
      <c r="B69" s="1" t="s">
        <v>345</v>
      </c>
      <c r="C69" t="s">
        <v>362</v>
      </c>
      <c r="D69">
        <v>352.8</v>
      </c>
      <c r="E69">
        <v>36095</v>
      </c>
      <c r="F69">
        <v>368.6</v>
      </c>
    </row>
    <row r="70" spans="1:6" x14ac:dyDescent="0.25">
      <c r="B70" s="1" t="s">
        <v>347</v>
      </c>
      <c r="C70" t="s">
        <v>363</v>
      </c>
      <c r="D70">
        <v>351.3</v>
      </c>
      <c r="E70">
        <v>35946</v>
      </c>
      <c r="F70">
        <v>348.3</v>
      </c>
    </row>
    <row r="71" spans="1:6" x14ac:dyDescent="0.25">
      <c r="B71" s="1" t="s">
        <v>364</v>
      </c>
      <c r="C71" t="s">
        <v>365</v>
      </c>
      <c r="D71">
        <v>101.4</v>
      </c>
      <c r="E71">
        <v>10371</v>
      </c>
      <c r="F71">
        <v>112.8</v>
      </c>
    </row>
    <row r="72" spans="1:6" x14ac:dyDescent="0.25">
      <c r="B72" s="1" t="s">
        <v>348</v>
      </c>
      <c r="C72" t="s">
        <v>366</v>
      </c>
      <c r="D72">
        <v>274.10000000000002</v>
      </c>
      <c r="E72">
        <v>28044</v>
      </c>
      <c r="F72">
        <v>349.5</v>
      </c>
    </row>
    <row r="73" spans="1:6" x14ac:dyDescent="0.25">
      <c r="B73" s="1" t="s">
        <v>350</v>
      </c>
      <c r="C73" t="s">
        <v>366</v>
      </c>
      <c r="D73">
        <v>169.9</v>
      </c>
      <c r="E73">
        <v>17385</v>
      </c>
      <c r="F73">
        <v>291.39999999999998</v>
      </c>
    </row>
    <row r="74" spans="1:6" x14ac:dyDescent="0.25">
      <c r="B74" s="1" t="s">
        <v>352</v>
      </c>
      <c r="C74" t="s">
        <v>353</v>
      </c>
      <c r="D74">
        <v>185.5</v>
      </c>
      <c r="E74">
        <v>18977</v>
      </c>
      <c r="F74">
        <v>67.3</v>
      </c>
    </row>
    <row r="75" spans="1:6" x14ac:dyDescent="0.25">
      <c r="B75" s="1" t="s">
        <v>354</v>
      </c>
      <c r="C75" t="s">
        <v>355</v>
      </c>
      <c r="D75">
        <v>359.5</v>
      </c>
      <c r="E75">
        <v>36779</v>
      </c>
      <c r="F75">
        <v>206.3</v>
      </c>
    </row>
    <row r="76" spans="1:6" x14ac:dyDescent="0.25">
      <c r="A76" t="s">
        <v>334</v>
      </c>
      <c r="D76" s="50">
        <f>SUM(D69:D75)</f>
        <v>1794.5</v>
      </c>
      <c r="E76" s="50">
        <f>SUM(E69:E75)</f>
        <v>183597</v>
      </c>
      <c r="F76" s="50">
        <f>SUM(F69:F75)</f>
        <v>1744.1999999999998</v>
      </c>
    </row>
    <row r="77" spans="1:6" x14ac:dyDescent="0.25">
      <c r="A77" s="50" t="s">
        <v>335</v>
      </c>
    </row>
    <row r="78" spans="1:6" x14ac:dyDescent="0.25">
      <c r="B78" s="1" t="s">
        <v>356</v>
      </c>
      <c r="C78" t="s">
        <v>362</v>
      </c>
      <c r="D78">
        <v>43.1</v>
      </c>
      <c r="E78">
        <v>3147</v>
      </c>
      <c r="F78">
        <v>42</v>
      </c>
    </row>
    <row r="79" spans="1:6" x14ac:dyDescent="0.25">
      <c r="B79" s="1" t="s">
        <v>356</v>
      </c>
      <c r="C79" t="s">
        <v>363</v>
      </c>
      <c r="D79">
        <v>44.6</v>
      </c>
      <c r="E79">
        <v>3257</v>
      </c>
      <c r="F79">
        <v>41.4</v>
      </c>
    </row>
    <row r="80" spans="1:6" x14ac:dyDescent="0.25">
      <c r="B80" s="1" t="s">
        <v>357</v>
      </c>
      <c r="C80" t="s">
        <v>366</v>
      </c>
      <c r="D80">
        <v>22.9</v>
      </c>
      <c r="E80">
        <v>1674</v>
      </c>
      <c r="F80">
        <v>30</v>
      </c>
    </row>
    <row r="81" spans="1:6" x14ac:dyDescent="0.25">
      <c r="B81" s="1" t="s">
        <v>358</v>
      </c>
      <c r="C81" t="s">
        <v>366</v>
      </c>
      <c r="D81">
        <v>16.899999999999999</v>
      </c>
      <c r="E81">
        <v>1235</v>
      </c>
      <c r="F81">
        <v>30</v>
      </c>
    </row>
    <row r="82" spans="1:6" x14ac:dyDescent="0.25">
      <c r="B82" s="1" t="s">
        <v>359</v>
      </c>
      <c r="C82" t="s">
        <v>355</v>
      </c>
      <c r="D82">
        <v>45.8</v>
      </c>
      <c r="E82">
        <v>3347</v>
      </c>
      <c r="F82">
        <v>26</v>
      </c>
    </row>
    <row r="83" spans="1:6" x14ac:dyDescent="0.25">
      <c r="B83" s="1" t="s">
        <v>360</v>
      </c>
      <c r="C83" t="s">
        <v>361</v>
      </c>
      <c r="D83">
        <v>26.3</v>
      </c>
      <c r="E83">
        <v>1922</v>
      </c>
      <c r="F83">
        <v>8.3000000000000007</v>
      </c>
    </row>
    <row r="84" spans="1:6" x14ac:dyDescent="0.25">
      <c r="A84" t="s">
        <v>343</v>
      </c>
      <c r="D84">
        <f>SUM(D78:D83)</f>
        <v>199.60000000000002</v>
      </c>
      <c r="E84">
        <f>SUM(E78:E83)</f>
        <v>14582</v>
      </c>
      <c r="F84">
        <f>SUM(F78:F83)</f>
        <v>177.70000000000002</v>
      </c>
    </row>
    <row r="86" spans="1:6" x14ac:dyDescent="0.25">
      <c r="D86" t="s">
        <v>344</v>
      </c>
      <c r="E86">
        <f>SUM(E76,E84)</f>
        <v>198179</v>
      </c>
      <c r="F86">
        <f>SUM(F76,F84)</f>
        <v>1921.8999999999999</v>
      </c>
    </row>
    <row r="88" spans="1:6" x14ac:dyDescent="0.25">
      <c r="A88" s="50" t="s">
        <v>80</v>
      </c>
    </row>
    <row r="89" spans="1:6" x14ac:dyDescent="0.25">
      <c r="A89" s="50" t="s">
        <v>319</v>
      </c>
      <c r="B89" s="24"/>
      <c r="C89" s="24"/>
      <c r="D89" s="24"/>
      <c r="E89" s="24"/>
      <c r="F89" s="24"/>
    </row>
    <row r="90" spans="1:6" ht="15" customHeight="1" x14ac:dyDescent="0.25">
      <c r="B90" s="1" t="s">
        <v>367</v>
      </c>
      <c r="C90" t="s">
        <v>361</v>
      </c>
      <c r="D90">
        <v>26.2</v>
      </c>
      <c r="E90">
        <v>523.4</v>
      </c>
      <c r="F90">
        <v>10.73</v>
      </c>
    </row>
    <row r="91" spans="1:6" x14ac:dyDescent="0.25">
      <c r="B91" s="1" t="s">
        <v>345</v>
      </c>
      <c r="C91" t="s">
        <v>346</v>
      </c>
      <c r="D91">
        <v>467.7</v>
      </c>
      <c r="E91">
        <v>9353.4</v>
      </c>
      <c r="F91">
        <v>428.66</v>
      </c>
    </row>
    <row r="92" spans="1:6" x14ac:dyDescent="0.25">
      <c r="B92" s="1" t="s">
        <v>345</v>
      </c>
      <c r="C92" t="s">
        <v>362</v>
      </c>
      <c r="D92">
        <v>28.4</v>
      </c>
      <c r="E92">
        <v>568.20000000000005</v>
      </c>
      <c r="F92">
        <v>25.12</v>
      </c>
    </row>
    <row r="93" spans="1:6" x14ac:dyDescent="0.25">
      <c r="B93" s="1" t="s">
        <v>347</v>
      </c>
      <c r="C93" t="s">
        <v>346</v>
      </c>
      <c r="D93">
        <v>1170.5999999999999</v>
      </c>
      <c r="E93">
        <v>23412.799999999999</v>
      </c>
      <c r="F93">
        <v>898.42</v>
      </c>
    </row>
    <row r="94" spans="1:6" x14ac:dyDescent="0.25">
      <c r="B94" s="1" t="s">
        <v>368</v>
      </c>
      <c r="C94" t="s">
        <v>346</v>
      </c>
      <c r="D94">
        <v>357.2</v>
      </c>
      <c r="E94">
        <v>7144.8</v>
      </c>
      <c r="F94">
        <v>224.68</v>
      </c>
    </row>
    <row r="95" spans="1:6" x14ac:dyDescent="0.25">
      <c r="B95" s="1" t="s">
        <v>369</v>
      </c>
      <c r="C95" t="s">
        <v>346</v>
      </c>
      <c r="D95">
        <v>322.7</v>
      </c>
      <c r="E95">
        <v>6453.4</v>
      </c>
      <c r="F95">
        <v>284.29000000000002</v>
      </c>
    </row>
    <row r="96" spans="1:6" x14ac:dyDescent="0.25">
      <c r="B96" s="1" t="s">
        <v>370</v>
      </c>
      <c r="C96" t="s">
        <v>362</v>
      </c>
      <c r="D96">
        <v>40.5</v>
      </c>
      <c r="E96">
        <v>810.2</v>
      </c>
      <c r="F96">
        <v>35.82</v>
      </c>
    </row>
    <row r="97" spans="1:6" x14ac:dyDescent="0.25">
      <c r="B97" s="1" t="s">
        <v>371</v>
      </c>
      <c r="C97" t="s">
        <v>346</v>
      </c>
      <c r="D97">
        <v>1.8</v>
      </c>
      <c r="E97">
        <v>35.5</v>
      </c>
      <c r="F97">
        <v>1.24</v>
      </c>
    </row>
    <row r="98" spans="1:6" x14ac:dyDescent="0.25">
      <c r="B98" s="1" t="s">
        <v>372</v>
      </c>
      <c r="C98" t="s">
        <v>373</v>
      </c>
      <c r="D98">
        <v>564.1</v>
      </c>
      <c r="E98">
        <v>7784.8</v>
      </c>
      <c r="F98">
        <v>1199</v>
      </c>
    </row>
    <row r="99" spans="1:6" x14ac:dyDescent="0.25">
      <c r="B99" s="1" t="s">
        <v>374</v>
      </c>
      <c r="C99" t="s">
        <v>375</v>
      </c>
      <c r="D99">
        <v>1049.8</v>
      </c>
      <c r="E99">
        <v>20996.3</v>
      </c>
      <c r="F99">
        <v>480.07</v>
      </c>
    </row>
    <row r="100" spans="1:6" x14ac:dyDescent="0.25">
      <c r="B100" s="1" t="s">
        <v>374</v>
      </c>
      <c r="C100" t="s">
        <v>376</v>
      </c>
      <c r="D100">
        <v>678.7</v>
      </c>
      <c r="E100">
        <v>13574.2</v>
      </c>
      <c r="F100">
        <v>250.4</v>
      </c>
    </row>
    <row r="101" spans="1:6" x14ac:dyDescent="0.25">
      <c r="A101" t="s">
        <v>334</v>
      </c>
      <c r="D101" s="50">
        <f>SUM(D90:D100)</f>
        <v>4707.7</v>
      </c>
      <c r="E101" s="50">
        <f>SUM(E90:E100)</f>
        <v>90657</v>
      </c>
      <c r="F101" s="50">
        <f>SUM(F90:F100)</f>
        <v>3838.4300000000003</v>
      </c>
    </row>
    <row r="102" spans="1:6" x14ac:dyDescent="0.25">
      <c r="A102" s="50" t="s">
        <v>335</v>
      </c>
    </row>
    <row r="103" spans="1:6" x14ac:dyDescent="0.25">
      <c r="B103" s="1" t="s">
        <v>367</v>
      </c>
      <c r="C103" t="s">
        <v>377</v>
      </c>
      <c r="D103">
        <v>26.2</v>
      </c>
      <c r="E103">
        <v>183.2</v>
      </c>
      <c r="F103">
        <v>10.73</v>
      </c>
    </row>
    <row r="104" spans="1:6" x14ac:dyDescent="0.25">
      <c r="B104" s="1" t="s">
        <v>374</v>
      </c>
      <c r="C104" t="s">
        <v>375</v>
      </c>
      <c r="D104">
        <v>68.5</v>
      </c>
      <c r="E104">
        <v>479.5</v>
      </c>
      <c r="F104">
        <v>35.61</v>
      </c>
    </row>
    <row r="105" spans="1:6" x14ac:dyDescent="0.25">
      <c r="B105" s="1" t="s">
        <v>370</v>
      </c>
      <c r="C105" t="s">
        <v>362</v>
      </c>
      <c r="D105">
        <v>40.5</v>
      </c>
      <c r="E105">
        <v>283.60000000000002</v>
      </c>
      <c r="F105">
        <v>35.82</v>
      </c>
    </row>
    <row r="106" spans="1:6" x14ac:dyDescent="0.25">
      <c r="B106" s="1" t="s">
        <v>371</v>
      </c>
      <c r="C106" t="s">
        <v>346</v>
      </c>
      <c r="D106">
        <v>1.8</v>
      </c>
      <c r="E106">
        <v>12.4</v>
      </c>
      <c r="F106">
        <v>1.24</v>
      </c>
    </row>
    <row r="107" spans="1:6" x14ac:dyDescent="0.25">
      <c r="A107" t="s">
        <v>343</v>
      </c>
      <c r="D107">
        <f>SUM(D103:D106)</f>
        <v>137</v>
      </c>
      <c r="E107">
        <f>SUM(E103:E106)</f>
        <v>958.7</v>
      </c>
      <c r="F107">
        <f>SUM(F103:F106)</f>
        <v>83.399999999999991</v>
      </c>
    </row>
    <row r="109" spans="1:6" x14ac:dyDescent="0.25">
      <c r="D109" t="s">
        <v>344</v>
      </c>
      <c r="E109">
        <f>SUM(E101,E107)</f>
        <v>91615.7</v>
      </c>
      <c r="F109">
        <f>SUM(F101,F107)</f>
        <v>3921.8300000000004</v>
      </c>
    </row>
    <row r="111" spans="1:6" x14ac:dyDescent="0.25">
      <c r="A111" s="50" t="s">
        <v>83</v>
      </c>
    </row>
    <row r="112" spans="1:6" x14ac:dyDescent="0.25">
      <c r="A112" s="50" t="s">
        <v>319</v>
      </c>
      <c r="B112" s="24"/>
      <c r="C112" s="24"/>
      <c r="D112" s="24"/>
      <c r="E112" s="24"/>
      <c r="F112" s="24"/>
    </row>
    <row r="113" spans="1:6" ht="15" customHeight="1" x14ac:dyDescent="0.25">
      <c r="B113" s="1" t="s">
        <v>378</v>
      </c>
      <c r="C113" t="s">
        <v>346</v>
      </c>
      <c r="D113">
        <v>353</v>
      </c>
      <c r="E113">
        <v>36971</v>
      </c>
      <c r="F113">
        <v>295</v>
      </c>
    </row>
    <row r="114" spans="1:6" x14ac:dyDescent="0.25">
      <c r="B114" s="1" t="s">
        <v>379</v>
      </c>
      <c r="C114" t="s">
        <v>346</v>
      </c>
      <c r="D114">
        <v>1209.2</v>
      </c>
      <c r="E114">
        <v>126661</v>
      </c>
      <c r="F114">
        <v>1013.5</v>
      </c>
    </row>
    <row r="115" spans="1:6" x14ac:dyDescent="0.25">
      <c r="B115" s="1" t="s">
        <v>348</v>
      </c>
      <c r="C115" t="s">
        <v>351</v>
      </c>
      <c r="D115">
        <v>439.7</v>
      </c>
      <c r="E115">
        <v>46053</v>
      </c>
      <c r="F115">
        <v>545.5</v>
      </c>
    </row>
    <row r="116" spans="1:6" x14ac:dyDescent="0.25">
      <c r="B116" s="1" t="s">
        <v>350</v>
      </c>
      <c r="C116" t="s">
        <v>351</v>
      </c>
      <c r="D116">
        <v>219.8</v>
      </c>
      <c r="E116">
        <v>23019</v>
      </c>
      <c r="F116">
        <v>376.2</v>
      </c>
    </row>
    <row r="117" spans="1:6" x14ac:dyDescent="0.25">
      <c r="B117" s="1" t="s">
        <v>380</v>
      </c>
      <c r="C117" t="s">
        <v>381</v>
      </c>
      <c r="D117">
        <v>45</v>
      </c>
      <c r="E117">
        <v>4718</v>
      </c>
      <c r="F117">
        <v>88</v>
      </c>
    </row>
    <row r="118" spans="1:6" x14ac:dyDescent="0.25">
      <c r="B118" s="1" t="s">
        <v>352</v>
      </c>
      <c r="C118" t="s">
        <v>353</v>
      </c>
      <c r="D118">
        <v>254.6</v>
      </c>
      <c r="E118">
        <v>26665</v>
      </c>
      <c r="F118">
        <v>89.6</v>
      </c>
    </row>
    <row r="119" spans="1:6" x14ac:dyDescent="0.25">
      <c r="B119" s="1" t="s">
        <v>354</v>
      </c>
      <c r="C119" t="s">
        <v>355</v>
      </c>
      <c r="D119">
        <v>487.2</v>
      </c>
      <c r="E119">
        <v>51033</v>
      </c>
      <c r="F119">
        <v>279.2</v>
      </c>
    </row>
    <row r="120" spans="1:6" x14ac:dyDescent="0.25">
      <c r="A120" t="s">
        <v>334</v>
      </c>
      <c r="D120" s="50">
        <f>SUM(D113:D119)</f>
        <v>3008.5</v>
      </c>
      <c r="E120" s="50">
        <f>SUM(E113:E119)</f>
        <v>315120</v>
      </c>
      <c r="F120" s="50">
        <f>SUM(F113:F118)</f>
        <v>2407.7999999999997</v>
      </c>
    </row>
    <row r="121" spans="1:6" x14ac:dyDescent="0.25">
      <c r="A121" s="50" t="s">
        <v>335</v>
      </c>
    </row>
    <row r="122" spans="1:6" x14ac:dyDescent="0.25">
      <c r="B122" s="1" t="s">
        <v>356</v>
      </c>
      <c r="C122" t="s">
        <v>346</v>
      </c>
      <c r="D122">
        <v>89.1</v>
      </c>
      <c r="E122">
        <v>6949</v>
      </c>
      <c r="F122">
        <v>73.2</v>
      </c>
    </row>
    <row r="123" spans="1:6" x14ac:dyDescent="0.25">
      <c r="B123" s="1" t="s">
        <v>357</v>
      </c>
      <c r="C123" t="s">
        <v>351</v>
      </c>
      <c r="D123">
        <v>35.700000000000003</v>
      </c>
      <c r="E123">
        <v>2779</v>
      </c>
      <c r="F123">
        <v>45</v>
      </c>
    </row>
    <row r="124" spans="1:6" x14ac:dyDescent="0.25">
      <c r="B124" s="1" t="s">
        <v>358</v>
      </c>
      <c r="C124" t="s">
        <v>351</v>
      </c>
      <c r="D124">
        <v>17.8</v>
      </c>
      <c r="E124">
        <v>1391</v>
      </c>
      <c r="F124">
        <v>31.6</v>
      </c>
    </row>
    <row r="125" spans="1:6" x14ac:dyDescent="0.25">
      <c r="B125" s="1" t="s">
        <v>359</v>
      </c>
      <c r="C125" t="s">
        <v>353</v>
      </c>
      <c r="D125">
        <v>61.5</v>
      </c>
      <c r="E125">
        <v>4793</v>
      </c>
      <c r="F125">
        <v>21.4</v>
      </c>
    </row>
    <row r="126" spans="1:6" x14ac:dyDescent="0.25">
      <c r="B126" s="1" t="s">
        <v>360</v>
      </c>
      <c r="C126" t="s">
        <v>376</v>
      </c>
      <c r="D126">
        <v>28.5</v>
      </c>
      <c r="E126">
        <v>2222</v>
      </c>
      <c r="F126">
        <v>8.9</v>
      </c>
    </row>
    <row r="127" spans="1:6" x14ac:dyDescent="0.25">
      <c r="A127" t="s">
        <v>343</v>
      </c>
      <c r="D127">
        <f>SUM(D122:D126)</f>
        <v>232.6</v>
      </c>
      <c r="E127">
        <f>SUM(E122:E126)</f>
        <v>18134</v>
      </c>
      <c r="F127">
        <f>SUM(F122:F126)</f>
        <v>180.10000000000002</v>
      </c>
    </row>
    <row r="129" spans="1:6" x14ac:dyDescent="0.25">
      <c r="D129" t="s">
        <v>344</v>
      </c>
      <c r="E129">
        <f>SUM(E120,E127)</f>
        <v>333254</v>
      </c>
      <c r="F129">
        <f>SUM(F120,F127)</f>
        <v>2587.8999999999996</v>
      </c>
    </row>
    <row r="131" spans="1:6" x14ac:dyDescent="0.25">
      <c r="A131" s="50" t="s">
        <v>85</v>
      </c>
    </row>
    <row r="132" spans="1:6" x14ac:dyDescent="0.25">
      <c r="A132" s="50" t="s">
        <v>319</v>
      </c>
      <c r="B132" s="24"/>
      <c r="C132" s="24"/>
      <c r="D132" s="24"/>
      <c r="E132" s="24"/>
      <c r="F132" s="24"/>
    </row>
    <row r="133" spans="1:6" ht="15" customHeight="1" x14ac:dyDescent="0.25">
      <c r="B133" s="1" t="s">
        <v>367</v>
      </c>
      <c r="C133" t="s">
        <v>367</v>
      </c>
      <c r="D133">
        <v>47.62</v>
      </c>
      <c r="E133">
        <v>4176083.52</v>
      </c>
      <c r="F133">
        <v>21.05</v>
      </c>
    </row>
    <row r="134" spans="1:6" x14ac:dyDescent="0.25">
      <c r="B134" s="1" t="s">
        <v>382</v>
      </c>
      <c r="C134" t="s">
        <v>383</v>
      </c>
      <c r="D134">
        <v>262.77</v>
      </c>
      <c r="E134">
        <v>23043702.530000001</v>
      </c>
      <c r="F134">
        <v>172.59</v>
      </c>
    </row>
    <row r="135" spans="1:6" x14ac:dyDescent="0.25">
      <c r="B135" s="1" t="s">
        <v>382</v>
      </c>
      <c r="C135" t="s">
        <v>376</v>
      </c>
      <c r="D135">
        <v>232.32</v>
      </c>
      <c r="E135">
        <v>20373534.719999999</v>
      </c>
      <c r="F135">
        <v>85.25</v>
      </c>
    </row>
    <row r="136" spans="1:6" x14ac:dyDescent="0.25">
      <c r="B136" s="1" t="s">
        <v>384</v>
      </c>
      <c r="C136" t="s">
        <v>385</v>
      </c>
      <c r="D136">
        <v>319.52</v>
      </c>
      <c r="E136">
        <v>17123447.879999999</v>
      </c>
      <c r="F136">
        <v>304.3</v>
      </c>
    </row>
    <row r="137" spans="1:6" x14ac:dyDescent="0.25">
      <c r="B137" s="1" t="s">
        <v>386</v>
      </c>
      <c r="C137" t="s">
        <v>380</v>
      </c>
      <c r="D137">
        <v>9.1</v>
      </c>
      <c r="E137">
        <v>576357.6</v>
      </c>
      <c r="F137">
        <v>18.2</v>
      </c>
    </row>
    <row r="138" spans="1:6" x14ac:dyDescent="0.25">
      <c r="B138" s="1" t="s">
        <v>387</v>
      </c>
      <c r="C138" t="s">
        <v>388</v>
      </c>
      <c r="D138">
        <v>39.15</v>
      </c>
      <c r="E138">
        <v>3433298.4</v>
      </c>
      <c r="F138">
        <v>39.15</v>
      </c>
    </row>
    <row r="139" spans="1:6" x14ac:dyDescent="0.25">
      <c r="B139" s="1" t="s">
        <v>389</v>
      </c>
      <c r="C139" t="s">
        <v>390</v>
      </c>
      <c r="D139">
        <v>717.07</v>
      </c>
      <c r="E139">
        <v>62883942.710000001</v>
      </c>
      <c r="F139">
        <v>657.86</v>
      </c>
    </row>
    <row r="140" spans="1:6" x14ac:dyDescent="0.25">
      <c r="B140" s="1" t="s">
        <v>391</v>
      </c>
      <c r="C140" t="s">
        <v>390</v>
      </c>
      <c r="D140">
        <v>1399.85</v>
      </c>
      <c r="E140">
        <v>122761622.69</v>
      </c>
      <c r="F140">
        <v>1284.27</v>
      </c>
    </row>
    <row r="141" spans="1:6" x14ac:dyDescent="0.25">
      <c r="B141" s="1" t="s">
        <v>392</v>
      </c>
      <c r="C141" t="s">
        <v>393</v>
      </c>
      <c r="D141">
        <v>39.119999999999997</v>
      </c>
      <c r="E141">
        <v>3430667.52</v>
      </c>
      <c r="F141">
        <v>24</v>
      </c>
    </row>
    <row r="142" spans="1:6" x14ac:dyDescent="0.25">
      <c r="B142" s="1" t="s">
        <v>394</v>
      </c>
      <c r="C142" t="s">
        <v>395</v>
      </c>
      <c r="D142">
        <v>161.08000000000001</v>
      </c>
      <c r="E142">
        <v>14125896.289999999</v>
      </c>
      <c r="F142">
        <v>374.6</v>
      </c>
    </row>
    <row r="143" spans="1:6" x14ac:dyDescent="0.25">
      <c r="A143" t="s">
        <v>334</v>
      </c>
      <c r="D143" s="50">
        <f>SUM(D133:D142)</f>
        <v>3227.6</v>
      </c>
      <c r="E143" s="50">
        <f>SUM(E133:E142)</f>
        <v>271928553.86000001</v>
      </c>
      <c r="F143" s="50">
        <f>SUM(F133:F142)</f>
        <v>2981.27</v>
      </c>
    </row>
    <row r="144" spans="1:6" x14ac:dyDescent="0.25">
      <c r="A144" s="50" t="s">
        <v>335</v>
      </c>
    </row>
    <row r="145" spans="1:6" x14ac:dyDescent="0.25">
      <c r="A145" t="s">
        <v>343</v>
      </c>
      <c r="D145" t="e">
        <f>SUM(#REF!)</f>
        <v>#REF!</v>
      </c>
      <c r="E145" t="e">
        <f>SUM(#REF!)</f>
        <v>#REF!</v>
      </c>
    </row>
    <row r="147" spans="1:6" x14ac:dyDescent="0.25">
      <c r="D147" t="s">
        <v>344</v>
      </c>
      <c r="E147">
        <f>SUM(E143)</f>
        <v>271928553.86000001</v>
      </c>
      <c r="F147">
        <f>SUM(F143)</f>
        <v>2981.27</v>
      </c>
    </row>
    <row r="149" spans="1:6" x14ac:dyDescent="0.25">
      <c r="A149" s="50" t="s">
        <v>92</v>
      </c>
    </row>
    <row r="150" spans="1:6" x14ac:dyDescent="0.25">
      <c r="A150" s="50" t="s">
        <v>319</v>
      </c>
      <c r="B150" s="24"/>
      <c r="C150" s="24"/>
      <c r="D150" s="24"/>
      <c r="E150" s="24"/>
      <c r="F150" s="24"/>
    </row>
    <row r="151" spans="1:6" ht="15" customHeight="1" x14ac:dyDescent="0.25">
      <c r="B151" s="1" t="s">
        <v>396</v>
      </c>
      <c r="C151" t="s">
        <v>397</v>
      </c>
      <c r="D151">
        <v>402.9</v>
      </c>
      <c r="E151">
        <v>35335.199999999997</v>
      </c>
      <c r="F151">
        <v>343.7</v>
      </c>
    </row>
    <row r="152" spans="1:6" x14ac:dyDescent="0.25">
      <c r="B152" s="1" t="s">
        <v>348</v>
      </c>
      <c r="C152" t="s">
        <v>398</v>
      </c>
      <c r="D152">
        <v>191.7</v>
      </c>
      <c r="E152">
        <v>16809.2</v>
      </c>
      <c r="F152">
        <v>235.9</v>
      </c>
    </row>
    <row r="153" spans="1:6" x14ac:dyDescent="0.25">
      <c r="B153" s="1" t="s">
        <v>358</v>
      </c>
      <c r="C153" t="s">
        <v>399</v>
      </c>
      <c r="D153">
        <v>40.1</v>
      </c>
      <c r="E153">
        <v>3518.9</v>
      </c>
      <c r="F153">
        <v>70.900000000000006</v>
      </c>
    </row>
    <row r="154" spans="1:6" x14ac:dyDescent="0.25">
      <c r="B154" s="1" t="s">
        <v>400</v>
      </c>
      <c r="C154" t="s">
        <v>381</v>
      </c>
      <c r="D154">
        <v>61.1</v>
      </c>
      <c r="E154">
        <v>5362.4</v>
      </c>
      <c r="F154">
        <v>138.19999999999999</v>
      </c>
    </row>
    <row r="155" spans="1:6" x14ac:dyDescent="0.25">
      <c r="B155" s="1" t="s">
        <v>401</v>
      </c>
      <c r="C155" t="s">
        <v>355</v>
      </c>
      <c r="D155">
        <v>11.5</v>
      </c>
      <c r="E155">
        <v>1007.8</v>
      </c>
      <c r="F155">
        <v>6.1</v>
      </c>
    </row>
    <row r="156" spans="1:6" x14ac:dyDescent="0.25">
      <c r="B156" s="1" t="s">
        <v>401</v>
      </c>
      <c r="C156" t="s">
        <v>353</v>
      </c>
      <c r="D156">
        <v>128</v>
      </c>
      <c r="E156">
        <v>11226.7</v>
      </c>
      <c r="F156">
        <v>47.8</v>
      </c>
    </row>
    <row r="157" spans="1:6" x14ac:dyDescent="0.25">
      <c r="A157" t="s">
        <v>334</v>
      </c>
      <c r="D157" s="50">
        <f>SUM(D151:D156)</f>
        <v>835.3</v>
      </c>
      <c r="E157" s="50">
        <f>SUM(E151:E156)</f>
        <v>73260.2</v>
      </c>
      <c r="F157" s="50">
        <f>SUM(F151:F156)</f>
        <v>842.6</v>
      </c>
    </row>
    <row r="158" spans="1:6" x14ac:dyDescent="0.25">
      <c r="A158" s="50" t="s">
        <v>335</v>
      </c>
    </row>
    <row r="159" spans="1:6" x14ac:dyDescent="0.25">
      <c r="B159" s="1" t="s">
        <v>356</v>
      </c>
      <c r="C159" t="s">
        <v>397</v>
      </c>
      <c r="D159">
        <v>13.5</v>
      </c>
      <c r="E159">
        <v>852.8</v>
      </c>
      <c r="F159">
        <v>11.5</v>
      </c>
    </row>
    <row r="160" spans="1:6" x14ac:dyDescent="0.25">
      <c r="B160" s="1" t="s">
        <v>402</v>
      </c>
      <c r="C160" t="s">
        <v>398</v>
      </c>
      <c r="D160">
        <v>11.9</v>
      </c>
      <c r="E160">
        <v>752.2</v>
      </c>
      <c r="F160">
        <v>14.6</v>
      </c>
    </row>
    <row r="161" spans="1:6" x14ac:dyDescent="0.25">
      <c r="B161" s="1" t="s">
        <v>358</v>
      </c>
      <c r="C161" t="s">
        <v>399</v>
      </c>
      <c r="D161">
        <v>8.3000000000000007</v>
      </c>
      <c r="E161">
        <v>528.5</v>
      </c>
      <c r="F161">
        <v>14.6</v>
      </c>
    </row>
    <row r="162" spans="1:6" x14ac:dyDescent="0.25">
      <c r="B162" s="1" t="s">
        <v>403</v>
      </c>
      <c r="C162" t="s">
        <v>376</v>
      </c>
      <c r="D162">
        <v>21</v>
      </c>
      <c r="E162">
        <v>1332</v>
      </c>
      <c r="F162">
        <v>5.6</v>
      </c>
    </row>
    <row r="163" spans="1:6" x14ac:dyDescent="0.25">
      <c r="B163" s="1" t="s">
        <v>359</v>
      </c>
      <c r="C163" t="s">
        <v>353</v>
      </c>
      <c r="D163">
        <v>8.4</v>
      </c>
      <c r="E163">
        <v>534.6</v>
      </c>
      <c r="F163">
        <v>3.2</v>
      </c>
    </row>
    <row r="164" spans="1:6" x14ac:dyDescent="0.25">
      <c r="A164" t="s">
        <v>343</v>
      </c>
      <c r="D164">
        <f>SUM(D159:D163)</f>
        <v>63.1</v>
      </c>
      <c r="E164">
        <f>SUM(E159:E163)</f>
        <v>4000.1</v>
      </c>
      <c r="F164">
        <f>SUM(F159:F163)</f>
        <v>49.500000000000007</v>
      </c>
    </row>
    <row r="166" spans="1:6" x14ac:dyDescent="0.25">
      <c r="D166" t="s">
        <v>344</v>
      </c>
      <c r="E166">
        <f>SUM(E157,E164)</f>
        <v>77260.3</v>
      </c>
      <c r="F166">
        <f>SUM(F157,F164)</f>
        <v>892.1</v>
      </c>
    </row>
    <row r="168" spans="1:6" x14ac:dyDescent="0.25">
      <c r="A168" s="50" t="s">
        <v>95</v>
      </c>
    </row>
    <row r="169" spans="1:6" x14ac:dyDescent="0.25">
      <c r="A169" s="50" t="s">
        <v>319</v>
      </c>
      <c r="B169" s="24"/>
      <c r="C169" s="24"/>
      <c r="D169" s="24"/>
      <c r="E169" s="24"/>
      <c r="F169" s="24"/>
    </row>
    <row r="170" spans="1:6" ht="15" customHeight="1" x14ac:dyDescent="0.25">
      <c r="B170" s="1" t="s">
        <v>367</v>
      </c>
      <c r="C170" t="s">
        <v>361</v>
      </c>
      <c r="D170">
        <v>15</v>
      </c>
      <c r="E170">
        <v>299</v>
      </c>
      <c r="F170">
        <v>5.94</v>
      </c>
    </row>
    <row r="171" spans="1:6" x14ac:dyDescent="0.25">
      <c r="B171" s="1" t="s">
        <v>404</v>
      </c>
      <c r="C171" t="s">
        <v>346</v>
      </c>
      <c r="D171">
        <v>1254.5999999999999</v>
      </c>
      <c r="E171">
        <v>25091.599999999999</v>
      </c>
      <c r="F171">
        <v>962.84</v>
      </c>
    </row>
    <row r="172" spans="1:6" x14ac:dyDescent="0.25">
      <c r="B172" s="1" t="s">
        <v>385</v>
      </c>
      <c r="C172" t="s">
        <v>405</v>
      </c>
      <c r="D172">
        <v>202.5</v>
      </c>
      <c r="E172">
        <v>4049.6</v>
      </c>
      <c r="F172">
        <v>419.21</v>
      </c>
    </row>
    <row r="173" spans="1:6" x14ac:dyDescent="0.25">
      <c r="B173" s="1" t="s">
        <v>372</v>
      </c>
      <c r="C173" t="s">
        <v>406</v>
      </c>
      <c r="D173">
        <v>261</v>
      </c>
      <c r="E173">
        <v>3601.4</v>
      </c>
      <c r="F173">
        <v>375.82</v>
      </c>
    </row>
    <row r="174" spans="1:6" x14ac:dyDescent="0.25">
      <c r="B174" s="1" t="s">
        <v>374</v>
      </c>
      <c r="C174" t="s">
        <v>375</v>
      </c>
      <c r="D174">
        <v>355.3</v>
      </c>
      <c r="E174">
        <v>7106.4</v>
      </c>
      <c r="F174">
        <v>148.08000000000001</v>
      </c>
    </row>
    <row r="175" spans="1:6" x14ac:dyDescent="0.25">
      <c r="B175" s="1" t="s">
        <v>374</v>
      </c>
      <c r="C175" t="s">
        <v>353</v>
      </c>
      <c r="D175">
        <v>168.2</v>
      </c>
      <c r="E175">
        <v>3363.4</v>
      </c>
      <c r="F175">
        <v>51.96</v>
      </c>
    </row>
    <row r="176" spans="1:6" x14ac:dyDescent="0.25">
      <c r="A176" t="s">
        <v>334</v>
      </c>
      <c r="D176" s="50">
        <f>SUM(D170:D175)</f>
        <v>2256.6</v>
      </c>
      <c r="E176" s="50">
        <f>SUM(E170:E175)</f>
        <v>43511.4</v>
      </c>
      <c r="F176" s="50">
        <f>SUM(F170:F175)</f>
        <v>1963.85</v>
      </c>
    </row>
    <row r="177" spans="1:6" x14ac:dyDescent="0.25">
      <c r="A177" s="50" t="s">
        <v>335</v>
      </c>
    </row>
    <row r="178" spans="1:6" x14ac:dyDescent="0.25">
      <c r="A178" t="s">
        <v>343</v>
      </c>
      <c r="D178" t="e">
        <f>SUM(#REF!)</f>
        <v>#REF!</v>
      </c>
      <c r="E178" t="e">
        <f>SUM(#REF!)</f>
        <v>#REF!</v>
      </c>
    </row>
    <row r="180" spans="1:6" x14ac:dyDescent="0.25">
      <c r="D180" t="s">
        <v>344</v>
      </c>
      <c r="E180">
        <f>SUM(E176)</f>
        <v>43511.4</v>
      </c>
      <c r="F180">
        <f>SUM(F176)</f>
        <v>1963.85</v>
      </c>
    </row>
    <row r="182" spans="1:6" x14ac:dyDescent="0.25">
      <c r="A182" s="50" t="s">
        <v>98</v>
      </c>
    </row>
    <row r="183" spans="1:6" x14ac:dyDescent="0.25">
      <c r="A183" s="50" t="s">
        <v>319</v>
      </c>
      <c r="B183" s="24"/>
      <c r="C183" s="24"/>
      <c r="D183" s="24"/>
      <c r="E183" s="24"/>
      <c r="F183" s="24"/>
    </row>
    <row r="184" spans="1:6" ht="15" customHeight="1" x14ac:dyDescent="0.25">
      <c r="B184" s="1" t="s">
        <v>407</v>
      </c>
      <c r="C184" t="s">
        <v>408</v>
      </c>
      <c r="D184">
        <v>59.2</v>
      </c>
      <c r="E184">
        <v>5771.4</v>
      </c>
      <c r="F184">
        <v>202.3</v>
      </c>
    </row>
    <row r="185" spans="1:6" x14ac:dyDescent="0.25">
      <c r="B185" s="1" t="s">
        <v>409</v>
      </c>
      <c r="C185" t="s">
        <v>397</v>
      </c>
      <c r="D185">
        <v>216.9</v>
      </c>
      <c r="E185">
        <v>21134.7</v>
      </c>
      <c r="F185">
        <v>212.1</v>
      </c>
    </row>
    <row r="186" spans="1:6" x14ac:dyDescent="0.25">
      <c r="B186" s="1" t="s">
        <v>347</v>
      </c>
      <c r="C186" t="s">
        <v>410</v>
      </c>
      <c r="D186">
        <v>1042.0999999999999</v>
      </c>
      <c r="E186">
        <v>101542.2</v>
      </c>
      <c r="F186">
        <v>1525.9</v>
      </c>
    </row>
    <row r="187" spans="1:6" x14ac:dyDescent="0.25">
      <c r="B187" s="1" t="s">
        <v>364</v>
      </c>
      <c r="C187" t="s">
        <v>411</v>
      </c>
      <c r="D187">
        <v>689.6</v>
      </c>
      <c r="E187">
        <v>67193.3</v>
      </c>
      <c r="F187">
        <v>828.7</v>
      </c>
    </row>
    <row r="188" spans="1:6" x14ac:dyDescent="0.25">
      <c r="B188" s="1" t="s">
        <v>412</v>
      </c>
      <c r="C188" t="s">
        <v>397</v>
      </c>
      <c r="D188">
        <v>214.1</v>
      </c>
      <c r="E188">
        <v>20864.8</v>
      </c>
      <c r="F188">
        <v>206.3</v>
      </c>
    </row>
    <row r="189" spans="1:6" x14ac:dyDescent="0.25">
      <c r="B189" s="1" t="s">
        <v>385</v>
      </c>
      <c r="C189" t="s">
        <v>351</v>
      </c>
      <c r="D189">
        <v>1644.8</v>
      </c>
      <c r="E189">
        <v>160268.9</v>
      </c>
      <c r="F189">
        <v>1343.4</v>
      </c>
    </row>
    <row r="190" spans="1:6" x14ac:dyDescent="0.25">
      <c r="B190" s="1" t="s">
        <v>413</v>
      </c>
      <c r="C190" t="s">
        <v>351</v>
      </c>
      <c r="D190">
        <v>613.1</v>
      </c>
      <c r="E190">
        <v>59743.3</v>
      </c>
      <c r="F190">
        <v>1034.2</v>
      </c>
    </row>
    <row r="191" spans="1:6" x14ac:dyDescent="0.25">
      <c r="B191" s="1" t="s">
        <v>414</v>
      </c>
      <c r="C191" t="s">
        <v>355</v>
      </c>
      <c r="D191">
        <v>829.6</v>
      </c>
      <c r="E191">
        <v>80839.3</v>
      </c>
      <c r="F191">
        <v>463.6</v>
      </c>
    </row>
    <row r="192" spans="1:6" x14ac:dyDescent="0.25">
      <c r="B192" s="1" t="s">
        <v>352</v>
      </c>
      <c r="C192" t="s">
        <v>353</v>
      </c>
      <c r="D192">
        <v>235.7</v>
      </c>
      <c r="E192">
        <v>22963.5</v>
      </c>
      <c r="F192">
        <v>87.6</v>
      </c>
    </row>
    <row r="193" spans="1:6" x14ac:dyDescent="0.25">
      <c r="B193" s="1" t="s">
        <v>415</v>
      </c>
      <c r="C193" t="s">
        <v>355</v>
      </c>
      <c r="D193">
        <v>127.9</v>
      </c>
      <c r="E193">
        <v>12460.6</v>
      </c>
      <c r="F193">
        <v>61.2</v>
      </c>
    </row>
    <row r="194" spans="1:6" x14ac:dyDescent="0.25">
      <c r="B194" s="1" t="s">
        <v>416</v>
      </c>
      <c r="C194" t="s">
        <v>355</v>
      </c>
      <c r="D194">
        <v>98.1</v>
      </c>
      <c r="E194">
        <v>9554</v>
      </c>
      <c r="F194">
        <v>90</v>
      </c>
    </row>
    <row r="195" spans="1:6" x14ac:dyDescent="0.25">
      <c r="B195" s="1" t="s">
        <v>417</v>
      </c>
      <c r="C195" t="s">
        <v>353</v>
      </c>
      <c r="D195">
        <v>203.8</v>
      </c>
      <c r="E195">
        <v>19854.400000000001</v>
      </c>
      <c r="F195">
        <v>136.80000000000001</v>
      </c>
    </row>
    <row r="196" spans="1:6" x14ac:dyDescent="0.25">
      <c r="A196" t="s">
        <v>334</v>
      </c>
      <c r="D196" s="50">
        <f>SUM(D184:D195)</f>
        <v>5974.9000000000005</v>
      </c>
      <c r="E196" s="50">
        <f>SUM(E184:E195)</f>
        <v>582190.39999999991</v>
      </c>
      <c r="F196" s="50">
        <f>SUM(F184:F195)</f>
        <v>6192.1000000000013</v>
      </c>
    </row>
    <row r="197" spans="1:6" x14ac:dyDescent="0.25">
      <c r="A197" s="50" t="s">
        <v>335</v>
      </c>
    </row>
    <row r="198" spans="1:6" x14ac:dyDescent="0.25">
      <c r="B198" s="1" t="s">
        <v>418</v>
      </c>
      <c r="C198" t="s">
        <v>397</v>
      </c>
      <c r="D198">
        <v>539.29999999999995</v>
      </c>
      <c r="E198">
        <v>26272.3</v>
      </c>
      <c r="F198">
        <v>411.8</v>
      </c>
    </row>
    <row r="199" spans="1:6" x14ac:dyDescent="0.25">
      <c r="B199" s="1" t="s">
        <v>418</v>
      </c>
      <c r="C199" t="s">
        <v>410</v>
      </c>
      <c r="D199">
        <v>89.4</v>
      </c>
      <c r="E199">
        <v>4353.6000000000004</v>
      </c>
      <c r="F199">
        <v>108.2</v>
      </c>
    </row>
    <row r="200" spans="1:6" x14ac:dyDescent="0.25">
      <c r="B200" s="1" t="s">
        <v>385</v>
      </c>
      <c r="C200" t="s">
        <v>351</v>
      </c>
      <c r="D200">
        <v>128</v>
      </c>
      <c r="E200">
        <v>6234.4</v>
      </c>
      <c r="F200">
        <v>105.2</v>
      </c>
    </row>
    <row r="201" spans="1:6" x14ac:dyDescent="0.25">
      <c r="B201" s="1" t="s">
        <v>413</v>
      </c>
      <c r="C201" t="s">
        <v>351</v>
      </c>
      <c r="D201">
        <v>141.6</v>
      </c>
      <c r="E201">
        <v>6899.5</v>
      </c>
      <c r="F201">
        <v>246.8</v>
      </c>
    </row>
    <row r="202" spans="1:6" x14ac:dyDescent="0.25">
      <c r="B202" s="1" t="s">
        <v>419</v>
      </c>
      <c r="C202" t="s">
        <v>355</v>
      </c>
      <c r="D202">
        <v>104.3</v>
      </c>
      <c r="E202">
        <v>5079.6000000000004</v>
      </c>
      <c r="F202">
        <v>58.3</v>
      </c>
    </row>
    <row r="203" spans="1:6" x14ac:dyDescent="0.25">
      <c r="B203" s="1" t="s">
        <v>367</v>
      </c>
      <c r="C203" t="s">
        <v>361</v>
      </c>
      <c r="D203">
        <v>34</v>
      </c>
      <c r="E203">
        <v>1658.4</v>
      </c>
      <c r="F203">
        <v>21</v>
      </c>
    </row>
    <row r="204" spans="1:6" x14ac:dyDescent="0.25">
      <c r="A204" t="s">
        <v>343</v>
      </c>
      <c r="D204">
        <f>SUM(D198:D203)</f>
        <v>1036.5999999999999</v>
      </c>
      <c r="E204">
        <f>SUM(E198:E203)</f>
        <v>50497.8</v>
      </c>
      <c r="F204">
        <f>SUM(F198:F203)</f>
        <v>951.3</v>
      </c>
    </row>
    <row r="206" spans="1:6" x14ac:dyDescent="0.25">
      <c r="D206" t="s">
        <v>344</v>
      </c>
      <c r="E206">
        <f>SUM(E196,E204)</f>
        <v>632688.19999999995</v>
      </c>
      <c r="F206">
        <f>SUM(F196,F204)</f>
        <v>7143.4000000000015</v>
      </c>
    </row>
    <row r="208" spans="1:6" x14ac:dyDescent="0.25">
      <c r="A208" s="50" t="s">
        <v>101</v>
      </c>
    </row>
    <row r="209" spans="1:6" x14ac:dyDescent="0.25">
      <c r="A209" s="50" t="s">
        <v>319</v>
      </c>
      <c r="B209" s="24"/>
      <c r="C209" s="24"/>
      <c r="D209" s="24"/>
      <c r="E209" s="24"/>
      <c r="F209" s="24"/>
    </row>
    <row r="210" spans="1:6" ht="15" customHeight="1" x14ac:dyDescent="0.25">
      <c r="B210" s="1" t="s">
        <v>367</v>
      </c>
      <c r="C210" t="s">
        <v>376</v>
      </c>
      <c r="D210">
        <v>114.2</v>
      </c>
      <c r="E210">
        <v>11405839.199999999</v>
      </c>
      <c r="F210">
        <v>34</v>
      </c>
    </row>
    <row r="211" spans="1:6" x14ac:dyDescent="0.25">
      <c r="B211" s="1" t="s">
        <v>420</v>
      </c>
      <c r="C211" t="s">
        <v>383</v>
      </c>
      <c r="D211">
        <v>699.05</v>
      </c>
      <c r="E211">
        <v>69818517.549999997</v>
      </c>
      <c r="F211">
        <v>392.18</v>
      </c>
    </row>
    <row r="212" spans="1:6" x14ac:dyDescent="0.25">
      <c r="B212" s="1" t="s">
        <v>421</v>
      </c>
      <c r="C212" t="s">
        <v>376</v>
      </c>
      <c r="D212">
        <v>300.43</v>
      </c>
      <c r="E212">
        <v>30005247.300000001</v>
      </c>
      <c r="F212">
        <v>125.85</v>
      </c>
    </row>
    <row r="213" spans="1:6" x14ac:dyDescent="0.25">
      <c r="B213" s="1" t="s">
        <v>422</v>
      </c>
      <c r="C213" t="s">
        <v>423</v>
      </c>
      <c r="D213">
        <v>74.37</v>
      </c>
      <c r="E213">
        <v>7427278.7400000002</v>
      </c>
      <c r="F213">
        <v>18.850000000000001</v>
      </c>
    </row>
    <row r="214" spans="1:6" x14ac:dyDescent="0.25">
      <c r="B214" s="1" t="s">
        <v>384</v>
      </c>
      <c r="C214" t="s">
        <v>385</v>
      </c>
      <c r="D214">
        <v>882.72</v>
      </c>
      <c r="E214">
        <v>49457036.159999996</v>
      </c>
      <c r="F214">
        <v>735.6</v>
      </c>
    </row>
    <row r="215" spans="1:6" x14ac:dyDescent="0.25">
      <c r="B215" s="1" t="s">
        <v>386</v>
      </c>
      <c r="C215" t="s">
        <v>424</v>
      </c>
      <c r="D215">
        <v>58.5</v>
      </c>
      <c r="E215">
        <v>5842746</v>
      </c>
      <c r="F215">
        <v>39</v>
      </c>
    </row>
    <row r="216" spans="1:6" x14ac:dyDescent="0.25">
      <c r="B216" s="1" t="s">
        <v>389</v>
      </c>
      <c r="C216" t="s">
        <v>425</v>
      </c>
      <c r="D216">
        <v>736.14</v>
      </c>
      <c r="E216">
        <v>73522988.310000002</v>
      </c>
      <c r="F216">
        <v>758.91</v>
      </c>
    </row>
    <row r="217" spans="1:6" x14ac:dyDescent="0.25">
      <c r="B217" s="1" t="s">
        <v>391</v>
      </c>
      <c r="C217" t="s">
        <v>426</v>
      </c>
      <c r="D217">
        <v>1257</v>
      </c>
      <c r="E217">
        <v>125544211.90000001</v>
      </c>
      <c r="F217">
        <v>1428.41</v>
      </c>
    </row>
    <row r="218" spans="1:6" x14ac:dyDescent="0.25">
      <c r="B218" s="1" t="s">
        <v>392</v>
      </c>
      <c r="C218" t="s">
        <v>393</v>
      </c>
      <c r="D218">
        <v>97</v>
      </c>
      <c r="E218">
        <v>9687972</v>
      </c>
      <c r="F218">
        <v>100</v>
      </c>
    </row>
    <row r="219" spans="1:6" x14ac:dyDescent="0.25">
      <c r="B219" s="1" t="s">
        <v>427</v>
      </c>
      <c r="C219" t="s">
        <v>428</v>
      </c>
      <c r="D219">
        <v>640.53</v>
      </c>
      <c r="E219">
        <v>63973574.280000001</v>
      </c>
      <c r="F219">
        <v>711.7</v>
      </c>
    </row>
    <row r="220" spans="1:6" x14ac:dyDescent="0.25">
      <c r="B220" s="1" t="s">
        <v>429</v>
      </c>
      <c r="C220" t="s">
        <v>394</v>
      </c>
      <c r="D220">
        <v>94.62</v>
      </c>
      <c r="E220">
        <v>9450267.1199999992</v>
      </c>
      <c r="F220">
        <v>99.6</v>
      </c>
    </row>
    <row r="221" spans="1:6" x14ac:dyDescent="0.25">
      <c r="A221" t="s">
        <v>334</v>
      </c>
      <c r="D221" s="50">
        <f>SUM(D210:D220)</f>
        <v>4954.5599999999995</v>
      </c>
      <c r="E221" s="50">
        <f>SUM(E210:E220)</f>
        <v>456135678.55999994</v>
      </c>
      <c r="F221" s="50">
        <f>SUM(F210:F220)</f>
        <v>4444.1000000000004</v>
      </c>
    </row>
    <row r="222" spans="1:6" x14ac:dyDescent="0.25">
      <c r="A222" s="50" t="s">
        <v>335</v>
      </c>
    </row>
    <row r="223" spans="1:6" x14ac:dyDescent="0.25">
      <c r="A223" t="s">
        <v>343</v>
      </c>
      <c r="D223" t="e">
        <f>SUM(#REF!)</f>
        <v>#REF!</v>
      </c>
      <c r="E223" t="e">
        <f>SUM(#REF!)</f>
        <v>#REF!</v>
      </c>
    </row>
    <row r="225" spans="1:6" x14ac:dyDescent="0.25">
      <c r="D225" t="s">
        <v>344</v>
      </c>
      <c r="E225">
        <f>SUM(E221)</f>
        <v>456135678.55999994</v>
      </c>
      <c r="F225">
        <f>SUM(F221)</f>
        <v>4444.1000000000004</v>
      </c>
    </row>
    <row r="227" spans="1:6" x14ac:dyDescent="0.25">
      <c r="A227" s="50" t="s">
        <v>103</v>
      </c>
    </row>
    <row r="228" spans="1:6" x14ac:dyDescent="0.25">
      <c r="A228" s="50" t="s">
        <v>319</v>
      </c>
      <c r="B228" s="24"/>
      <c r="C228" s="24"/>
      <c r="D228" s="24"/>
      <c r="E228" s="24"/>
      <c r="F228" s="24"/>
    </row>
    <row r="229" spans="1:6" ht="15" customHeight="1" x14ac:dyDescent="0.25">
      <c r="B229" s="1" t="s">
        <v>367</v>
      </c>
      <c r="C229" t="s">
        <v>367</v>
      </c>
      <c r="D229">
        <v>9.42</v>
      </c>
      <c r="E229">
        <v>858222.29</v>
      </c>
      <c r="F229">
        <v>4.2</v>
      </c>
    </row>
    <row r="230" spans="1:6" x14ac:dyDescent="0.25">
      <c r="B230" s="1" t="s">
        <v>420</v>
      </c>
      <c r="C230" t="s">
        <v>383</v>
      </c>
      <c r="D230">
        <v>247.08</v>
      </c>
      <c r="E230">
        <v>22510569.309999999</v>
      </c>
      <c r="F230">
        <v>144.6</v>
      </c>
    </row>
    <row r="231" spans="1:6" x14ac:dyDescent="0.25">
      <c r="B231" s="1" t="s">
        <v>421</v>
      </c>
      <c r="C231" t="s">
        <v>376</v>
      </c>
      <c r="D231">
        <v>100.54</v>
      </c>
      <c r="E231">
        <v>9159746.3499999996</v>
      </c>
      <c r="F231">
        <v>41.71</v>
      </c>
    </row>
    <row r="232" spans="1:6" x14ac:dyDescent="0.25">
      <c r="B232" s="1" t="s">
        <v>380</v>
      </c>
      <c r="C232" t="s">
        <v>380</v>
      </c>
      <c r="D232">
        <v>148.53</v>
      </c>
      <c r="E232">
        <v>9914109.7799999993</v>
      </c>
      <c r="F232">
        <v>322.89999999999998</v>
      </c>
    </row>
    <row r="233" spans="1:6" x14ac:dyDescent="0.25">
      <c r="B233" s="1" t="s">
        <v>404</v>
      </c>
      <c r="C233" t="s">
        <v>390</v>
      </c>
      <c r="D233">
        <v>765.52</v>
      </c>
      <c r="E233">
        <v>69743634.670000002</v>
      </c>
      <c r="F233">
        <v>677.45</v>
      </c>
    </row>
    <row r="234" spans="1:6" x14ac:dyDescent="0.25">
      <c r="B234" s="1" t="s">
        <v>394</v>
      </c>
      <c r="C234" t="s">
        <v>430</v>
      </c>
      <c r="D234">
        <v>586.79999999999995</v>
      </c>
      <c r="E234">
        <v>53461235.520000003</v>
      </c>
      <c r="F234">
        <v>326</v>
      </c>
    </row>
    <row r="235" spans="1:6" x14ac:dyDescent="0.25">
      <c r="A235" t="s">
        <v>334</v>
      </c>
      <c r="D235" s="50">
        <f>SUM(D229:D234)</f>
        <v>1857.89</v>
      </c>
      <c r="E235" s="50">
        <f>SUM(E229:E234)</f>
        <v>165647517.92000002</v>
      </c>
      <c r="F235" s="50">
        <f>SUM(F229:F234)</f>
        <v>1516.8600000000001</v>
      </c>
    </row>
    <row r="236" spans="1:6" x14ac:dyDescent="0.25">
      <c r="A236" s="50" t="s">
        <v>335</v>
      </c>
    </row>
    <row r="237" spans="1:6" x14ac:dyDescent="0.25">
      <c r="A237" t="s">
        <v>343</v>
      </c>
      <c r="D237" t="e">
        <f>SUM(#REF!)</f>
        <v>#REF!</v>
      </c>
      <c r="E237" t="e">
        <f>SUM(#REF!)</f>
        <v>#REF!</v>
      </c>
    </row>
    <row r="239" spans="1:6" x14ac:dyDescent="0.25">
      <c r="D239" t="s">
        <v>344</v>
      </c>
      <c r="E239">
        <f>SUM(E235)</f>
        <v>165647517.92000002</v>
      </c>
      <c r="F239">
        <f>SUM(F235)</f>
        <v>1516.8600000000001</v>
      </c>
    </row>
    <row r="241" spans="1:6" x14ac:dyDescent="0.25">
      <c r="A241" s="50" t="s">
        <v>106</v>
      </c>
    </row>
    <row r="242" spans="1:6" x14ac:dyDescent="0.25">
      <c r="A242" s="50" t="s">
        <v>319</v>
      </c>
      <c r="B242" s="24"/>
      <c r="C242" s="24"/>
      <c r="D242" s="24"/>
      <c r="E242" s="24"/>
      <c r="F242" s="24"/>
    </row>
    <row r="243" spans="1:6" ht="15" customHeight="1" x14ac:dyDescent="0.25">
      <c r="B243" s="1" t="s">
        <v>367</v>
      </c>
      <c r="C243" t="s">
        <v>376</v>
      </c>
      <c r="D243">
        <v>49.85</v>
      </c>
      <c r="E243">
        <v>4226.09</v>
      </c>
      <c r="F243">
        <v>18.38</v>
      </c>
    </row>
    <row r="244" spans="1:6" x14ac:dyDescent="0.25">
      <c r="B244" s="1" t="s">
        <v>420</v>
      </c>
      <c r="C244" t="s">
        <v>383</v>
      </c>
      <c r="D244">
        <v>353.76</v>
      </c>
      <c r="E244">
        <v>29989.23</v>
      </c>
      <c r="F244">
        <v>201</v>
      </c>
    </row>
    <row r="245" spans="1:6" x14ac:dyDescent="0.25">
      <c r="B245" s="1" t="s">
        <v>421</v>
      </c>
      <c r="C245" t="s">
        <v>376</v>
      </c>
      <c r="D245">
        <v>133.66999999999999</v>
      </c>
      <c r="E245">
        <v>11331.41</v>
      </c>
      <c r="F245">
        <v>55.48</v>
      </c>
    </row>
    <row r="246" spans="1:6" x14ac:dyDescent="0.25">
      <c r="B246" s="1" t="s">
        <v>422</v>
      </c>
      <c r="C246" t="s">
        <v>431</v>
      </c>
      <c r="D246">
        <v>29.06</v>
      </c>
      <c r="E246">
        <v>2463.84</v>
      </c>
      <c r="F246">
        <v>18.48</v>
      </c>
    </row>
    <row r="247" spans="1:6" x14ac:dyDescent="0.25">
      <c r="B247" s="1" t="s">
        <v>384</v>
      </c>
      <c r="C247" t="s">
        <v>385</v>
      </c>
      <c r="D247">
        <v>261</v>
      </c>
      <c r="E247">
        <v>11952.96</v>
      </c>
      <c r="F247">
        <v>290</v>
      </c>
    </row>
    <row r="248" spans="1:6" x14ac:dyDescent="0.25">
      <c r="B248" s="1" t="s">
        <v>386</v>
      </c>
      <c r="C248" t="s">
        <v>380</v>
      </c>
      <c r="D248">
        <v>16.649999999999999</v>
      </c>
      <c r="E248">
        <v>1005.87</v>
      </c>
      <c r="F248">
        <v>55.5</v>
      </c>
    </row>
    <row r="249" spans="1:6" x14ac:dyDescent="0.25">
      <c r="B249" s="1" t="s">
        <v>389</v>
      </c>
      <c r="C249" t="s">
        <v>390</v>
      </c>
      <c r="D249">
        <v>1224.45</v>
      </c>
      <c r="E249">
        <v>103800.18</v>
      </c>
      <c r="F249">
        <v>1123.3499999999999</v>
      </c>
    </row>
    <row r="250" spans="1:6" x14ac:dyDescent="0.25">
      <c r="B250" s="1" t="s">
        <v>391</v>
      </c>
      <c r="C250" t="s">
        <v>390</v>
      </c>
      <c r="D250">
        <v>299.56</v>
      </c>
      <c r="E250">
        <v>25394.54</v>
      </c>
      <c r="F250">
        <v>299.56</v>
      </c>
    </row>
    <row r="251" spans="1:6" x14ac:dyDescent="0.25">
      <c r="B251" s="1" t="s">
        <v>392</v>
      </c>
      <c r="C251" t="s">
        <v>390</v>
      </c>
      <c r="D251">
        <v>89.41</v>
      </c>
      <c r="E251">
        <v>7579.37</v>
      </c>
      <c r="F251">
        <v>55.88</v>
      </c>
    </row>
    <row r="252" spans="1:6" x14ac:dyDescent="0.25">
      <c r="B252" s="1" t="s">
        <v>394</v>
      </c>
      <c r="C252" t="s">
        <v>432</v>
      </c>
      <c r="D252">
        <v>276</v>
      </c>
      <c r="E252">
        <v>23397.29</v>
      </c>
      <c r="F252">
        <v>345</v>
      </c>
    </row>
    <row r="253" spans="1:6" x14ac:dyDescent="0.25">
      <c r="A253" t="s">
        <v>334</v>
      </c>
      <c r="D253" s="50">
        <f>SUM(D243:D252)</f>
        <v>2733.41</v>
      </c>
      <c r="E253" s="50">
        <f>SUM(E243:E252)</f>
        <v>221140.78</v>
      </c>
      <c r="F253" s="50">
        <f>SUM(F243:F252)</f>
        <v>2462.63</v>
      </c>
    </row>
    <row r="254" spans="1:6" x14ac:dyDescent="0.25">
      <c r="A254" s="50" t="s">
        <v>335</v>
      </c>
    </row>
    <row r="255" spans="1:6" x14ac:dyDescent="0.25">
      <c r="A255" t="s">
        <v>343</v>
      </c>
      <c r="D255" t="e">
        <f>SUM(#REF!)</f>
        <v>#REF!</v>
      </c>
      <c r="E255" t="e">
        <f>SUM(#REF!)</f>
        <v>#REF!</v>
      </c>
    </row>
    <row r="257" spans="1:6" x14ac:dyDescent="0.25">
      <c r="D257" t="s">
        <v>344</v>
      </c>
      <c r="E257">
        <f>SUM(E253)</f>
        <v>221140.78</v>
      </c>
      <c r="F257">
        <f>SUM(F253)</f>
        <v>2462.63</v>
      </c>
    </row>
    <row r="259" spans="1:6" x14ac:dyDescent="0.25">
      <c r="A259" s="50" t="s">
        <v>109</v>
      </c>
    </row>
    <row r="260" spans="1:6" x14ac:dyDescent="0.25">
      <c r="A260" s="50" t="s">
        <v>319</v>
      </c>
      <c r="B260" s="24"/>
      <c r="C260" s="24"/>
      <c r="D260" s="24"/>
      <c r="E260" s="24"/>
      <c r="F260" s="24"/>
    </row>
    <row r="261" spans="1:6" ht="15" customHeight="1" x14ac:dyDescent="0.25">
      <c r="B261" s="1" t="s">
        <v>367</v>
      </c>
      <c r="C261" t="s">
        <v>376</v>
      </c>
      <c r="D261">
        <v>74.400000000000006</v>
      </c>
      <c r="E261">
        <v>7249536</v>
      </c>
      <c r="F261">
        <v>22.2</v>
      </c>
    </row>
    <row r="262" spans="1:6" x14ac:dyDescent="0.25">
      <c r="B262" s="1" t="s">
        <v>420</v>
      </c>
      <c r="C262" t="s">
        <v>383</v>
      </c>
      <c r="D262">
        <v>663.5</v>
      </c>
      <c r="E262">
        <v>64651050.240000002</v>
      </c>
      <c r="F262">
        <v>359.56</v>
      </c>
    </row>
    <row r="263" spans="1:6" x14ac:dyDescent="0.25">
      <c r="B263" s="1" t="s">
        <v>421</v>
      </c>
      <c r="C263" t="s">
        <v>376</v>
      </c>
      <c r="D263">
        <v>39.67</v>
      </c>
      <c r="E263">
        <v>3865737.12</v>
      </c>
      <c r="F263">
        <v>17.010000000000002</v>
      </c>
    </row>
    <row r="264" spans="1:6" x14ac:dyDescent="0.25">
      <c r="B264" s="1" t="s">
        <v>422</v>
      </c>
      <c r="C264" t="s">
        <v>423</v>
      </c>
      <c r="D264">
        <v>16.12</v>
      </c>
      <c r="E264">
        <v>1570732.8</v>
      </c>
      <c r="F264">
        <v>4</v>
      </c>
    </row>
    <row r="265" spans="1:6" x14ac:dyDescent="0.25">
      <c r="B265" s="1" t="s">
        <v>380</v>
      </c>
      <c r="C265" t="s">
        <v>385</v>
      </c>
      <c r="D265">
        <v>309.48</v>
      </c>
      <c r="E265">
        <v>18093438.719999999</v>
      </c>
      <c r="F265">
        <v>257.89999999999998</v>
      </c>
    </row>
    <row r="266" spans="1:6" x14ac:dyDescent="0.25">
      <c r="B266" s="1" t="s">
        <v>389</v>
      </c>
      <c r="C266" t="s">
        <v>425</v>
      </c>
      <c r="D266">
        <v>962.25</v>
      </c>
      <c r="E266">
        <v>93761201.519999996</v>
      </c>
      <c r="F266">
        <v>1012.89</v>
      </c>
    </row>
    <row r="267" spans="1:6" x14ac:dyDescent="0.25">
      <c r="B267" s="1" t="s">
        <v>391</v>
      </c>
      <c r="C267" t="s">
        <v>426</v>
      </c>
      <c r="D267">
        <v>370.1</v>
      </c>
      <c r="E267">
        <v>36062699.899999999</v>
      </c>
      <c r="F267">
        <v>420.57</v>
      </c>
    </row>
    <row r="268" spans="1:6" x14ac:dyDescent="0.25">
      <c r="B268" s="1" t="s">
        <v>392</v>
      </c>
      <c r="C268" t="s">
        <v>433</v>
      </c>
      <c r="D268">
        <v>283.45</v>
      </c>
      <c r="E268">
        <v>27619173.120000001</v>
      </c>
      <c r="F268">
        <v>322.10000000000002</v>
      </c>
    </row>
    <row r="269" spans="1:6" x14ac:dyDescent="0.25">
      <c r="B269" s="1" t="s">
        <v>394</v>
      </c>
      <c r="C269" t="s">
        <v>428</v>
      </c>
      <c r="D269">
        <v>386.85</v>
      </c>
      <c r="E269">
        <v>37694664</v>
      </c>
      <c r="F269">
        <v>257.89999999999998</v>
      </c>
    </row>
    <row r="270" spans="1:6" x14ac:dyDescent="0.25">
      <c r="A270" t="s">
        <v>334</v>
      </c>
      <c r="D270" s="50">
        <f>SUM(D261:D269)</f>
        <v>3105.8199999999997</v>
      </c>
      <c r="E270" s="50">
        <f>SUM(E261:E269)</f>
        <v>290568233.42000002</v>
      </c>
      <c r="F270" s="50">
        <f>SUM(F261:F269)</f>
        <v>2674.13</v>
      </c>
    </row>
    <row r="271" spans="1:6" x14ac:dyDescent="0.25">
      <c r="A271" s="50" t="s">
        <v>335</v>
      </c>
    </row>
    <row r="272" spans="1:6" x14ac:dyDescent="0.25">
      <c r="A272" t="s">
        <v>343</v>
      </c>
      <c r="D272" t="e">
        <f>SUM(#REF!)</f>
        <v>#REF!</v>
      </c>
      <c r="E272" t="e">
        <f>SUM(#REF!)</f>
        <v>#REF!</v>
      </c>
    </row>
    <row r="274" spans="1:6" x14ac:dyDescent="0.25">
      <c r="D274" t="s">
        <v>344</v>
      </c>
      <c r="E274">
        <f>SUM(E270)</f>
        <v>290568233.42000002</v>
      </c>
      <c r="F274">
        <f>SUM(F270)</f>
        <v>2674.13</v>
      </c>
    </row>
    <row r="276" spans="1:6" x14ac:dyDescent="0.25">
      <c r="A276" s="50" t="s">
        <v>112</v>
      </c>
    </row>
    <row r="277" spans="1:6" x14ac:dyDescent="0.25">
      <c r="A277" s="50" t="s">
        <v>319</v>
      </c>
      <c r="B277" s="24"/>
      <c r="C277" s="24"/>
      <c r="D277" s="24"/>
      <c r="E277" s="24"/>
      <c r="F277" s="24"/>
    </row>
    <row r="278" spans="1:6" ht="15" customHeight="1" x14ac:dyDescent="0.25">
      <c r="B278" s="1" t="s">
        <v>367</v>
      </c>
      <c r="C278" t="s">
        <v>367</v>
      </c>
      <c r="D278">
        <v>6.52</v>
      </c>
      <c r="E278">
        <v>571.42999999999995</v>
      </c>
      <c r="F278">
        <v>3.14</v>
      </c>
    </row>
    <row r="279" spans="1:6" x14ac:dyDescent="0.25">
      <c r="B279" s="1" t="s">
        <v>420</v>
      </c>
      <c r="C279" t="s">
        <v>383</v>
      </c>
      <c r="D279">
        <v>43.39</v>
      </c>
      <c r="E279">
        <v>3805.43</v>
      </c>
      <c r="F279">
        <v>24.13</v>
      </c>
    </row>
    <row r="280" spans="1:6" x14ac:dyDescent="0.25">
      <c r="B280" s="1" t="s">
        <v>421</v>
      </c>
      <c r="C280" t="s">
        <v>376</v>
      </c>
      <c r="D280">
        <v>57.05</v>
      </c>
      <c r="E280">
        <v>5003.3</v>
      </c>
      <c r="F280">
        <v>20.88</v>
      </c>
    </row>
    <row r="281" spans="1:6" x14ac:dyDescent="0.25">
      <c r="B281" s="1" t="s">
        <v>384</v>
      </c>
      <c r="C281" t="s">
        <v>385</v>
      </c>
      <c r="D281">
        <v>46.75</v>
      </c>
      <c r="E281">
        <v>2960.96</v>
      </c>
      <c r="F281">
        <v>42.5</v>
      </c>
    </row>
    <row r="282" spans="1:6" x14ac:dyDescent="0.25">
      <c r="B282" s="1" t="s">
        <v>386</v>
      </c>
      <c r="C282" t="s">
        <v>380</v>
      </c>
      <c r="D282">
        <v>41.52</v>
      </c>
      <c r="E282">
        <v>2629.71</v>
      </c>
      <c r="F282">
        <v>103.8</v>
      </c>
    </row>
    <row r="283" spans="1:6" x14ac:dyDescent="0.25">
      <c r="B283" s="1" t="s">
        <v>434</v>
      </c>
      <c r="C283" t="s">
        <v>390</v>
      </c>
      <c r="D283">
        <v>415.03</v>
      </c>
      <c r="E283">
        <v>36396.300000000003</v>
      </c>
      <c r="F283">
        <v>334.7</v>
      </c>
    </row>
    <row r="284" spans="1:6" x14ac:dyDescent="0.25">
      <c r="B284" s="1" t="s">
        <v>394</v>
      </c>
      <c r="C284" t="s">
        <v>435</v>
      </c>
      <c r="D284">
        <v>62.91</v>
      </c>
      <c r="E284">
        <v>5516.87</v>
      </c>
      <c r="F284">
        <v>146.30000000000001</v>
      </c>
    </row>
    <row r="285" spans="1:6" x14ac:dyDescent="0.25">
      <c r="A285" t="s">
        <v>334</v>
      </c>
      <c r="D285" s="50">
        <f>SUM(D278:D284)</f>
        <v>673.17</v>
      </c>
      <c r="E285" s="50">
        <f>SUM(E278:E284)</f>
        <v>56884.000000000007</v>
      </c>
      <c r="F285" s="50">
        <f>SUM(F278:F284)</f>
        <v>675.45</v>
      </c>
    </row>
    <row r="286" spans="1:6" x14ac:dyDescent="0.25">
      <c r="A286" s="50" t="s">
        <v>335</v>
      </c>
    </row>
    <row r="287" spans="1:6" x14ac:dyDescent="0.25">
      <c r="A287" t="s">
        <v>343</v>
      </c>
      <c r="D287" t="e">
        <f>SUM(#REF!)</f>
        <v>#REF!</v>
      </c>
      <c r="E287" t="e">
        <f>SUM(#REF!)</f>
        <v>#REF!</v>
      </c>
    </row>
    <row r="289" spans="1:6" x14ac:dyDescent="0.25">
      <c r="D289" t="s">
        <v>344</v>
      </c>
      <c r="E289">
        <f>SUM(E285)</f>
        <v>56884.000000000007</v>
      </c>
      <c r="F289">
        <f>SUM(F285)</f>
        <v>675.45</v>
      </c>
    </row>
    <row r="291" spans="1:6" x14ac:dyDescent="0.25">
      <c r="A291" s="50" t="s">
        <v>115</v>
      </c>
    </row>
    <row r="292" spans="1:6" x14ac:dyDescent="0.25">
      <c r="A292" s="50" t="s">
        <v>319</v>
      </c>
      <c r="B292" s="24"/>
      <c r="C292" s="24"/>
      <c r="D292" s="24"/>
      <c r="E292" s="24"/>
      <c r="F292" s="24"/>
    </row>
    <row r="293" spans="1:6" ht="15" customHeight="1" x14ac:dyDescent="0.25">
      <c r="B293" s="1" t="s">
        <v>367</v>
      </c>
      <c r="C293" t="s">
        <v>367</v>
      </c>
      <c r="D293">
        <v>4.68</v>
      </c>
      <c r="E293">
        <v>410.42</v>
      </c>
      <c r="F293">
        <v>2.1</v>
      </c>
    </row>
    <row r="294" spans="1:6" x14ac:dyDescent="0.25">
      <c r="B294" s="1" t="s">
        <v>420</v>
      </c>
      <c r="C294" t="s">
        <v>383</v>
      </c>
      <c r="D294">
        <v>156.77000000000001</v>
      </c>
      <c r="E294">
        <v>13748.1</v>
      </c>
      <c r="F294">
        <v>72</v>
      </c>
    </row>
    <row r="295" spans="1:6" x14ac:dyDescent="0.25">
      <c r="B295" s="1" t="s">
        <v>421</v>
      </c>
      <c r="C295" t="s">
        <v>376</v>
      </c>
      <c r="D295">
        <v>57.08</v>
      </c>
      <c r="E295">
        <v>5005.34</v>
      </c>
      <c r="F295">
        <v>20.64</v>
      </c>
    </row>
    <row r="296" spans="1:6" x14ac:dyDescent="0.25">
      <c r="B296" s="1" t="s">
        <v>422</v>
      </c>
      <c r="C296" t="s">
        <v>359</v>
      </c>
      <c r="D296">
        <v>10.64</v>
      </c>
      <c r="E296">
        <v>933.09</v>
      </c>
      <c r="F296">
        <v>4</v>
      </c>
    </row>
    <row r="297" spans="1:6" x14ac:dyDescent="0.25">
      <c r="B297" s="1" t="s">
        <v>384</v>
      </c>
      <c r="C297" t="s">
        <v>413</v>
      </c>
      <c r="D297">
        <v>114.03</v>
      </c>
      <c r="E297">
        <v>7778.03</v>
      </c>
      <c r="F297">
        <v>99.6</v>
      </c>
    </row>
    <row r="298" spans="1:6" x14ac:dyDescent="0.25">
      <c r="B298" s="1" t="s">
        <v>386</v>
      </c>
      <c r="C298" t="s">
        <v>380</v>
      </c>
      <c r="D298">
        <v>34.89</v>
      </c>
      <c r="E298">
        <v>2379.67</v>
      </c>
      <c r="F298">
        <v>77.53</v>
      </c>
    </row>
    <row r="299" spans="1:6" x14ac:dyDescent="0.25">
      <c r="B299" s="1" t="s">
        <v>434</v>
      </c>
      <c r="C299" t="s">
        <v>390</v>
      </c>
      <c r="D299">
        <v>616.41</v>
      </c>
      <c r="E299">
        <v>54056.66</v>
      </c>
      <c r="F299">
        <v>481.57</v>
      </c>
    </row>
    <row r="300" spans="1:6" x14ac:dyDescent="0.25">
      <c r="B300" s="1" t="s">
        <v>394</v>
      </c>
      <c r="C300" t="s">
        <v>436</v>
      </c>
      <c r="D300">
        <v>212.8</v>
      </c>
      <c r="E300">
        <v>18661.34</v>
      </c>
      <c r="F300">
        <v>1.19</v>
      </c>
    </row>
    <row r="301" spans="1:6" x14ac:dyDescent="0.25">
      <c r="A301" t="s">
        <v>334</v>
      </c>
      <c r="D301" s="50">
        <f>SUM(D293:D300)</f>
        <v>1207.3</v>
      </c>
      <c r="E301" s="50">
        <f>SUM(E293:E300)</f>
        <v>102972.65</v>
      </c>
      <c r="F301" s="50">
        <f>SUM(F293:F300)</f>
        <v>758.63000000000011</v>
      </c>
    </row>
    <row r="302" spans="1:6" x14ac:dyDescent="0.25">
      <c r="A302" s="50" t="s">
        <v>335</v>
      </c>
    </row>
    <row r="303" spans="1:6" x14ac:dyDescent="0.25">
      <c r="A303" t="s">
        <v>343</v>
      </c>
      <c r="D303" t="e">
        <f>SUM(#REF!)</f>
        <v>#REF!</v>
      </c>
      <c r="E303" t="e">
        <f>SUM(#REF!)</f>
        <v>#REF!</v>
      </c>
    </row>
    <row r="305" spans="1:6" x14ac:dyDescent="0.25">
      <c r="D305" t="s">
        <v>344</v>
      </c>
      <c r="E305">
        <f>SUM(E301)</f>
        <v>102972.65</v>
      </c>
      <c r="F305">
        <f>SUM(F301)</f>
        <v>758.63000000000011</v>
      </c>
    </row>
    <row r="307" spans="1:6" x14ac:dyDescent="0.25">
      <c r="A307" s="50" t="s">
        <v>117</v>
      </c>
    </row>
    <row r="308" spans="1:6" x14ac:dyDescent="0.25">
      <c r="A308" s="50" t="s">
        <v>319</v>
      </c>
      <c r="B308" s="24"/>
      <c r="C308" s="24"/>
      <c r="D308" s="24"/>
      <c r="E308" s="24"/>
      <c r="F308" s="24"/>
    </row>
    <row r="309" spans="1:6" ht="15" customHeight="1" x14ac:dyDescent="0.25">
      <c r="B309" s="1" t="s">
        <v>437</v>
      </c>
      <c r="C309" t="s">
        <v>397</v>
      </c>
      <c r="D309">
        <v>257</v>
      </c>
      <c r="E309">
        <v>23164</v>
      </c>
      <c r="F309">
        <v>316</v>
      </c>
    </row>
    <row r="310" spans="1:6" x14ac:dyDescent="0.25">
      <c r="B310" s="1" t="s">
        <v>437</v>
      </c>
      <c r="C310" t="s">
        <v>397</v>
      </c>
      <c r="D310">
        <v>205.5</v>
      </c>
      <c r="E310">
        <v>18522.3</v>
      </c>
      <c r="F310">
        <v>252.5</v>
      </c>
    </row>
    <row r="311" spans="1:6" x14ac:dyDescent="0.25">
      <c r="B311" s="1" t="s">
        <v>347</v>
      </c>
      <c r="C311" t="s">
        <v>397</v>
      </c>
      <c r="D311">
        <v>41.2</v>
      </c>
      <c r="E311">
        <v>3716.7</v>
      </c>
      <c r="F311">
        <v>50.3</v>
      </c>
    </row>
    <row r="312" spans="1:6" x14ac:dyDescent="0.25">
      <c r="B312" s="1" t="s">
        <v>438</v>
      </c>
      <c r="C312" t="s">
        <v>439</v>
      </c>
      <c r="D312">
        <v>33.9</v>
      </c>
      <c r="E312">
        <v>3053.1</v>
      </c>
      <c r="F312">
        <v>44.1</v>
      </c>
    </row>
    <row r="313" spans="1:6" x14ac:dyDescent="0.25">
      <c r="B313" s="1" t="s">
        <v>440</v>
      </c>
      <c r="C313" t="s">
        <v>398</v>
      </c>
      <c r="D313">
        <v>116.7</v>
      </c>
      <c r="E313">
        <v>10513.9</v>
      </c>
      <c r="F313">
        <v>156.30000000000001</v>
      </c>
    </row>
    <row r="314" spans="1:6" x14ac:dyDescent="0.25">
      <c r="B314" s="1" t="s">
        <v>441</v>
      </c>
      <c r="C314" t="s">
        <v>442</v>
      </c>
      <c r="D314">
        <v>15.7</v>
      </c>
      <c r="E314">
        <v>1415.1</v>
      </c>
      <c r="F314">
        <v>98.4</v>
      </c>
    </row>
    <row r="315" spans="1:6" x14ac:dyDescent="0.25">
      <c r="B315" s="1" t="s">
        <v>413</v>
      </c>
      <c r="C315" t="s">
        <v>443</v>
      </c>
      <c r="D315">
        <v>97.3</v>
      </c>
      <c r="E315">
        <v>8767.5</v>
      </c>
      <c r="F315">
        <v>226</v>
      </c>
    </row>
    <row r="316" spans="1:6" x14ac:dyDescent="0.25">
      <c r="B316" s="1" t="s">
        <v>360</v>
      </c>
      <c r="C316" t="s">
        <v>375</v>
      </c>
      <c r="D316">
        <v>5.8</v>
      </c>
      <c r="E316">
        <v>522.79999999999995</v>
      </c>
      <c r="F316">
        <v>3</v>
      </c>
    </row>
    <row r="317" spans="1:6" x14ac:dyDescent="0.25">
      <c r="B317" s="1" t="s">
        <v>444</v>
      </c>
      <c r="C317" t="s">
        <v>355</v>
      </c>
      <c r="D317">
        <v>34</v>
      </c>
      <c r="E317">
        <v>3061.8</v>
      </c>
      <c r="F317">
        <v>17.899999999999999</v>
      </c>
    </row>
    <row r="318" spans="1:6" x14ac:dyDescent="0.25">
      <c r="B318" s="1" t="s">
        <v>352</v>
      </c>
      <c r="C318" t="s">
        <v>353</v>
      </c>
      <c r="D318">
        <v>135.1</v>
      </c>
      <c r="E318">
        <v>12177</v>
      </c>
      <c r="F318">
        <v>50</v>
      </c>
    </row>
    <row r="319" spans="1:6" x14ac:dyDescent="0.25">
      <c r="B319" s="1" t="s">
        <v>354</v>
      </c>
      <c r="C319" t="s">
        <v>355</v>
      </c>
      <c r="D319">
        <v>43</v>
      </c>
      <c r="E319">
        <v>3878.9</v>
      </c>
      <c r="F319">
        <v>22.6</v>
      </c>
    </row>
    <row r="320" spans="1:6" x14ac:dyDescent="0.25">
      <c r="B320" s="1" t="s">
        <v>352</v>
      </c>
      <c r="C320" t="s">
        <v>353</v>
      </c>
      <c r="D320">
        <v>76.7</v>
      </c>
      <c r="E320">
        <v>6916.4</v>
      </c>
      <c r="F320">
        <v>28.4</v>
      </c>
    </row>
    <row r="321" spans="1:6" x14ac:dyDescent="0.25">
      <c r="A321" t="s">
        <v>334</v>
      </c>
      <c r="D321" s="50">
        <f>SUM(D309:D320)</f>
        <v>1061.9000000000001</v>
      </c>
      <c r="E321" s="50">
        <f>SUM(E309:E320)</f>
        <v>95709.5</v>
      </c>
      <c r="F321" s="50">
        <f>SUM(F309:F320)</f>
        <v>1265.5</v>
      </c>
    </row>
    <row r="322" spans="1:6" x14ac:dyDescent="0.25">
      <c r="A322" s="50" t="s">
        <v>335</v>
      </c>
    </row>
    <row r="323" spans="1:6" x14ac:dyDescent="0.25">
      <c r="B323" s="1" t="s">
        <v>445</v>
      </c>
      <c r="C323" t="s">
        <v>397</v>
      </c>
      <c r="D323">
        <v>10.7</v>
      </c>
      <c r="E323">
        <v>727.8</v>
      </c>
      <c r="F323">
        <v>12.7</v>
      </c>
    </row>
    <row r="324" spans="1:6" x14ac:dyDescent="0.25">
      <c r="B324" s="1" t="s">
        <v>445</v>
      </c>
      <c r="C324" t="s">
        <v>397</v>
      </c>
      <c r="D324">
        <v>1.2</v>
      </c>
      <c r="E324">
        <v>84.3</v>
      </c>
      <c r="F324">
        <v>1.4</v>
      </c>
    </row>
    <row r="325" spans="1:6" x14ac:dyDescent="0.25">
      <c r="B325" s="1" t="s">
        <v>446</v>
      </c>
      <c r="C325" t="s">
        <v>397</v>
      </c>
      <c r="D325">
        <v>21.4</v>
      </c>
      <c r="E325">
        <v>1460.3</v>
      </c>
      <c r="F325">
        <v>31.6</v>
      </c>
    </row>
    <row r="326" spans="1:6" x14ac:dyDescent="0.25">
      <c r="B326" s="1" t="s">
        <v>413</v>
      </c>
      <c r="C326" t="s">
        <v>443</v>
      </c>
      <c r="D326">
        <v>11.9</v>
      </c>
      <c r="E326">
        <v>808.5</v>
      </c>
      <c r="F326">
        <v>28.7</v>
      </c>
    </row>
    <row r="327" spans="1:6" x14ac:dyDescent="0.25">
      <c r="B327" s="1" t="s">
        <v>447</v>
      </c>
      <c r="C327" t="s">
        <v>376</v>
      </c>
      <c r="D327">
        <v>11.1</v>
      </c>
      <c r="E327">
        <v>758.5</v>
      </c>
      <c r="F327">
        <v>3.8</v>
      </c>
    </row>
    <row r="328" spans="1:6" x14ac:dyDescent="0.25">
      <c r="B328" s="1" t="s">
        <v>403</v>
      </c>
      <c r="C328" t="s">
        <v>361</v>
      </c>
      <c r="D328">
        <v>11.8</v>
      </c>
      <c r="E328">
        <v>804.9</v>
      </c>
      <c r="F328">
        <v>4.4000000000000004</v>
      </c>
    </row>
    <row r="329" spans="1:6" x14ac:dyDescent="0.25">
      <c r="B329" s="1" t="s">
        <v>359</v>
      </c>
      <c r="C329" t="s">
        <v>353</v>
      </c>
      <c r="D329">
        <v>4.0999999999999996</v>
      </c>
      <c r="E329">
        <v>280.2</v>
      </c>
      <c r="F329">
        <v>1.5</v>
      </c>
    </row>
    <row r="330" spans="1:6" x14ac:dyDescent="0.25">
      <c r="B330" s="1" t="s">
        <v>359</v>
      </c>
      <c r="C330" t="s">
        <v>361</v>
      </c>
      <c r="D330">
        <v>70.3</v>
      </c>
      <c r="E330">
        <v>4797.5</v>
      </c>
      <c r="F330">
        <v>22.7</v>
      </c>
    </row>
    <row r="331" spans="1:6" x14ac:dyDescent="0.25">
      <c r="A331" t="s">
        <v>343</v>
      </c>
      <c r="D331">
        <f>SUM(D323:D330)</f>
        <v>142.5</v>
      </c>
      <c r="E331">
        <f>SUM(E323:E330)</f>
        <v>9722</v>
      </c>
      <c r="F331">
        <f>SUM(F323:F330)</f>
        <v>106.80000000000001</v>
      </c>
    </row>
    <row r="333" spans="1:6" x14ac:dyDescent="0.25">
      <c r="D333" t="s">
        <v>344</v>
      </c>
      <c r="E333">
        <f>SUM(E321,E331)</f>
        <v>105431.5</v>
      </c>
      <c r="F333">
        <f>SUM(F321,F331)</f>
        <v>1372.3</v>
      </c>
    </row>
    <row r="335" spans="1:6" x14ac:dyDescent="0.25">
      <c r="A335" s="50" t="s">
        <v>120</v>
      </c>
    </row>
    <row r="336" spans="1:6" x14ac:dyDescent="0.25">
      <c r="A336" s="50" t="s">
        <v>319</v>
      </c>
      <c r="B336" s="24"/>
      <c r="C336" s="24"/>
      <c r="D336" s="24"/>
      <c r="E336" s="24"/>
      <c r="F336" s="24"/>
    </row>
    <row r="337" spans="1:6" ht="15" customHeight="1" x14ac:dyDescent="0.25">
      <c r="B337" s="1" t="s">
        <v>396</v>
      </c>
      <c r="C337" t="s">
        <v>439</v>
      </c>
      <c r="D337">
        <v>970.4</v>
      </c>
      <c r="E337">
        <v>108736.4</v>
      </c>
      <c r="F337">
        <v>1062.8</v>
      </c>
    </row>
    <row r="338" spans="1:6" x14ac:dyDescent="0.25">
      <c r="B338" s="1" t="s">
        <v>396</v>
      </c>
      <c r="C338" t="s">
        <v>397</v>
      </c>
      <c r="D338">
        <v>1004.5</v>
      </c>
      <c r="E338">
        <v>112561.4</v>
      </c>
      <c r="F338">
        <v>1065.2</v>
      </c>
    </row>
    <row r="339" spans="1:6" x14ac:dyDescent="0.25">
      <c r="B339" s="1" t="s">
        <v>448</v>
      </c>
      <c r="C339" t="s">
        <v>449</v>
      </c>
      <c r="D339">
        <v>12.5</v>
      </c>
      <c r="E339">
        <v>1404.3</v>
      </c>
      <c r="F339">
        <v>15.5</v>
      </c>
    </row>
    <row r="340" spans="1:6" x14ac:dyDescent="0.25">
      <c r="B340" s="1" t="s">
        <v>450</v>
      </c>
      <c r="C340" t="s">
        <v>449</v>
      </c>
      <c r="D340">
        <v>51</v>
      </c>
      <c r="E340">
        <v>5712.6</v>
      </c>
      <c r="F340">
        <v>19.7</v>
      </c>
    </row>
    <row r="341" spans="1:6" x14ac:dyDescent="0.25">
      <c r="B341" s="1" t="s">
        <v>451</v>
      </c>
      <c r="C341" t="s">
        <v>449</v>
      </c>
      <c r="D341">
        <v>122.2</v>
      </c>
      <c r="E341">
        <v>13691.2</v>
      </c>
      <c r="F341">
        <v>71.400000000000006</v>
      </c>
    </row>
    <row r="342" spans="1:6" x14ac:dyDescent="0.25">
      <c r="B342" s="1" t="s">
        <v>440</v>
      </c>
      <c r="C342" t="s">
        <v>452</v>
      </c>
      <c r="D342">
        <v>310.2</v>
      </c>
      <c r="E342">
        <v>34756.400000000001</v>
      </c>
      <c r="F342">
        <v>372.7</v>
      </c>
    </row>
    <row r="343" spans="1:6" x14ac:dyDescent="0.25">
      <c r="B343" s="1" t="s">
        <v>350</v>
      </c>
      <c r="C343" t="s">
        <v>453</v>
      </c>
      <c r="D343">
        <v>203.8</v>
      </c>
      <c r="E343">
        <v>22838.3</v>
      </c>
      <c r="F343">
        <v>351</v>
      </c>
    </row>
    <row r="344" spans="1:6" x14ac:dyDescent="0.25">
      <c r="B344" s="1" t="s">
        <v>380</v>
      </c>
      <c r="C344" t="s">
        <v>381</v>
      </c>
      <c r="D344">
        <v>28.7</v>
      </c>
      <c r="E344">
        <v>3218.5</v>
      </c>
      <c r="F344">
        <v>93</v>
      </c>
    </row>
    <row r="345" spans="1:6" x14ac:dyDescent="0.25">
      <c r="B345" s="1" t="s">
        <v>354</v>
      </c>
      <c r="C345" t="s">
        <v>355</v>
      </c>
      <c r="D345">
        <v>794.8</v>
      </c>
      <c r="E345">
        <v>85189.2</v>
      </c>
      <c r="F345">
        <v>389.2</v>
      </c>
    </row>
    <row r="346" spans="1:6" x14ac:dyDescent="0.25">
      <c r="B346" s="1" t="s">
        <v>352</v>
      </c>
      <c r="C346" t="s">
        <v>353</v>
      </c>
      <c r="D346">
        <v>795.8</v>
      </c>
      <c r="E346">
        <v>85295.3</v>
      </c>
      <c r="F346">
        <v>261.60000000000002</v>
      </c>
    </row>
    <row r="347" spans="1:6" x14ac:dyDescent="0.25">
      <c r="A347" t="s">
        <v>334</v>
      </c>
      <c r="D347" s="50">
        <f>SUM(D337:D346)</f>
        <v>4293.8999999999996</v>
      </c>
      <c r="E347" s="50">
        <f>SUM(E337:E346)</f>
        <v>473403.6</v>
      </c>
      <c r="F347" s="50">
        <f>SUM(F337:F346)</f>
        <v>3702.0999999999995</v>
      </c>
    </row>
    <row r="348" spans="1:6" x14ac:dyDescent="0.25">
      <c r="A348" s="50" t="s">
        <v>335</v>
      </c>
    </row>
    <row r="349" spans="1:6" x14ac:dyDescent="0.25">
      <c r="B349" s="1" t="s">
        <v>454</v>
      </c>
      <c r="C349" t="s">
        <v>397</v>
      </c>
      <c r="D349">
        <v>54</v>
      </c>
      <c r="E349">
        <v>4212.8999999999996</v>
      </c>
      <c r="F349">
        <v>44.5</v>
      </c>
    </row>
    <row r="350" spans="1:6" x14ac:dyDescent="0.25">
      <c r="B350" s="1" t="s">
        <v>356</v>
      </c>
      <c r="C350" t="s">
        <v>439</v>
      </c>
      <c r="D350">
        <v>66</v>
      </c>
      <c r="E350">
        <v>5145.5</v>
      </c>
      <c r="F350">
        <v>72.3</v>
      </c>
    </row>
    <row r="351" spans="1:6" x14ac:dyDescent="0.25">
      <c r="B351" s="1" t="s">
        <v>356</v>
      </c>
      <c r="C351" t="s">
        <v>397</v>
      </c>
      <c r="D351">
        <v>200.6</v>
      </c>
      <c r="E351">
        <v>15633.8</v>
      </c>
      <c r="F351">
        <v>212.8</v>
      </c>
    </row>
    <row r="352" spans="1:6" x14ac:dyDescent="0.25">
      <c r="B352" s="1" t="s">
        <v>357</v>
      </c>
      <c r="C352" t="s">
        <v>452</v>
      </c>
      <c r="D352">
        <v>53.9</v>
      </c>
      <c r="E352">
        <v>4199.3</v>
      </c>
      <c r="F352">
        <v>64.5</v>
      </c>
    </row>
    <row r="353" spans="1:6" x14ac:dyDescent="0.25">
      <c r="B353" s="1" t="s">
        <v>455</v>
      </c>
      <c r="C353" t="s">
        <v>456</v>
      </c>
      <c r="D353">
        <v>24.2</v>
      </c>
      <c r="E353">
        <v>1889.2</v>
      </c>
      <c r="F353">
        <v>19.7</v>
      </c>
    </row>
    <row r="354" spans="1:6" x14ac:dyDescent="0.25">
      <c r="B354" s="1" t="s">
        <v>359</v>
      </c>
      <c r="C354" t="s">
        <v>353</v>
      </c>
      <c r="D354">
        <v>265.7</v>
      </c>
      <c r="E354">
        <v>20712.599999999999</v>
      </c>
      <c r="F354">
        <v>87.3</v>
      </c>
    </row>
    <row r="355" spans="1:6" x14ac:dyDescent="0.25">
      <c r="B355" s="1" t="s">
        <v>359</v>
      </c>
      <c r="C355" t="s">
        <v>423</v>
      </c>
      <c r="D355">
        <v>14.3</v>
      </c>
      <c r="E355">
        <v>1112.4000000000001</v>
      </c>
      <c r="F355">
        <v>4.4000000000000004</v>
      </c>
    </row>
    <row r="356" spans="1:6" x14ac:dyDescent="0.25">
      <c r="B356" s="1" t="s">
        <v>360</v>
      </c>
      <c r="C356" t="s">
        <v>361</v>
      </c>
      <c r="D356">
        <v>10.1</v>
      </c>
      <c r="E356">
        <v>783.4</v>
      </c>
      <c r="F356">
        <v>4.4000000000000004</v>
      </c>
    </row>
    <row r="357" spans="1:6" x14ac:dyDescent="0.25">
      <c r="B357" s="1" t="s">
        <v>360</v>
      </c>
      <c r="C357" t="s">
        <v>376</v>
      </c>
      <c r="D357">
        <v>198.3</v>
      </c>
      <c r="E357">
        <v>15460.2</v>
      </c>
      <c r="F357">
        <v>52.4</v>
      </c>
    </row>
    <row r="358" spans="1:6" x14ac:dyDescent="0.25">
      <c r="A358" t="s">
        <v>343</v>
      </c>
      <c r="D358">
        <f>SUM(D349:D357)</f>
        <v>887.09999999999991</v>
      </c>
      <c r="E358">
        <f>SUM(E349:E357)</f>
        <v>69149.3</v>
      </c>
      <c r="F358">
        <f>SUM(F349:F357)</f>
        <v>562.29999999999995</v>
      </c>
    </row>
    <row r="360" spans="1:6" x14ac:dyDescent="0.25">
      <c r="D360" t="s">
        <v>344</v>
      </c>
      <c r="E360">
        <f>SUM(E347,E358)</f>
        <v>542552.9</v>
      </c>
      <c r="F360">
        <f>SUM(F347,F358)</f>
        <v>4264.3999999999996</v>
      </c>
    </row>
    <row r="362" spans="1:6" x14ac:dyDescent="0.25">
      <c r="A362" s="50" t="s">
        <v>122</v>
      </c>
    </row>
    <row r="363" spans="1:6" x14ac:dyDescent="0.25">
      <c r="A363" s="50" t="s">
        <v>319</v>
      </c>
      <c r="B363" s="24"/>
      <c r="C363" s="24"/>
      <c r="D363" s="24"/>
      <c r="E363" s="24"/>
      <c r="F363" s="24"/>
    </row>
    <row r="364" spans="1:6" ht="15" customHeight="1" x14ac:dyDescent="0.25">
      <c r="B364" s="1" t="s">
        <v>396</v>
      </c>
      <c r="C364" t="s">
        <v>390</v>
      </c>
      <c r="D364">
        <v>1203.9000000000001</v>
      </c>
      <c r="E364">
        <v>120237.8</v>
      </c>
      <c r="F364">
        <v>1026.8</v>
      </c>
    </row>
    <row r="365" spans="1:6" x14ac:dyDescent="0.25">
      <c r="B365" s="1" t="s">
        <v>457</v>
      </c>
      <c r="C365" t="s">
        <v>351</v>
      </c>
      <c r="D365">
        <v>475.3</v>
      </c>
      <c r="E365">
        <v>47468.9</v>
      </c>
      <c r="F365">
        <v>556.9</v>
      </c>
    </row>
    <row r="366" spans="1:6" x14ac:dyDescent="0.25">
      <c r="B366" s="1" t="s">
        <v>458</v>
      </c>
      <c r="C366" t="s">
        <v>351</v>
      </c>
      <c r="D366">
        <v>178.5</v>
      </c>
      <c r="E366">
        <v>17828.099999999999</v>
      </c>
      <c r="F366">
        <v>295.39999999999998</v>
      </c>
    </row>
    <row r="367" spans="1:6" x14ac:dyDescent="0.25">
      <c r="B367" s="1" t="s">
        <v>354</v>
      </c>
      <c r="C367" t="s">
        <v>355</v>
      </c>
      <c r="D367">
        <v>458.1</v>
      </c>
      <c r="E367">
        <v>45756.4</v>
      </c>
      <c r="F367">
        <v>221.9</v>
      </c>
    </row>
    <row r="368" spans="1:6" x14ac:dyDescent="0.25">
      <c r="B368" s="1" t="s">
        <v>352</v>
      </c>
      <c r="C368" t="s">
        <v>353</v>
      </c>
      <c r="D368">
        <v>183.7</v>
      </c>
      <c r="E368">
        <v>18344.400000000001</v>
      </c>
      <c r="F368">
        <v>59.9</v>
      </c>
    </row>
    <row r="369" spans="1:6" x14ac:dyDescent="0.25">
      <c r="A369" t="s">
        <v>334</v>
      </c>
      <c r="D369" s="50">
        <f>SUM(D364:D368)</f>
        <v>2499.5</v>
      </c>
      <c r="E369" s="50">
        <f>SUM(E364:E368)</f>
        <v>249635.6</v>
      </c>
      <c r="F369" s="50">
        <f>SUM(F364:F368)</f>
        <v>2160.9</v>
      </c>
    </row>
    <row r="370" spans="1:6" x14ac:dyDescent="0.25">
      <c r="A370" s="50" t="s">
        <v>335</v>
      </c>
    </row>
    <row r="371" spans="1:6" x14ac:dyDescent="0.25">
      <c r="B371" s="1" t="s">
        <v>446</v>
      </c>
      <c r="C371" t="s">
        <v>346</v>
      </c>
      <c r="D371">
        <v>47.9</v>
      </c>
      <c r="E371">
        <v>3734.6</v>
      </c>
      <c r="F371">
        <v>40.799999999999997</v>
      </c>
    </row>
    <row r="372" spans="1:6" x14ac:dyDescent="0.25">
      <c r="B372" s="1" t="s">
        <v>357</v>
      </c>
      <c r="C372" t="s">
        <v>351</v>
      </c>
      <c r="D372">
        <v>27.3</v>
      </c>
      <c r="E372">
        <v>2130.6</v>
      </c>
      <c r="F372">
        <v>32</v>
      </c>
    </row>
    <row r="373" spans="1:6" x14ac:dyDescent="0.25">
      <c r="B373" s="1" t="s">
        <v>358</v>
      </c>
      <c r="C373" t="s">
        <v>351</v>
      </c>
      <c r="D373">
        <v>19.5</v>
      </c>
      <c r="E373">
        <v>1523.2</v>
      </c>
      <c r="F373">
        <v>32</v>
      </c>
    </row>
    <row r="374" spans="1:6" x14ac:dyDescent="0.25">
      <c r="B374" s="1" t="s">
        <v>359</v>
      </c>
      <c r="C374" t="s">
        <v>355</v>
      </c>
      <c r="D374">
        <v>37.4</v>
      </c>
      <c r="E374">
        <v>2913.5</v>
      </c>
      <c r="F374">
        <v>18.2</v>
      </c>
    </row>
    <row r="375" spans="1:6" x14ac:dyDescent="0.25">
      <c r="B375" s="1" t="s">
        <v>360</v>
      </c>
      <c r="C375" t="s">
        <v>361</v>
      </c>
      <c r="D375">
        <v>22.3</v>
      </c>
      <c r="E375">
        <v>1739.1</v>
      </c>
      <c r="F375">
        <v>9.9</v>
      </c>
    </row>
    <row r="376" spans="1:6" x14ac:dyDescent="0.25">
      <c r="B376" s="1" t="s">
        <v>360</v>
      </c>
      <c r="C376" t="s">
        <v>376</v>
      </c>
      <c r="D376">
        <v>18.600000000000001</v>
      </c>
      <c r="E376">
        <v>1448.4</v>
      </c>
      <c r="F376">
        <v>5</v>
      </c>
    </row>
    <row r="377" spans="1:6" x14ac:dyDescent="0.25">
      <c r="A377" t="s">
        <v>343</v>
      </c>
      <c r="D377">
        <f>SUM(D371:D376)</f>
        <v>173</v>
      </c>
      <c r="E377">
        <f>SUM(E371:E376)</f>
        <v>13489.4</v>
      </c>
      <c r="F377">
        <f>SUM(F371:F376)</f>
        <v>137.9</v>
      </c>
    </row>
    <row r="379" spans="1:6" x14ac:dyDescent="0.25">
      <c r="D379" t="s">
        <v>344</v>
      </c>
      <c r="E379">
        <f>SUM(E369,E377)</f>
        <v>263125</v>
      </c>
      <c r="F379">
        <f>SUM(F369,F377)</f>
        <v>2298.8000000000002</v>
      </c>
    </row>
    <row r="381" spans="1:6" x14ac:dyDescent="0.25">
      <c r="A381" s="50" t="s">
        <v>124</v>
      </c>
    </row>
    <row r="382" spans="1:6" x14ac:dyDescent="0.25">
      <c r="A382" s="50" t="s">
        <v>319</v>
      </c>
      <c r="B382" s="24"/>
      <c r="C382" s="24"/>
      <c r="D382" s="24"/>
      <c r="E382" s="24"/>
      <c r="F382" s="24"/>
    </row>
    <row r="383" spans="1:6" ht="15" customHeight="1" x14ac:dyDescent="0.25">
      <c r="B383" s="1" t="s">
        <v>396</v>
      </c>
      <c r="C383" t="s">
        <v>397</v>
      </c>
      <c r="D383">
        <v>553.9</v>
      </c>
      <c r="E383">
        <v>53969.3</v>
      </c>
      <c r="F383">
        <v>472.4</v>
      </c>
    </row>
    <row r="384" spans="1:6" x14ac:dyDescent="0.25">
      <c r="B384" s="1" t="s">
        <v>457</v>
      </c>
      <c r="C384" t="s">
        <v>459</v>
      </c>
      <c r="D384">
        <v>36.299999999999997</v>
      </c>
      <c r="E384">
        <v>3535.9</v>
      </c>
      <c r="F384">
        <v>239.3</v>
      </c>
    </row>
    <row r="385" spans="1:6" x14ac:dyDescent="0.25">
      <c r="B385" s="1" t="s">
        <v>458</v>
      </c>
      <c r="C385" t="s">
        <v>351</v>
      </c>
      <c r="D385">
        <v>96.9</v>
      </c>
      <c r="E385">
        <v>9445</v>
      </c>
      <c r="F385">
        <v>168.8</v>
      </c>
    </row>
    <row r="386" spans="1:6" x14ac:dyDescent="0.25">
      <c r="B386" s="1" t="s">
        <v>354</v>
      </c>
      <c r="C386" t="s">
        <v>355</v>
      </c>
      <c r="D386">
        <v>151.9</v>
      </c>
      <c r="E386">
        <v>14800.4</v>
      </c>
      <c r="F386">
        <v>80.599999999999994</v>
      </c>
    </row>
    <row r="387" spans="1:6" x14ac:dyDescent="0.25">
      <c r="B387" s="1" t="s">
        <v>352</v>
      </c>
      <c r="C387" t="s">
        <v>353</v>
      </c>
      <c r="D387">
        <v>45.9</v>
      </c>
      <c r="E387">
        <v>4473.8999999999996</v>
      </c>
      <c r="F387">
        <v>17.100000000000001</v>
      </c>
    </row>
    <row r="388" spans="1:6" x14ac:dyDescent="0.25">
      <c r="A388" t="s">
        <v>334</v>
      </c>
      <c r="D388" s="50">
        <f>SUM(D383:D387)</f>
        <v>884.89999999999986</v>
      </c>
      <c r="E388" s="50">
        <f>SUM(E383:E387)</f>
        <v>86224.5</v>
      </c>
      <c r="F388" s="50">
        <f>SUM(F383:F387)</f>
        <v>978.2</v>
      </c>
    </row>
    <row r="389" spans="1:6" x14ac:dyDescent="0.25">
      <c r="A389" s="50" t="s">
        <v>335</v>
      </c>
    </row>
    <row r="390" spans="1:6" x14ac:dyDescent="0.25">
      <c r="B390" s="1" t="s">
        <v>446</v>
      </c>
      <c r="C390" t="s">
        <v>397</v>
      </c>
      <c r="D390">
        <v>13.3</v>
      </c>
      <c r="E390">
        <v>969.8</v>
      </c>
      <c r="F390">
        <v>11.3</v>
      </c>
    </row>
    <row r="391" spans="1:6" x14ac:dyDescent="0.25">
      <c r="B391" s="1" t="s">
        <v>455</v>
      </c>
      <c r="C391" t="s">
        <v>399</v>
      </c>
      <c r="D391">
        <v>9.5</v>
      </c>
      <c r="E391">
        <v>693.2</v>
      </c>
      <c r="F391">
        <v>10.9</v>
      </c>
    </row>
    <row r="392" spans="1:6" x14ac:dyDescent="0.25">
      <c r="B392" s="1" t="s">
        <v>358</v>
      </c>
      <c r="C392" t="s">
        <v>351</v>
      </c>
      <c r="D392">
        <v>6.3</v>
      </c>
      <c r="E392">
        <v>459.8</v>
      </c>
      <c r="F392">
        <v>10.9</v>
      </c>
    </row>
    <row r="393" spans="1:6" x14ac:dyDescent="0.25">
      <c r="B393" s="1" t="s">
        <v>359</v>
      </c>
      <c r="C393" t="s">
        <v>355</v>
      </c>
      <c r="D393">
        <v>9</v>
      </c>
      <c r="E393">
        <v>661</v>
      </c>
      <c r="F393">
        <v>4.8</v>
      </c>
    </row>
    <row r="394" spans="1:6" x14ac:dyDescent="0.25">
      <c r="B394" s="1" t="s">
        <v>360</v>
      </c>
      <c r="C394" t="s">
        <v>460</v>
      </c>
      <c r="D394">
        <v>20.2</v>
      </c>
      <c r="E394">
        <v>1473.3</v>
      </c>
      <c r="F394">
        <v>5.4</v>
      </c>
    </row>
    <row r="395" spans="1:6" x14ac:dyDescent="0.25">
      <c r="A395" t="s">
        <v>343</v>
      </c>
      <c r="D395">
        <f>SUM(D390:D394)</f>
        <v>58.3</v>
      </c>
      <c r="E395">
        <f>SUM(E390:E394)</f>
        <v>4257.1000000000004</v>
      </c>
      <c r="F395">
        <f>SUM(F390:F394)</f>
        <v>43.3</v>
      </c>
    </row>
    <row r="397" spans="1:6" x14ac:dyDescent="0.25">
      <c r="D397" t="s">
        <v>344</v>
      </c>
      <c r="E397">
        <f>SUM(E388,E395)</f>
        <v>90481.600000000006</v>
      </c>
      <c r="F397">
        <f>SUM(F388,F395)</f>
        <v>1021.5</v>
      </c>
    </row>
    <row r="399" spans="1:6" x14ac:dyDescent="0.25">
      <c r="A399" s="50" t="s">
        <v>127</v>
      </c>
    </row>
    <row r="400" spans="1:6" x14ac:dyDescent="0.25">
      <c r="A400" s="50" t="s">
        <v>319</v>
      </c>
      <c r="B400" s="24"/>
      <c r="C400" s="24"/>
      <c r="D400" s="24"/>
      <c r="E400" s="24"/>
      <c r="F400" s="24"/>
    </row>
    <row r="401" spans="1:6" ht="15" customHeight="1" x14ac:dyDescent="0.25">
      <c r="B401" s="1" t="s">
        <v>396</v>
      </c>
      <c r="C401" t="s">
        <v>397</v>
      </c>
      <c r="D401">
        <v>758.1</v>
      </c>
      <c r="E401">
        <v>73866.7</v>
      </c>
      <c r="F401">
        <v>646.6</v>
      </c>
    </row>
    <row r="402" spans="1:6" x14ac:dyDescent="0.25">
      <c r="B402" s="1" t="s">
        <v>457</v>
      </c>
      <c r="C402" t="s">
        <v>351</v>
      </c>
      <c r="D402">
        <v>284.10000000000002</v>
      </c>
      <c r="E402">
        <v>27680.799999999999</v>
      </c>
      <c r="F402">
        <v>398.5</v>
      </c>
    </row>
    <row r="403" spans="1:6" x14ac:dyDescent="0.25">
      <c r="B403" s="1" t="s">
        <v>458</v>
      </c>
      <c r="C403" t="s">
        <v>351</v>
      </c>
      <c r="D403">
        <v>129.1</v>
      </c>
      <c r="E403">
        <v>12584.1</v>
      </c>
      <c r="F403">
        <v>242.5</v>
      </c>
    </row>
    <row r="404" spans="1:6" x14ac:dyDescent="0.25">
      <c r="B404" s="1" t="s">
        <v>380</v>
      </c>
      <c r="C404" t="s">
        <v>381</v>
      </c>
      <c r="D404">
        <v>37</v>
      </c>
      <c r="E404">
        <v>3605.8</v>
      </c>
      <c r="F404">
        <v>73.900000000000006</v>
      </c>
    </row>
    <row r="405" spans="1:6" x14ac:dyDescent="0.25">
      <c r="B405" s="1" t="s">
        <v>354</v>
      </c>
      <c r="C405" t="s">
        <v>355</v>
      </c>
      <c r="D405">
        <v>276.5</v>
      </c>
      <c r="E405">
        <v>26939.200000000001</v>
      </c>
      <c r="F405">
        <v>149.4</v>
      </c>
    </row>
    <row r="406" spans="1:6" x14ac:dyDescent="0.25">
      <c r="B406" s="1" t="s">
        <v>352</v>
      </c>
      <c r="C406" t="s">
        <v>353</v>
      </c>
      <c r="D406">
        <v>63.2</v>
      </c>
      <c r="E406">
        <v>6153.3</v>
      </c>
      <c r="F406">
        <v>20.7</v>
      </c>
    </row>
    <row r="407" spans="1:6" x14ac:dyDescent="0.25">
      <c r="A407" t="s">
        <v>334</v>
      </c>
      <c r="D407" s="50">
        <f>SUM(D401:D406)</f>
        <v>1548</v>
      </c>
      <c r="E407" s="50">
        <f>SUM(E401:E406)</f>
        <v>150829.9</v>
      </c>
      <c r="F407" s="50">
        <f>SUM(F401:F406)</f>
        <v>1531.6000000000001</v>
      </c>
    </row>
    <row r="408" spans="1:6" x14ac:dyDescent="0.25">
      <c r="A408" s="50" t="s">
        <v>335</v>
      </c>
    </row>
    <row r="409" spans="1:6" x14ac:dyDescent="0.25">
      <c r="B409" s="1" t="s">
        <v>446</v>
      </c>
      <c r="C409" t="s">
        <v>397</v>
      </c>
      <c r="D409">
        <v>23.3</v>
      </c>
      <c r="E409">
        <v>1706.3</v>
      </c>
      <c r="F409">
        <v>19.899999999999999</v>
      </c>
    </row>
    <row r="410" spans="1:6" x14ac:dyDescent="0.25">
      <c r="B410" s="1" t="s">
        <v>357</v>
      </c>
      <c r="C410" t="s">
        <v>351</v>
      </c>
      <c r="D410">
        <v>15.1</v>
      </c>
      <c r="E410">
        <v>1105.3</v>
      </c>
      <c r="F410">
        <v>21.1</v>
      </c>
    </row>
    <row r="411" spans="1:6" x14ac:dyDescent="0.25">
      <c r="B411" s="1" t="s">
        <v>358</v>
      </c>
      <c r="C411" t="s">
        <v>351</v>
      </c>
      <c r="D411">
        <v>11.4</v>
      </c>
      <c r="E411">
        <v>830.3</v>
      </c>
      <c r="F411">
        <v>21.1</v>
      </c>
    </row>
    <row r="412" spans="1:6" x14ac:dyDescent="0.25">
      <c r="B412" s="1" t="s">
        <v>359</v>
      </c>
      <c r="C412" t="s">
        <v>355</v>
      </c>
      <c r="D412">
        <v>16.7</v>
      </c>
      <c r="E412">
        <v>1217.5</v>
      </c>
      <c r="F412">
        <v>9</v>
      </c>
    </row>
    <row r="413" spans="1:6" x14ac:dyDescent="0.25">
      <c r="B413" s="1" t="s">
        <v>360</v>
      </c>
      <c r="C413" t="s">
        <v>376</v>
      </c>
      <c r="D413">
        <v>10.7</v>
      </c>
      <c r="E413">
        <v>782</v>
      </c>
      <c r="F413">
        <v>2.8</v>
      </c>
    </row>
    <row r="414" spans="1:6" x14ac:dyDescent="0.25">
      <c r="A414" t="s">
        <v>343</v>
      </c>
      <c r="D414">
        <f>SUM(D409:D413)</f>
        <v>77.2</v>
      </c>
      <c r="E414">
        <f>SUM(E409:E413)</f>
        <v>5641.4</v>
      </c>
      <c r="F414">
        <f>SUM(F409:F413)</f>
        <v>73.899999999999991</v>
      </c>
    </row>
    <row r="416" spans="1:6" x14ac:dyDescent="0.25">
      <c r="D416" t="s">
        <v>344</v>
      </c>
      <c r="E416">
        <f>SUM(E407,E414)</f>
        <v>156471.29999999999</v>
      </c>
      <c r="F416">
        <f>SUM(F407,F414)</f>
        <v>1605.5000000000002</v>
      </c>
    </row>
    <row r="418" spans="1:6" x14ac:dyDescent="0.25">
      <c r="A418" s="50" t="s">
        <v>130</v>
      </c>
    </row>
    <row r="419" spans="1:6" x14ac:dyDescent="0.25">
      <c r="A419" s="50" t="s">
        <v>319</v>
      </c>
      <c r="B419" s="24"/>
      <c r="C419" s="24"/>
      <c r="D419" s="24"/>
      <c r="E419" s="24"/>
      <c r="F419" s="24"/>
    </row>
    <row r="420" spans="1:6" ht="15" customHeight="1" x14ac:dyDescent="0.25">
      <c r="B420" s="1" t="s">
        <v>396</v>
      </c>
      <c r="C420" t="s">
        <v>346</v>
      </c>
      <c r="D420">
        <v>1045.3</v>
      </c>
      <c r="E420">
        <v>96765.9</v>
      </c>
      <c r="F420">
        <v>1070.7</v>
      </c>
    </row>
    <row r="421" spans="1:6" x14ac:dyDescent="0.25">
      <c r="B421" s="1" t="s">
        <v>345</v>
      </c>
      <c r="C421" t="s">
        <v>346</v>
      </c>
      <c r="D421">
        <v>309.8</v>
      </c>
      <c r="E421">
        <v>28673.4</v>
      </c>
      <c r="F421">
        <v>317.10000000000002</v>
      </c>
    </row>
    <row r="422" spans="1:6" x14ac:dyDescent="0.25">
      <c r="B422" s="1" t="s">
        <v>345</v>
      </c>
      <c r="C422" t="s">
        <v>346</v>
      </c>
      <c r="D422">
        <v>22.3</v>
      </c>
      <c r="E422">
        <v>2064.8000000000002</v>
      </c>
      <c r="F422">
        <v>33.9</v>
      </c>
    </row>
    <row r="423" spans="1:6" x14ac:dyDescent="0.25">
      <c r="B423" s="1" t="s">
        <v>350</v>
      </c>
      <c r="C423" t="s">
        <v>461</v>
      </c>
      <c r="D423">
        <v>350.9</v>
      </c>
      <c r="E423">
        <v>32480.2</v>
      </c>
      <c r="F423">
        <v>755.7</v>
      </c>
    </row>
    <row r="424" spans="1:6" x14ac:dyDescent="0.25">
      <c r="B424" s="1" t="s">
        <v>348</v>
      </c>
      <c r="C424" t="s">
        <v>462</v>
      </c>
      <c r="D424">
        <v>388.6</v>
      </c>
      <c r="E424">
        <v>35976.5</v>
      </c>
      <c r="F424">
        <v>755.7</v>
      </c>
    </row>
    <row r="425" spans="1:6" x14ac:dyDescent="0.25">
      <c r="B425" s="1" t="s">
        <v>354</v>
      </c>
      <c r="C425" t="s">
        <v>355</v>
      </c>
      <c r="D425">
        <v>526</v>
      </c>
      <c r="E425">
        <v>48688</v>
      </c>
      <c r="F425">
        <v>286.89999999999998</v>
      </c>
    </row>
    <row r="426" spans="1:6" x14ac:dyDescent="0.25">
      <c r="B426" s="1" t="s">
        <v>352</v>
      </c>
      <c r="C426" t="s">
        <v>353</v>
      </c>
      <c r="D426">
        <v>73.099999999999994</v>
      </c>
      <c r="E426">
        <v>6764.7</v>
      </c>
      <c r="F426">
        <v>27.8</v>
      </c>
    </row>
    <row r="427" spans="1:6" x14ac:dyDescent="0.25">
      <c r="A427" t="s">
        <v>334</v>
      </c>
      <c r="D427" s="50">
        <f>SUM(D420:D426)</f>
        <v>2715.9999999999995</v>
      </c>
      <c r="E427" s="50">
        <f>SUM(E420:E426)</f>
        <v>251413.5</v>
      </c>
      <c r="F427" s="50">
        <f>SUM(F420:F426)</f>
        <v>3247.8000000000006</v>
      </c>
    </row>
    <row r="428" spans="1:6" x14ac:dyDescent="0.25">
      <c r="A428" s="50" t="s">
        <v>335</v>
      </c>
    </row>
    <row r="429" spans="1:6" x14ac:dyDescent="0.25">
      <c r="B429" s="1" t="s">
        <v>356</v>
      </c>
      <c r="C429" t="s">
        <v>346</v>
      </c>
      <c r="D429">
        <v>110.4</v>
      </c>
      <c r="E429">
        <v>8607.7999999999993</v>
      </c>
      <c r="F429">
        <v>111.2</v>
      </c>
    </row>
    <row r="430" spans="1:6" x14ac:dyDescent="0.25">
      <c r="B430" s="1" t="s">
        <v>463</v>
      </c>
      <c r="C430" t="s">
        <v>464</v>
      </c>
      <c r="D430">
        <v>45.2</v>
      </c>
      <c r="E430">
        <v>3524.3</v>
      </c>
      <c r="F430">
        <v>56.5</v>
      </c>
    </row>
    <row r="431" spans="1:6" x14ac:dyDescent="0.25">
      <c r="B431" s="1" t="s">
        <v>350</v>
      </c>
      <c r="C431" t="s">
        <v>461</v>
      </c>
      <c r="D431">
        <v>24.9</v>
      </c>
      <c r="E431">
        <v>1937.3</v>
      </c>
      <c r="F431">
        <v>56.5</v>
      </c>
    </row>
    <row r="432" spans="1:6" x14ac:dyDescent="0.25">
      <c r="B432" s="1" t="s">
        <v>360</v>
      </c>
      <c r="C432" t="s">
        <v>377</v>
      </c>
      <c r="D432">
        <v>14.1</v>
      </c>
      <c r="E432">
        <v>1101.5</v>
      </c>
      <c r="F432">
        <v>7.3</v>
      </c>
    </row>
    <row r="433" spans="1:6" x14ac:dyDescent="0.25">
      <c r="B433" s="1" t="s">
        <v>360</v>
      </c>
      <c r="C433" t="s">
        <v>376</v>
      </c>
      <c r="D433">
        <v>23.6</v>
      </c>
      <c r="E433">
        <v>1840.5</v>
      </c>
      <c r="F433">
        <v>7.1</v>
      </c>
    </row>
    <row r="434" spans="1:6" x14ac:dyDescent="0.25">
      <c r="B434" s="1" t="s">
        <v>359</v>
      </c>
      <c r="C434" t="s">
        <v>355</v>
      </c>
      <c r="D434">
        <v>55.3</v>
      </c>
      <c r="E434">
        <v>4309.8</v>
      </c>
      <c r="F434">
        <v>30.2</v>
      </c>
    </row>
    <row r="435" spans="1:6" x14ac:dyDescent="0.25">
      <c r="A435" t="s">
        <v>343</v>
      </c>
      <c r="D435">
        <f>SUM(D429:D434)</f>
        <v>273.5</v>
      </c>
      <c r="E435">
        <f>SUM(E429:E434)</f>
        <v>21321.199999999997</v>
      </c>
      <c r="F435">
        <f>SUM(F429:F434)</f>
        <v>268.8</v>
      </c>
    </row>
    <row r="437" spans="1:6" x14ac:dyDescent="0.25">
      <c r="D437" t="s">
        <v>344</v>
      </c>
      <c r="E437">
        <f>SUM(E427,E435)</f>
        <v>272734.7</v>
      </c>
      <c r="F437">
        <f>SUM(F427,F435)</f>
        <v>3516.6000000000008</v>
      </c>
    </row>
    <row r="439" spans="1:6" x14ac:dyDescent="0.25">
      <c r="A439" s="50" t="s">
        <v>133</v>
      </c>
    </row>
    <row r="440" spans="1:6" x14ac:dyDescent="0.25">
      <c r="A440" s="50" t="s">
        <v>319</v>
      </c>
      <c r="B440" s="24"/>
      <c r="C440" s="24"/>
      <c r="D440" s="24"/>
      <c r="E440" s="24"/>
      <c r="F440" s="24"/>
    </row>
    <row r="441" spans="1:6" ht="15" customHeight="1" x14ac:dyDescent="0.25">
      <c r="B441" s="1" t="s">
        <v>396</v>
      </c>
      <c r="C441" t="s">
        <v>346</v>
      </c>
      <c r="D441">
        <v>1657.3</v>
      </c>
      <c r="E441">
        <v>173596.5</v>
      </c>
      <c r="F441">
        <v>1408.8</v>
      </c>
    </row>
    <row r="442" spans="1:6" x14ac:dyDescent="0.25">
      <c r="B442" s="1" t="s">
        <v>385</v>
      </c>
      <c r="C442" t="s">
        <v>351</v>
      </c>
      <c r="D442">
        <v>472.7</v>
      </c>
      <c r="E442">
        <v>49517</v>
      </c>
      <c r="F442">
        <v>554.20000000000005</v>
      </c>
    </row>
    <row r="443" spans="1:6" x14ac:dyDescent="0.25">
      <c r="B443" s="1" t="s">
        <v>413</v>
      </c>
      <c r="C443" t="s">
        <v>351</v>
      </c>
      <c r="D443">
        <v>256.10000000000002</v>
      </c>
      <c r="E443">
        <v>26829.3</v>
      </c>
      <c r="F443">
        <v>489.5</v>
      </c>
    </row>
    <row r="444" spans="1:6" x14ac:dyDescent="0.25">
      <c r="B444" s="1" t="s">
        <v>465</v>
      </c>
      <c r="C444" t="s">
        <v>355</v>
      </c>
      <c r="D444">
        <v>545.9</v>
      </c>
      <c r="E444">
        <v>57177</v>
      </c>
      <c r="F444">
        <v>292.60000000000002</v>
      </c>
    </row>
    <row r="445" spans="1:6" x14ac:dyDescent="0.25">
      <c r="B445" s="1" t="s">
        <v>466</v>
      </c>
      <c r="C445" t="s">
        <v>353</v>
      </c>
      <c r="D445">
        <v>168.1</v>
      </c>
      <c r="E445">
        <v>17610.5</v>
      </c>
      <c r="F445">
        <v>63.1</v>
      </c>
    </row>
    <row r="446" spans="1:6" x14ac:dyDescent="0.25">
      <c r="A446" t="s">
        <v>334</v>
      </c>
      <c r="D446" s="50">
        <f>SUM(D441:D445)</f>
        <v>3100.1</v>
      </c>
      <c r="E446" s="50">
        <f>SUM(E441:E445)</f>
        <v>324730.3</v>
      </c>
      <c r="F446" s="50">
        <f>SUM(F441:F445)</f>
        <v>2808.2</v>
      </c>
    </row>
    <row r="447" spans="1:6" x14ac:dyDescent="0.25">
      <c r="A447" s="50" t="s">
        <v>335</v>
      </c>
    </row>
    <row r="448" spans="1:6" x14ac:dyDescent="0.25">
      <c r="B448" s="1" t="s">
        <v>356</v>
      </c>
      <c r="C448" t="s">
        <v>346</v>
      </c>
      <c r="D448">
        <v>90.3</v>
      </c>
      <c r="E448">
        <v>6598.7</v>
      </c>
      <c r="F448">
        <v>76.5</v>
      </c>
    </row>
    <row r="449" spans="1:6" x14ac:dyDescent="0.25">
      <c r="B449" s="1" t="s">
        <v>467</v>
      </c>
      <c r="C449" t="s">
        <v>351</v>
      </c>
      <c r="D449">
        <v>29.5</v>
      </c>
      <c r="E449">
        <v>2155.1</v>
      </c>
      <c r="F449">
        <v>34.299999999999997</v>
      </c>
    </row>
    <row r="450" spans="1:6" x14ac:dyDescent="0.25">
      <c r="B450" s="1" t="s">
        <v>413</v>
      </c>
      <c r="C450" t="s">
        <v>351</v>
      </c>
      <c r="D450">
        <v>17.7</v>
      </c>
      <c r="E450">
        <v>1296.4000000000001</v>
      </c>
      <c r="F450">
        <v>34.299999999999997</v>
      </c>
    </row>
    <row r="451" spans="1:6" x14ac:dyDescent="0.25">
      <c r="B451" s="1" t="s">
        <v>419</v>
      </c>
      <c r="C451" t="s">
        <v>355</v>
      </c>
      <c r="D451">
        <v>40.299999999999997</v>
      </c>
      <c r="E451">
        <v>2944.3</v>
      </c>
      <c r="F451">
        <v>24.2</v>
      </c>
    </row>
    <row r="452" spans="1:6" x14ac:dyDescent="0.25">
      <c r="B452" s="1" t="s">
        <v>367</v>
      </c>
      <c r="C452" t="s">
        <v>468</v>
      </c>
      <c r="D452">
        <v>61.5</v>
      </c>
      <c r="E452">
        <v>4493</v>
      </c>
      <c r="F452">
        <v>15.9</v>
      </c>
    </row>
    <row r="453" spans="1:6" x14ac:dyDescent="0.25">
      <c r="A453" t="s">
        <v>343</v>
      </c>
      <c r="D453">
        <f>SUM(D448:D452)</f>
        <v>239.3</v>
      </c>
      <c r="E453">
        <f>SUM(E448:E452)</f>
        <v>17487.5</v>
      </c>
      <c r="F453">
        <f>SUM(F448:F452)</f>
        <v>185.2</v>
      </c>
    </row>
    <row r="455" spans="1:6" x14ac:dyDescent="0.25">
      <c r="D455" t="s">
        <v>344</v>
      </c>
      <c r="E455">
        <f>SUM(E446,E453)</f>
        <v>342217.8</v>
      </c>
      <c r="F455">
        <f>SUM(F446,F453)</f>
        <v>2993.3999999999996</v>
      </c>
    </row>
    <row r="457" spans="1:6" x14ac:dyDescent="0.25">
      <c r="A457" s="50" t="s">
        <v>136</v>
      </c>
    </row>
    <row r="458" spans="1:6" x14ac:dyDescent="0.25">
      <c r="A458" s="50" t="s">
        <v>319</v>
      </c>
      <c r="B458" s="24"/>
      <c r="C458" s="24"/>
      <c r="D458" s="24"/>
      <c r="E458" s="24"/>
      <c r="F458" s="24"/>
    </row>
    <row r="459" spans="1:6" ht="15" customHeight="1" x14ac:dyDescent="0.25">
      <c r="B459" s="1" t="s">
        <v>396</v>
      </c>
      <c r="C459" t="s">
        <v>469</v>
      </c>
      <c r="D459">
        <v>390.1</v>
      </c>
      <c r="E459">
        <v>38957.599999999999</v>
      </c>
      <c r="F459">
        <v>305.10000000000002</v>
      </c>
    </row>
    <row r="460" spans="1:6" x14ac:dyDescent="0.25">
      <c r="B460" s="1" t="s">
        <v>396</v>
      </c>
      <c r="C460" t="s">
        <v>469</v>
      </c>
      <c r="D460">
        <v>152.80000000000001</v>
      </c>
      <c r="E460">
        <v>15265.6</v>
      </c>
      <c r="F460">
        <v>211.6</v>
      </c>
    </row>
    <row r="461" spans="1:6" x14ac:dyDescent="0.25">
      <c r="B461" s="1" t="s">
        <v>470</v>
      </c>
      <c r="C461" t="s">
        <v>439</v>
      </c>
      <c r="D461">
        <v>991.8</v>
      </c>
      <c r="E461">
        <v>99053</v>
      </c>
      <c r="F461">
        <v>1108.8</v>
      </c>
    </row>
    <row r="462" spans="1:6" x14ac:dyDescent="0.25">
      <c r="B462" s="1" t="s">
        <v>396</v>
      </c>
      <c r="C462" t="s">
        <v>439</v>
      </c>
      <c r="D462">
        <v>430.9</v>
      </c>
      <c r="E462">
        <v>43037.599999999999</v>
      </c>
      <c r="F462">
        <v>485.1</v>
      </c>
    </row>
    <row r="463" spans="1:6" x14ac:dyDescent="0.25">
      <c r="B463" s="1" t="s">
        <v>471</v>
      </c>
      <c r="C463" t="s">
        <v>469</v>
      </c>
      <c r="D463">
        <v>20.6</v>
      </c>
      <c r="E463">
        <v>2061.8000000000002</v>
      </c>
      <c r="F463">
        <v>16</v>
      </c>
    </row>
    <row r="464" spans="1:6" x14ac:dyDescent="0.25">
      <c r="B464" s="1" t="s">
        <v>471</v>
      </c>
      <c r="C464" t="s">
        <v>469</v>
      </c>
      <c r="D464">
        <v>14.6</v>
      </c>
      <c r="E464">
        <v>1462.1</v>
      </c>
      <c r="F464">
        <v>17.2</v>
      </c>
    </row>
    <row r="465" spans="1:6" x14ac:dyDescent="0.25">
      <c r="B465" s="1" t="s">
        <v>472</v>
      </c>
      <c r="C465" t="s">
        <v>469</v>
      </c>
      <c r="D465">
        <v>56.9</v>
      </c>
      <c r="E465">
        <v>5680.3</v>
      </c>
      <c r="F465">
        <v>72</v>
      </c>
    </row>
    <row r="466" spans="1:6" x14ac:dyDescent="0.25">
      <c r="B466" s="1" t="s">
        <v>472</v>
      </c>
      <c r="C466" t="s">
        <v>469</v>
      </c>
      <c r="D466">
        <v>57.3</v>
      </c>
      <c r="E466">
        <v>5724.9</v>
      </c>
      <c r="F466">
        <v>84.4</v>
      </c>
    </row>
    <row r="467" spans="1:6" x14ac:dyDescent="0.25">
      <c r="B467" s="1" t="s">
        <v>473</v>
      </c>
      <c r="C467" t="s">
        <v>474</v>
      </c>
      <c r="D467">
        <v>697</v>
      </c>
      <c r="E467">
        <v>69609</v>
      </c>
      <c r="F467">
        <v>755.8</v>
      </c>
    </row>
    <row r="468" spans="1:6" x14ac:dyDescent="0.25">
      <c r="B468" s="1" t="s">
        <v>350</v>
      </c>
      <c r="C468" t="s">
        <v>461</v>
      </c>
      <c r="D468">
        <v>363.7</v>
      </c>
      <c r="E468">
        <v>36322.800000000003</v>
      </c>
      <c r="F468">
        <v>753.1</v>
      </c>
    </row>
    <row r="469" spans="1:6" x14ac:dyDescent="0.25">
      <c r="B469" s="1" t="s">
        <v>354</v>
      </c>
      <c r="C469" t="s">
        <v>355</v>
      </c>
      <c r="D469">
        <v>908.3</v>
      </c>
      <c r="E469">
        <v>90722</v>
      </c>
      <c r="F469">
        <v>484.1</v>
      </c>
    </row>
    <row r="470" spans="1:6" x14ac:dyDescent="0.25">
      <c r="B470" s="1" t="s">
        <v>352</v>
      </c>
      <c r="C470" t="s">
        <v>353</v>
      </c>
      <c r="D470">
        <v>433.8</v>
      </c>
      <c r="E470">
        <v>43326.6</v>
      </c>
      <c r="F470">
        <v>141</v>
      </c>
    </row>
    <row r="471" spans="1:6" x14ac:dyDescent="0.25">
      <c r="A471" t="s">
        <v>334</v>
      </c>
      <c r="D471" s="50">
        <f>SUM(D459:D470)</f>
        <v>4517.8</v>
      </c>
      <c r="E471" s="50">
        <f>SUM(E459:E470)</f>
        <v>451223.3</v>
      </c>
      <c r="F471" s="50">
        <f>SUM(F459:F470)</f>
        <v>4434.2</v>
      </c>
    </row>
    <row r="472" spans="1:6" x14ac:dyDescent="0.25">
      <c r="A472" s="50" t="s">
        <v>335</v>
      </c>
    </row>
    <row r="473" spans="1:6" x14ac:dyDescent="0.25">
      <c r="B473" s="1" t="s">
        <v>475</v>
      </c>
      <c r="C473" t="s">
        <v>469</v>
      </c>
      <c r="D473">
        <v>1256.4000000000001</v>
      </c>
      <c r="E473">
        <v>104060.4</v>
      </c>
      <c r="F473">
        <v>986.3</v>
      </c>
    </row>
    <row r="474" spans="1:6" x14ac:dyDescent="0.25">
      <c r="B474" s="1" t="s">
        <v>476</v>
      </c>
      <c r="C474" t="s">
        <v>469</v>
      </c>
      <c r="D474">
        <v>123.6</v>
      </c>
      <c r="E474">
        <v>10240</v>
      </c>
      <c r="F474">
        <v>122.4</v>
      </c>
    </row>
    <row r="475" spans="1:6" x14ac:dyDescent="0.25">
      <c r="B475" s="1" t="s">
        <v>477</v>
      </c>
      <c r="C475" t="s">
        <v>474</v>
      </c>
      <c r="D475">
        <v>114</v>
      </c>
      <c r="E475">
        <v>9441.9</v>
      </c>
      <c r="F475">
        <v>113.8</v>
      </c>
    </row>
    <row r="476" spans="1:6" x14ac:dyDescent="0.25">
      <c r="B476" s="1" t="s">
        <v>350</v>
      </c>
      <c r="C476" t="s">
        <v>461</v>
      </c>
      <c r="D476">
        <v>29.3</v>
      </c>
      <c r="E476">
        <v>2423.4</v>
      </c>
      <c r="F476">
        <v>63.9</v>
      </c>
    </row>
    <row r="477" spans="1:6" x14ac:dyDescent="0.25">
      <c r="B477" s="1" t="s">
        <v>447</v>
      </c>
      <c r="C477" t="s">
        <v>377</v>
      </c>
      <c r="D477">
        <v>76.099999999999994</v>
      </c>
      <c r="E477">
        <v>6302.1</v>
      </c>
      <c r="F477">
        <v>25.6</v>
      </c>
    </row>
    <row r="478" spans="1:6" x14ac:dyDescent="0.25">
      <c r="B478" s="1" t="s">
        <v>359</v>
      </c>
      <c r="C478" t="s">
        <v>423</v>
      </c>
      <c r="D478">
        <v>72.5</v>
      </c>
      <c r="E478">
        <v>6008.1</v>
      </c>
      <c r="F478">
        <v>22.1</v>
      </c>
    </row>
    <row r="479" spans="1:6" x14ac:dyDescent="0.25">
      <c r="B479" s="1" t="s">
        <v>359</v>
      </c>
      <c r="C479" t="s">
        <v>355</v>
      </c>
      <c r="D479">
        <v>120.5</v>
      </c>
      <c r="E479">
        <v>9977.7999999999993</v>
      </c>
      <c r="F479">
        <v>64.2</v>
      </c>
    </row>
    <row r="480" spans="1:6" x14ac:dyDescent="0.25">
      <c r="B480" s="1" t="s">
        <v>359</v>
      </c>
      <c r="C480" t="s">
        <v>353</v>
      </c>
      <c r="D480">
        <v>52.4</v>
      </c>
      <c r="E480">
        <v>4337.3</v>
      </c>
      <c r="F480">
        <v>17</v>
      </c>
    </row>
    <row r="481" spans="1:6" x14ac:dyDescent="0.25">
      <c r="A481" t="s">
        <v>343</v>
      </c>
      <c r="D481">
        <f>SUM(D473:D480)</f>
        <v>1844.8</v>
      </c>
      <c r="E481">
        <f>SUM(E473:E480)</f>
        <v>152790.99999999997</v>
      </c>
      <c r="F481">
        <f>SUM(F473:F480)</f>
        <v>1415.3</v>
      </c>
    </row>
    <row r="483" spans="1:6" x14ac:dyDescent="0.25">
      <c r="D483" t="s">
        <v>344</v>
      </c>
      <c r="E483">
        <f>SUM(E471,E481)</f>
        <v>604014.29999999993</v>
      </c>
      <c r="F483">
        <f>SUM(F471,F481)</f>
        <v>5849.5</v>
      </c>
    </row>
    <row r="485" spans="1:6" x14ac:dyDescent="0.25">
      <c r="A485" s="50" t="s">
        <v>141</v>
      </c>
    </row>
    <row r="486" spans="1:6" x14ac:dyDescent="0.25">
      <c r="A486" s="50" t="s">
        <v>319</v>
      </c>
      <c r="B486" s="24"/>
      <c r="C486" s="24"/>
      <c r="D486" s="24"/>
      <c r="E486" s="24"/>
      <c r="F486" s="24"/>
    </row>
    <row r="487" spans="1:6" ht="15" customHeight="1" x14ac:dyDescent="0.25">
      <c r="B487" s="1" t="s">
        <v>434</v>
      </c>
      <c r="C487" t="s">
        <v>478</v>
      </c>
      <c r="D487">
        <v>208</v>
      </c>
      <c r="E487">
        <v>20748</v>
      </c>
      <c r="F487">
        <v>230.82</v>
      </c>
    </row>
    <row r="488" spans="1:6" x14ac:dyDescent="0.25">
      <c r="B488" s="1" t="s">
        <v>434</v>
      </c>
      <c r="C488" t="s">
        <v>479</v>
      </c>
      <c r="D488">
        <v>303</v>
      </c>
      <c r="E488">
        <v>30270</v>
      </c>
      <c r="F488">
        <v>294.25</v>
      </c>
    </row>
    <row r="489" spans="1:6" x14ac:dyDescent="0.25">
      <c r="B489" s="1" t="s">
        <v>374</v>
      </c>
      <c r="C489" t="s">
        <v>353</v>
      </c>
      <c r="D489">
        <v>69</v>
      </c>
      <c r="E489">
        <v>6934</v>
      </c>
      <c r="F489">
        <v>24.8</v>
      </c>
    </row>
    <row r="490" spans="1:6" x14ac:dyDescent="0.25">
      <c r="B490" s="1" t="s">
        <v>374</v>
      </c>
      <c r="C490" t="s">
        <v>355</v>
      </c>
      <c r="D490">
        <v>134</v>
      </c>
      <c r="E490">
        <v>13373</v>
      </c>
      <c r="F490">
        <v>74.39</v>
      </c>
    </row>
    <row r="491" spans="1:6" x14ac:dyDescent="0.25">
      <c r="B491" s="1" t="s">
        <v>434</v>
      </c>
      <c r="C491" t="s">
        <v>478</v>
      </c>
      <c r="D491">
        <v>123</v>
      </c>
      <c r="E491">
        <v>12306</v>
      </c>
      <c r="F491">
        <v>136.91</v>
      </c>
    </row>
    <row r="492" spans="1:6" x14ac:dyDescent="0.25">
      <c r="B492" s="1" t="s">
        <v>434</v>
      </c>
      <c r="C492" t="s">
        <v>425</v>
      </c>
      <c r="D492">
        <v>234</v>
      </c>
      <c r="E492">
        <v>23376</v>
      </c>
      <c r="F492">
        <v>227.24</v>
      </c>
    </row>
    <row r="493" spans="1:6" x14ac:dyDescent="0.25">
      <c r="B493" s="1" t="s">
        <v>374</v>
      </c>
      <c r="C493" t="s">
        <v>353</v>
      </c>
      <c r="D493">
        <v>100</v>
      </c>
      <c r="E493">
        <v>9983</v>
      </c>
      <c r="F493">
        <v>35.700000000000003</v>
      </c>
    </row>
    <row r="494" spans="1:6" x14ac:dyDescent="0.25">
      <c r="B494" s="1" t="s">
        <v>374</v>
      </c>
      <c r="C494" t="s">
        <v>355</v>
      </c>
      <c r="D494">
        <v>104</v>
      </c>
      <c r="E494">
        <v>10353</v>
      </c>
      <c r="F494">
        <v>57.59</v>
      </c>
    </row>
    <row r="495" spans="1:6" x14ac:dyDescent="0.25">
      <c r="B495" s="1" t="s">
        <v>434</v>
      </c>
      <c r="C495" t="s">
        <v>478</v>
      </c>
      <c r="D495">
        <v>119</v>
      </c>
      <c r="E495">
        <v>11873</v>
      </c>
      <c r="F495">
        <v>132.08500000000001</v>
      </c>
    </row>
    <row r="496" spans="1:6" x14ac:dyDescent="0.25">
      <c r="B496" s="1" t="s">
        <v>434</v>
      </c>
      <c r="C496" t="s">
        <v>425</v>
      </c>
      <c r="D496">
        <v>275</v>
      </c>
      <c r="E496">
        <v>27468</v>
      </c>
      <c r="F496">
        <v>267.01</v>
      </c>
    </row>
    <row r="497" spans="1:6" x14ac:dyDescent="0.25">
      <c r="B497" s="1" t="s">
        <v>374</v>
      </c>
      <c r="C497" t="s">
        <v>353</v>
      </c>
      <c r="D497">
        <v>23</v>
      </c>
      <c r="E497">
        <v>2319</v>
      </c>
      <c r="F497">
        <v>8.2940000000000005</v>
      </c>
    </row>
    <row r="498" spans="1:6" x14ac:dyDescent="0.25">
      <c r="B498" s="1" t="s">
        <v>374</v>
      </c>
      <c r="C498" t="s">
        <v>355</v>
      </c>
      <c r="D498">
        <v>74</v>
      </c>
      <c r="E498">
        <v>7346</v>
      </c>
      <c r="F498">
        <v>40.860999999999997</v>
      </c>
    </row>
    <row r="499" spans="1:6" x14ac:dyDescent="0.25">
      <c r="B499" s="1" t="s">
        <v>440</v>
      </c>
      <c r="C499" t="s">
        <v>480</v>
      </c>
      <c r="D499">
        <v>356</v>
      </c>
      <c r="E499">
        <v>28620</v>
      </c>
      <c r="F499">
        <v>428.95</v>
      </c>
    </row>
    <row r="500" spans="1:6" x14ac:dyDescent="0.25">
      <c r="B500" s="1" t="s">
        <v>481</v>
      </c>
      <c r="C500" t="s">
        <v>482</v>
      </c>
      <c r="D500">
        <v>482</v>
      </c>
      <c r="E500">
        <v>22330</v>
      </c>
      <c r="F500">
        <v>406.45</v>
      </c>
    </row>
    <row r="501" spans="1:6" x14ac:dyDescent="0.25">
      <c r="A501" t="s">
        <v>334</v>
      </c>
      <c r="D501" s="50">
        <f>SUM(D487:D500)</f>
        <v>2604</v>
      </c>
      <c r="E501" s="50">
        <f>SUM(E487:E500)</f>
        <v>227299</v>
      </c>
      <c r="F501" s="50">
        <f>SUM(F487:F500)</f>
        <v>2365.35</v>
      </c>
    </row>
    <row r="502" spans="1:6" x14ac:dyDescent="0.25">
      <c r="A502" s="50" t="s">
        <v>335</v>
      </c>
    </row>
    <row r="503" spans="1:6" x14ac:dyDescent="0.25">
      <c r="B503" s="1" t="s">
        <v>434</v>
      </c>
      <c r="C503" t="s">
        <v>425</v>
      </c>
      <c r="D503">
        <v>64</v>
      </c>
      <c r="E503">
        <v>3759</v>
      </c>
      <c r="F503">
        <v>62.414999999999999</v>
      </c>
    </row>
    <row r="504" spans="1:6" x14ac:dyDescent="0.25">
      <c r="B504" s="1" t="s">
        <v>374</v>
      </c>
      <c r="C504" t="s">
        <v>353</v>
      </c>
      <c r="D504">
        <v>83</v>
      </c>
      <c r="E504">
        <v>4881</v>
      </c>
      <c r="F504">
        <v>27.83</v>
      </c>
    </row>
    <row r="505" spans="1:6" x14ac:dyDescent="0.25">
      <c r="B505" s="1" t="s">
        <v>374</v>
      </c>
      <c r="C505" t="s">
        <v>355</v>
      </c>
      <c r="D505">
        <v>19</v>
      </c>
      <c r="E505">
        <v>1134</v>
      </c>
      <c r="F505">
        <v>10.78</v>
      </c>
    </row>
    <row r="506" spans="1:6" x14ac:dyDescent="0.25">
      <c r="B506" s="1" t="s">
        <v>483</v>
      </c>
      <c r="C506" t="s">
        <v>377</v>
      </c>
      <c r="D506">
        <v>5</v>
      </c>
      <c r="E506">
        <v>307</v>
      </c>
      <c r="F506">
        <v>2.1</v>
      </c>
    </row>
    <row r="507" spans="1:6" x14ac:dyDescent="0.25">
      <c r="B507" s="1" t="s">
        <v>367</v>
      </c>
      <c r="C507" t="s">
        <v>376</v>
      </c>
      <c r="D507">
        <v>6</v>
      </c>
      <c r="E507">
        <v>368</v>
      </c>
      <c r="F507">
        <v>2.1</v>
      </c>
    </row>
    <row r="508" spans="1:6" x14ac:dyDescent="0.25">
      <c r="B508" s="1" t="s">
        <v>357</v>
      </c>
      <c r="C508" t="s">
        <v>480</v>
      </c>
      <c r="D508">
        <v>26</v>
      </c>
      <c r="E508">
        <v>1019</v>
      </c>
      <c r="F508">
        <v>31.5</v>
      </c>
    </row>
    <row r="509" spans="1:6" x14ac:dyDescent="0.25">
      <c r="B509" s="1" t="s">
        <v>463</v>
      </c>
      <c r="C509" t="s">
        <v>480</v>
      </c>
      <c r="D509">
        <v>21</v>
      </c>
      <c r="E509">
        <v>1242</v>
      </c>
      <c r="F509">
        <v>25.6</v>
      </c>
    </row>
    <row r="510" spans="1:6" x14ac:dyDescent="0.25">
      <c r="B510" s="1" t="s">
        <v>484</v>
      </c>
      <c r="C510" t="s">
        <v>482</v>
      </c>
      <c r="D510">
        <v>68</v>
      </c>
      <c r="E510">
        <v>330</v>
      </c>
      <c r="F510">
        <v>57.1</v>
      </c>
    </row>
    <row r="511" spans="1:6" x14ac:dyDescent="0.25">
      <c r="B511" s="1" t="s">
        <v>485</v>
      </c>
      <c r="C511" t="s">
        <v>376</v>
      </c>
      <c r="D511">
        <v>6</v>
      </c>
      <c r="E511">
        <v>251</v>
      </c>
      <c r="F511">
        <v>2.5739999999999998</v>
      </c>
    </row>
    <row r="512" spans="1:6" x14ac:dyDescent="0.25">
      <c r="B512" s="1" t="s">
        <v>486</v>
      </c>
      <c r="C512" t="s">
        <v>487</v>
      </c>
      <c r="D512">
        <v>15</v>
      </c>
      <c r="E512">
        <v>576</v>
      </c>
      <c r="F512">
        <v>11.916</v>
      </c>
    </row>
    <row r="513" spans="1:6" x14ac:dyDescent="0.25">
      <c r="A513" t="s">
        <v>343</v>
      </c>
      <c r="D513">
        <f>SUM(D503:D512)</f>
        <v>313</v>
      </c>
      <c r="E513">
        <f>SUM(E503:E512)</f>
        <v>13867</v>
      </c>
      <c r="F513">
        <f>SUM(F503:F512)</f>
        <v>233.91499999999999</v>
      </c>
    </row>
    <row r="515" spans="1:6" x14ac:dyDescent="0.25">
      <c r="D515" t="s">
        <v>344</v>
      </c>
      <c r="E515">
        <f>SUM(E501,E513)</f>
        <v>241166</v>
      </c>
      <c r="F515">
        <f>SUM(F501,F513)</f>
        <v>2599.2649999999999</v>
      </c>
    </row>
    <row r="517" spans="1:6" x14ac:dyDescent="0.25">
      <c r="A517" s="50" t="s">
        <v>143</v>
      </c>
    </row>
    <row r="518" spans="1:6" x14ac:dyDescent="0.25">
      <c r="A518" s="50" t="s">
        <v>319</v>
      </c>
      <c r="B518" s="24"/>
      <c r="C518" s="24"/>
      <c r="D518" s="24"/>
      <c r="E518" s="24"/>
      <c r="F518" s="24"/>
    </row>
    <row r="519" spans="1:6" ht="15" customHeight="1" x14ac:dyDescent="0.25">
      <c r="B519" s="1" t="s">
        <v>434</v>
      </c>
      <c r="C519" t="s">
        <v>363</v>
      </c>
      <c r="D519">
        <v>375</v>
      </c>
      <c r="E519">
        <v>39285</v>
      </c>
      <c r="F519">
        <v>403.3</v>
      </c>
    </row>
    <row r="520" spans="1:6" x14ac:dyDescent="0.25">
      <c r="B520" s="1" t="s">
        <v>434</v>
      </c>
      <c r="C520" t="s">
        <v>488</v>
      </c>
      <c r="D520">
        <v>25</v>
      </c>
      <c r="E520">
        <v>2645</v>
      </c>
      <c r="F520">
        <v>29</v>
      </c>
    </row>
    <row r="521" spans="1:6" x14ac:dyDescent="0.25">
      <c r="B521" s="1" t="s">
        <v>374</v>
      </c>
      <c r="C521" t="s">
        <v>353</v>
      </c>
      <c r="D521">
        <v>143</v>
      </c>
      <c r="E521">
        <v>14946</v>
      </c>
      <c r="F521">
        <v>51</v>
      </c>
    </row>
    <row r="522" spans="1:6" x14ac:dyDescent="0.25">
      <c r="B522" s="1" t="s">
        <v>374</v>
      </c>
      <c r="C522" t="s">
        <v>355</v>
      </c>
      <c r="D522">
        <v>124</v>
      </c>
      <c r="E522">
        <v>13040</v>
      </c>
      <c r="F522">
        <v>69.2</v>
      </c>
    </row>
    <row r="523" spans="1:6" x14ac:dyDescent="0.25">
      <c r="B523" s="1" t="s">
        <v>434</v>
      </c>
      <c r="C523" t="s">
        <v>363</v>
      </c>
      <c r="D523">
        <v>508</v>
      </c>
      <c r="E523">
        <v>53177</v>
      </c>
      <c r="F523">
        <v>545.9</v>
      </c>
    </row>
    <row r="524" spans="1:6" x14ac:dyDescent="0.25">
      <c r="B524" s="1" t="s">
        <v>374</v>
      </c>
      <c r="C524" t="s">
        <v>353</v>
      </c>
      <c r="D524">
        <v>183</v>
      </c>
      <c r="E524">
        <v>19181</v>
      </c>
      <c r="F524">
        <v>65.400000000000006</v>
      </c>
    </row>
    <row r="525" spans="1:6" x14ac:dyDescent="0.25">
      <c r="B525" s="1" t="s">
        <v>374</v>
      </c>
      <c r="C525" t="s">
        <v>355</v>
      </c>
      <c r="D525">
        <v>209</v>
      </c>
      <c r="E525">
        <v>21941</v>
      </c>
      <c r="F525">
        <v>116.4</v>
      </c>
    </row>
    <row r="526" spans="1:6" x14ac:dyDescent="0.25">
      <c r="B526" s="1" t="s">
        <v>434</v>
      </c>
      <c r="C526" t="s">
        <v>363</v>
      </c>
      <c r="D526">
        <v>473</v>
      </c>
      <c r="E526">
        <v>49553</v>
      </c>
      <c r="F526">
        <v>508.7</v>
      </c>
    </row>
    <row r="527" spans="1:6" x14ac:dyDescent="0.25">
      <c r="B527" s="1" t="s">
        <v>374</v>
      </c>
      <c r="C527" t="s">
        <v>353</v>
      </c>
      <c r="D527">
        <v>9</v>
      </c>
      <c r="E527">
        <v>985</v>
      </c>
      <c r="F527">
        <v>3.4</v>
      </c>
    </row>
    <row r="528" spans="1:6" x14ac:dyDescent="0.25">
      <c r="B528" s="1" t="s">
        <v>374</v>
      </c>
      <c r="C528" t="s">
        <v>355</v>
      </c>
      <c r="D528">
        <v>21</v>
      </c>
      <c r="E528">
        <v>2217</v>
      </c>
      <c r="F528">
        <v>11.8</v>
      </c>
    </row>
    <row r="529" spans="1:6" x14ac:dyDescent="0.25">
      <c r="B529" s="1" t="s">
        <v>489</v>
      </c>
      <c r="C529" t="s">
        <v>405</v>
      </c>
      <c r="D529">
        <v>149</v>
      </c>
      <c r="E529">
        <v>11945</v>
      </c>
      <c r="F529">
        <v>127</v>
      </c>
    </row>
    <row r="530" spans="1:6" x14ac:dyDescent="0.25">
      <c r="B530" s="1" t="s">
        <v>481</v>
      </c>
      <c r="C530" t="s">
        <v>456</v>
      </c>
      <c r="D530">
        <v>284</v>
      </c>
      <c r="E530">
        <v>14547</v>
      </c>
      <c r="F530">
        <v>253.9</v>
      </c>
    </row>
    <row r="531" spans="1:6" x14ac:dyDescent="0.25">
      <c r="B531" s="1" t="s">
        <v>490</v>
      </c>
      <c r="C531" t="s">
        <v>491</v>
      </c>
      <c r="D531">
        <v>161</v>
      </c>
      <c r="E531">
        <v>16888</v>
      </c>
      <c r="F531">
        <v>137.80000000000001</v>
      </c>
    </row>
    <row r="532" spans="1:6" x14ac:dyDescent="0.25">
      <c r="A532" t="s">
        <v>334</v>
      </c>
      <c r="D532" s="50">
        <f>SUM(D519:D531)</f>
        <v>2664</v>
      </c>
      <c r="E532" s="50">
        <f>SUM(E519:E531)</f>
        <v>260350</v>
      </c>
      <c r="F532" s="50">
        <f>SUM(F519:F531)</f>
        <v>2322.8000000000006</v>
      </c>
    </row>
    <row r="533" spans="1:6" x14ac:dyDescent="0.25">
      <c r="A533" s="50" t="s">
        <v>335</v>
      </c>
    </row>
    <row r="534" spans="1:6" x14ac:dyDescent="0.25">
      <c r="B534" s="1" t="s">
        <v>434</v>
      </c>
      <c r="C534" t="s">
        <v>363</v>
      </c>
      <c r="D534">
        <v>125</v>
      </c>
      <c r="E534">
        <v>8541</v>
      </c>
      <c r="F534">
        <v>134.6</v>
      </c>
    </row>
    <row r="535" spans="1:6" x14ac:dyDescent="0.25">
      <c r="B535" s="1" t="s">
        <v>374</v>
      </c>
      <c r="C535" t="s">
        <v>353</v>
      </c>
      <c r="D535">
        <v>50</v>
      </c>
      <c r="E535">
        <v>3422</v>
      </c>
      <c r="F535">
        <v>17.899999999999999</v>
      </c>
    </row>
    <row r="536" spans="1:6" x14ac:dyDescent="0.25">
      <c r="B536" s="1" t="s">
        <v>483</v>
      </c>
      <c r="C536" t="s">
        <v>377</v>
      </c>
      <c r="D536">
        <v>9</v>
      </c>
      <c r="E536">
        <v>589</v>
      </c>
      <c r="F536">
        <v>3.1</v>
      </c>
    </row>
    <row r="537" spans="1:6" x14ac:dyDescent="0.25">
      <c r="B537" s="1" t="s">
        <v>492</v>
      </c>
      <c r="C537" t="s">
        <v>376</v>
      </c>
      <c r="D537">
        <v>7</v>
      </c>
      <c r="E537">
        <v>471</v>
      </c>
      <c r="F537">
        <v>2.2999999999999998</v>
      </c>
    </row>
    <row r="538" spans="1:6" x14ac:dyDescent="0.25">
      <c r="B538" s="1" t="s">
        <v>463</v>
      </c>
      <c r="C538" t="s">
        <v>491</v>
      </c>
      <c r="D538">
        <v>16</v>
      </c>
      <c r="E538">
        <v>680</v>
      </c>
      <c r="F538">
        <v>13.3</v>
      </c>
    </row>
    <row r="539" spans="1:6" x14ac:dyDescent="0.25">
      <c r="B539" s="1" t="s">
        <v>484</v>
      </c>
      <c r="C539" t="s">
        <v>456</v>
      </c>
      <c r="D539">
        <v>15</v>
      </c>
      <c r="E539">
        <v>217</v>
      </c>
      <c r="F539">
        <v>13.3</v>
      </c>
    </row>
    <row r="540" spans="1:6" x14ac:dyDescent="0.25">
      <c r="B540" s="1" t="s">
        <v>493</v>
      </c>
      <c r="C540" t="s">
        <v>376</v>
      </c>
      <c r="D540">
        <v>4</v>
      </c>
      <c r="E540">
        <v>168</v>
      </c>
      <c r="F540">
        <v>1.3</v>
      </c>
    </row>
    <row r="541" spans="1:6" x14ac:dyDescent="0.25">
      <c r="B541" s="1" t="s">
        <v>356</v>
      </c>
      <c r="C541" t="s">
        <v>363</v>
      </c>
      <c r="D541">
        <v>36</v>
      </c>
      <c r="E541">
        <v>1560</v>
      </c>
      <c r="F541">
        <v>38.244999999999997</v>
      </c>
    </row>
    <row r="542" spans="1:6" x14ac:dyDescent="0.25">
      <c r="A542" t="s">
        <v>343</v>
      </c>
      <c r="D542">
        <f>SUM(D534:D541)</f>
        <v>262</v>
      </c>
      <c r="E542">
        <f>SUM(E534:E541)</f>
        <v>15648</v>
      </c>
      <c r="F542">
        <f>SUM(F534:F541)</f>
        <v>224.04500000000004</v>
      </c>
    </row>
    <row r="544" spans="1:6" x14ac:dyDescent="0.25">
      <c r="D544" t="s">
        <v>344</v>
      </c>
      <c r="E544">
        <f>SUM(E532,E542)</f>
        <v>275998</v>
      </c>
      <c r="F544">
        <f>SUM(F532,F542)</f>
        <v>2546.8450000000007</v>
      </c>
    </row>
    <row r="546" spans="1:6" x14ac:dyDescent="0.25">
      <c r="A546" s="50" t="s">
        <v>146</v>
      </c>
    </row>
    <row r="547" spans="1:6" x14ac:dyDescent="0.25">
      <c r="A547" s="50" t="s">
        <v>319</v>
      </c>
      <c r="B547" s="24"/>
      <c r="C547" s="24"/>
      <c r="D547" s="24"/>
      <c r="E547" s="24"/>
      <c r="F547" s="24"/>
    </row>
    <row r="548" spans="1:6" ht="15" customHeight="1" x14ac:dyDescent="0.25">
      <c r="B548" s="1" t="s">
        <v>494</v>
      </c>
      <c r="C548" t="s">
        <v>363</v>
      </c>
      <c r="D548">
        <v>281.60000000000002</v>
      </c>
      <c r="E548">
        <v>27441</v>
      </c>
      <c r="F548">
        <v>308</v>
      </c>
    </row>
    <row r="549" spans="1:6" x14ac:dyDescent="0.25">
      <c r="B549" s="1" t="s">
        <v>437</v>
      </c>
      <c r="C549" t="s">
        <v>363</v>
      </c>
      <c r="D549">
        <v>1136.4000000000001</v>
      </c>
      <c r="E549">
        <v>110733</v>
      </c>
      <c r="F549">
        <v>1251.5999999999999</v>
      </c>
    </row>
    <row r="550" spans="1:6" x14ac:dyDescent="0.25">
      <c r="B550" s="1" t="s">
        <v>348</v>
      </c>
      <c r="C550" t="s">
        <v>480</v>
      </c>
      <c r="D550">
        <v>452.9</v>
      </c>
      <c r="E550">
        <v>44130</v>
      </c>
      <c r="F550">
        <v>661</v>
      </c>
    </row>
    <row r="551" spans="1:6" x14ac:dyDescent="0.25">
      <c r="B551" s="1" t="s">
        <v>350</v>
      </c>
      <c r="C551" t="s">
        <v>480</v>
      </c>
      <c r="D551">
        <v>327.3</v>
      </c>
      <c r="E551">
        <v>31888</v>
      </c>
      <c r="F551">
        <v>590.1</v>
      </c>
    </row>
    <row r="552" spans="1:6" x14ac:dyDescent="0.25">
      <c r="B552" s="1" t="s">
        <v>352</v>
      </c>
      <c r="C552" t="s">
        <v>353</v>
      </c>
      <c r="D552">
        <v>474.7</v>
      </c>
      <c r="E552">
        <v>46257</v>
      </c>
      <c r="F552">
        <v>183.8</v>
      </c>
    </row>
    <row r="553" spans="1:6" x14ac:dyDescent="0.25">
      <c r="B553" s="1" t="s">
        <v>354</v>
      </c>
      <c r="C553" t="s">
        <v>355</v>
      </c>
      <c r="D553">
        <v>650.5</v>
      </c>
      <c r="E553">
        <v>63385</v>
      </c>
      <c r="F553">
        <v>384.6</v>
      </c>
    </row>
    <row r="554" spans="1:6" x14ac:dyDescent="0.25">
      <c r="A554" t="s">
        <v>334</v>
      </c>
      <c r="D554" s="50">
        <f>SUM(D548:D553)</f>
        <v>3323.4</v>
      </c>
      <c r="E554" s="50">
        <f>SUM(E548:E553)</f>
        <v>323834</v>
      </c>
      <c r="F554" s="50">
        <f>SUM(F548:F553)</f>
        <v>3379.1</v>
      </c>
    </row>
    <row r="555" spans="1:6" x14ac:dyDescent="0.25">
      <c r="A555" s="50" t="s">
        <v>335</v>
      </c>
    </row>
    <row r="556" spans="1:6" x14ac:dyDescent="0.25">
      <c r="B556" s="1" t="s">
        <v>356</v>
      </c>
      <c r="C556" t="s">
        <v>363</v>
      </c>
      <c r="D556">
        <v>86.9</v>
      </c>
      <c r="E556">
        <v>5930</v>
      </c>
      <c r="F556">
        <v>75.400000000000006</v>
      </c>
    </row>
    <row r="557" spans="1:6" x14ac:dyDescent="0.25">
      <c r="B557" s="1" t="s">
        <v>357</v>
      </c>
      <c r="C557" t="s">
        <v>480</v>
      </c>
      <c r="D557">
        <v>42.9</v>
      </c>
      <c r="E557">
        <v>2923</v>
      </c>
      <c r="F557">
        <v>65</v>
      </c>
    </row>
    <row r="558" spans="1:6" x14ac:dyDescent="0.25">
      <c r="B558" s="1" t="s">
        <v>358</v>
      </c>
      <c r="C558" t="s">
        <v>480</v>
      </c>
      <c r="D558">
        <v>34.4</v>
      </c>
      <c r="E558">
        <v>2346</v>
      </c>
      <c r="F558">
        <v>65</v>
      </c>
    </row>
    <row r="559" spans="1:6" x14ac:dyDescent="0.25">
      <c r="B559" s="1" t="s">
        <v>359</v>
      </c>
      <c r="C559" t="s">
        <v>355</v>
      </c>
      <c r="D559">
        <v>87.2</v>
      </c>
      <c r="E559">
        <v>5944</v>
      </c>
      <c r="F559">
        <v>54.1</v>
      </c>
    </row>
    <row r="560" spans="1:6" x14ac:dyDescent="0.25">
      <c r="B560" s="1" t="s">
        <v>360</v>
      </c>
      <c r="C560" t="s">
        <v>460</v>
      </c>
      <c r="D560">
        <v>60.9</v>
      </c>
      <c r="E560">
        <v>4154</v>
      </c>
      <c r="F560">
        <v>21</v>
      </c>
    </row>
    <row r="561" spans="1:6" x14ac:dyDescent="0.25">
      <c r="A561" t="s">
        <v>343</v>
      </c>
      <c r="D561">
        <f>SUM(D556:D560)</f>
        <v>312.3</v>
      </c>
      <c r="E561">
        <f>SUM(E556:E560)</f>
        <v>21297</v>
      </c>
      <c r="F561">
        <f>SUM(F556:F560)</f>
        <v>280.5</v>
      </c>
    </row>
    <row r="563" spans="1:6" x14ac:dyDescent="0.25">
      <c r="D563" t="s">
        <v>344</v>
      </c>
      <c r="E563">
        <f>SUM(E554,E561)</f>
        <v>345131</v>
      </c>
      <c r="F563">
        <f>SUM(F554,F561)</f>
        <v>3659.6</v>
      </c>
    </row>
    <row r="565" spans="1:6" x14ac:dyDescent="0.25">
      <c r="A565" s="50" t="s">
        <v>149</v>
      </c>
    </row>
    <row r="566" spans="1:6" x14ac:dyDescent="0.25">
      <c r="A566" s="50" t="s">
        <v>319</v>
      </c>
      <c r="B566" s="24"/>
      <c r="C566" s="24"/>
      <c r="D566" s="24"/>
      <c r="E566" s="24"/>
      <c r="F566" s="24"/>
    </row>
    <row r="567" spans="1:6" ht="15" customHeight="1" x14ac:dyDescent="0.25">
      <c r="B567" s="1" t="s">
        <v>434</v>
      </c>
      <c r="C567" t="s">
        <v>478</v>
      </c>
      <c r="D567">
        <v>168</v>
      </c>
      <c r="E567">
        <v>17234</v>
      </c>
      <c r="F567">
        <v>187.2</v>
      </c>
    </row>
    <row r="568" spans="1:6" x14ac:dyDescent="0.25">
      <c r="B568" s="1" t="s">
        <v>434</v>
      </c>
      <c r="C568" t="s">
        <v>479</v>
      </c>
      <c r="D568">
        <v>406</v>
      </c>
      <c r="E568">
        <v>41589</v>
      </c>
      <c r="F568">
        <v>394.7</v>
      </c>
    </row>
    <row r="569" spans="1:6" x14ac:dyDescent="0.25">
      <c r="B569" s="1" t="s">
        <v>374</v>
      </c>
      <c r="C569" t="s">
        <v>353</v>
      </c>
      <c r="D569">
        <v>50</v>
      </c>
      <c r="E569">
        <v>5095</v>
      </c>
      <c r="F569">
        <v>17.8</v>
      </c>
    </row>
    <row r="570" spans="1:6" x14ac:dyDescent="0.25">
      <c r="B570" s="1" t="s">
        <v>374</v>
      </c>
      <c r="C570" t="s">
        <v>355</v>
      </c>
      <c r="D570">
        <v>152</v>
      </c>
      <c r="E570">
        <v>15527</v>
      </c>
      <c r="F570">
        <v>84.3</v>
      </c>
    </row>
    <row r="571" spans="1:6" x14ac:dyDescent="0.25">
      <c r="B571" s="1" t="s">
        <v>434</v>
      </c>
      <c r="C571" t="s">
        <v>478</v>
      </c>
      <c r="D571">
        <v>146</v>
      </c>
      <c r="E571">
        <v>14923</v>
      </c>
      <c r="F571">
        <v>162.1</v>
      </c>
    </row>
    <row r="572" spans="1:6" x14ac:dyDescent="0.25">
      <c r="B572" s="1" t="s">
        <v>434</v>
      </c>
      <c r="C572" t="s">
        <v>425</v>
      </c>
      <c r="D572">
        <v>243</v>
      </c>
      <c r="E572">
        <v>24818</v>
      </c>
      <c r="F572">
        <v>235.5</v>
      </c>
    </row>
    <row r="573" spans="1:6" x14ac:dyDescent="0.25">
      <c r="B573" s="1" t="s">
        <v>374</v>
      </c>
      <c r="C573" t="s">
        <v>353</v>
      </c>
      <c r="D573">
        <v>96</v>
      </c>
      <c r="E573">
        <v>9867</v>
      </c>
      <c r="F573">
        <v>34.4</v>
      </c>
    </row>
    <row r="574" spans="1:6" x14ac:dyDescent="0.25">
      <c r="B574" s="1" t="s">
        <v>374</v>
      </c>
      <c r="C574" t="s">
        <v>355</v>
      </c>
      <c r="D574">
        <v>198</v>
      </c>
      <c r="E574">
        <v>20238</v>
      </c>
      <c r="F574">
        <v>109.9</v>
      </c>
    </row>
    <row r="575" spans="1:6" x14ac:dyDescent="0.25">
      <c r="B575" s="1" t="s">
        <v>434</v>
      </c>
      <c r="C575" t="s">
        <v>478</v>
      </c>
      <c r="D575">
        <v>258</v>
      </c>
      <c r="E575">
        <v>26363</v>
      </c>
      <c r="F575">
        <v>286.3</v>
      </c>
    </row>
    <row r="576" spans="1:6" x14ac:dyDescent="0.25">
      <c r="B576" s="1" t="s">
        <v>434</v>
      </c>
      <c r="C576" t="s">
        <v>479</v>
      </c>
      <c r="D576">
        <v>461</v>
      </c>
      <c r="E576">
        <v>47189</v>
      </c>
      <c r="F576">
        <v>447.8</v>
      </c>
    </row>
    <row r="577" spans="1:6" x14ac:dyDescent="0.25">
      <c r="B577" s="1" t="s">
        <v>374</v>
      </c>
      <c r="C577" t="s">
        <v>353</v>
      </c>
      <c r="D577">
        <v>66</v>
      </c>
      <c r="E577">
        <v>6726</v>
      </c>
      <c r="F577">
        <v>23.5</v>
      </c>
    </row>
    <row r="578" spans="1:6" x14ac:dyDescent="0.25">
      <c r="B578" s="1" t="s">
        <v>374</v>
      </c>
      <c r="C578" t="s">
        <v>355</v>
      </c>
      <c r="D578">
        <v>186</v>
      </c>
      <c r="E578">
        <v>19026</v>
      </c>
      <c r="F578">
        <v>103.3</v>
      </c>
    </row>
    <row r="579" spans="1:6" x14ac:dyDescent="0.25">
      <c r="B579" s="1" t="s">
        <v>489</v>
      </c>
      <c r="C579" t="s">
        <v>495</v>
      </c>
      <c r="D579">
        <v>338</v>
      </c>
      <c r="E579">
        <v>34553</v>
      </c>
      <c r="F579">
        <v>512.5</v>
      </c>
    </row>
    <row r="580" spans="1:6" x14ac:dyDescent="0.25">
      <c r="B580" s="1" t="s">
        <v>413</v>
      </c>
      <c r="C580" t="s">
        <v>496</v>
      </c>
      <c r="D580">
        <v>451</v>
      </c>
      <c r="E580">
        <v>21993</v>
      </c>
      <c r="F580">
        <v>467.3</v>
      </c>
    </row>
    <row r="581" spans="1:6" x14ac:dyDescent="0.25">
      <c r="A581" t="s">
        <v>334</v>
      </c>
      <c r="D581" s="50">
        <f>SUM(D567:D580)</f>
        <v>3219</v>
      </c>
      <c r="E581" s="50">
        <f>SUM(E567:E580)</f>
        <v>305141</v>
      </c>
      <c r="F581" s="50">
        <f>SUM(F567:F580)</f>
        <v>3066.6000000000004</v>
      </c>
    </row>
    <row r="582" spans="1:6" x14ac:dyDescent="0.25">
      <c r="A582" s="50" t="s">
        <v>335</v>
      </c>
    </row>
    <row r="583" spans="1:6" x14ac:dyDescent="0.25">
      <c r="B583" s="1" t="s">
        <v>434</v>
      </c>
      <c r="C583" t="s">
        <v>478</v>
      </c>
      <c r="D583">
        <v>12</v>
      </c>
      <c r="E583">
        <v>816</v>
      </c>
      <c r="F583">
        <v>13.3</v>
      </c>
    </row>
    <row r="584" spans="1:6" x14ac:dyDescent="0.25">
      <c r="B584" s="1" t="s">
        <v>434</v>
      </c>
      <c r="C584" t="s">
        <v>425</v>
      </c>
      <c r="D584">
        <v>562</v>
      </c>
      <c r="E584">
        <v>38335</v>
      </c>
      <c r="F584">
        <v>545.70000000000005</v>
      </c>
    </row>
    <row r="585" spans="1:6" x14ac:dyDescent="0.25">
      <c r="B585" s="1" t="s">
        <v>374</v>
      </c>
      <c r="C585" t="s">
        <v>353</v>
      </c>
      <c r="D585">
        <v>32</v>
      </c>
      <c r="E585">
        <v>2166</v>
      </c>
      <c r="F585">
        <v>11.3</v>
      </c>
    </row>
    <row r="586" spans="1:6" x14ac:dyDescent="0.25">
      <c r="B586" s="1" t="s">
        <v>374</v>
      </c>
      <c r="C586" t="s">
        <v>355</v>
      </c>
      <c r="D586">
        <v>48</v>
      </c>
      <c r="E586">
        <v>3273</v>
      </c>
      <c r="F586">
        <v>26.7</v>
      </c>
    </row>
    <row r="587" spans="1:6" x14ac:dyDescent="0.25">
      <c r="B587" s="1" t="s">
        <v>483</v>
      </c>
      <c r="C587" t="s">
        <v>377</v>
      </c>
      <c r="D587">
        <v>8</v>
      </c>
      <c r="E587">
        <v>552</v>
      </c>
      <c r="F587">
        <v>3.2</v>
      </c>
    </row>
    <row r="588" spans="1:6" x14ac:dyDescent="0.25">
      <c r="B588" s="1" t="s">
        <v>367</v>
      </c>
      <c r="C588" t="s">
        <v>376</v>
      </c>
      <c r="D588">
        <v>6</v>
      </c>
      <c r="E588">
        <v>409</v>
      </c>
      <c r="F588">
        <v>2</v>
      </c>
    </row>
    <row r="589" spans="1:6" x14ac:dyDescent="0.25">
      <c r="B589" s="1" t="s">
        <v>463</v>
      </c>
      <c r="C589" t="s">
        <v>495</v>
      </c>
      <c r="D589">
        <v>34</v>
      </c>
      <c r="E589">
        <v>2322</v>
      </c>
      <c r="F589">
        <v>51.7</v>
      </c>
    </row>
    <row r="590" spans="1:6" x14ac:dyDescent="0.25">
      <c r="B590" s="1" t="s">
        <v>413</v>
      </c>
      <c r="C590" t="s">
        <v>497</v>
      </c>
      <c r="D590">
        <v>87</v>
      </c>
      <c r="E590">
        <v>1266</v>
      </c>
      <c r="F590">
        <v>89.7</v>
      </c>
    </row>
    <row r="591" spans="1:6" x14ac:dyDescent="0.25">
      <c r="B591" s="1" t="s">
        <v>498</v>
      </c>
      <c r="C591" t="s">
        <v>376</v>
      </c>
      <c r="D591">
        <v>4</v>
      </c>
      <c r="E591">
        <v>56</v>
      </c>
      <c r="F591">
        <v>1.3</v>
      </c>
    </row>
    <row r="592" spans="1:6" x14ac:dyDescent="0.25">
      <c r="A592" t="s">
        <v>343</v>
      </c>
      <c r="D592">
        <f>SUM(D583:D591)</f>
        <v>793</v>
      </c>
      <c r="E592">
        <f>SUM(E583:E591)</f>
        <v>49195</v>
      </c>
      <c r="F592">
        <f>SUM(F583:F591)</f>
        <v>744.90000000000009</v>
      </c>
    </row>
    <row r="594" spans="1:6" x14ac:dyDescent="0.25">
      <c r="D594" t="s">
        <v>344</v>
      </c>
      <c r="E594">
        <f>SUM(E581,E592)</f>
        <v>354336</v>
      </c>
      <c r="F594">
        <f>SUM(F581,F592)</f>
        <v>3811.5000000000005</v>
      </c>
    </row>
    <row r="596" spans="1:6" x14ac:dyDescent="0.25">
      <c r="A596" s="50" t="s">
        <v>152</v>
      </c>
    </row>
    <row r="597" spans="1:6" x14ac:dyDescent="0.25">
      <c r="A597" s="50" t="s">
        <v>319</v>
      </c>
      <c r="B597" s="24"/>
      <c r="C597" s="24"/>
      <c r="D597" s="24"/>
      <c r="E597" s="24"/>
      <c r="F597" s="24"/>
    </row>
    <row r="598" spans="1:6" ht="15" customHeight="1" x14ac:dyDescent="0.25">
      <c r="B598" s="1" t="s">
        <v>396</v>
      </c>
      <c r="C598" t="s">
        <v>363</v>
      </c>
      <c r="D598">
        <v>1664.4</v>
      </c>
      <c r="E598">
        <v>162177.29999999999</v>
      </c>
      <c r="F598">
        <v>1766.8</v>
      </c>
    </row>
    <row r="599" spans="1:6" x14ac:dyDescent="0.25">
      <c r="B599" s="1" t="s">
        <v>499</v>
      </c>
      <c r="C599" t="s">
        <v>363</v>
      </c>
      <c r="D599">
        <v>1105.5999999999999</v>
      </c>
      <c r="E599">
        <v>107729.2</v>
      </c>
      <c r="F599">
        <v>1024.7</v>
      </c>
    </row>
    <row r="600" spans="1:6" x14ac:dyDescent="0.25">
      <c r="B600" s="1" t="s">
        <v>500</v>
      </c>
      <c r="C600" t="s">
        <v>363</v>
      </c>
      <c r="D600">
        <v>19.600000000000001</v>
      </c>
      <c r="E600">
        <v>1914.2</v>
      </c>
      <c r="F600">
        <v>40.799999999999997</v>
      </c>
    </row>
    <row r="601" spans="1:6" x14ac:dyDescent="0.25">
      <c r="B601" s="1" t="s">
        <v>348</v>
      </c>
      <c r="C601" t="s">
        <v>351</v>
      </c>
      <c r="D601">
        <v>447.8</v>
      </c>
      <c r="E601">
        <v>43628.5</v>
      </c>
      <c r="F601">
        <v>694</v>
      </c>
    </row>
    <row r="602" spans="1:6" x14ac:dyDescent="0.25">
      <c r="B602" s="1" t="s">
        <v>413</v>
      </c>
      <c r="C602" t="s">
        <v>351</v>
      </c>
      <c r="D602">
        <v>408.69</v>
      </c>
      <c r="E602">
        <v>39823.199999999997</v>
      </c>
      <c r="F602">
        <v>674.6</v>
      </c>
    </row>
    <row r="603" spans="1:6" x14ac:dyDescent="0.25">
      <c r="B603" s="1" t="s">
        <v>465</v>
      </c>
      <c r="C603" t="s">
        <v>355</v>
      </c>
      <c r="D603">
        <v>628.5</v>
      </c>
      <c r="E603">
        <v>61245.7</v>
      </c>
      <c r="F603">
        <v>328.3</v>
      </c>
    </row>
    <row r="604" spans="1:6" x14ac:dyDescent="0.25">
      <c r="B604" s="1" t="s">
        <v>416</v>
      </c>
      <c r="C604" t="s">
        <v>355</v>
      </c>
      <c r="D604">
        <v>390.6</v>
      </c>
      <c r="E604">
        <v>38059.9</v>
      </c>
      <c r="F604">
        <v>204</v>
      </c>
    </row>
    <row r="605" spans="1:6" x14ac:dyDescent="0.25">
      <c r="B605" s="1" t="s">
        <v>466</v>
      </c>
      <c r="C605" t="s">
        <v>353</v>
      </c>
      <c r="D605">
        <v>224.2</v>
      </c>
      <c r="E605">
        <v>21841.4</v>
      </c>
      <c r="F605">
        <v>82.6</v>
      </c>
    </row>
    <row r="606" spans="1:6" x14ac:dyDescent="0.25">
      <c r="B606" s="1" t="s">
        <v>417</v>
      </c>
      <c r="C606" t="s">
        <v>353</v>
      </c>
      <c r="D606">
        <v>352.4</v>
      </c>
      <c r="E606">
        <v>34336.699999999997</v>
      </c>
      <c r="F606">
        <v>129.80000000000001</v>
      </c>
    </row>
    <row r="607" spans="1:6" x14ac:dyDescent="0.25">
      <c r="A607" t="s">
        <v>334</v>
      </c>
      <c r="D607" s="50">
        <f>SUM(D598:D606)</f>
        <v>5241.79</v>
      </c>
      <c r="E607" s="50">
        <f>SUM(E598:E606)</f>
        <v>510756.10000000009</v>
      </c>
      <c r="F607" s="50">
        <f>SUM(F598:F606)</f>
        <v>4945.6000000000013</v>
      </c>
    </row>
    <row r="608" spans="1:6" x14ac:dyDescent="0.25">
      <c r="A608" s="50" t="s">
        <v>335</v>
      </c>
    </row>
    <row r="609" spans="1:6" x14ac:dyDescent="0.25">
      <c r="B609" s="1" t="s">
        <v>356</v>
      </c>
      <c r="C609" t="s">
        <v>363</v>
      </c>
      <c r="D609">
        <v>215.5</v>
      </c>
      <c r="E609">
        <v>16798.5</v>
      </c>
      <c r="F609">
        <v>217.8</v>
      </c>
    </row>
    <row r="610" spans="1:6" x14ac:dyDescent="0.25">
      <c r="B610" s="1" t="s">
        <v>356</v>
      </c>
      <c r="C610" t="s">
        <v>363</v>
      </c>
      <c r="D610">
        <v>9.3000000000000007</v>
      </c>
      <c r="E610">
        <v>726.2</v>
      </c>
      <c r="F610">
        <v>17.3</v>
      </c>
    </row>
    <row r="611" spans="1:6" x14ac:dyDescent="0.25">
      <c r="B611" s="1" t="s">
        <v>467</v>
      </c>
      <c r="C611" t="s">
        <v>351</v>
      </c>
      <c r="D611">
        <v>30.1</v>
      </c>
      <c r="E611">
        <v>2344.1999999999998</v>
      </c>
      <c r="F611">
        <v>48</v>
      </c>
    </row>
    <row r="612" spans="1:6" x14ac:dyDescent="0.25">
      <c r="B612" s="1" t="s">
        <v>413</v>
      </c>
      <c r="C612" t="s">
        <v>351</v>
      </c>
      <c r="D612">
        <v>39.44</v>
      </c>
      <c r="E612">
        <v>3074.8</v>
      </c>
      <c r="F612">
        <v>67.400000000000006</v>
      </c>
    </row>
    <row r="613" spans="1:6" x14ac:dyDescent="0.25">
      <c r="B613" s="1" t="s">
        <v>360</v>
      </c>
      <c r="C613" t="s">
        <v>377</v>
      </c>
      <c r="D613">
        <v>12.81</v>
      </c>
      <c r="E613">
        <v>998.57</v>
      </c>
      <c r="F613">
        <v>6.62</v>
      </c>
    </row>
    <row r="614" spans="1:6" x14ac:dyDescent="0.25">
      <c r="B614" s="1" t="s">
        <v>374</v>
      </c>
      <c r="C614" t="s">
        <v>355</v>
      </c>
      <c r="D614">
        <v>128.69999999999999</v>
      </c>
      <c r="E614">
        <v>10029.799999999999</v>
      </c>
      <c r="F614">
        <v>67.2</v>
      </c>
    </row>
    <row r="615" spans="1:6" x14ac:dyDescent="0.25">
      <c r="A615" t="s">
        <v>343</v>
      </c>
      <c r="D615">
        <f>SUM(D609:D614)</f>
        <v>435.85</v>
      </c>
      <c r="E615">
        <f>SUM(E609:E614)</f>
        <v>33972.07</v>
      </c>
      <c r="F615">
        <f>SUM(F609:F614)</f>
        <v>424.32</v>
      </c>
    </row>
    <row r="617" spans="1:6" x14ac:dyDescent="0.25">
      <c r="D617" t="s">
        <v>344</v>
      </c>
      <c r="E617">
        <f>SUM(E607,E615)</f>
        <v>544728.17000000004</v>
      </c>
      <c r="F617">
        <f>SUM(F607,F615)</f>
        <v>5369.920000000001</v>
      </c>
    </row>
    <row r="619" spans="1:6" x14ac:dyDescent="0.25">
      <c r="A619" s="50" t="s">
        <v>155</v>
      </c>
    </row>
    <row r="620" spans="1:6" x14ac:dyDescent="0.25">
      <c r="A620" s="50" t="s">
        <v>319</v>
      </c>
      <c r="B620" s="24"/>
      <c r="C620" s="24"/>
      <c r="D620" s="24"/>
      <c r="E620" s="24"/>
      <c r="F620" s="24"/>
    </row>
    <row r="621" spans="1:6" ht="15" customHeight="1" x14ac:dyDescent="0.25">
      <c r="B621" s="1" t="s">
        <v>501</v>
      </c>
      <c r="C621" t="s">
        <v>346</v>
      </c>
      <c r="D621">
        <v>339.4</v>
      </c>
      <c r="E621">
        <v>33900</v>
      </c>
      <c r="F621">
        <v>307.39999999999998</v>
      </c>
    </row>
    <row r="622" spans="1:6" x14ac:dyDescent="0.25">
      <c r="B622" s="1" t="s">
        <v>502</v>
      </c>
      <c r="C622" t="s">
        <v>346</v>
      </c>
      <c r="D622">
        <v>2440.6</v>
      </c>
      <c r="E622">
        <v>243757</v>
      </c>
      <c r="F622">
        <v>2234.1999999999998</v>
      </c>
    </row>
    <row r="623" spans="1:6" x14ac:dyDescent="0.25">
      <c r="B623" s="1" t="s">
        <v>394</v>
      </c>
      <c r="C623" t="s">
        <v>503</v>
      </c>
      <c r="D623">
        <v>1008.4</v>
      </c>
      <c r="E623">
        <v>100711</v>
      </c>
      <c r="F623">
        <v>1283.5</v>
      </c>
    </row>
    <row r="624" spans="1:6" x14ac:dyDescent="0.25">
      <c r="B624" s="1" t="s">
        <v>350</v>
      </c>
      <c r="C624" t="s">
        <v>351</v>
      </c>
      <c r="D624">
        <v>573.9</v>
      </c>
      <c r="E624">
        <v>57321</v>
      </c>
      <c r="F624">
        <v>1016.7</v>
      </c>
    </row>
    <row r="625" spans="1:6" x14ac:dyDescent="0.25">
      <c r="B625" s="1" t="s">
        <v>352</v>
      </c>
      <c r="C625" t="s">
        <v>353</v>
      </c>
      <c r="D625">
        <v>754.1</v>
      </c>
      <c r="E625">
        <v>75314</v>
      </c>
      <c r="F625">
        <v>293.2</v>
      </c>
    </row>
    <row r="626" spans="1:6" x14ac:dyDescent="0.25">
      <c r="B626" s="1" t="s">
        <v>354</v>
      </c>
      <c r="C626" t="s">
        <v>355</v>
      </c>
      <c r="D626">
        <v>1276.7</v>
      </c>
      <c r="E626">
        <v>127512</v>
      </c>
      <c r="F626">
        <v>720.5</v>
      </c>
    </row>
    <row r="627" spans="1:6" x14ac:dyDescent="0.25">
      <c r="A627" t="s">
        <v>334</v>
      </c>
      <c r="D627" s="50">
        <f>SUM(D621:D626)</f>
        <v>6393.1</v>
      </c>
      <c r="E627" s="50">
        <f>SUM(E621:E626)</f>
        <v>638515</v>
      </c>
      <c r="F627" s="50">
        <f>SUM(F621:F626)</f>
        <v>5855.5</v>
      </c>
    </row>
    <row r="628" spans="1:6" x14ac:dyDescent="0.25">
      <c r="A628" s="50" t="s">
        <v>335</v>
      </c>
    </row>
    <row r="629" spans="1:6" x14ac:dyDescent="0.25">
      <c r="B629" s="1" t="s">
        <v>356</v>
      </c>
      <c r="C629" t="s">
        <v>346</v>
      </c>
      <c r="D629">
        <v>155.30000000000001</v>
      </c>
      <c r="E629">
        <v>12108</v>
      </c>
      <c r="F629">
        <v>127.2</v>
      </c>
    </row>
    <row r="630" spans="1:6" x14ac:dyDescent="0.25">
      <c r="B630" s="1" t="s">
        <v>504</v>
      </c>
      <c r="C630" t="s">
        <v>503</v>
      </c>
      <c r="D630">
        <v>76.599999999999994</v>
      </c>
      <c r="E630">
        <v>5971</v>
      </c>
      <c r="F630">
        <v>100</v>
      </c>
    </row>
    <row r="631" spans="1:6" x14ac:dyDescent="0.25">
      <c r="B631" s="1" t="s">
        <v>358</v>
      </c>
      <c r="C631" t="s">
        <v>351</v>
      </c>
      <c r="D631">
        <v>44.9</v>
      </c>
      <c r="E631">
        <v>3501</v>
      </c>
      <c r="F631">
        <v>83</v>
      </c>
    </row>
    <row r="632" spans="1:6" x14ac:dyDescent="0.25">
      <c r="B632" s="1" t="s">
        <v>359</v>
      </c>
      <c r="C632" t="s">
        <v>353</v>
      </c>
      <c r="D632">
        <v>341.4</v>
      </c>
      <c r="E632">
        <v>26614</v>
      </c>
      <c r="F632">
        <v>112.7</v>
      </c>
    </row>
    <row r="633" spans="1:6" x14ac:dyDescent="0.25">
      <c r="B633" s="1" t="s">
        <v>360</v>
      </c>
      <c r="C633" t="s">
        <v>460</v>
      </c>
      <c r="D633">
        <v>123.3</v>
      </c>
      <c r="E633">
        <v>9611</v>
      </c>
      <c r="F633">
        <v>40.1</v>
      </c>
    </row>
    <row r="634" spans="1:6" x14ac:dyDescent="0.25">
      <c r="A634" t="s">
        <v>343</v>
      </c>
      <c r="D634">
        <f>SUM(D629:D633)</f>
        <v>741.5</v>
      </c>
      <c r="E634">
        <f>SUM(E629:E633)</f>
        <v>57805</v>
      </c>
      <c r="F634">
        <f>SUM(F629:F633)</f>
        <v>463</v>
      </c>
    </row>
    <row r="636" spans="1:6" x14ac:dyDescent="0.25">
      <c r="D636" t="s">
        <v>344</v>
      </c>
      <c r="E636">
        <f>SUM(E627,E634)</f>
        <v>696320</v>
      </c>
      <c r="F636">
        <f>SUM(F627,F634)</f>
        <v>6318.5</v>
      </c>
    </row>
    <row r="638" spans="1:6" x14ac:dyDescent="0.25">
      <c r="A638" s="50" t="s">
        <v>157</v>
      </c>
    </row>
    <row r="639" spans="1:6" x14ac:dyDescent="0.25">
      <c r="A639" s="50" t="s">
        <v>319</v>
      </c>
      <c r="B639" s="24"/>
      <c r="C639" s="24"/>
      <c r="D639" s="24"/>
      <c r="E639" s="24"/>
      <c r="F639" s="24"/>
    </row>
    <row r="640" spans="1:6" ht="15" customHeight="1" x14ac:dyDescent="0.25">
      <c r="B640" s="1" t="s">
        <v>396</v>
      </c>
      <c r="C640" t="s">
        <v>505</v>
      </c>
      <c r="D640">
        <v>952</v>
      </c>
      <c r="E640">
        <v>97401</v>
      </c>
      <c r="F640">
        <v>1030</v>
      </c>
    </row>
    <row r="641" spans="1:6" x14ac:dyDescent="0.25">
      <c r="B641" s="1" t="s">
        <v>396</v>
      </c>
      <c r="C641" t="s">
        <v>362</v>
      </c>
      <c r="D641">
        <v>1498.3</v>
      </c>
      <c r="E641">
        <v>153290</v>
      </c>
      <c r="F641">
        <v>1554</v>
      </c>
    </row>
    <row r="642" spans="1:6" x14ac:dyDescent="0.25">
      <c r="B642" s="1" t="s">
        <v>348</v>
      </c>
      <c r="C642" t="s">
        <v>366</v>
      </c>
      <c r="D642">
        <v>332.9</v>
      </c>
      <c r="E642">
        <v>34064</v>
      </c>
      <c r="F642">
        <v>414</v>
      </c>
    </row>
    <row r="643" spans="1:6" x14ac:dyDescent="0.25">
      <c r="B643" s="1" t="s">
        <v>350</v>
      </c>
      <c r="C643" t="s">
        <v>366</v>
      </c>
      <c r="D643">
        <v>159.19999999999999</v>
      </c>
      <c r="E643">
        <v>16293</v>
      </c>
      <c r="F643">
        <v>273.98</v>
      </c>
    </row>
    <row r="644" spans="1:6" x14ac:dyDescent="0.25">
      <c r="B644" s="1" t="s">
        <v>380</v>
      </c>
      <c r="C644" t="s">
        <v>506</v>
      </c>
      <c r="D644">
        <v>27.7</v>
      </c>
      <c r="E644">
        <v>2832</v>
      </c>
      <c r="F644">
        <v>36</v>
      </c>
    </row>
    <row r="645" spans="1:6" x14ac:dyDescent="0.25">
      <c r="B645" s="1" t="s">
        <v>354</v>
      </c>
      <c r="C645" t="s">
        <v>355</v>
      </c>
      <c r="D645">
        <v>872.8</v>
      </c>
      <c r="E645">
        <v>89298</v>
      </c>
      <c r="F645">
        <v>503</v>
      </c>
    </row>
    <row r="646" spans="1:6" x14ac:dyDescent="0.25">
      <c r="B646" s="1" t="s">
        <v>352</v>
      </c>
      <c r="C646" t="s">
        <v>353</v>
      </c>
      <c r="D646">
        <v>281.3</v>
      </c>
      <c r="E646">
        <v>28776</v>
      </c>
      <c r="F646">
        <v>109</v>
      </c>
    </row>
    <row r="647" spans="1:6" x14ac:dyDescent="0.25">
      <c r="A647" t="s">
        <v>334</v>
      </c>
      <c r="D647" s="50">
        <f>SUM(D640:D646)</f>
        <v>4124.2</v>
      </c>
      <c r="E647" s="50">
        <f>SUM(E640:E646)</f>
        <v>421954</v>
      </c>
      <c r="F647" s="50">
        <f>SUM(F640:F646)</f>
        <v>3919.98</v>
      </c>
    </row>
    <row r="648" spans="1:6" x14ac:dyDescent="0.25">
      <c r="A648" s="50" t="s">
        <v>335</v>
      </c>
    </row>
    <row r="649" spans="1:6" x14ac:dyDescent="0.25">
      <c r="B649" s="1" t="s">
        <v>356</v>
      </c>
      <c r="C649" t="s">
        <v>362</v>
      </c>
      <c r="D649">
        <v>88.5</v>
      </c>
      <c r="E649">
        <v>6899</v>
      </c>
      <c r="F649">
        <v>89.9</v>
      </c>
    </row>
    <row r="650" spans="1:6" x14ac:dyDescent="0.25">
      <c r="B650" s="1" t="s">
        <v>356</v>
      </c>
      <c r="C650" t="s">
        <v>362</v>
      </c>
      <c r="D650">
        <v>292.3</v>
      </c>
      <c r="E650">
        <v>22789</v>
      </c>
      <c r="F650">
        <v>176.3</v>
      </c>
    </row>
    <row r="651" spans="1:6" x14ac:dyDescent="0.25">
      <c r="B651" s="1" t="s">
        <v>447</v>
      </c>
      <c r="C651" t="s">
        <v>376</v>
      </c>
      <c r="D651">
        <v>154.80000000000001</v>
      </c>
      <c r="E651">
        <v>12065</v>
      </c>
      <c r="F651">
        <v>46.4</v>
      </c>
    </row>
    <row r="652" spans="1:6" x14ac:dyDescent="0.25">
      <c r="B652" s="1" t="s">
        <v>360</v>
      </c>
      <c r="C652" t="s">
        <v>361</v>
      </c>
      <c r="D652">
        <v>33.799999999999997</v>
      </c>
      <c r="E652">
        <v>2635</v>
      </c>
      <c r="F652">
        <v>10</v>
      </c>
    </row>
    <row r="653" spans="1:6" x14ac:dyDescent="0.25">
      <c r="A653" t="s">
        <v>343</v>
      </c>
      <c r="D653">
        <f>SUM(D649:D652)</f>
        <v>569.4</v>
      </c>
      <c r="E653">
        <f>SUM(E649:E652)</f>
        <v>44388</v>
      </c>
      <c r="F653">
        <f>SUM(F649:F652)</f>
        <v>322.60000000000002</v>
      </c>
    </row>
    <row r="655" spans="1:6" x14ac:dyDescent="0.25">
      <c r="D655" t="s">
        <v>344</v>
      </c>
      <c r="E655">
        <f>SUM(E647,E653)</f>
        <v>466342</v>
      </c>
      <c r="F655">
        <f>SUM(F647,F653)</f>
        <v>4242.58</v>
      </c>
    </row>
    <row r="657" spans="1:6" x14ac:dyDescent="0.25">
      <c r="A657" s="50" t="s">
        <v>160</v>
      </c>
    </row>
    <row r="658" spans="1:6" x14ac:dyDescent="0.25">
      <c r="A658" s="50" t="s">
        <v>319</v>
      </c>
      <c r="B658" s="24"/>
      <c r="C658" s="24"/>
      <c r="D658" s="24"/>
      <c r="E658" s="24"/>
      <c r="F658" s="24"/>
    </row>
    <row r="659" spans="1:6" ht="15" customHeight="1" x14ac:dyDescent="0.25">
      <c r="B659" s="1" t="s">
        <v>501</v>
      </c>
      <c r="C659" t="s">
        <v>346</v>
      </c>
      <c r="D659">
        <v>246.2</v>
      </c>
      <c r="E659">
        <v>25191</v>
      </c>
      <c r="F659">
        <v>230.3</v>
      </c>
    </row>
    <row r="660" spans="1:6" x14ac:dyDescent="0.25">
      <c r="B660" s="1" t="s">
        <v>502</v>
      </c>
      <c r="C660" t="s">
        <v>346</v>
      </c>
      <c r="D660">
        <v>647.9</v>
      </c>
      <c r="E660">
        <v>66283</v>
      </c>
      <c r="F660">
        <v>603</v>
      </c>
    </row>
    <row r="661" spans="1:6" x14ac:dyDescent="0.25">
      <c r="B661" s="1" t="s">
        <v>348</v>
      </c>
      <c r="C661" t="s">
        <v>351</v>
      </c>
      <c r="D661">
        <v>248.9</v>
      </c>
      <c r="E661">
        <v>25468</v>
      </c>
      <c r="F661">
        <v>348.5</v>
      </c>
    </row>
    <row r="662" spans="1:6" x14ac:dyDescent="0.25">
      <c r="B662" s="1" t="s">
        <v>350</v>
      </c>
      <c r="C662" t="s">
        <v>351</v>
      </c>
      <c r="D662">
        <v>166.4</v>
      </c>
      <c r="E662">
        <v>17022</v>
      </c>
      <c r="F662">
        <v>295.39999999999998</v>
      </c>
    </row>
    <row r="663" spans="1:6" x14ac:dyDescent="0.25">
      <c r="B663" s="1" t="s">
        <v>352</v>
      </c>
      <c r="C663" t="s">
        <v>353</v>
      </c>
      <c r="D663">
        <v>75.3</v>
      </c>
      <c r="E663">
        <v>7703</v>
      </c>
      <c r="F663">
        <v>28.8</v>
      </c>
    </row>
    <row r="664" spans="1:6" x14ac:dyDescent="0.25">
      <c r="B664" s="1" t="s">
        <v>354</v>
      </c>
      <c r="C664" t="s">
        <v>355</v>
      </c>
      <c r="D664">
        <v>339</v>
      </c>
      <c r="E664">
        <v>34688</v>
      </c>
      <c r="F664">
        <v>184.9</v>
      </c>
    </row>
    <row r="665" spans="1:6" x14ac:dyDescent="0.25">
      <c r="A665" t="s">
        <v>334</v>
      </c>
      <c r="D665" s="50">
        <f>SUM(D659:D664)</f>
        <v>1723.7</v>
      </c>
      <c r="E665" s="50">
        <f>SUM(E659:E664)</f>
        <v>176355</v>
      </c>
      <c r="F665" s="50">
        <f>SUM(F659:F664)</f>
        <v>1690.8999999999999</v>
      </c>
    </row>
    <row r="666" spans="1:6" x14ac:dyDescent="0.25">
      <c r="A666" s="50" t="s">
        <v>335</v>
      </c>
    </row>
    <row r="667" spans="1:6" x14ac:dyDescent="0.25">
      <c r="B667" s="1" t="s">
        <v>356</v>
      </c>
      <c r="C667" t="s">
        <v>346</v>
      </c>
      <c r="D667">
        <v>38.4</v>
      </c>
      <c r="E667">
        <v>3367</v>
      </c>
      <c r="F667">
        <v>33.299999999999997</v>
      </c>
    </row>
    <row r="668" spans="1:6" x14ac:dyDescent="0.25">
      <c r="B668" s="1" t="s">
        <v>357</v>
      </c>
      <c r="C668" t="s">
        <v>351</v>
      </c>
      <c r="D668">
        <v>17.600000000000001</v>
      </c>
      <c r="E668">
        <v>1543</v>
      </c>
      <c r="F668">
        <v>25</v>
      </c>
    </row>
    <row r="669" spans="1:6" x14ac:dyDescent="0.25">
      <c r="B669" s="1" t="s">
        <v>358</v>
      </c>
      <c r="C669" t="s">
        <v>351</v>
      </c>
      <c r="D669">
        <v>11.8</v>
      </c>
      <c r="E669">
        <v>1035</v>
      </c>
      <c r="F669">
        <v>21.4</v>
      </c>
    </row>
    <row r="670" spans="1:6" x14ac:dyDescent="0.25">
      <c r="B670" s="1" t="s">
        <v>359</v>
      </c>
      <c r="C670" t="s">
        <v>353</v>
      </c>
      <c r="D670">
        <v>35</v>
      </c>
      <c r="E670">
        <v>3073</v>
      </c>
      <c r="F670">
        <v>13.4</v>
      </c>
    </row>
    <row r="671" spans="1:6" x14ac:dyDescent="0.25">
      <c r="B671" s="1" t="s">
        <v>360</v>
      </c>
      <c r="C671" t="s">
        <v>377</v>
      </c>
      <c r="D671">
        <v>23</v>
      </c>
      <c r="E671">
        <v>2014</v>
      </c>
      <c r="F671">
        <v>9.1999999999999993</v>
      </c>
    </row>
    <row r="672" spans="1:6" x14ac:dyDescent="0.25">
      <c r="A672" t="s">
        <v>343</v>
      </c>
      <c r="D672">
        <f>SUM(D667:D671)</f>
        <v>125.8</v>
      </c>
      <c r="E672">
        <f>SUM(E667:E671)</f>
        <v>11032</v>
      </c>
      <c r="F672">
        <f>SUM(F667:F671)</f>
        <v>102.3</v>
      </c>
    </row>
    <row r="674" spans="1:6" x14ac:dyDescent="0.25">
      <c r="D674" t="s">
        <v>344</v>
      </c>
      <c r="E674">
        <f>SUM(E665,E672)</f>
        <v>187387</v>
      </c>
      <c r="F674">
        <f>SUM(F665,F672)</f>
        <v>1793.1999999999998</v>
      </c>
    </row>
    <row r="676" spans="1:6" x14ac:dyDescent="0.25">
      <c r="A676" s="50" t="s">
        <v>162</v>
      </c>
    </row>
    <row r="677" spans="1:6" x14ac:dyDescent="0.25">
      <c r="A677" s="50" t="s">
        <v>319</v>
      </c>
      <c r="B677" s="24"/>
      <c r="C677" s="24"/>
      <c r="D677" s="24"/>
      <c r="E677" s="24"/>
      <c r="F677" s="24"/>
    </row>
    <row r="678" spans="1:6" ht="15" customHeight="1" x14ac:dyDescent="0.25">
      <c r="B678" s="1" t="s">
        <v>396</v>
      </c>
      <c r="C678" t="s">
        <v>363</v>
      </c>
      <c r="D678">
        <v>1804</v>
      </c>
      <c r="E678">
        <v>184619</v>
      </c>
      <c r="F678">
        <v>1915.6</v>
      </c>
    </row>
    <row r="679" spans="1:6" x14ac:dyDescent="0.25">
      <c r="B679" s="1" t="s">
        <v>470</v>
      </c>
      <c r="C679" t="s">
        <v>363</v>
      </c>
      <c r="D679">
        <v>469.5</v>
      </c>
      <c r="E679">
        <v>48030.9</v>
      </c>
      <c r="F679">
        <v>494.2</v>
      </c>
    </row>
    <row r="680" spans="1:6" x14ac:dyDescent="0.25">
      <c r="B680" s="1" t="s">
        <v>348</v>
      </c>
      <c r="C680" t="s">
        <v>507</v>
      </c>
      <c r="D680">
        <v>78.900000000000006</v>
      </c>
      <c r="E680">
        <v>8067.8</v>
      </c>
      <c r="F680">
        <v>512</v>
      </c>
    </row>
    <row r="681" spans="1:6" x14ac:dyDescent="0.25">
      <c r="B681" s="1" t="s">
        <v>413</v>
      </c>
      <c r="C681" t="s">
        <v>351</v>
      </c>
      <c r="D681">
        <v>269.7</v>
      </c>
      <c r="E681">
        <v>27595.1</v>
      </c>
      <c r="F681">
        <v>485.5</v>
      </c>
    </row>
    <row r="682" spans="1:6" x14ac:dyDescent="0.25">
      <c r="B682" s="1" t="s">
        <v>465</v>
      </c>
      <c r="C682" t="s">
        <v>355</v>
      </c>
      <c r="D682">
        <v>738</v>
      </c>
      <c r="E682">
        <v>75510.399999999994</v>
      </c>
      <c r="F682">
        <v>388.8</v>
      </c>
    </row>
    <row r="683" spans="1:6" x14ac:dyDescent="0.25">
      <c r="B683" s="1" t="s">
        <v>416</v>
      </c>
      <c r="C683" t="s">
        <v>355</v>
      </c>
      <c r="D683">
        <v>244.2</v>
      </c>
      <c r="E683">
        <v>24987.7</v>
      </c>
      <c r="F683">
        <v>128.69999999999999</v>
      </c>
    </row>
    <row r="684" spans="1:6" x14ac:dyDescent="0.25">
      <c r="B684" s="1" t="s">
        <v>466</v>
      </c>
      <c r="C684" t="s">
        <v>353</v>
      </c>
      <c r="D684">
        <v>186.2</v>
      </c>
      <c r="E684">
        <v>19048.5</v>
      </c>
      <c r="F684">
        <v>69</v>
      </c>
    </row>
    <row r="685" spans="1:6" x14ac:dyDescent="0.25">
      <c r="B685" s="1" t="s">
        <v>417</v>
      </c>
      <c r="C685" t="s">
        <v>353</v>
      </c>
      <c r="D685">
        <v>184.7</v>
      </c>
      <c r="E685">
        <v>18892.900000000001</v>
      </c>
      <c r="F685">
        <v>68.400000000000006</v>
      </c>
    </row>
    <row r="686" spans="1:6" x14ac:dyDescent="0.25">
      <c r="A686" t="s">
        <v>334</v>
      </c>
      <c r="D686" s="50">
        <f>SUM(D678:D685)</f>
        <v>3975.1999999999994</v>
      </c>
      <c r="E686" s="50">
        <f>SUM(E678:E685)</f>
        <v>406752.3</v>
      </c>
      <c r="F686" s="50">
        <f>SUM(F678:F685)</f>
        <v>4062.2</v>
      </c>
    </row>
    <row r="687" spans="1:6" x14ac:dyDescent="0.25">
      <c r="A687" s="50" t="s">
        <v>335</v>
      </c>
    </row>
    <row r="688" spans="1:6" x14ac:dyDescent="0.25">
      <c r="B688" s="1" t="s">
        <v>356</v>
      </c>
      <c r="C688" t="s">
        <v>363</v>
      </c>
      <c r="D688">
        <v>272.8</v>
      </c>
      <c r="E688">
        <v>19932.7</v>
      </c>
      <c r="F688">
        <v>285.3</v>
      </c>
    </row>
    <row r="689" spans="1:6" x14ac:dyDescent="0.25">
      <c r="B689" s="1" t="s">
        <v>356</v>
      </c>
      <c r="C689" t="s">
        <v>363</v>
      </c>
      <c r="D689">
        <v>16.8</v>
      </c>
      <c r="E689">
        <v>1228.4000000000001</v>
      </c>
      <c r="F689">
        <v>31.4</v>
      </c>
    </row>
    <row r="690" spans="1:6" x14ac:dyDescent="0.25">
      <c r="B690" s="1" t="s">
        <v>467</v>
      </c>
      <c r="C690" t="s">
        <v>507</v>
      </c>
      <c r="D690">
        <v>5.3</v>
      </c>
      <c r="E690">
        <v>389.5</v>
      </c>
      <c r="F690">
        <v>37.5</v>
      </c>
    </row>
    <row r="691" spans="1:6" x14ac:dyDescent="0.25">
      <c r="B691" s="1" t="s">
        <v>413</v>
      </c>
      <c r="C691" t="s">
        <v>351</v>
      </c>
      <c r="D691">
        <v>34.299999999999997</v>
      </c>
      <c r="E691">
        <v>2504.5</v>
      </c>
      <c r="F691">
        <v>64</v>
      </c>
    </row>
    <row r="692" spans="1:6" x14ac:dyDescent="0.25">
      <c r="B692" s="1" t="s">
        <v>360</v>
      </c>
      <c r="C692" t="s">
        <v>377</v>
      </c>
      <c r="D692">
        <v>12.6</v>
      </c>
      <c r="E692">
        <v>917.2</v>
      </c>
      <c r="F692">
        <v>6.5</v>
      </c>
    </row>
    <row r="693" spans="1:6" x14ac:dyDescent="0.25">
      <c r="B693" s="1" t="s">
        <v>374</v>
      </c>
      <c r="C693" t="s">
        <v>355</v>
      </c>
      <c r="D693">
        <v>137.5</v>
      </c>
      <c r="E693">
        <v>10046</v>
      </c>
      <c r="F693">
        <v>50.9</v>
      </c>
    </row>
    <row r="694" spans="1:6" x14ac:dyDescent="0.25">
      <c r="A694" t="s">
        <v>343</v>
      </c>
      <c r="D694">
        <f>SUM(D688:D693)</f>
        <v>479.30000000000007</v>
      </c>
      <c r="E694">
        <f>SUM(E688:E693)</f>
        <v>35018.300000000003</v>
      </c>
      <c r="F694">
        <f>SUM(F688:F693)</f>
        <v>475.59999999999997</v>
      </c>
    </row>
    <row r="696" spans="1:6" x14ac:dyDescent="0.25">
      <c r="D696" t="s">
        <v>344</v>
      </c>
      <c r="E696">
        <f>SUM(E686,E694)</f>
        <v>441770.6</v>
      </c>
      <c r="F696">
        <f>SUM(F686,F694)</f>
        <v>4537.8</v>
      </c>
    </row>
    <row r="698" spans="1:6" x14ac:dyDescent="0.25">
      <c r="A698" s="50" t="s">
        <v>165</v>
      </c>
    </row>
    <row r="699" spans="1:6" x14ac:dyDescent="0.25">
      <c r="A699" s="50" t="s">
        <v>319</v>
      </c>
      <c r="B699" s="24"/>
      <c r="C699" s="24"/>
      <c r="D699" s="24"/>
      <c r="E699" s="24"/>
      <c r="F699" s="24"/>
    </row>
    <row r="700" spans="1:6" ht="15" customHeight="1" x14ac:dyDescent="0.25">
      <c r="B700" s="1" t="s">
        <v>501</v>
      </c>
      <c r="C700" t="s">
        <v>439</v>
      </c>
      <c r="D700">
        <v>1058.4000000000001</v>
      </c>
      <c r="E700">
        <v>110865</v>
      </c>
      <c r="F700">
        <v>1092</v>
      </c>
    </row>
    <row r="701" spans="1:6" x14ac:dyDescent="0.25">
      <c r="B701" s="1" t="s">
        <v>502</v>
      </c>
      <c r="C701" t="s">
        <v>439</v>
      </c>
      <c r="D701">
        <v>3489.8</v>
      </c>
      <c r="E701">
        <v>365547</v>
      </c>
      <c r="F701">
        <v>3594.5</v>
      </c>
    </row>
    <row r="702" spans="1:6" x14ac:dyDescent="0.25">
      <c r="B702" s="1" t="s">
        <v>348</v>
      </c>
      <c r="C702" t="s">
        <v>508</v>
      </c>
      <c r="D702">
        <v>1380.7</v>
      </c>
      <c r="E702">
        <v>144621</v>
      </c>
      <c r="F702">
        <v>1879</v>
      </c>
    </row>
    <row r="703" spans="1:6" x14ac:dyDescent="0.25">
      <c r="B703" s="1" t="s">
        <v>394</v>
      </c>
      <c r="C703" t="s">
        <v>366</v>
      </c>
      <c r="D703">
        <v>62.9</v>
      </c>
      <c r="E703">
        <v>6584</v>
      </c>
      <c r="F703">
        <v>78.599999999999994</v>
      </c>
    </row>
    <row r="704" spans="1:6" x14ac:dyDescent="0.25">
      <c r="B704" s="1" t="s">
        <v>350</v>
      </c>
      <c r="C704" t="s">
        <v>366</v>
      </c>
      <c r="D704">
        <v>1031</v>
      </c>
      <c r="E704">
        <v>107990</v>
      </c>
      <c r="F704">
        <v>1794.4</v>
      </c>
    </row>
    <row r="705" spans="1:6" x14ac:dyDescent="0.25">
      <c r="B705" s="1" t="s">
        <v>352</v>
      </c>
      <c r="C705" t="s">
        <v>353</v>
      </c>
      <c r="D705">
        <v>862.5</v>
      </c>
      <c r="E705">
        <v>90349</v>
      </c>
      <c r="F705">
        <v>307.89999999999998</v>
      </c>
    </row>
    <row r="706" spans="1:6" x14ac:dyDescent="0.25">
      <c r="B706" s="1" t="s">
        <v>354</v>
      </c>
      <c r="C706" t="s">
        <v>355</v>
      </c>
      <c r="D706">
        <v>2224.3000000000002</v>
      </c>
      <c r="E706">
        <v>232993</v>
      </c>
      <c r="F706">
        <v>1240.7</v>
      </c>
    </row>
    <row r="707" spans="1:6" x14ac:dyDescent="0.25">
      <c r="A707" t="s">
        <v>334</v>
      </c>
      <c r="D707" s="50">
        <f>SUM(D700:D706)</f>
        <v>10109.6</v>
      </c>
      <c r="E707" s="50">
        <f>SUM(E700:E706)</f>
        <v>1058949</v>
      </c>
      <c r="F707" s="50">
        <f>SUM(F700:F706)</f>
        <v>9987.1</v>
      </c>
    </row>
    <row r="708" spans="1:6" x14ac:dyDescent="0.25">
      <c r="A708" s="50" t="s">
        <v>335</v>
      </c>
    </row>
    <row r="709" spans="1:6" x14ac:dyDescent="0.25">
      <c r="B709" s="1" t="s">
        <v>356</v>
      </c>
      <c r="C709" t="s">
        <v>509</v>
      </c>
      <c r="D709">
        <v>561.5</v>
      </c>
      <c r="E709">
        <v>45138</v>
      </c>
      <c r="F709">
        <v>440.7</v>
      </c>
    </row>
    <row r="710" spans="1:6" x14ac:dyDescent="0.25">
      <c r="B710" s="1" t="s">
        <v>357</v>
      </c>
      <c r="C710" t="s">
        <v>508</v>
      </c>
      <c r="D710">
        <v>183.2</v>
      </c>
      <c r="E710">
        <v>14724</v>
      </c>
      <c r="F710">
        <v>254</v>
      </c>
    </row>
    <row r="711" spans="1:6" x14ac:dyDescent="0.25">
      <c r="B711" s="1" t="s">
        <v>358</v>
      </c>
      <c r="C711" t="s">
        <v>366</v>
      </c>
      <c r="D711">
        <v>112.8</v>
      </c>
      <c r="E711">
        <v>9065</v>
      </c>
      <c r="F711">
        <v>202</v>
      </c>
    </row>
    <row r="712" spans="1:6" x14ac:dyDescent="0.25">
      <c r="B712" s="1" t="s">
        <v>359</v>
      </c>
      <c r="C712" t="s">
        <v>353</v>
      </c>
      <c r="D712">
        <v>350.5</v>
      </c>
      <c r="E712">
        <v>28174</v>
      </c>
      <c r="F712">
        <v>91.7</v>
      </c>
    </row>
    <row r="713" spans="1:6" x14ac:dyDescent="0.25">
      <c r="B713" s="1" t="s">
        <v>423</v>
      </c>
      <c r="C713" t="s">
        <v>423</v>
      </c>
      <c r="D713">
        <v>124.2</v>
      </c>
      <c r="E713">
        <v>9984</v>
      </c>
      <c r="F713">
        <v>36</v>
      </c>
    </row>
    <row r="714" spans="1:6" x14ac:dyDescent="0.25">
      <c r="B714" s="1" t="s">
        <v>360</v>
      </c>
      <c r="C714" t="s">
        <v>361</v>
      </c>
      <c r="D714">
        <v>320.7</v>
      </c>
      <c r="E714">
        <v>25779</v>
      </c>
      <c r="F714">
        <v>94.9</v>
      </c>
    </row>
    <row r="715" spans="1:6" x14ac:dyDescent="0.25">
      <c r="B715" s="1" t="s">
        <v>360</v>
      </c>
      <c r="C715" t="s">
        <v>376</v>
      </c>
      <c r="D715">
        <v>182.6</v>
      </c>
      <c r="E715">
        <v>14679</v>
      </c>
      <c r="F715">
        <v>56.7</v>
      </c>
    </row>
    <row r="716" spans="1:6" x14ac:dyDescent="0.25">
      <c r="A716" t="s">
        <v>343</v>
      </c>
      <c r="D716">
        <f>SUM(D709:D715)</f>
        <v>1835.5</v>
      </c>
      <c r="E716">
        <f>SUM(E709:E715)</f>
        <v>147543</v>
      </c>
      <c r="F716">
        <f>SUM(F709:F715)</f>
        <v>1176.0000000000002</v>
      </c>
    </row>
    <row r="718" spans="1:6" x14ac:dyDescent="0.25">
      <c r="D718" t="s">
        <v>344</v>
      </c>
      <c r="E718">
        <f>SUM(E707,E716)</f>
        <v>1206492</v>
      </c>
      <c r="F718">
        <f>SUM(F707,F716)</f>
        <v>11163.1</v>
      </c>
    </row>
    <row r="720" spans="1:6" x14ac:dyDescent="0.25">
      <c r="A720" s="50" t="s">
        <v>167</v>
      </c>
    </row>
    <row r="721" spans="1:6" x14ac:dyDescent="0.25">
      <c r="A721" s="50" t="s">
        <v>319</v>
      </c>
      <c r="B721" s="24"/>
      <c r="C721" s="24"/>
      <c r="D721" s="24"/>
      <c r="E721" s="24"/>
      <c r="F721" s="24"/>
    </row>
    <row r="722" spans="1:6" ht="15" customHeight="1" x14ac:dyDescent="0.25">
      <c r="B722" s="1" t="s">
        <v>501</v>
      </c>
      <c r="C722" t="s">
        <v>509</v>
      </c>
      <c r="D722">
        <v>566.4</v>
      </c>
      <c r="E722">
        <v>57945</v>
      </c>
      <c r="F722">
        <v>504</v>
      </c>
    </row>
    <row r="723" spans="1:6" x14ac:dyDescent="0.25">
      <c r="B723" s="1" t="s">
        <v>502</v>
      </c>
      <c r="C723" t="s">
        <v>509</v>
      </c>
      <c r="D723">
        <v>1723.4</v>
      </c>
      <c r="E723">
        <v>176326</v>
      </c>
      <c r="F723">
        <v>1551.3</v>
      </c>
    </row>
    <row r="724" spans="1:6" x14ac:dyDescent="0.25">
      <c r="B724" s="1" t="s">
        <v>348</v>
      </c>
      <c r="C724" t="s">
        <v>510</v>
      </c>
      <c r="D724">
        <v>346.5</v>
      </c>
      <c r="E724">
        <v>35452</v>
      </c>
      <c r="F724">
        <v>430.5</v>
      </c>
    </row>
    <row r="725" spans="1:6" x14ac:dyDescent="0.25">
      <c r="B725" s="1" t="s">
        <v>350</v>
      </c>
      <c r="C725" t="s">
        <v>480</v>
      </c>
      <c r="D725">
        <v>227.9</v>
      </c>
      <c r="E725">
        <v>23314</v>
      </c>
      <c r="F725">
        <v>365.2</v>
      </c>
    </row>
    <row r="726" spans="1:6" x14ac:dyDescent="0.25">
      <c r="B726" s="1" t="s">
        <v>352</v>
      </c>
      <c r="C726" t="s">
        <v>353</v>
      </c>
      <c r="D726">
        <v>404.2</v>
      </c>
      <c r="E726">
        <v>41355</v>
      </c>
      <c r="F726">
        <v>145</v>
      </c>
    </row>
    <row r="727" spans="1:6" x14ac:dyDescent="0.25">
      <c r="B727" s="1" t="s">
        <v>354</v>
      </c>
      <c r="C727" t="s">
        <v>355</v>
      </c>
      <c r="D727">
        <v>776.2</v>
      </c>
      <c r="E727">
        <v>79410</v>
      </c>
      <c r="F727">
        <v>430.6</v>
      </c>
    </row>
    <row r="728" spans="1:6" x14ac:dyDescent="0.25">
      <c r="A728" t="s">
        <v>334</v>
      </c>
      <c r="D728" s="50">
        <f>SUM(D722:D727)</f>
        <v>4044.6000000000004</v>
      </c>
      <c r="E728" s="50">
        <f>SUM(E722:E727)</f>
        <v>413802</v>
      </c>
      <c r="F728" s="50">
        <f>SUM(F722:F727)</f>
        <v>3426.6</v>
      </c>
    </row>
    <row r="729" spans="1:6" x14ac:dyDescent="0.25">
      <c r="A729" s="50" t="s">
        <v>335</v>
      </c>
    </row>
    <row r="730" spans="1:6" x14ac:dyDescent="0.25">
      <c r="B730" s="1" t="s">
        <v>356</v>
      </c>
      <c r="C730" t="s">
        <v>509</v>
      </c>
      <c r="D730">
        <v>324.3</v>
      </c>
      <c r="E730">
        <v>20541</v>
      </c>
      <c r="F730">
        <v>266.10000000000002</v>
      </c>
    </row>
    <row r="731" spans="1:6" x14ac:dyDescent="0.25">
      <c r="B731" s="1" t="s">
        <v>357</v>
      </c>
      <c r="C731" t="s">
        <v>510</v>
      </c>
      <c r="D731">
        <v>32.799999999999997</v>
      </c>
      <c r="E731">
        <v>2079</v>
      </c>
      <c r="F731">
        <v>42</v>
      </c>
    </row>
    <row r="732" spans="1:6" x14ac:dyDescent="0.25">
      <c r="B732" s="1" t="s">
        <v>358</v>
      </c>
      <c r="C732" t="s">
        <v>480</v>
      </c>
      <c r="D732">
        <v>19.8</v>
      </c>
      <c r="E732">
        <v>1257</v>
      </c>
      <c r="F732">
        <v>33.4</v>
      </c>
    </row>
    <row r="733" spans="1:6" x14ac:dyDescent="0.25">
      <c r="B733" s="1" t="s">
        <v>359</v>
      </c>
      <c r="C733" t="s">
        <v>355</v>
      </c>
      <c r="D733">
        <v>56.2</v>
      </c>
      <c r="E733">
        <v>3557</v>
      </c>
      <c r="F733">
        <v>30.6</v>
      </c>
    </row>
    <row r="734" spans="1:6" x14ac:dyDescent="0.25">
      <c r="B734" s="1" t="s">
        <v>360</v>
      </c>
      <c r="C734" t="s">
        <v>361</v>
      </c>
      <c r="D734">
        <v>18.3</v>
      </c>
      <c r="E734">
        <v>1159</v>
      </c>
      <c r="F734">
        <v>5.7</v>
      </c>
    </row>
    <row r="735" spans="1:6" x14ac:dyDescent="0.25">
      <c r="A735" t="s">
        <v>343</v>
      </c>
      <c r="D735">
        <f>SUM(D730:D734)</f>
        <v>451.40000000000003</v>
      </c>
      <c r="E735">
        <f>SUM(E730:E734)</f>
        <v>28593</v>
      </c>
      <c r="F735">
        <f>SUM(F730:F734)</f>
        <v>377.8</v>
      </c>
    </row>
    <row r="737" spans="1:6" x14ac:dyDescent="0.25">
      <c r="D737" t="s">
        <v>344</v>
      </c>
      <c r="E737">
        <f>SUM(E728,E735)</f>
        <v>442395</v>
      </c>
      <c r="F737">
        <f>SUM(F728,F735)</f>
        <v>3804.4</v>
      </c>
    </row>
    <row r="739" spans="1:6" x14ac:dyDescent="0.25">
      <c r="A739" s="50" t="s">
        <v>170</v>
      </c>
    </row>
    <row r="740" spans="1:6" x14ac:dyDescent="0.25">
      <c r="A740" s="50" t="s">
        <v>319</v>
      </c>
      <c r="B740" s="24"/>
      <c r="C740" s="24"/>
      <c r="D740" s="24"/>
      <c r="E740" s="24"/>
      <c r="F740" s="24"/>
    </row>
    <row r="741" spans="1:6" ht="15" customHeight="1" x14ac:dyDescent="0.25">
      <c r="B741" s="1" t="s">
        <v>501</v>
      </c>
      <c r="C741" t="s">
        <v>511</v>
      </c>
      <c r="D741">
        <v>46.1</v>
      </c>
      <c r="E741">
        <v>4717</v>
      </c>
      <c r="F741">
        <v>92.4</v>
      </c>
    </row>
    <row r="742" spans="1:6" x14ac:dyDescent="0.25">
      <c r="B742" s="1" t="s">
        <v>502</v>
      </c>
      <c r="C742" t="s">
        <v>346</v>
      </c>
      <c r="D742">
        <v>335.2</v>
      </c>
      <c r="E742">
        <v>34299</v>
      </c>
      <c r="F742">
        <v>310.7</v>
      </c>
    </row>
    <row r="743" spans="1:6" x14ac:dyDescent="0.25">
      <c r="B743" s="1" t="s">
        <v>348</v>
      </c>
      <c r="C743" t="s">
        <v>351</v>
      </c>
      <c r="D743">
        <v>168.3</v>
      </c>
      <c r="E743">
        <v>17214</v>
      </c>
      <c r="F743">
        <v>232.4</v>
      </c>
    </row>
    <row r="744" spans="1:6" x14ac:dyDescent="0.25">
      <c r="B744" s="1" t="s">
        <v>350</v>
      </c>
      <c r="C744" t="s">
        <v>351</v>
      </c>
      <c r="D744">
        <v>98.4</v>
      </c>
      <c r="E744">
        <v>10064</v>
      </c>
      <c r="F744">
        <v>169.1</v>
      </c>
    </row>
    <row r="745" spans="1:6" x14ac:dyDescent="0.25">
      <c r="B745" s="1" t="s">
        <v>352</v>
      </c>
      <c r="C745" t="s">
        <v>353</v>
      </c>
      <c r="D745">
        <v>92.8</v>
      </c>
      <c r="E745">
        <v>9495</v>
      </c>
      <c r="F745">
        <v>35.5</v>
      </c>
    </row>
    <row r="746" spans="1:6" x14ac:dyDescent="0.25">
      <c r="B746" s="1" t="s">
        <v>354</v>
      </c>
      <c r="C746" t="s">
        <v>355</v>
      </c>
      <c r="D746">
        <v>136.19999999999999</v>
      </c>
      <c r="E746">
        <v>13931</v>
      </c>
      <c r="F746">
        <v>75.099999999999994</v>
      </c>
    </row>
    <row r="747" spans="1:6" x14ac:dyDescent="0.25">
      <c r="A747" t="s">
        <v>334</v>
      </c>
      <c r="D747" s="50">
        <f>SUM(D741:D746)</f>
        <v>877</v>
      </c>
      <c r="E747" s="50">
        <f>SUM(E741:E746)</f>
        <v>89720</v>
      </c>
      <c r="F747" s="50">
        <f>SUM(F741:F746)</f>
        <v>915.2</v>
      </c>
    </row>
    <row r="748" spans="1:6" x14ac:dyDescent="0.25">
      <c r="A748" s="50" t="s">
        <v>335</v>
      </c>
    </row>
    <row r="749" spans="1:6" x14ac:dyDescent="0.25">
      <c r="B749" s="1" t="s">
        <v>356</v>
      </c>
      <c r="C749" t="s">
        <v>346</v>
      </c>
      <c r="D749">
        <v>16.2</v>
      </c>
      <c r="E749">
        <v>1183</v>
      </c>
      <c r="F749">
        <v>13.2</v>
      </c>
    </row>
    <row r="750" spans="1:6" x14ac:dyDescent="0.25">
      <c r="B750" s="1" t="s">
        <v>357</v>
      </c>
      <c r="C750" t="s">
        <v>351</v>
      </c>
      <c r="D750">
        <v>12.4</v>
      </c>
      <c r="E750">
        <v>904</v>
      </c>
      <c r="F750">
        <v>17.5</v>
      </c>
    </row>
    <row r="751" spans="1:6" x14ac:dyDescent="0.25">
      <c r="B751" s="1" t="s">
        <v>358</v>
      </c>
      <c r="C751" t="s">
        <v>351</v>
      </c>
      <c r="D751">
        <v>9.9</v>
      </c>
      <c r="E751">
        <v>725</v>
      </c>
      <c r="F751">
        <v>17.5</v>
      </c>
    </row>
    <row r="752" spans="1:6" x14ac:dyDescent="0.25">
      <c r="B752" s="1" t="s">
        <v>359</v>
      </c>
      <c r="C752" t="s">
        <v>353</v>
      </c>
      <c r="D752">
        <v>12.8</v>
      </c>
      <c r="E752">
        <v>934</v>
      </c>
      <c r="F752">
        <v>4.7</v>
      </c>
    </row>
    <row r="753" spans="1:6" x14ac:dyDescent="0.25">
      <c r="B753" s="1" t="s">
        <v>360</v>
      </c>
      <c r="C753" t="s">
        <v>376</v>
      </c>
      <c r="D753">
        <v>16</v>
      </c>
      <c r="E753">
        <v>1172</v>
      </c>
      <c r="F753">
        <v>4.7</v>
      </c>
    </row>
    <row r="754" spans="1:6" x14ac:dyDescent="0.25">
      <c r="A754" t="s">
        <v>343</v>
      </c>
      <c r="D754">
        <f>SUM(D749:D753)</f>
        <v>67.3</v>
      </c>
      <c r="E754">
        <f>SUM(E749:E753)</f>
        <v>4918</v>
      </c>
      <c r="F754">
        <f>SUM(F749:F753)</f>
        <v>57.600000000000009</v>
      </c>
    </row>
    <row r="756" spans="1:6" x14ac:dyDescent="0.25">
      <c r="D756" t="s">
        <v>344</v>
      </c>
      <c r="E756">
        <f>SUM(E747,E754)</f>
        <v>94638</v>
      </c>
      <c r="F756">
        <f>SUM(F747,F754)</f>
        <v>972.80000000000007</v>
      </c>
    </row>
    <row r="758" spans="1:6" x14ac:dyDescent="0.25">
      <c r="A758" s="50" t="s">
        <v>173</v>
      </c>
    </row>
    <row r="759" spans="1:6" x14ac:dyDescent="0.25">
      <c r="A759" s="50" t="s">
        <v>319</v>
      </c>
      <c r="B759" s="24"/>
      <c r="C759" s="24"/>
      <c r="D759" s="24"/>
      <c r="E759" s="24"/>
      <c r="F759" s="24"/>
    </row>
    <row r="760" spans="1:6" ht="15" customHeight="1" x14ac:dyDescent="0.25">
      <c r="B760" s="1" t="s">
        <v>501</v>
      </c>
      <c r="C760" t="s">
        <v>346</v>
      </c>
      <c r="D760">
        <v>163.80000000000001</v>
      </c>
      <c r="E760">
        <v>15565</v>
      </c>
      <c r="F760">
        <v>159</v>
      </c>
    </row>
    <row r="761" spans="1:6" x14ac:dyDescent="0.25">
      <c r="B761" s="1" t="s">
        <v>502</v>
      </c>
      <c r="C761" t="s">
        <v>346</v>
      </c>
      <c r="D761">
        <v>364.3</v>
      </c>
      <c r="E761">
        <v>34615</v>
      </c>
      <c r="F761">
        <v>354.8</v>
      </c>
    </row>
    <row r="762" spans="1:6" x14ac:dyDescent="0.25">
      <c r="B762" s="1" t="s">
        <v>348</v>
      </c>
      <c r="C762" t="s">
        <v>351</v>
      </c>
      <c r="D762">
        <v>177.5</v>
      </c>
      <c r="E762">
        <v>16866</v>
      </c>
      <c r="F762">
        <v>232.5</v>
      </c>
    </row>
    <row r="763" spans="1:6" x14ac:dyDescent="0.25">
      <c r="B763" s="1" t="s">
        <v>350</v>
      </c>
      <c r="C763" t="s">
        <v>351</v>
      </c>
      <c r="D763">
        <v>102.2</v>
      </c>
      <c r="E763">
        <v>9713</v>
      </c>
      <c r="F763">
        <v>182</v>
      </c>
    </row>
    <row r="764" spans="1:6" x14ac:dyDescent="0.25">
      <c r="B764" s="1" t="s">
        <v>352</v>
      </c>
      <c r="C764" t="s">
        <v>353</v>
      </c>
      <c r="D764">
        <v>163.69999999999999</v>
      </c>
      <c r="E764">
        <v>15556</v>
      </c>
      <c r="F764">
        <v>63.8</v>
      </c>
    </row>
    <row r="765" spans="1:6" x14ac:dyDescent="0.25">
      <c r="B765" s="1" t="s">
        <v>354</v>
      </c>
      <c r="C765" t="s">
        <v>355</v>
      </c>
      <c r="D765">
        <v>138.5</v>
      </c>
      <c r="E765">
        <v>13156</v>
      </c>
      <c r="F765">
        <v>75.3</v>
      </c>
    </row>
    <row r="766" spans="1:6" x14ac:dyDescent="0.25">
      <c r="A766" t="s">
        <v>334</v>
      </c>
      <c r="D766" s="50">
        <f>SUM(D760:D765)</f>
        <v>1110</v>
      </c>
      <c r="E766" s="50">
        <f>SUM(E760:E765)</f>
        <v>105471</v>
      </c>
      <c r="F766" s="50">
        <f>SUM(F760:F765)</f>
        <v>1067.3999999999999</v>
      </c>
    </row>
    <row r="767" spans="1:6" x14ac:dyDescent="0.25">
      <c r="A767" s="50" t="s">
        <v>335</v>
      </c>
    </row>
    <row r="768" spans="1:6" x14ac:dyDescent="0.25">
      <c r="B768" s="1" t="s">
        <v>356</v>
      </c>
      <c r="C768" t="s">
        <v>346</v>
      </c>
      <c r="D768">
        <v>16.7</v>
      </c>
      <c r="E768">
        <v>1060</v>
      </c>
      <c r="F768">
        <v>14.2</v>
      </c>
    </row>
    <row r="769" spans="1:6" x14ac:dyDescent="0.25">
      <c r="B769" s="1" t="s">
        <v>357</v>
      </c>
      <c r="C769" t="s">
        <v>351</v>
      </c>
      <c r="D769">
        <v>13.1</v>
      </c>
      <c r="E769">
        <v>828</v>
      </c>
      <c r="F769">
        <v>17.5</v>
      </c>
    </row>
    <row r="770" spans="1:6" x14ac:dyDescent="0.25">
      <c r="B770" s="1" t="s">
        <v>358</v>
      </c>
      <c r="C770" t="s">
        <v>351</v>
      </c>
      <c r="D770">
        <v>9.6</v>
      </c>
      <c r="E770">
        <v>606</v>
      </c>
      <c r="F770">
        <v>17.5</v>
      </c>
    </row>
    <row r="771" spans="1:6" x14ac:dyDescent="0.25">
      <c r="B771" s="1" t="s">
        <v>359</v>
      </c>
      <c r="C771" t="s">
        <v>355</v>
      </c>
      <c r="D771">
        <v>8.6</v>
      </c>
      <c r="E771">
        <v>542</v>
      </c>
      <c r="F771">
        <v>4.5999999999999996</v>
      </c>
    </row>
    <row r="772" spans="1:6" x14ac:dyDescent="0.25">
      <c r="B772" s="1" t="s">
        <v>359</v>
      </c>
      <c r="C772" t="s">
        <v>353</v>
      </c>
      <c r="D772">
        <v>1.2</v>
      </c>
      <c r="E772">
        <v>73</v>
      </c>
      <c r="F772">
        <v>0.4</v>
      </c>
    </row>
    <row r="773" spans="1:6" x14ac:dyDescent="0.25">
      <c r="B773" s="1" t="s">
        <v>360</v>
      </c>
      <c r="C773" t="s">
        <v>361</v>
      </c>
      <c r="D773">
        <v>11.7</v>
      </c>
      <c r="E773">
        <v>741</v>
      </c>
      <c r="F773">
        <v>3.4</v>
      </c>
    </row>
    <row r="774" spans="1:6" x14ac:dyDescent="0.25">
      <c r="A774" t="s">
        <v>343</v>
      </c>
      <c r="D774">
        <f>SUM(D768:D773)</f>
        <v>60.900000000000006</v>
      </c>
      <c r="E774">
        <f>SUM(E768:E773)</f>
        <v>3850</v>
      </c>
      <c r="F774">
        <f>SUM(F768:F773)</f>
        <v>57.6</v>
      </c>
    </row>
    <row r="776" spans="1:6" x14ac:dyDescent="0.25">
      <c r="D776" t="s">
        <v>344</v>
      </c>
      <c r="E776">
        <f>SUM(E766,E774)</f>
        <v>109321</v>
      </c>
      <c r="F776">
        <f>SUM(F766,F774)</f>
        <v>1124.9999999999998</v>
      </c>
    </row>
    <row r="778" spans="1:6" x14ac:dyDescent="0.25">
      <c r="A778" s="50" t="s">
        <v>176</v>
      </c>
    </row>
    <row r="779" spans="1:6" x14ac:dyDescent="0.25">
      <c r="A779" s="50" t="s">
        <v>319</v>
      </c>
      <c r="B779" s="24"/>
      <c r="C779" s="24"/>
      <c r="D779" s="24"/>
      <c r="E779" s="24"/>
      <c r="F779" s="24"/>
    </row>
    <row r="780" spans="1:6" ht="15" customHeight="1" x14ac:dyDescent="0.25">
      <c r="B780" s="1" t="s">
        <v>501</v>
      </c>
      <c r="C780" t="s">
        <v>346</v>
      </c>
      <c r="D780">
        <v>305.3</v>
      </c>
      <c r="E780">
        <v>29002</v>
      </c>
      <c r="F780">
        <v>289.10000000000002</v>
      </c>
    </row>
    <row r="781" spans="1:6" x14ac:dyDescent="0.25">
      <c r="B781" s="1" t="s">
        <v>502</v>
      </c>
      <c r="C781" t="s">
        <v>346</v>
      </c>
      <c r="D781">
        <v>1214.0999999999999</v>
      </c>
      <c r="E781">
        <v>115345</v>
      </c>
      <c r="F781">
        <v>1156.9000000000001</v>
      </c>
    </row>
    <row r="782" spans="1:6" x14ac:dyDescent="0.25">
      <c r="B782" s="1" t="s">
        <v>348</v>
      </c>
      <c r="C782" t="s">
        <v>351</v>
      </c>
      <c r="D782">
        <v>459.1</v>
      </c>
      <c r="E782">
        <v>43615</v>
      </c>
      <c r="F782">
        <v>633</v>
      </c>
    </row>
    <row r="783" spans="1:6" x14ac:dyDescent="0.25">
      <c r="B783" s="1" t="s">
        <v>350</v>
      </c>
      <c r="C783" t="s">
        <v>351</v>
      </c>
      <c r="D783">
        <v>270.10000000000002</v>
      </c>
      <c r="E783">
        <v>25658</v>
      </c>
      <c r="F783">
        <v>505.7</v>
      </c>
    </row>
    <row r="784" spans="1:6" x14ac:dyDescent="0.25">
      <c r="B784" s="1" t="s">
        <v>352</v>
      </c>
      <c r="C784" t="s">
        <v>353</v>
      </c>
      <c r="D784">
        <v>244.3</v>
      </c>
      <c r="E784">
        <v>23211</v>
      </c>
      <c r="F784">
        <v>94.8</v>
      </c>
    </row>
    <row r="785" spans="1:6" x14ac:dyDescent="0.25">
      <c r="B785" s="1" t="s">
        <v>354</v>
      </c>
      <c r="C785" t="s">
        <v>355</v>
      </c>
      <c r="D785">
        <v>642.1</v>
      </c>
      <c r="E785">
        <v>61002</v>
      </c>
      <c r="F785">
        <v>377.4</v>
      </c>
    </row>
    <row r="786" spans="1:6" x14ac:dyDescent="0.25">
      <c r="A786" t="s">
        <v>334</v>
      </c>
      <c r="D786" s="50">
        <f>SUM(D780:D785)</f>
        <v>3135</v>
      </c>
      <c r="E786" s="50">
        <f>SUM(E780:E785)</f>
        <v>297833</v>
      </c>
      <c r="F786" s="50">
        <f>SUM(F780:F785)</f>
        <v>3056.9</v>
      </c>
    </row>
    <row r="787" spans="1:6" x14ac:dyDescent="0.25">
      <c r="A787" s="50" t="s">
        <v>335</v>
      </c>
    </row>
    <row r="788" spans="1:6" x14ac:dyDescent="0.25">
      <c r="B788" s="1" t="s">
        <v>356</v>
      </c>
      <c r="C788" t="s">
        <v>346</v>
      </c>
      <c r="D788">
        <v>83.6</v>
      </c>
      <c r="E788">
        <v>6110</v>
      </c>
      <c r="F788">
        <v>75.8</v>
      </c>
    </row>
    <row r="789" spans="1:6" x14ac:dyDescent="0.25">
      <c r="B789" s="1" t="s">
        <v>357</v>
      </c>
      <c r="C789" t="s">
        <v>351</v>
      </c>
      <c r="D789">
        <v>3.6</v>
      </c>
      <c r="E789">
        <v>262</v>
      </c>
      <c r="F789">
        <v>60</v>
      </c>
    </row>
    <row r="790" spans="1:6" x14ac:dyDescent="0.25">
      <c r="B790" s="1" t="s">
        <v>358</v>
      </c>
      <c r="C790" t="s">
        <v>351</v>
      </c>
      <c r="D790">
        <v>21.2</v>
      </c>
      <c r="E790">
        <v>1548</v>
      </c>
      <c r="F790">
        <v>40.700000000000003</v>
      </c>
    </row>
    <row r="791" spans="1:6" x14ac:dyDescent="0.25">
      <c r="B791" s="1" t="s">
        <v>359</v>
      </c>
      <c r="C791" t="s">
        <v>353</v>
      </c>
      <c r="D791">
        <v>117.6</v>
      </c>
      <c r="E791">
        <v>8593</v>
      </c>
      <c r="F791">
        <v>50.7</v>
      </c>
    </row>
    <row r="792" spans="1:6" x14ac:dyDescent="0.25">
      <c r="B792" s="1" t="s">
        <v>360</v>
      </c>
      <c r="C792" t="s">
        <v>361</v>
      </c>
      <c r="D792">
        <v>39.299999999999997</v>
      </c>
      <c r="E792">
        <v>2868</v>
      </c>
      <c r="F792">
        <v>12.5</v>
      </c>
    </row>
    <row r="793" spans="1:6" x14ac:dyDescent="0.25">
      <c r="A793" t="s">
        <v>343</v>
      </c>
      <c r="D793">
        <f>SUM(D788:D792)</f>
        <v>265.3</v>
      </c>
      <c r="E793">
        <f>SUM(E788:E792)</f>
        <v>19381</v>
      </c>
      <c r="F793">
        <f>SUM(F788:F792)</f>
        <v>239.7</v>
      </c>
    </row>
    <row r="795" spans="1:6" x14ac:dyDescent="0.25">
      <c r="D795" t="s">
        <v>344</v>
      </c>
      <c r="E795">
        <f>SUM(E786,E793)</f>
        <v>317214</v>
      </c>
      <c r="F795">
        <f>SUM(F786,F793)</f>
        <v>3296.6</v>
      </c>
    </row>
    <row r="797" spans="1:6" x14ac:dyDescent="0.25">
      <c r="A797" s="50" t="s">
        <v>178</v>
      </c>
    </row>
    <row r="798" spans="1:6" x14ac:dyDescent="0.25">
      <c r="A798" s="50" t="s">
        <v>319</v>
      </c>
      <c r="B798" s="24"/>
      <c r="C798" s="24"/>
      <c r="D798" s="24"/>
      <c r="E798" s="24"/>
      <c r="F798" s="24"/>
    </row>
    <row r="799" spans="1:6" ht="15" customHeight="1" x14ac:dyDescent="0.25">
      <c r="B799" s="1" t="s">
        <v>512</v>
      </c>
      <c r="C799" t="s">
        <v>397</v>
      </c>
      <c r="D799">
        <v>86.5</v>
      </c>
      <c r="E799">
        <v>8005</v>
      </c>
      <c r="F799">
        <v>79.3</v>
      </c>
    </row>
    <row r="800" spans="1:6" x14ac:dyDescent="0.25">
      <c r="B800" s="1" t="s">
        <v>513</v>
      </c>
      <c r="C800" t="s">
        <v>397</v>
      </c>
      <c r="D800">
        <v>359.8</v>
      </c>
      <c r="E800">
        <v>33309</v>
      </c>
      <c r="F800">
        <v>317.3</v>
      </c>
    </row>
    <row r="801" spans="1:6" x14ac:dyDescent="0.25">
      <c r="B801" s="1" t="s">
        <v>514</v>
      </c>
      <c r="C801" t="s">
        <v>397</v>
      </c>
      <c r="D801">
        <v>63.5</v>
      </c>
      <c r="E801">
        <v>5877</v>
      </c>
      <c r="F801">
        <v>63.6</v>
      </c>
    </row>
    <row r="802" spans="1:6" x14ac:dyDescent="0.25">
      <c r="B802" s="1" t="s">
        <v>515</v>
      </c>
      <c r="C802" t="s">
        <v>397</v>
      </c>
      <c r="D802">
        <v>317.60000000000002</v>
      </c>
      <c r="E802">
        <v>29402</v>
      </c>
      <c r="F802">
        <v>283.3</v>
      </c>
    </row>
    <row r="803" spans="1:6" x14ac:dyDescent="0.25">
      <c r="B803" s="1" t="s">
        <v>516</v>
      </c>
      <c r="C803" t="s">
        <v>397</v>
      </c>
      <c r="D803">
        <v>89.9</v>
      </c>
      <c r="E803">
        <v>8324</v>
      </c>
      <c r="F803">
        <v>79.2</v>
      </c>
    </row>
    <row r="804" spans="1:6" x14ac:dyDescent="0.25">
      <c r="B804" s="1" t="s">
        <v>517</v>
      </c>
      <c r="C804" t="s">
        <v>399</v>
      </c>
      <c r="D804">
        <v>50.1</v>
      </c>
      <c r="E804">
        <v>4639</v>
      </c>
      <c r="F804">
        <v>39.6</v>
      </c>
    </row>
    <row r="805" spans="1:6" x14ac:dyDescent="0.25">
      <c r="B805" s="1" t="s">
        <v>348</v>
      </c>
      <c r="C805" t="s">
        <v>398</v>
      </c>
      <c r="D805">
        <v>153.1</v>
      </c>
      <c r="E805">
        <v>14171</v>
      </c>
      <c r="F805">
        <v>195.3</v>
      </c>
    </row>
    <row r="806" spans="1:6" x14ac:dyDescent="0.25">
      <c r="B806" s="1" t="s">
        <v>350</v>
      </c>
      <c r="C806" t="s">
        <v>399</v>
      </c>
      <c r="D806">
        <v>92</v>
      </c>
      <c r="E806">
        <v>8519</v>
      </c>
      <c r="F806">
        <v>175.9</v>
      </c>
    </row>
    <row r="807" spans="1:6" x14ac:dyDescent="0.25">
      <c r="B807" s="1" t="s">
        <v>401</v>
      </c>
      <c r="C807" t="s">
        <v>355</v>
      </c>
      <c r="D807">
        <v>159.9</v>
      </c>
      <c r="E807">
        <v>14802</v>
      </c>
      <c r="F807">
        <v>87</v>
      </c>
    </row>
    <row r="808" spans="1:6" x14ac:dyDescent="0.25">
      <c r="B808" s="1" t="s">
        <v>401</v>
      </c>
      <c r="C808" t="s">
        <v>353</v>
      </c>
      <c r="D808">
        <v>65.2</v>
      </c>
      <c r="E808">
        <v>6037</v>
      </c>
      <c r="F808">
        <v>24</v>
      </c>
    </row>
    <row r="809" spans="1:6" x14ac:dyDescent="0.25">
      <c r="A809" t="s">
        <v>334</v>
      </c>
      <c r="D809" s="50">
        <f>SUM(D799:D808)</f>
        <v>1437.6000000000001</v>
      </c>
      <c r="E809" s="50">
        <f>SUM(E799:E808)</f>
        <v>133085</v>
      </c>
      <c r="F809" s="50">
        <f>SUM(F799:F808)</f>
        <v>1344.5000000000002</v>
      </c>
    </row>
    <row r="810" spans="1:6" x14ac:dyDescent="0.25">
      <c r="A810" s="50" t="s">
        <v>335</v>
      </c>
    </row>
    <row r="811" spans="1:6" x14ac:dyDescent="0.25">
      <c r="B811" s="1" t="s">
        <v>454</v>
      </c>
      <c r="C811" t="s">
        <v>397</v>
      </c>
      <c r="D811">
        <v>49</v>
      </c>
      <c r="E811">
        <v>2862</v>
      </c>
      <c r="F811">
        <v>38.9</v>
      </c>
    </row>
    <row r="812" spans="1:6" x14ac:dyDescent="0.25">
      <c r="B812" s="1" t="s">
        <v>455</v>
      </c>
      <c r="C812" t="s">
        <v>399</v>
      </c>
      <c r="D812">
        <v>19.8</v>
      </c>
      <c r="E812">
        <v>1158</v>
      </c>
      <c r="F812">
        <v>20.2</v>
      </c>
    </row>
    <row r="813" spans="1:6" x14ac:dyDescent="0.25">
      <c r="B813" s="1" t="s">
        <v>447</v>
      </c>
      <c r="C813" t="s">
        <v>377</v>
      </c>
      <c r="D813">
        <v>15.4</v>
      </c>
      <c r="E813">
        <v>898</v>
      </c>
      <c r="F813">
        <v>6.3</v>
      </c>
    </row>
    <row r="814" spans="1:6" x14ac:dyDescent="0.25">
      <c r="B814" s="1" t="s">
        <v>403</v>
      </c>
      <c r="C814" t="s">
        <v>376</v>
      </c>
      <c r="D814">
        <v>7.7</v>
      </c>
      <c r="E814">
        <v>448</v>
      </c>
      <c r="F814">
        <v>1.8</v>
      </c>
    </row>
    <row r="815" spans="1:6" x14ac:dyDescent="0.25">
      <c r="B815" s="1" t="s">
        <v>359</v>
      </c>
      <c r="C815" t="s">
        <v>353</v>
      </c>
      <c r="D815">
        <v>64.2</v>
      </c>
      <c r="E815">
        <v>3752</v>
      </c>
      <c r="F815">
        <v>17.7</v>
      </c>
    </row>
    <row r="816" spans="1:6" x14ac:dyDescent="0.25">
      <c r="A816" t="s">
        <v>343</v>
      </c>
      <c r="D816">
        <f>SUM(D811:D815)</f>
        <v>156.10000000000002</v>
      </c>
      <c r="E816">
        <f>SUM(E811:E815)</f>
        <v>9118</v>
      </c>
      <c r="F816">
        <f>SUM(F811:F815)</f>
        <v>84.899999999999991</v>
      </c>
    </row>
    <row r="818" spans="1:6" x14ac:dyDescent="0.25">
      <c r="D818" t="s">
        <v>344</v>
      </c>
      <c r="E818">
        <f>SUM(E809,E816)</f>
        <v>142203</v>
      </c>
      <c r="F818">
        <f>SUM(F809,F816)</f>
        <v>1429.4000000000003</v>
      </c>
    </row>
    <row r="820" spans="1:6" x14ac:dyDescent="0.25">
      <c r="A820" s="50" t="s">
        <v>182</v>
      </c>
    </row>
    <row r="821" spans="1:6" x14ac:dyDescent="0.25">
      <c r="A821" s="50" t="s">
        <v>319</v>
      </c>
      <c r="B821" s="24"/>
      <c r="C821" s="24"/>
      <c r="D821" s="24"/>
      <c r="E821" s="24"/>
      <c r="F821" s="24"/>
    </row>
    <row r="822" spans="1:6" ht="15" customHeight="1" x14ac:dyDescent="0.25">
      <c r="B822" s="1" t="s">
        <v>501</v>
      </c>
      <c r="C822" t="s">
        <v>518</v>
      </c>
      <c r="D822">
        <v>244.7</v>
      </c>
      <c r="E822">
        <v>23842</v>
      </c>
      <c r="F822">
        <v>197.9</v>
      </c>
    </row>
    <row r="823" spans="1:6" x14ac:dyDescent="0.25">
      <c r="B823" s="1" t="s">
        <v>502</v>
      </c>
      <c r="C823" t="s">
        <v>518</v>
      </c>
      <c r="D823">
        <v>671</v>
      </c>
      <c r="E823">
        <v>65382</v>
      </c>
      <c r="F823">
        <v>542.5</v>
      </c>
    </row>
    <row r="824" spans="1:6" x14ac:dyDescent="0.25">
      <c r="B824" s="1" t="s">
        <v>348</v>
      </c>
      <c r="C824" t="s">
        <v>399</v>
      </c>
      <c r="D824">
        <v>343.9</v>
      </c>
      <c r="E824">
        <v>33513</v>
      </c>
      <c r="F824">
        <v>449.4</v>
      </c>
    </row>
    <row r="825" spans="1:6" x14ac:dyDescent="0.25">
      <c r="B825" s="1" t="s">
        <v>350</v>
      </c>
      <c r="C825" t="s">
        <v>399</v>
      </c>
      <c r="D825">
        <v>170.6</v>
      </c>
      <c r="E825">
        <v>16619</v>
      </c>
      <c r="F825">
        <v>302.89999999999998</v>
      </c>
    </row>
    <row r="826" spans="1:6" x14ac:dyDescent="0.25">
      <c r="B826" s="1" t="s">
        <v>352</v>
      </c>
      <c r="C826" t="s">
        <v>353</v>
      </c>
      <c r="D826">
        <v>30.2</v>
      </c>
      <c r="E826">
        <v>2941</v>
      </c>
      <c r="F826">
        <v>11</v>
      </c>
    </row>
    <row r="827" spans="1:6" x14ac:dyDescent="0.25">
      <c r="B827" s="1" t="s">
        <v>354</v>
      </c>
      <c r="C827" t="s">
        <v>355</v>
      </c>
      <c r="D827">
        <v>340.7</v>
      </c>
      <c r="E827">
        <v>33200</v>
      </c>
      <c r="F827">
        <v>186.7</v>
      </c>
    </row>
    <row r="828" spans="1:6" x14ac:dyDescent="0.25">
      <c r="A828" t="s">
        <v>334</v>
      </c>
      <c r="D828" s="50">
        <f>SUM(D822:D827)</f>
        <v>1801.1</v>
      </c>
      <c r="E828" s="50">
        <f>SUM(E822:E827)</f>
        <v>175497</v>
      </c>
      <c r="F828" s="50">
        <f>SUM(F822:F827)</f>
        <v>1690.3999999999999</v>
      </c>
    </row>
    <row r="829" spans="1:6" x14ac:dyDescent="0.25">
      <c r="A829" s="50" t="s">
        <v>335</v>
      </c>
    </row>
    <row r="830" spans="1:6" x14ac:dyDescent="0.25">
      <c r="B830" s="1" t="s">
        <v>356</v>
      </c>
      <c r="C830" t="s">
        <v>518</v>
      </c>
      <c r="D830">
        <v>42.8</v>
      </c>
      <c r="E830">
        <v>3131</v>
      </c>
      <c r="F830">
        <v>33.700000000000003</v>
      </c>
    </row>
    <row r="831" spans="1:6" x14ac:dyDescent="0.25">
      <c r="B831" s="1" t="s">
        <v>357</v>
      </c>
      <c r="C831" t="s">
        <v>399</v>
      </c>
      <c r="D831">
        <v>31.5</v>
      </c>
      <c r="E831">
        <v>2305</v>
      </c>
      <c r="F831">
        <v>42</v>
      </c>
    </row>
    <row r="832" spans="1:6" x14ac:dyDescent="0.25">
      <c r="B832" s="1" t="s">
        <v>358</v>
      </c>
      <c r="C832" t="s">
        <v>399</v>
      </c>
      <c r="D832">
        <v>23.1</v>
      </c>
      <c r="E832">
        <v>1691</v>
      </c>
      <c r="F832">
        <v>42</v>
      </c>
    </row>
    <row r="833" spans="1:6" x14ac:dyDescent="0.25">
      <c r="B833" s="1" t="s">
        <v>359</v>
      </c>
      <c r="C833" t="s">
        <v>355</v>
      </c>
      <c r="D833">
        <v>27.4</v>
      </c>
      <c r="E833">
        <v>1999</v>
      </c>
      <c r="F833">
        <v>14.6</v>
      </c>
    </row>
    <row r="834" spans="1:6" x14ac:dyDescent="0.25">
      <c r="B834" s="1" t="s">
        <v>360</v>
      </c>
      <c r="C834" t="s">
        <v>376</v>
      </c>
      <c r="D834">
        <v>54.5</v>
      </c>
      <c r="E834">
        <v>3983</v>
      </c>
      <c r="F834">
        <v>20</v>
      </c>
    </row>
    <row r="835" spans="1:6" x14ac:dyDescent="0.25">
      <c r="A835" t="s">
        <v>343</v>
      </c>
      <c r="D835">
        <f>SUM(D830:D834)</f>
        <v>179.3</v>
      </c>
      <c r="E835">
        <f>SUM(E830:E834)</f>
        <v>13109</v>
      </c>
      <c r="F835">
        <f>SUM(F830:F834)</f>
        <v>152.30000000000001</v>
      </c>
    </row>
    <row r="837" spans="1:6" x14ac:dyDescent="0.25">
      <c r="D837" t="s">
        <v>344</v>
      </c>
      <c r="E837">
        <f>SUM(E828,E835)</f>
        <v>188606</v>
      </c>
      <c r="F837">
        <f>SUM(F828,F835)</f>
        <v>1842.6999999999998</v>
      </c>
    </row>
    <row r="839" spans="1:6" x14ac:dyDescent="0.25">
      <c r="A839" s="50" t="s">
        <v>185</v>
      </c>
    </row>
    <row r="840" spans="1:6" x14ac:dyDescent="0.25">
      <c r="A840" s="50" t="s">
        <v>319</v>
      </c>
      <c r="B840" s="24"/>
      <c r="C840" s="24"/>
      <c r="D840" s="24"/>
      <c r="E840" s="24"/>
      <c r="F840" s="24"/>
    </row>
    <row r="841" spans="1:6" ht="15" customHeight="1" x14ac:dyDescent="0.25">
      <c r="B841" t="s">
        <v>434</v>
      </c>
      <c r="C841" t="s">
        <v>487</v>
      </c>
      <c r="D841">
        <v>262.10000000000002</v>
      </c>
      <c r="E841">
        <v>25541</v>
      </c>
      <c r="F841">
        <v>324.2</v>
      </c>
    </row>
    <row r="842" spans="1:6" x14ac:dyDescent="0.25">
      <c r="B842" s="1" t="s">
        <v>519</v>
      </c>
      <c r="C842" t="s">
        <v>487</v>
      </c>
      <c r="D842">
        <v>524.79999999999995</v>
      </c>
      <c r="E842">
        <v>51140</v>
      </c>
      <c r="F842">
        <v>644.6</v>
      </c>
    </row>
    <row r="843" spans="1:6" x14ac:dyDescent="0.25">
      <c r="B843" s="1" t="s">
        <v>516</v>
      </c>
      <c r="C843" t="s">
        <v>487</v>
      </c>
      <c r="D843">
        <v>39.299999999999997</v>
      </c>
      <c r="E843">
        <v>3830</v>
      </c>
      <c r="F843">
        <v>53.2</v>
      </c>
    </row>
    <row r="844" spans="1:6" x14ac:dyDescent="0.25">
      <c r="B844" s="1" t="s">
        <v>520</v>
      </c>
      <c r="C844" t="s">
        <v>487</v>
      </c>
      <c r="D844">
        <v>45</v>
      </c>
      <c r="E844">
        <v>4387</v>
      </c>
      <c r="F844">
        <v>84</v>
      </c>
    </row>
    <row r="845" spans="1:6" x14ac:dyDescent="0.25">
      <c r="B845" s="1" t="s">
        <v>348</v>
      </c>
      <c r="C845" t="s">
        <v>398</v>
      </c>
      <c r="D845">
        <v>275.39999999999998</v>
      </c>
      <c r="E845">
        <v>26833</v>
      </c>
      <c r="F845">
        <v>379.7</v>
      </c>
    </row>
    <row r="846" spans="1:6" x14ac:dyDescent="0.25">
      <c r="B846" s="1" t="s">
        <v>350</v>
      </c>
      <c r="C846" t="s">
        <v>521</v>
      </c>
      <c r="D846">
        <v>42</v>
      </c>
      <c r="E846">
        <v>4090</v>
      </c>
      <c r="F846">
        <v>74.2</v>
      </c>
    </row>
    <row r="847" spans="1:6" x14ac:dyDescent="0.25">
      <c r="B847" s="1" t="s">
        <v>522</v>
      </c>
      <c r="C847" t="s">
        <v>523</v>
      </c>
      <c r="D847">
        <v>121.1</v>
      </c>
      <c r="E847">
        <v>11799</v>
      </c>
      <c r="F847">
        <v>293.3</v>
      </c>
    </row>
    <row r="848" spans="1:6" x14ac:dyDescent="0.25">
      <c r="B848" s="1" t="s">
        <v>524</v>
      </c>
      <c r="C848" t="s">
        <v>487</v>
      </c>
      <c r="D848">
        <v>42.2</v>
      </c>
      <c r="E848">
        <v>4112</v>
      </c>
      <c r="F848">
        <v>60</v>
      </c>
    </row>
    <row r="849" spans="1:6" x14ac:dyDescent="0.25">
      <c r="B849" s="1" t="s">
        <v>352</v>
      </c>
      <c r="C849" t="s">
        <v>353</v>
      </c>
      <c r="D849">
        <v>128.9</v>
      </c>
      <c r="E849">
        <v>12556</v>
      </c>
      <c r="F849">
        <v>49.1</v>
      </c>
    </row>
    <row r="850" spans="1:6" x14ac:dyDescent="0.25">
      <c r="B850" s="1" t="s">
        <v>354</v>
      </c>
      <c r="C850" t="s">
        <v>355</v>
      </c>
      <c r="D850">
        <v>225.4</v>
      </c>
      <c r="E850">
        <v>21963</v>
      </c>
      <c r="F850">
        <v>127.6</v>
      </c>
    </row>
    <row r="851" spans="1:6" x14ac:dyDescent="0.25">
      <c r="B851" s="1" t="s">
        <v>525</v>
      </c>
      <c r="C851" t="s">
        <v>355</v>
      </c>
      <c r="D851">
        <v>12.2</v>
      </c>
      <c r="E851">
        <v>1191</v>
      </c>
      <c r="F851">
        <v>5.0999999999999996</v>
      </c>
    </row>
    <row r="852" spans="1:6" x14ac:dyDescent="0.25">
      <c r="A852" t="s">
        <v>334</v>
      </c>
      <c r="D852" s="50">
        <f>SUM(D841:D851)</f>
        <v>1718.4</v>
      </c>
      <c r="E852" s="50">
        <f>SUM(E841:E851)</f>
        <v>167442</v>
      </c>
      <c r="F852" s="50">
        <f>SUM(F841:F851)</f>
        <v>2095</v>
      </c>
    </row>
    <row r="853" spans="1:6" x14ac:dyDescent="0.25">
      <c r="A853" s="50" t="s">
        <v>335</v>
      </c>
    </row>
    <row r="854" spans="1:6" x14ac:dyDescent="0.25">
      <c r="B854" s="1" t="s">
        <v>446</v>
      </c>
      <c r="C854" t="s">
        <v>487</v>
      </c>
      <c r="D854">
        <v>33.4</v>
      </c>
      <c r="E854">
        <v>2441</v>
      </c>
      <c r="F854">
        <v>34.5</v>
      </c>
    </row>
    <row r="855" spans="1:6" x14ac:dyDescent="0.25">
      <c r="B855" s="1" t="s">
        <v>357</v>
      </c>
      <c r="C855" t="s">
        <v>398</v>
      </c>
      <c r="D855">
        <v>15.9</v>
      </c>
      <c r="E855">
        <v>1162</v>
      </c>
      <c r="F855">
        <v>22.6</v>
      </c>
    </row>
    <row r="856" spans="1:6" x14ac:dyDescent="0.25">
      <c r="B856" s="1" t="s">
        <v>402</v>
      </c>
      <c r="C856" t="s">
        <v>353</v>
      </c>
      <c r="D856">
        <v>15.6</v>
      </c>
      <c r="E856">
        <v>1140</v>
      </c>
      <c r="F856">
        <v>6</v>
      </c>
    </row>
    <row r="857" spans="1:6" x14ac:dyDescent="0.25">
      <c r="B857" s="1" t="s">
        <v>359</v>
      </c>
      <c r="C857" t="s">
        <v>355</v>
      </c>
      <c r="D857">
        <v>13.2</v>
      </c>
      <c r="E857">
        <v>965</v>
      </c>
      <c r="F857">
        <v>7.6</v>
      </c>
    </row>
    <row r="858" spans="1:6" x14ac:dyDescent="0.25">
      <c r="B858" s="1" t="s">
        <v>447</v>
      </c>
      <c r="C858" t="s">
        <v>376</v>
      </c>
      <c r="D858">
        <v>30.7</v>
      </c>
      <c r="E858">
        <v>2244</v>
      </c>
      <c r="F858">
        <v>8.5</v>
      </c>
    </row>
    <row r="859" spans="1:6" x14ac:dyDescent="0.25">
      <c r="A859" t="s">
        <v>343</v>
      </c>
      <c r="D859">
        <f>SUM(D854:D858)</f>
        <v>108.8</v>
      </c>
      <c r="E859">
        <f>SUM(E854:E858)</f>
        <v>7952</v>
      </c>
      <c r="F859">
        <f>SUM(F854:F858)</f>
        <v>79.2</v>
      </c>
    </row>
    <row r="861" spans="1:6" x14ac:dyDescent="0.25">
      <c r="D861" t="s">
        <v>344</v>
      </c>
      <c r="E861">
        <f>SUM(E852,E859)</f>
        <v>175394</v>
      </c>
      <c r="F861">
        <f>SUM(F852,F859)</f>
        <v>2174.1999999999998</v>
      </c>
    </row>
    <row r="863" spans="1:6" x14ac:dyDescent="0.25">
      <c r="A863" s="50" t="s">
        <v>188</v>
      </c>
    </row>
    <row r="864" spans="1:6" x14ac:dyDescent="0.25">
      <c r="A864" s="50" t="s">
        <v>319</v>
      </c>
      <c r="B864" s="24"/>
      <c r="C864" s="24"/>
      <c r="D864" s="24"/>
      <c r="E864" s="24"/>
      <c r="F864" s="24"/>
    </row>
    <row r="865" spans="1:6" ht="15" customHeight="1" x14ac:dyDescent="0.25">
      <c r="B865" s="1" t="s">
        <v>519</v>
      </c>
      <c r="C865" t="s">
        <v>526</v>
      </c>
      <c r="D865">
        <v>756.7</v>
      </c>
      <c r="E865">
        <v>73729</v>
      </c>
      <c r="F865">
        <v>1064</v>
      </c>
    </row>
    <row r="866" spans="1:6" x14ac:dyDescent="0.25">
      <c r="B866" s="1" t="s">
        <v>348</v>
      </c>
      <c r="C866" t="s">
        <v>398</v>
      </c>
      <c r="D866">
        <v>72.400000000000006</v>
      </c>
      <c r="E866">
        <v>7059</v>
      </c>
      <c r="F866">
        <v>104</v>
      </c>
    </row>
    <row r="867" spans="1:6" x14ac:dyDescent="0.25">
      <c r="B867" s="1" t="s">
        <v>527</v>
      </c>
      <c r="C867" t="s">
        <v>528</v>
      </c>
      <c r="D867">
        <v>56.2</v>
      </c>
      <c r="E867">
        <v>5478</v>
      </c>
      <c r="F867">
        <v>112</v>
      </c>
    </row>
    <row r="868" spans="1:6" x14ac:dyDescent="0.25">
      <c r="B868" s="1" t="s">
        <v>350</v>
      </c>
      <c r="C868" t="s">
        <v>529</v>
      </c>
      <c r="D868">
        <v>69</v>
      </c>
      <c r="E868">
        <v>6723</v>
      </c>
      <c r="F868">
        <v>145.69999999999999</v>
      </c>
    </row>
    <row r="869" spans="1:6" x14ac:dyDescent="0.25">
      <c r="B869" s="1" t="s">
        <v>380</v>
      </c>
      <c r="C869" t="s">
        <v>530</v>
      </c>
      <c r="D869">
        <v>26</v>
      </c>
      <c r="E869">
        <v>2530</v>
      </c>
      <c r="F869">
        <v>59</v>
      </c>
    </row>
    <row r="870" spans="1:6" x14ac:dyDescent="0.25">
      <c r="B870" s="1" t="s">
        <v>352</v>
      </c>
      <c r="C870" t="s">
        <v>353</v>
      </c>
      <c r="D870">
        <v>11.8</v>
      </c>
      <c r="E870">
        <v>1146</v>
      </c>
      <c r="F870">
        <v>4.5</v>
      </c>
    </row>
    <row r="871" spans="1:6" x14ac:dyDescent="0.25">
      <c r="B871" s="1" t="s">
        <v>354</v>
      </c>
      <c r="C871" t="s">
        <v>355</v>
      </c>
      <c r="D871">
        <v>259.89999999999998</v>
      </c>
      <c r="E871">
        <v>25320</v>
      </c>
      <c r="F871">
        <v>155.1</v>
      </c>
    </row>
    <row r="872" spans="1:6" x14ac:dyDescent="0.25">
      <c r="A872" t="s">
        <v>334</v>
      </c>
      <c r="D872" s="50">
        <f>SUM(D865:D871)</f>
        <v>1252</v>
      </c>
      <c r="E872" s="50">
        <f>SUM(E865:E871)</f>
        <v>121985</v>
      </c>
      <c r="F872" s="50">
        <f>SUM(F865:F871)</f>
        <v>1644.3</v>
      </c>
    </row>
    <row r="873" spans="1:6" x14ac:dyDescent="0.25">
      <c r="A873" s="50" t="s">
        <v>335</v>
      </c>
    </row>
    <row r="874" spans="1:6" x14ac:dyDescent="0.25">
      <c r="B874" s="1" t="s">
        <v>356</v>
      </c>
      <c r="C874" t="s">
        <v>526</v>
      </c>
      <c r="D874">
        <v>46.9</v>
      </c>
      <c r="E874">
        <v>3198</v>
      </c>
      <c r="F874">
        <v>44</v>
      </c>
    </row>
    <row r="875" spans="1:6" x14ac:dyDescent="0.25">
      <c r="B875" s="1" t="s">
        <v>357</v>
      </c>
      <c r="C875" t="s">
        <v>398</v>
      </c>
      <c r="D875">
        <v>10.3</v>
      </c>
      <c r="E875">
        <v>699</v>
      </c>
      <c r="F875">
        <v>15</v>
      </c>
    </row>
    <row r="876" spans="1:6" x14ac:dyDescent="0.25">
      <c r="B876" s="1" t="s">
        <v>358</v>
      </c>
      <c r="C876" t="s">
        <v>529</v>
      </c>
      <c r="D876">
        <v>5.0999999999999996</v>
      </c>
      <c r="E876">
        <v>350</v>
      </c>
      <c r="F876">
        <v>11.3</v>
      </c>
    </row>
    <row r="877" spans="1:6" x14ac:dyDescent="0.25">
      <c r="B877" s="1" t="s">
        <v>359</v>
      </c>
      <c r="C877" t="s">
        <v>355</v>
      </c>
      <c r="D877">
        <v>20.2</v>
      </c>
      <c r="E877">
        <v>1378</v>
      </c>
      <c r="F877">
        <v>11.6</v>
      </c>
    </row>
    <row r="878" spans="1:6" x14ac:dyDescent="0.25">
      <c r="B878" s="1" t="s">
        <v>359</v>
      </c>
      <c r="C878" t="s">
        <v>383</v>
      </c>
      <c r="D878">
        <v>25.5</v>
      </c>
      <c r="E878">
        <v>1738</v>
      </c>
      <c r="F878">
        <v>10.8</v>
      </c>
    </row>
    <row r="879" spans="1:6" x14ac:dyDescent="0.25">
      <c r="B879" s="1" t="s">
        <v>360</v>
      </c>
      <c r="C879" t="s">
        <v>376</v>
      </c>
      <c r="D879">
        <v>16.8</v>
      </c>
      <c r="E879">
        <v>1149</v>
      </c>
      <c r="F879">
        <v>4.5999999999999996</v>
      </c>
    </row>
    <row r="880" spans="1:6" x14ac:dyDescent="0.25">
      <c r="A880" t="s">
        <v>343</v>
      </c>
      <c r="D880">
        <f>SUM(D874:D879)</f>
        <v>124.8</v>
      </c>
      <c r="E880">
        <f>SUM(E874:E879)</f>
        <v>8512</v>
      </c>
      <c r="F880">
        <f>SUM(F874:F879)</f>
        <v>97.299999999999983</v>
      </c>
    </row>
    <row r="882" spans="1:6" x14ac:dyDescent="0.25">
      <c r="D882" t="s">
        <v>344</v>
      </c>
      <c r="E882">
        <f>SUM(E872,E880)</f>
        <v>130497</v>
      </c>
      <c r="F882">
        <f>SUM(F872,F880)</f>
        <v>1741.6</v>
      </c>
    </row>
    <row r="884" spans="1:6" x14ac:dyDescent="0.25">
      <c r="A884" s="50" t="s">
        <v>190</v>
      </c>
    </row>
    <row r="885" spans="1:6" x14ac:dyDescent="0.25">
      <c r="A885" s="50" t="s">
        <v>319</v>
      </c>
      <c r="B885" s="24"/>
      <c r="C885" s="24"/>
      <c r="D885" s="24"/>
      <c r="E885" s="24"/>
      <c r="F885" s="24"/>
    </row>
    <row r="886" spans="1:6" ht="15" customHeight="1" x14ac:dyDescent="0.25">
      <c r="B886" s="1" t="s">
        <v>500</v>
      </c>
      <c r="C886" t="s">
        <v>487</v>
      </c>
      <c r="D886">
        <v>375</v>
      </c>
      <c r="E886">
        <v>34711</v>
      </c>
      <c r="F886">
        <v>371.2</v>
      </c>
    </row>
    <row r="887" spans="1:6" x14ac:dyDescent="0.25">
      <c r="B887" s="1" t="s">
        <v>531</v>
      </c>
      <c r="C887" t="s">
        <v>487</v>
      </c>
      <c r="D887">
        <v>826.6</v>
      </c>
      <c r="E887">
        <v>76519</v>
      </c>
      <c r="F887">
        <v>823.5</v>
      </c>
    </row>
    <row r="888" spans="1:6" x14ac:dyDescent="0.25">
      <c r="B888" s="1" t="s">
        <v>348</v>
      </c>
      <c r="C888" t="s">
        <v>532</v>
      </c>
      <c r="D888">
        <v>67.3</v>
      </c>
      <c r="E888">
        <v>6228</v>
      </c>
      <c r="F888">
        <v>463.2</v>
      </c>
    </row>
    <row r="889" spans="1:6" x14ac:dyDescent="0.25">
      <c r="B889" s="1" t="s">
        <v>350</v>
      </c>
      <c r="C889" t="s">
        <v>533</v>
      </c>
      <c r="D889">
        <v>172</v>
      </c>
      <c r="E889">
        <v>15917</v>
      </c>
      <c r="F889">
        <v>322.5</v>
      </c>
    </row>
    <row r="890" spans="1:6" x14ac:dyDescent="0.25">
      <c r="B890" s="1" t="s">
        <v>352</v>
      </c>
      <c r="C890" t="s">
        <v>353</v>
      </c>
      <c r="D890">
        <v>132.30000000000001</v>
      </c>
      <c r="E890">
        <v>12247</v>
      </c>
      <c r="F890">
        <v>53</v>
      </c>
    </row>
    <row r="891" spans="1:6" x14ac:dyDescent="0.25">
      <c r="B891" s="1" t="s">
        <v>354</v>
      </c>
      <c r="C891" t="s">
        <v>355</v>
      </c>
      <c r="D891">
        <v>296.89999999999998</v>
      </c>
      <c r="E891">
        <v>27483</v>
      </c>
      <c r="F891">
        <v>175</v>
      </c>
    </row>
    <row r="892" spans="1:6" x14ac:dyDescent="0.25">
      <c r="A892" t="s">
        <v>334</v>
      </c>
      <c r="D892" s="50">
        <f>SUM(D886:D891)</f>
        <v>1870.1</v>
      </c>
      <c r="E892" s="50">
        <f>SUM(E886:E891)</f>
        <v>173105</v>
      </c>
      <c r="F892" s="50">
        <f>SUM(F886:F891)</f>
        <v>2208.4</v>
      </c>
    </row>
    <row r="893" spans="1:6" x14ac:dyDescent="0.25">
      <c r="A893" s="50" t="s">
        <v>335</v>
      </c>
    </row>
    <row r="894" spans="1:6" x14ac:dyDescent="0.25">
      <c r="B894" s="1" t="s">
        <v>446</v>
      </c>
      <c r="C894" t="s">
        <v>487</v>
      </c>
      <c r="D894">
        <v>65.7</v>
      </c>
      <c r="E894">
        <v>4803</v>
      </c>
      <c r="F894">
        <v>64</v>
      </c>
    </row>
    <row r="895" spans="1:6" x14ac:dyDescent="0.25">
      <c r="B895" s="1" t="s">
        <v>357</v>
      </c>
      <c r="C895" t="s">
        <v>532</v>
      </c>
      <c r="D895">
        <v>11.6</v>
      </c>
      <c r="E895">
        <v>848</v>
      </c>
      <c r="F895">
        <v>84</v>
      </c>
    </row>
    <row r="896" spans="1:6" x14ac:dyDescent="0.25">
      <c r="B896" s="1" t="s">
        <v>358</v>
      </c>
      <c r="C896" t="s">
        <v>533</v>
      </c>
      <c r="D896">
        <v>35</v>
      </c>
      <c r="E896">
        <v>2555</v>
      </c>
      <c r="F896">
        <v>66.599999999999994</v>
      </c>
    </row>
    <row r="897" spans="1:6" x14ac:dyDescent="0.25">
      <c r="B897" s="1" t="s">
        <v>359</v>
      </c>
      <c r="C897" t="s">
        <v>355</v>
      </c>
      <c r="D897">
        <v>26.3</v>
      </c>
      <c r="E897">
        <v>1922</v>
      </c>
      <c r="F897">
        <v>15.4</v>
      </c>
    </row>
    <row r="898" spans="1:6" x14ac:dyDescent="0.25">
      <c r="B898" s="1" t="s">
        <v>360</v>
      </c>
      <c r="C898" t="s">
        <v>376</v>
      </c>
      <c r="D898">
        <v>30.8</v>
      </c>
      <c r="E898">
        <v>2251</v>
      </c>
      <c r="F898">
        <v>9</v>
      </c>
    </row>
    <row r="899" spans="1:6" x14ac:dyDescent="0.25">
      <c r="B899" s="1" t="s">
        <v>360</v>
      </c>
      <c r="C899" t="s">
        <v>376</v>
      </c>
      <c r="D899">
        <v>23</v>
      </c>
      <c r="E899">
        <v>1681</v>
      </c>
      <c r="F899">
        <v>7</v>
      </c>
    </row>
    <row r="900" spans="1:6" x14ac:dyDescent="0.25">
      <c r="A900" t="s">
        <v>343</v>
      </c>
      <c r="D900">
        <f>SUM(D894:D899)</f>
        <v>192.4</v>
      </c>
      <c r="E900">
        <f>SUM(E894:E899)</f>
        <v>14060</v>
      </c>
      <c r="F900">
        <f>SUM(F894:F899)</f>
        <v>246</v>
      </c>
    </row>
    <row r="902" spans="1:6" x14ac:dyDescent="0.25">
      <c r="D902" t="s">
        <v>344</v>
      </c>
      <c r="E902">
        <f>SUM(E892,E900)</f>
        <v>187165</v>
      </c>
      <c r="F902">
        <f>SUM(F892,F900)</f>
        <v>2454.4</v>
      </c>
    </row>
    <row r="904" spans="1:6" x14ac:dyDescent="0.25">
      <c r="A904" s="50" t="s">
        <v>193</v>
      </c>
    </row>
    <row r="905" spans="1:6" x14ac:dyDescent="0.25">
      <c r="A905" s="50" t="s">
        <v>319</v>
      </c>
      <c r="B905" s="24"/>
      <c r="C905" s="24"/>
      <c r="D905" s="24"/>
      <c r="E905" s="24"/>
      <c r="F905" s="24"/>
    </row>
    <row r="906" spans="1:6" ht="15" customHeight="1" x14ac:dyDescent="0.25">
      <c r="B906" s="1" t="s">
        <v>500</v>
      </c>
      <c r="C906" t="s">
        <v>534</v>
      </c>
      <c r="D906">
        <v>257.39999999999998</v>
      </c>
      <c r="E906">
        <v>26338</v>
      </c>
      <c r="F906">
        <v>529.20000000000005</v>
      </c>
    </row>
    <row r="907" spans="1:6" x14ac:dyDescent="0.25">
      <c r="B907" s="1" t="s">
        <v>531</v>
      </c>
      <c r="C907" t="s">
        <v>363</v>
      </c>
      <c r="D907">
        <v>2644.1</v>
      </c>
      <c r="E907">
        <v>270528</v>
      </c>
      <c r="F907">
        <v>2574.4</v>
      </c>
    </row>
    <row r="908" spans="1:6" x14ac:dyDescent="0.25">
      <c r="B908" s="1" t="s">
        <v>348</v>
      </c>
      <c r="C908" t="s">
        <v>480</v>
      </c>
      <c r="D908">
        <v>542.79999999999995</v>
      </c>
      <c r="E908">
        <v>55534</v>
      </c>
      <c r="F908">
        <v>700.5</v>
      </c>
    </row>
    <row r="909" spans="1:6" x14ac:dyDescent="0.25">
      <c r="B909" s="1" t="s">
        <v>350</v>
      </c>
      <c r="C909" t="s">
        <v>480</v>
      </c>
      <c r="D909">
        <v>304.8</v>
      </c>
      <c r="E909">
        <v>31182</v>
      </c>
      <c r="F909">
        <v>541</v>
      </c>
    </row>
    <row r="910" spans="1:6" x14ac:dyDescent="0.25">
      <c r="B910" s="1" t="s">
        <v>352</v>
      </c>
      <c r="C910" t="s">
        <v>353</v>
      </c>
      <c r="D910">
        <v>799.1</v>
      </c>
      <c r="E910">
        <v>81758</v>
      </c>
      <c r="F910">
        <v>288.5</v>
      </c>
    </row>
    <row r="911" spans="1:6" x14ac:dyDescent="0.25">
      <c r="B911" s="1" t="s">
        <v>354</v>
      </c>
      <c r="C911" t="s">
        <v>355</v>
      </c>
      <c r="D911">
        <v>1324.2</v>
      </c>
      <c r="E911">
        <v>135480</v>
      </c>
      <c r="F911">
        <v>745.8</v>
      </c>
    </row>
    <row r="912" spans="1:6" x14ac:dyDescent="0.25">
      <c r="A912" t="s">
        <v>334</v>
      </c>
      <c r="D912" s="50">
        <f>SUM(D906:D911)</f>
        <v>5872.4000000000005</v>
      </c>
      <c r="E912" s="50">
        <f>SUM(E906:E911)</f>
        <v>600820</v>
      </c>
      <c r="F912" s="50">
        <f>SUM(F906:F911)</f>
        <v>5379.4000000000005</v>
      </c>
    </row>
    <row r="913" spans="1:6" x14ac:dyDescent="0.25">
      <c r="A913" s="50" t="s">
        <v>335</v>
      </c>
    </row>
    <row r="914" spans="1:6" x14ac:dyDescent="0.25">
      <c r="B914" s="1" t="s">
        <v>446</v>
      </c>
      <c r="C914" t="s">
        <v>535</v>
      </c>
      <c r="D914">
        <v>355.9</v>
      </c>
      <c r="E914">
        <v>27740</v>
      </c>
      <c r="F914">
        <v>376.2</v>
      </c>
    </row>
    <row r="915" spans="1:6" x14ac:dyDescent="0.25">
      <c r="B915" s="1" t="s">
        <v>357</v>
      </c>
      <c r="C915" t="s">
        <v>480</v>
      </c>
      <c r="D915">
        <v>82.6</v>
      </c>
      <c r="E915">
        <v>6442</v>
      </c>
      <c r="F915">
        <v>108</v>
      </c>
    </row>
    <row r="916" spans="1:6" x14ac:dyDescent="0.25">
      <c r="B916" s="1" t="s">
        <v>358</v>
      </c>
      <c r="C916" t="s">
        <v>480</v>
      </c>
      <c r="D916">
        <v>50.9</v>
      </c>
      <c r="E916">
        <v>3968</v>
      </c>
      <c r="F916">
        <v>92.1</v>
      </c>
    </row>
    <row r="917" spans="1:6" x14ac:dyDescent="0.25">
      <c r="B917" s="1" t="s">
        <v>359</v>
      </c>
      <c r="C917" t="s">
        <v>353</v>
      </c>
      <c r="D917">
        <v>88.3</v>
      </c>
      <c r="E917">
        <v>6885</v>
      </c>
      <c r="F917">
        <v>31.2</v>
      </c>
    </row>
    <row r="918" spans="1:6" x14ac:dyDescent="0.25">
      <c r="B918" s="1" t="s">
        <v>359</v>
      </c>
      <c r="C918" t="s">
        <v>355</v>
      </c>
      <c r="D918">
        <v>57.1</v>
      </c>
      <c r="E918">
        <v>4453</v>
      </c>
      <c r="F918">
        <v>31.2</v>
      </c>
    </row>
    <row r="919" spans="1:6" x14ac:dyDescent="0.25">
      <c r="B919" s="1" t="s">
        <v>360</v>
      </c>
      <c r="C919" t="s">
        <v>361</v>
      </c>
      <c r="D919">
        <v>47.4</v>
      </c>
      <c r="E919">
        <v>3695</v>
      </c>
      <c r="F919">
        <v>15</v>
      </c>
    </row>
    <row r="920" spans="1:6" x14ac:dyDescent="0.25">
      <c r="A920" t="s">
        <v>343</v>
      </c>
      <c r="D920">
        <f>SUM(D914:D919)</f>
        <v>682.19999999999993</v>
      </c>
      <c r="E920">
        <f>SUM(E914:E919)</f>
        <v>53183</v>
      </c>
      <c r="F920">
        <f>SUM(F914:F919)</f>
        <v>653.70000000000005</v>
      </c>
    </row>
    <row r="922" spans="1:6" x14ac:dyDescent="0.25">
      <c r="D922" t="s">
        <v>344</v>
      </c>
      <c r="E922">
        <f>SUM(E912,E920)</f>
        <v>654003</v>
      </c>
      <c r="F922">
        <f>SUM(F912,F920)</f>
        <v>6033.1</v>
      </c>
    </row>
    <row r="924" spans="1:6" x14ac:dyDescent="0.25">
      <c r="A924" s="50" t="s">
        <v>195</v>
      </c>
    </row>
    <row r="925" spans="1:6" x14ac:dyDescent="0.25">
      <c r="A925" s="50" t="s">
        <v>319</v>
      </c>
      <c r="B925" s="24"/>
      <c r="C925" s="24"/>
      <c r="D925" s="24"/>
      <c r="E925" s="24"/>
      <c r="F925" s="24"/>
    </row>
    <row r="926" spans="1:6" ht="15" customHeight="1" x14ac:dyDescent="0.25">
      <c r="B926" s="1" t="s">
        <v>519</v>
      </c>
      <c r="C926" t="s">
        <v>363</v>
      </c>
      <c r="D926">
        <v>2493.9</v>
      </c>
      <c r="E926">
        <v>230855.7</v>
      </c>
      <c r="F926">
        <v>2617.1</v>
      </c>
    </row>
    <row r="927" spans="1:6" ht="30" x14ac:dyDescent="0.25">
      <c r="B927" s="1" t="s">
        <v>536</v>
      </c>
      <c r="C927" t="s">
        <v>537</v>
      </c>
      <c r="D927">
        <v>21.7</v>
      </c>
      <c r="E927">
        <v>2006.2</v>
      </c>
      <c r="F927">
        <v>20.5</v>
      </c>
    </row>
    <row r="928" spans="1:6" x14ac:dyDescent="0.25">
      <c r="B928" s="1" t="s">
        <v>440</v>
      </c>
      <c r="C928" t="s">
        <v>480</v>
      </c>
      <c r="D928">
        <v>358.9</v>
      </c>
      <c r="E928">
        <v>33226.5</v>
      </c>
      <c r="F928">
        <v>518.1</v>
      </c>
    </row>
    <row r="929" spans="1:6" x14ac:dyDescent="0.25">
      <c r="B929" s="1" t="s">
        <v>458</v>
      </c>
      <c r="C929" t="s">
        <v>480</v>
      </c>
      <c r="D929">
        <v>236</v>
      </c>
      <c r="E929">
        <v>21844.400000000001</v>
      </c>
      <c r="F929">
        <v>413.1</v>
      </c>
    </row>
    <row r="930" spans="1:6" x14ac:dyDescent="0.25">
      <c r="B930" s="1" t="s">
        <v>354</v>
      </c>
      <c r="C930" t="s">
        <v>355</v>
      </c>
      <c r="D930">
        <v>930.1</v>
      </c>
      <c r="E930">
        <v>86097.5</v>
      </c>
      <c r="F930">
        <v>485.8</v>
      </c>
    </row>
    <row r="931" spans="1:6" x14ac:dyDescent="0.25">
      <c r="B931" s="1" t="s">
        <v>352</v>
      </c>
      <c r="C931" t="s">
        <v>353</v>
      </c>
      <c r="D931">
        <v>280.2</v>
      </c>
      <c r="E931">
        <v>25932.9</v>
      </c>
      <c r="F931">
        <v>103.2</v>
      </c>
    </row>
    <row r="932" spans="1:6" x14ac:dyDescent="0.25">
      <c r="A932" t="s">
        <v>334</v>
      </c>
      <c r="D932" s="50">
        <f>SUM(D926:D931)</f>
        <v>4320.8</v>
      </c>
      <c r="E932" s="50">
        <f>SUM(E926:E931)</f>
        <v>399963.20000000007</v>
      </c>
      <c r="F932" s="50">
        <f>SUM(F926:F931)</f>
        <v>4157.8</v>
      </c>
    </row>
    <row r="933" spans="1:6" x14ac:dyDescent="0.25">
      <c r="A933" s="50" t="s">
        <v>335</v>
      </c>
    </row>
    <row r="934" spans="1:6" x14ac:dyDescent="0.25">
      <c r="B934" s="1" t="s">
        <v>446</v>
      </c>
      <c r="C934" t="s">
        <v>363</v>
      </c>
      <c r="D934">
        <v>241.7</v>
      </c>
      <c r="E934">
        <v>17665.8</v>
      </c>
      <c r="F934">
        <v>248.1</v>
      </c>
    </row>
    <row r="935" spans="1:6" x14ac:dyDescent="0.25">
      <c r="B935" s="1" t="s">
        <v>446</v>
      </c>
      <c r="C935" t="s">
        <v>363</v>
      </c>
      <c r="D935">
        <v>28</v>
      </c>
      <c r="E935">
        <v>2049.6</v>
      </c>
      <c r="F935">
        <v>27.2</v>
      </c>
    </row>
    <row r="936" spans="1:6" x14ac:dyDescent="0.25">
      <c r="B936" s="1" t="s">
        <v>357</v>
      </c>
      <c r="C936" t="s">
        <v>351</v>
      </c>
      <c r="D936">
        <v>22.8</v>
      </c>
      <c r="E936">
        <v>1665.9</v>
      </c>
      <c r="F936">
        <v>33.1</v>
      </c>
    </row>
    <row r="937" spans="1:6" x14ac:dyDescent="0.25">
      <c r="B937" s="1" t="s">
        <v>358</v>
      </c>
      <c r="C937" t="s">
        <v>480</v>
      </c>
      <c r="D937">
        <v>23.6</v>
      </c>
      <c r="E937">
        <v>1723.3</v>
      </c>
      <c r="F937">
        <v>41.5</v>
      </c>
    </row>
    <row r="938" spans="1:6" x14ac:dyDescent="0.25">
      <c r="B938" s="1" t="s">
        <v>360</v>
      </c>
      <c r="C938" t="s">
        <v>376</v>
      </c>
      <c r="D938">
        <v>8.6</v>
      </c>
      <c r="E938">
        <v>628.5</v>
      </c>
      <c r="F938">
        <v>4.0999999999999996</v>
      </c>
    </row>
    <row r="939" spans="1:6" x14ac:dyDescent="0.25">
      <c r="B939" s="1" t="s">
        <v>360</v>
      </c>
      <c r="C939" t="s">
        <v>361</v>
      </c>
      <c r="D939">
        <v>4.3</v>
      </c>
      <c r="E939">
        <v>314.2</v>
      </c>
      <c r="F939">
        <v>2.1</v>
      </c>
    </row>
    <row r="940" spans="1:6" x14ac:dyDescent="0.25">
      <c r="B940" s="1" t="s">
        <v>359</v>
      </c>
      <c r="C940" t="s">
        <v>376</v>
      </c>
      <c r="D940">
        <v>109.9</v>
      </c>
      <c r="E940">
        <v>8034.4</v>
      </c>
      <c r="F940">
        <v>40.5</v>
      </c>
    </row>
    <row r="941" spans="1:6" x14ac:dyDescent="0.25">
      <c r="A941" t="s">
        <v>343</v>
      </c>
      <c r="D941">
        <f>SUM(D934:D940)</f>
        <v>438.90000000000009</v>
      </c>
      <c r="E941">
        <f>SUM(E934:E940)</f>
        <v>32081.699999999997</v>
      </c>
      <c r="F941">
        <f>SUM(F934:F940)</f>
        <v>396.60000000000008</v>
      </c>
    </row>
    <row r="943" spans="1:6" x14ac:dyDescent="0.25">
      <c r="D943" t="s">
        <v>344</v>
      </c>
      <c r="E943">
        <f>SUM(E932,E941)</f>
        <v>432044.90000000008</v>
      </c>
      <c r="F943">
        <f>SUM(F932,F941)</f>
        <v>4554.4000000000005</v>
      </c>
    </row>
    <row r="945" spans="1:6" x14ac:dyDescent="0.25">
      <c r="A945" s="50" t="s">
        <v>197</v>
      </c>
    </row>
    <row r="946" spans="1:6" x14ac:dyDescent="0.25">
      <c r="A946" s="50" t="s">
        <v>319</v>
      </c>
      <c r="B946" s="24"/>
      <c r="C946" s="24"/>
      <c r="D946" s="24"/>
      <c r="E946" s="24"/>
      <c r="F946" s="24"/>
    </row>
    <row r="947" spans="1:6" ht="15" customHeight="1" x14ac:dyDescent="0.25">
      <c r="B947" s="1" t="s">
        <v>434</v>
      </c>
      <c r="C947" t="s">
        <v>363</v>
      </c>
      <c r="D947">
        <v>1095.4000000000001</v>
      </c>
      <c r="E947">
        <v>98730.8</v>
      </c>
      <c r="F947">
        <v>1279.9000000000001</v>
      </c>
    </row>
    <row r="948" spans="1:6" x14ac:dyDescent="0.25">
      <c r="B948" s="1" t="s">
        <v>396</v>
      </c>
      <c r="C948" t="s">
        <v>363</v>
      </c>
      <c r="D948">
        <v>53.4</v>
      </c>
      <c r="E948">
        <v>4815.5</v>
      </c>
      <c r="F948">
        <v>64.099999999999994</v>
      </c>
    </row>
    <row r="949" spans="1:6" x14ac:dyDescent="0.25">
      <c r="B949" s="1" t="s">
        <v>538</v>
      </c>
      <c r="C949" t="s">
        <v>537</v>
      </c>
      <c r="D949">
        <v>13.5</v>
      </c>
      <c r="E949">
        <v>1217.2</v>
      </c>
      <c r="F949">
        <v>12.8</v>
      </c>
    </row>
    <row r="950" spans="1:6" x14ac:dyDescent="0.25">
      <c r="B950" s="1" t="s">
        <v>440</v>
      </c>
      <c r="C950" t="s">
        <v>480</v>
      </c>
      <c r="D950">
        <v>374.2</v>
      </c>
      <c r="E950">
        <v>33729.1</v>
      </c>
      <c r="F950">
        <v>563.79999999999995</v>
      </c>
    </row>
    <row r="951" spans="1:6" x14ac:dyDescent="0.25">
      <c r="B951" s="1" t="s">
        <v>458</v>
      </c>
      <c r="C951" t="s">
        <v>480</v>
      </c>
      <c r="D951">
        <v>244.4</v>
      </c>
      <c r="E951">
        <v>22032.5</v>
      </c>
      <c r="F951">
        <v>442.8</v>
      </c>
    </row>
    <row r="952" spans="1:6" x14ac:dyDescent="0.25">
      <c r="B952" s="1" t="s">
        <v>354</v>
      </c>
      <c r="C952" t="s">
        <v>355</v>
      </c>
      <c r="D952">
        <v>583.4</v>
      </c>
      <c r="E952">
        <v>52587.1</v>
      </c>
      <c r="F952">
        <v>325.3</v>
      </c>
    </row>
    <row r="953" spans="1:6" x14ac:dyDescent="0.25">
      <c r="B953" s="1" t="s">
        <v>352</v>
      </c>
      <c r="C953" t="s">
        <v>353</v>
      </c>
      <c r="D953">
        <v>201.5</v>
      </c>
      <c r="E953">
        <v>18163</v>
      </c>
      <c r="F953">
        <v>77.7</v>
      </c>
    </row>
    <row r="954" spans="1:6" x14ac:dyDescent="0.25">
      <c r="A954" t="s">
        <v>334</v>
      </c>
      <c r="D954" s="50">
        <f>SUM(D947:D953)</f>
        <v>2565.8000000000002</v>
      </c>
      <c r="E954" s="50">
        <f>SUM(E947:E953)</f>
        <v>231275.2</v>
      </c>
      <c r="F954" s="50">
        <f>SUM(F947:F953)</f>
        <v>2766.4</v>
      </c>
    </row>
    <row r="955" spans="1:6" x14ac:dyDescent="0.25">
      <c r="A955" s="50" t="s">
        <v>335</v>
      </c>
    </row>
    <row r="956" spans="1:6" x14ac:dyDescent="0.25">
      <c r="B956" s="1" t="s">
        <v>356</v>
      </c>
      <c r="C956" t="s">
        <v>363</v>
      </c>
      <c r="D956">
        <v>31</v>
      </c>
      <c r="E956">
        <v>2268.4</v>
      </c>
      <c r="F956">
        <v>36.1</v>
      </c>
    </row>
    <row r="957" spans="1:6" x14ac:dyDescent="0.25">
      <c r="B957" s="1" t="s">
        <v>356</v>
      </c>
      <c r="C957" t="s">
        <v>363</v>
      </c>
      <c r="D957">
        <v>13</v>
      </c>
      <c r="E957">
        <v>951.9</v>
      </c>
      <c r="F957">
        <v>20.6</v>
      </c>
    </row>
    <row r="958" spans="1:6" x14ac:dyDescent="0.25">
      <c r="B958" s="1" t="s">
        <v>467</v>
      </c>
      <c r="C958" t="s">
        <v>480</v>
      </c>
      <c r="D958">
        <v>36</v>
      </c>
      <c r="E958">
        <v>2633.2</v>
      </c>
      <c r="F958">
        <v>54.2</v>
      </c>
    </row>
    <row r="959" spans="1:6" x14ac:dyDescent="0.25">
      <c r="B959" s="1" t="s">
        <v>358</v>
      </c>
      <c r="C959" t="s">
        <v>480</v>
      </c>
      <c r="D959">
        <v>30.1</v>
      </c>
      <c r="E959">
        <v>2197</v>
      </c>
      <c r="F959">
        <v>54.2</v>
      </c>
    </row>
    <row r="960" spans="1:6" x14ac:dyDescent="0.25">
      <c r="B960" s="1" t="s">
        <v>360</v>
      </c>
      <c r="C960" t="s">
        <v>361</v>
      </c>
      <c r="D960">
        <v>11.9</v>
      </c>
      <c r="E960">
        <v>868.2</v>
      </c>
      <c r="F960">
        <v>5.8</v>
      </c>
    </row>
    <row r="961" spans="1:6" x14ac:dyDescent="0.25">
      <c r="B961" s="1" t="s">
        <v>359</v>
      </c>
      <c r="C961" t="s">
        <v>355</v>
      </c>
      <c r="D961">
        <v>87.3</v>
      </c>
      <c r="E961">
        <v>6383.5</v>
      </c>
      <c r="F961">
        <v>48.7</v>
      </c>
    </row>
    <row r="962" spans="1:6" x14ac:dyDescent="0.25">
      <c r="A962" t="s">
        <v>343</v>
      </c>
      <c r="D962">
        <f>SUM(D956:D961)</f>
        <v>209.3</v>
      </c>
      <c r="E962">
        <f>SUM(E956:E961)</f>
        <v>15302.2</v>
      </c>
      <c r="F962">
        <f>SUM(F956:F961)</f>
        <v>219.60000000000002</v>
      </c>
    </row>
    <row r="964" spans="1:6" x14ac:dyDescent="0.25">
      <c r="D964" t="s">
        <v>344</v>
      </c>
      <c r="E964">
        <f>SUM(E954,E962)</f>
        <v>246577.40000000002</v>
      </c>
      <c r="F964">
        <f>SUM(F954,F962)</f>
        <v>2986</v>
      </c>
    </row>
    <row r="966" spans="1:6" x14ac:dyDescent="0.25">
      <c r="A966" s="50" t="s">
        <v>200</v>
      </c>
    </row>
    <row r="967" spans="1:6" x14ac:dyDescent="0.25">
      <c r="A967" s="50" t="s">
        <v>319</v>
      </c>
      <c r="B967" s="24"/>
      <c r="C967" s="24"/>
      <c r="D967" s="24"/>
      <c r="E967" s="24"/>
      <c r="F967" s="24"/>
    </row>
    <row r="968" spans="1:6" ht="15" customHeight="1" x14ac:dyDescent="0.25">
      <c r="B968" s="1" t="s">
        <v>539</v>
      </c>
      <c r="C968" t="s">
        <v>540</v>
      </c>
      <c r="D968">
        <v>122.6</v>
      </c>
      <c r="E968">
        <v>10747.7</v>
      </c>
      <c r="F968">
        <v>143.5</v>
      </c>
    </row>
    <row r="969" spans="1:6" x14ac:dyDescent="0.25">
      <c r="B969" s="1" t="s">
        <v>541</v>
      </c>
      <c r="C969" t="s">
        <v>542</v>
      </c>
      <c r="D969">
        <v>409.1</v>
      </c>
      <c r="E969">
        <v>35878.699999999997</v>
      </c>
      <c r="F969">
        <v>386.9</v>
      </c>
    </row>
    <row r="970" spans="1:6" x14ac:dyDescent="0.25">
      <c r="B970" s="1" t="s">
        <v>543</v>
      </c>
      <c r="C970" t="s">
        <v>509</v>
      </c>
      <c r="D970">
        <v>5.6</v>
      </c>
      <c r="E970">
        <v>491.6</v>
      </c>
      <c r="F970">
        <v>9.8000000000000007</v>
      </c>
    </row>
    <row r="971" spans="1:6" x14ac:dyDescent="0.25">
      <c r="B971" s="1" t="s">
        <v>440</v>
      </c>
      <c r="C971" t="s">
        <v>398</v>
      </c>
      <c r="D971">
        <v>117.8</v>
      </c>
      <c r="E971">
        <v>10329.6</v>
      </c>
      <c r="F971">
        <v>239.3</v>
      </c>
    </row>
    <row r="972" spans="1:6" x14ac:dyDescent="0.25">
      <c r="B972" s="1" t="s">
        <v>394</v>
      </c>
      <c r="C972" t="s">
        <v>398</v>
      </c>
      <c r="D972">
        <v>14.4</v>
      </c>
      <c r="E972">
        <v>1262.5999999999999</v>
      </c>
      <c r="F972">
        <v>18</v>
      </c>
    </row>
    <row r="973" spans="1:6" x14ac:dyDescent="0.25">
      <c r="B973" s="1" t="s">
        <v>544</v>
      </c>
      <c r="C973" t="s">
        <v>545</v>
      </c>
      <c r="D973">
        <v>41</v>
      </c>
      <c r="E973">
        <v>3598.9</v>
      </c>
      <c r="F973">
        <v>87.5</v>
      </c>
    </row>
    <row r="974" spans="1:6" x14ac:dyDescent="0.25">
      <c r="B974" s="1" t="s">
        <v>380</v>
      </c>
      <c r="C974" t="s">
        <v>530</v>
      </c>
      <c r="D974">
        <v>36.700000000000003</v>
      </c>
      <c r="E974">
        <v>3218.9</v>
      </c>
      <c r="F974">
        <v>113.5</v>
      </c>
    </row>
    <row r="975" spans="1:6" x14ac:dyDescent="0.25">
      <c r="B975" s="1" t="s">
        <v>354</v>
      </c>
      <c r="C975" t="s">
        <v>355</v>
      </c>
      <c r="D975">
        <v>162.1</v>
      </c>
      <c r="E975">
        <v>14215.5</v>
      </c>
      <c r="F975">
        <v>87.3</v>
      </c>
    </row>
    <row r="976" spans="1:6" x14ac:dyDescent="0.25">
      <c r="B976" s="1" t="s">
        <v>352</v>
      </c>
      <c r="C976" t="s">
        <v>353</v>
      </c>
      <c r="D976">
        <v>40.4</v>
      </c>
      <c r="E976">
        <v>3541.2</v>
      </c>
      <c r="F976">
        <v>15.2</v>
      </c>
    </row>
    <row r="977" spans="1:6" x14ac:dyDescent="0.25">
      <c r="A977" t="s">
        <v>334</v>
      </c>
      <c r="D977" s="50">
        <f>SUM(D968:D976)</f>
        <v>949.7</v>
      </c>
      <c r="E977" s="50">
        <f>SUM(E968:E976)</f>
        <v>83284.7</v>
      </c>
      <c r="F977" s="50">
        <f>SUM(F968:F976)</f>
        <v>1101</v>
      </c>
    </row>
    <row r="978" spans="1:6" x14ac:dyDescent="0.25">
      <c r="A978" s="50" t="s">
        <v>335</v>
      </c>
    </row>
    <row r="979" spans="1:6" x14ac:dyDescent="0.25">
      <c r="B979" s="1" t="s">
        <v>356</v>
      </c>
      <c r="C979" t="s">
        <v>540</v>
      </c>
      <c r="D979">
        <v>16.899999999999999</v>
      </c>
      <c r="E979">
        <v>1238.5999999999999</v>
      </c>
      <c r="F979">
        <v>19.7</v>
      </c>
    </row>
    <row r="980" spans="1:6" x14ac:dyDescent="0.25">
      <c r="B980" s="1" t="s">
        <v>403</v>
      </c>
      <c r="C980" t="s">
        <v>540</v>
      </c>
      <c r="D980">
        <v>9.1</v>
      </c>
      <c r="E980">
        <v>663.5</v>
      </c>
      <c r="F980">
        <v>13.4</v>
      </c>
    </row>
    <row r="981" spans="1:6" x14ac:dyDescent="0.25">
      <c r="B981" s="1" t="s">
        <v>463</v>
      </c>
      <c r="C981" t="s">
        <v>398</v>
      </c>
      <c r="D981">
        <v>9.6999999999999993</v>
      </c>
      <c r="E981">
        <v>708.7</v>
      </c>
      <c r="F981">
        <v>12.3</v>
      </c>
    </row>
    <row r="982" spans="1:6" x14ac:dyDescent="0.25">
      <c r="B982" s="1" t="s">
        <v>546</v>
      </c>
      <c r="C982" t="s">
        <v>545</v>
      </c>
      <c r="D982">
        <v>5.4</v>
      </c>
      <c r="E982">
        <v>394.3</v>
      </c>
      <c r="F982">
        <v>11.4</v>
      </c>
    </row>
    <row r="983" spans="1:6" x14ac:dyDescent="0.25">
      <c r="B983" s="1" t="s">
        <v>360</v>
      </c>
      <c r="C983" t="s">
        <v>376</v>
      </c>
      <c r="D983">
        <v>6.2</v>
      </c>
      <c r="E983">
        <v>453.1</v>
      </c>
      <c r="F983">
        <v>2</v>
      </c>
    </row>
    <row r="984" spans="1:6" x14ac:dyDescent="0.25">
      <c r="B984" s="1" t="s">
        <v>493</v>
      </c>
      <c r="C984" t="s">
        <v>376</v>
      </c>
      <c r="D984">
        <v>4.0999999999999996</v>
      </c>
      <c r="E984">
        <v>299.60000000000002</v>
      </c>
      <c r="F984">
        <v>1.5</v>
      </c>
    </row>
    <row r="985" spans="1:6" x14ac:dyDescent="0.25">
      <c r="B985" s="1" t="s">
        <v>359</v>
      </c>
      <c r="C985" t="s">
        <v>355</v>
      </c>
      <c r="D985">
        <v>14.9</v>
      </c>
      <c r="E985">
        <v>1087.4000000000001</v>
      </c>
      <c r="F985">
        <v>5.6</v>
      </c>
    </row>
    <row r="986" spans="1:6" x14ac:dyDescent="0.25">
      <c r="A986" t="s">
        <v>343</v>
      </c>
      <c r="D986">
        <f>SUM(D979:D985)</f>
        <v>66.300000000000011</v>
      </c>
      <c r="E986">
        <f>SUM(E979:E985)</f>
        <v>4845.2000000000007</v>
      </c>
      <c r="F986">
        <f>SUM(F979:F985)</f>
        <v>65.900000000000006</v>
      </c>
    </row>
    <row r="988" spans="1:6" x14ac:dyDescent="0.25">
      <c r="D988" t="s">
        <v>344</v>
      </c>
      <c r="E988">
        <f>SUM(E977,E986)</f>
        <v>88129.9</v>
      </c>
      <c r="F988">
        <f>SUM(F977,F986)</f>
        <v>1166.9000000000001</v>
      </c>
    </row>
    <row r="990" spans="1:6" x14ac:dyDescent="0.25">
      <c r="A990" s="50" t="s">
        <v>203</v>
      </c>
    </row>
    <row r="991" spans="1:6" x14ac:dyDescent="0.25">
      <c r="A991" s="50" t="s">
        <v>319</v>
      </c>
      <c r="B991" s="24"/>
      <c r="C991" s="24"/>
      <c r="D991" s="24"/>
      <c r="E991" s="24"/>
      <c r="F991" s="24"/>
    </row>
    <row r="992" spans="1:6" ht="15" customHeight="1" x14ac:dyDescent="0.25">
      <c r="B992" s="1" t="s">
        <v>519</v>
      </c>
      <c r="C992" t="s">
        <v>439</v>
      </c>
      <c r="D992">
        <v>2785.1</v>
      </c>
      <c r="E992">
        <v>271377.90000000002</v>
      </c>
      <c r="F992">
        <v>3075.3</v>
      </c>
    </row>
    <row r="993" spans="1:6" x14ac:dyDescent="0.25">
      <c r="B993" s="1" t="s">
        <v>364</v>
      </c>
      <c r="C993" t="s">
        <v>439</v>
      </c>
      <c r="D993">
        <v>194.8</v>
      </c>
      <c r="E993">
        <v>18980.2</v>
      </c>
      <c r="F993">
        <v>178.6</v>
      </c>
    </row>
    <row r="994" spans="1:6" x14ac:dyDescent="0.25">
      <c r="B994" s="1" t="s">
        <v>440</v>
      </c>
      <c r="C994" t="s">
        <v>474</v>
      </c>
      <c r="D994">
        <v>301.5</v>
      </c>
      <c r="E994">
        <v>29382.799999999999</v>
      </c>
      <c r="F994">
        <v>434.9</v>
      </c>
    </row>
    <row r="995" spans="1:6" x14ac:dyDescent="0.25">
      <c r="B995" s="1" t="s">
        <v>458</v>
      </c>
      <c r="C995" t="s">
        <v>480</v>
      </c>
      <c r="D995">
        <v>208.3</v>
      </c>
      <c r="E995">
        <v>20297.099999999999</v>
      </c>
      <c r="F995">
        <v>358</v>
      </c>
    </row>
    <row r="996" spans="1:6" x14ac:dyDescent="0.25">
      <c r="B996" s="1" t="s">
        <v>354</v>
      </c>
      <c r="C996" t="s">
        <v>355</v>
      </c>
      <c r="D996">
        <v>1177.5999999999999</v>
      </c>
      <c r="E996">
        <v>114749.6</v>
      </c>
      <c r="F996">
        <v>655.29999999999995</v>
      </c>
    </row>
    <row r="997" spans="1:6" x14ac:dyDescent="0.25">
      <c r="B997" s="1" t="s">
        <v>352</v>
      </c>
      <c r="C997" t="s">
        <v>353</v>
      </c>
      <c r="D997">
        <v>475.3</v>
      </c>
      <c r="E997">
        <v>46310.400000000001</v>
      </c>
      <c r="F997">
        <v>183</v>
      </c>
    </row>
    <row r="998" spans="1:6" x14ac:dyDescent="0.25">
      <c r="A998" t="s">
        <v>334</v>
      </c>
      <c r="D998" s="50">
        <f>SUM(D992:D997)</f>
        <v>5142.6000000000004</v>
      </c>
      <c r="E998" s="50">
        <f>SUM(E992:E997)</f>
        <v>501098</v>
      </c>
      <c r="F998" s="50">
        <f>SUM(F992:F997)</f>
        <v>4885.1000000000004</v>
      </c>
    </row>
    <row r="999" spans="1:6" x14ac:dyDescent="0.25">
      <c r="A999" s="50" t="s">
        <v>335</v>
      </c>
    </row>
    <row r="1000" spans="1:6" x14ac:dyDescent="0.25">
      <c r="B1000" s="1" t="s">
        <v>356</v>
      </c>
      <c r="C1000" t="s">
        <v>439</v>
      </c>
      <c r="D1000">
        <v>105.9</v>
      </c>
      <c r="E1000">
        <v>7738.9</v>
      </c>
      <c r="F1000">
        <v>117</v>
      </c>
    </row>
    <row r="1001" spans="1:6" x14ac:dyDescent="0.25">
      <c r="B1001" s="1" t="s">
        <v>356</v>
      </c>
      <c r="C1001" t="s">
        <v>547</v>
      </c>
      <c r="D1001">
        <v>38.4</v>
      </c>
      <c r="E1001">
        <v>2803.9</v>
      </c>
      <c r="F1001">
        <v>19.2</v>
      </c>
    </row>
    <row r="1002" spans="1:6" x14ac:dyDescent="0.25">
      <c r="B1002" s="1" t="s">
        <v>467</v>
      </c>
      <c r="C1002" t="s">
        <v>548</v>
      </c>
      <c r="D1002">
        <v>52.4</v>
      </c>
      <c r="E1002">
        <v>3827.4</v>
      </c>
      <c r="F1002">
        <v>59.3</v>
      </c>
    </row>
    <row r="1003" spans="1:6" x14ac:dyDescent="0.25">
      <c r="B1003" s="1" t="s">
        <v>358</v>
      </c>
      <c r="C1003" t="s">
        <v>480</v>
      </c>
      <c r="D1003">
        <v>52.6</v>
      </c>
      <c r="E1003">
        <v>3846.5</v>
      </c>
      <c r="F1003">
        <v>89.9</v>
      </c>
    </row>
    <row r="1004" spans="1:6" x14ac:dyDescent="0.25">
      <c r="B1004" s="1" t="s">
        <v>360</v>
      </c>
      <c r="C1004" t="s">
        <v>376</v>
      </c>
      <c r="D1004">
        <v>114.3</v>
      </c>
      <c r="E1004">
        <v>8353</v>
      </c>
      <c r="F1004">
        <v>30.9</v>
      </c>
    </row>
    <row r="1005" spans="1:6" x14ac:dyDescent="0.25">
      <c r="B1005" s="1" t="s">
        <v>360</v>
      </c>
      <c r="C1005" t="s">
        <v>376</v>
      </c>
      <c r="D1005">
        <v>89.6</v>
      </c>
      <c r="E1005">
        <v>6546.5</v>
      </c>
      <c r="F1005">
        <v>30.9</v>
      </c>
    </row>
    <row r="1006" spans="1:6" x14ac:dyDescent="0.25">
      <c r="B1006" s="1" t="s">
        <v>360</v>
      </c>
      <c r="C1006" t="s">
        <v>361</v>
      </c>
      <c r="D1006">
        <v>24.2</v>
      </c>
      <c r="E1006">
        <v>1767.1</v>
      </c>
      <c r="F1006">
        <v>12.1</v>
      </c>
    </row>
    <row r="1007" spans="1:6" x14ac:dyDescent="0.25">
      <c r="B1007" s="1" t="s">
        <v>359</v>
      </c>
      <c r="C1007" t="s">
        <v>376</v>
      </c>
      <c r="D1007">
        <v>61.7</v>
      </c>
      <c r="E1007">
        <v>4512</v>
      </c>
      <c r="F1007">
        <v>20.6</v>
      </c>
    </row>
    <row r="1008" spans="1:6" x14ac:dyDescent="0.25">
      <c r="B1008" s="1" t="s">
        <v>549</v>
      </c>
      <c r="D1008">
        <v>7.5</v>
      </c>
      <c r="E1008">
        <v>546.20000000000005</v>
      </c>
      <c r="F1008">
        <v>2.2000000000000002</v>
      </c>
    </row>
    <row r="1009" spans="1:6" x14ac:dyDescent="0.25">
      <c r="A1009" t="s">
        <v>343</v>
      </c>
      <c r="D1009">
        <f>SUM(D1000:D1008)</f>
        <v>546.6</v>
      </c>
      <c r="E1009">
        <f>SUM(E1000:E1008)</f>
        <v>39941.499999999993</v>
      </c>
      <c r="F1009">
        <f>SUM(F1000:F1008)</f>
        <v>382.09999999999997</v>
      </c>
    </row>
    <row r="1011" spans="1:6" x14ac:dyDescent="0.25">
      <c r="D1011" t="s">
        <v>344</v>
      </c>
      <c r="E1011">
        <f>SUM(E998,E1009)</f>
        <v>541039.5</v>
      </c>
      <c r="F1011">
        <f>SUM(F998,F1009)</f>
        <v>5267.2000000000007</v>
      </c>
    </row>
    <row r="1013" spans="1:6" x14ac:dyDescent="0.25">
      <c r="A1013" s="50" t="s">
        <v>206</v>
      </c>
    </row>
    <row r="1014" spans="1:6" x14ac:dyDescent="0.25">
      <c r="A1014" s="50" t="s">
        <v>319</v>
      </c>
      <c r="B1014" s="24"/>
      <c r="C1014" s="24"/>
      <c r="D1014" s="24"/>
      <c r="E1014" s="24"/>
      <c r="F1014" s="24"/>
    </row>
    <row r="1015" spans="1:6" ht="15" customHeight="1" x14ac:dyDescent="0.25">
      <c r="B1015" s="1" t="s">
        <v>396</v>
      </c>
      <c r="C1015" t="s">
        <v>363</v>
      </c>
      <c r="D1015">
        <v>2945.6</v>
      </c>
      <c r="E1015">
        <v>272672.40000000002</v>
      </c>
      <c r="F1015">
        <v>2761.8</v>
      </c>
    </row>
    <row r="1016" spans="1:6" x14ac:dyDescent="0.25">
      <c r="B1016" s="1" t="s">
        <v>364</v>
      </c>
      <c r="C1016" t="s">
        <v>547</v>
      </c>
      <c r="D1016">
        <v>50.4</v>
      </c>
      <c r="E1016">
        <v>4661</v>
      </c>
      <c r="F1016">
        <v>54</v>
      </c>
    </row>
    <row r="1017" spans="1:6" x14ac:dyDescent="0.25">
      <c r="B1017" s="1" t="s">
        <v>550</v>
      </c>
      <c r="C1017" t="s">
        <v>537</v>
      </c>
      <c r="D1017">
        <v>54.1</v>
      </c>
      <c r="E1017">
        <v>5011.3</v>
      </c>
      <c r="F1017">
        <v>50.4</v>
      </c>
    </row>
    <row r="1018" spans="1:6" x14ac:dyDescent="0.25">
      <c r="B1018" s="1" t="s">
        <v>440</v>
      </c>
      <c r="C1018" t="s">
        <v>480</v>
      </c>
      <c r="D1018">
        <v>823.1</v>
      </c>
      <c r="E1018">
        <v>76194.100000000006</v>
      </c>
      <c r="F1018">
        <v>1240</v>
      </c>
    </row>
    <row r="1019" spans="1:6" x14ac:dyDescent="0.25">
      <c r="B1019" s="1" t="s">
        <v>458</v>
      </c>
      <c r="C1019" t="s">
        <v>480</v>
      </c>
      <c r="D1019">
        <v>530.1</v>
      </c>
      <c r="E1019">
        <v>49074</v>
      </c>
      <c r="F1019">
        <v>943.5</v>
      </c>
    </row>
    <row r="1020" spans="1:6" x14ac:dyDescent="0.25">
      <c r="B1020" s="1" t="s">
        <v>354</v>
      </c>
      <c r="C1020" t="s">
        <v>355</v>
      </c>
      <c r="D1020">
        <v>1079.7</v>
      </c>
      <c r="E1020">
        <v>99943.6</v>
      </c>
      <c r="F1020">
        <v>569.9</v>
      </c>
    </row>
    <row r="1021" spans="1:6" x14ac:dyDescent="0.25">
      <c r="B1021" s="1" t="s">
        <v>352</v>
      </c>
      <c r="C1021" t="s">
        <v>353</v>
      </c>
      <c r="D1021">
        <v>464.2</v>
      </c>
      <c r="E1021">
        <v>42974.3</v>
      </c>
      <c r="F1021">
        <v>172.3</v>
      </c>
    </row>
    <row r="1022" spans="1:6" x14ac:dyDescent="0.25">
      <c r="A1022" t="s">
        <v>334</v>
      </c>
      <c r="D1022" s="50">
        <f>SUM(D1015:D1021)</f>
        <v>5947.2</v>
      </c>
      <c r="E1022" s="50">
        <f>SUM(E1015:E1021)</f>
        <v>550530.70000000007</v>
      </c>
      <c r="F1022" s="50">
        <f>SUM(F1015:F1021)</f>
        <v>5791.9000000000005</v>
      </c>
    </row>
    <row r="1023" spans="1:6" x14ac:dyDescent="0.25">
      <c r="A1023" s="50" t="s">
        <v>335</v>
      </c>
    </row>
    <row r="1024" spans="1:6" x14ac:dyDescent="0.25">
      <c r="B1024" s="1" t="s">
        <v>446</v>
      </c>
      <c r="C1024" t="s">
        <v>363</v>
      </c>
      <c r="D1024">
        <v>204.4</v>
      </c>
      <c r="E1024">
        <v>14940.3</v>
      </c>
      <c r="F1024">
        <v>191.6</v>
      </c>
    </row>
    <row r="1025" spans="1:6" x14ac:dyDescent="0.25">
      <c r="B1025" s="1" t="s">
        <v>364</v>
      </c>
      <c r="C1025" t="s">
        <v>547</v>
      </c>
      <c r="D1025">
        <v>43.9</v>
      </c>
      <c r="E1025">
        <v>3205</v>
      </c>
      <c r="F1025">
        <v>46.7</v>
      </c>
    </row>
    <row r="1026" spans="1:6" x14ac:dyDescent="0.25">
      <c r="B1026" s="1" t="s">
        <v>356</v>
      </c>
      <c r="C1026" t="s">
        <v>509</v>
      </c>
      <c r="D1026">
        <v>52.1</v>
      </c>
      <c r="E1026">
        <v>3806.3</v>
      </c>
      <c r="F1026">
        <v>62.4</v>
      </c>
    </row>
    <row r="1027" spans="1:6" x14ac:dyDescent="0.25">
      <c r="B1027" s="1" t="s">
        <v>467</v>
      </c>
      <c r="C1027" t="s">
        <v>351</v>
      </c>
      <c r="D1027">
        <v>76</v>
      </c>
      <c r="E1027">
        <v>5556.6</v>
      </c>
      <c r="F1027">
        <v>114.6</v>
      </c>
    </row>
    <row r="1028" spans="1:6" x14ac:dyDescent="0.25">
      <c r="B1028" s="1" t="s">
        <v>358</v>
      </c>
      <c r="C1028" t="s">
        <v>480</v>
      </c>
      <c r="D1028">
        <v>64.599999999999994</v>
      </c>
      <c r="E1028">
        <v>4719.3999999999996</v>
      </c>
      <c r="F1028">
        <v>114.6</v>
      </c>
    </row>
    <row r="1029" spans="1:6" x14ac:dyDescent="0.25">
      <c r="B1029" s="1" t="s">
        <v>360</v>
      </c>
      <c r="C1029" t="s">
        <v>376</v>
      </c>
      <c r="D1029">
        <v>53.3</v>
      </c>
      <c r="E1029">
        <v>3895.9</v>
      </c>
      <c r="F1029">
        <v>17.600000000000001</v>
      </c>
    </row>
    <row r="1030" spans="1:6" x14ac:dyDescent="0.25">
      <c r="B1030" s="1" t="s">
        <v>359</v>
      </c>
      <c r="C1030" t="s">
        <v>376</v>
      </c>
      <c r="D1030">
        <v>221.2</v>
      </c>
      <c r="E1030">
        <v>16163.3</v>
      </c>
      <c r="F1030">
        <v>82.1</v>
      </c>
    </row>
    <row r="1031" spans="1:6" x14ac:dyDescent="0.25">
      <c r="A1031" t="s">
        <v>343</v>
      </c>
      <c r="D1031">
        <f>SUM(D1024:D1030)</f>
        <v>715.5</v>
      </c>
      <c r="E1031">
        <f>SUM(E1024:E1030)</f>
        <v>52286.8</v>
      </c>
      <c r="F1031">
        <f>SUM(F1024:F1030)</f>
        <v>629.6</v>
      </c>
    </row>
    <row r="1033" spans="1:6" x14ac:dyDescent="0.25">
      <c r="D1033" t="s">
        <v>344</v>
      </c>
      <c r="E1033">
        <f>SUM(E1022,E1031)</f>
        <v>602817.50000000012</v>
      </c>
      <c r="F1033">
        <f>SUM(F1022,F1031)</f>
        <v>6421.5000000000009</v>
      </c>
    </row>
    <row r="1035" spans="1:6" x14ac:dyDescent="0.25">
      <c r="A1035" s="50" t="s">
        <v>208</v>
      </c>
    </row>
    <row r="1036" spans="1:6" x14ac:dyDescent="0.25">
      <c r="A1036" s="50" t="s">
        <v>319</v>
      </c>
      <c r="B1036" s="24"/>
      <c r="C1036" s="24"/>
      <c r="D1036" s="24"/>
      <c r="E1036" s="24"/>
      <c r="F1036" s="24"/>
    </row>
    <row r="1037" spans="1:6" ht="15" customHeight="1" x14ac:dyDescent="0.25">
      <c r="B1037" s="1" t="s">
        <v>396</v>
      </c>
      <c r="C1037" t="s">
        <v>346</v>
      </c>
      <c r="D1037">
        <v>1929.4</v>
      </c>
      <c r="E1037">
        <v>197398.8</v>
      </c>
      <c r="F1037">
        <v>1622.1</v>
      </c>
    </row>
    <row r="1038" spans="1:6" x14ac:dyDescent="0.25">
      <c r="B1038" s="1" t="s">
        <v>550</v>
      </c>
      <c r="C1038" t="s">
        <v>537</v>
      </c>
      <c r="D1038">
        <v>8</v>
      </c>
      <c r="E1038">
        <v>815.3</v>
      </c>
      <c r="F1038">
        <v>7.4</v>
      </c>
    </row>
    <row r="1039" spans="1:6" x14ac:dyDescent="0.25">
      <c r="B1039" s="1" t="s">
        <v>440</v>
      </c>
      <c r="C1039" t="s">
        <v>351</v>
      </c>
      <c r="D1039">
        <v>650.29999999999995</v>
      </c>
      <c r="E1039">
        <v>66529.600000000006</v>
      </c>
      <c r="F1039">
        <v>719.5</v>
      </c>
    </row>
    <row r="1040" spans="1:6" x14ac:dyDescent="0.25">
      <c r="B1040" s="1" t="s">
        <v>458</v>
      </c>
      <c r="C1040" t="s">
        <v>480</v>
      </c>
      <c r="D1040">
        <v>321.10000000000002</v>
      </c>
      <c r="E1040">
        <v>32855.699999999997</v>
      </c>
      <c r="F1040">
        <v>542.70000000000005</v>
      </c>
    </row>
    <row r="1041" spans="1:6" x14ac:dyDescent="0.25">
      <c r="B1041" s="1" t="s">
        <v>354</v>
      </c>
      <c r="C1041" t="s">
        <v>355</v>
      </c>
      <c r="D1041">
        <v>584.1</v>
      </c>
      <c r="E1041">
        <v>59764.5</v>
      </c>
      <c r="F1041">
        <v>307</v>
      </c>
    </row>
    <row r="1042" spans="1:6" x14ac:dyDescent="0.25">
      <c r="B1042" s="1" t="s">
        <v>352</v>
      </c>
      <c r="C1042" t="s">
        <v>353</v>
      </c>
      <c r="D1042">
        <v>451.4</v>
      </c>
      <c r="E1042">
        <v>46178.5</v>
      </c>
      <c r="F1042">
        <v>167</v>
      </c>
    </row>
    <row r="1043" spans="1:6" x14ac:dyDescent="0.25">
      <c r="A1043" t="s">
        <v>334</v>
      </c>
      <c r="D1043" s="50">
        <f>SUM(D1037:D1042)</f>
        <v>3944.2999999999997</v>
      </c>
      <c r="E1043" s="50">
        <f>SUM(E1037:E1042)</f>
        <v>403542.39999999997</v>
      </c>
      <c r="F1043" s="50">
        <f>SUM(F1037:F1042)</f>
        <v>3365.7</v>
      </c>
    </row>
    <row r="1044" spans="1:6" x14ac:dyDescent="0.25">
      <c r="A1044" s="50" t="s">
        <v>335</v>
      </c>
    </row>
    <row r="1045" spans="1:6" x14ac:dyDescent="0.25">
      <c r="B1045" s="1" t="s">
        <v>446</v>
      </c>
      <c r="C1045" t="s">
        <v>346</v>
      </c>
      <c r="D1045">
        <v>110</v>
      </c>
      <c r="E1045">
        <v>8572.5</v>
      </c>
      <c r="F1045">
        <v>92.3</v>
      </c>
    </row>
    <row r="1046" spans="1:6" x14ac:dyDescent="0.25">
      <c r="B1046" s="1" t="s">
        <v>551</v>
      </c>
      <c r="C1046" t="s">
        <v>390</v>
      </c>
      <c r="D1046">
        <v>41.7</v>
      </c>
      <c r="E1046">
        <v>3250.1</v>
      </c>
      <c r="F1046">
        <v>50.8</v>
      </c>
    </row>
    <row r="1047" spans="1:6" x14ac:dyDescent="0.25">
      <c r="B1047" s="1" t="s">
        <v>467</v>
      </c>
      <c r="C1047" t="s">
        <v>351</v>
      </c>
      <c r="D1047">
        <v>59.2</v>
      </c>
      <c r="E1047">
        <v>4612.8</v>
      </c>
      <c r="F1047">
        <v>43.1</v>
      </c>
    </row>
    <row r="1048" spans="1:6" x14ac:dyDescent="0.25">
      <c r="B1048" s="1" t="s">
        <v>358</v>
      </c>
      <c r="C1048" t="s">
        <v>480</v>
      </c>
      <c r="D1048">
        <v>23.9</v>
      </c>
      <c r="E1048">
        <v>1866.2</v>
      </c>
      <c r="F1048">
        <v>40.4</v>
      </c>
    </row>
    <row r="1049" spans="1:6" x14ac:dyDescent="0.25">
      <c r="B1049" s="1" t="s">
        <v>360</v>
      </c>
      <c r="C1049" t="s">
        <v>377</v>
      </c>
      <c r="D1049">
        <v>20.5</v>
      </c>
      <c r="E1049">
        <v>1594.1</v>
      </c>
      <c r="F1049">
        <v>10.7</v>
      </c>
    </row>
    <row r="1050" spans="1:6" x14ac:dyDescent="0.25">
      <c r="B1050" s="1" t="s">
        <v>403</v>
      </c>
      <c r="C1050" t="s">
        <v>361</v>
      </c>
      <c r="D1050">
        <v>20.6</v>
      </c>
      <c r="E1050">
        <v>1608.9</v>
      </c>
      <c r="F1050">
        <v>8</v>
      </c>
    </row>
    <row r="1051" spans="1:6" x14ac:dyDescent="0.25">
      <c r="B1051" s="1" t="s">
        <v>359</v>
      </c>
      <c r="C1051" t="s">
        <v>355</v>
      </c>
      <c r="D1051">
        <v>31.1</v>
      </c>
      <c r="E1051">
        <v>2423.5</v>
      </c>
      <c r="F1051">
        <v>19.399999999999999</v>
      </c>
    </row>
    <row r="1052" spans="1:6" x14ac:dyDescent="0.25">
      <c r="A1052" t="s">
        <v>343</v>
      </c>
      <c r="D1052">
        <f>SUM(D1045:D1051)</f>
        <v>307</v>
      </c>
      <c r="E1052">
        <f>SUM(E1045:E1051)</f>
        <v>23928.100000000002</v>
      </c>
      <c r="F1052">
        <f>SUM(F1045:F1051)</f>
        <v>264.7</v>
      </c>
    </row>
    <row r="1054" spans="1:6" x14ac:dyDescent="0.25">
      <c r="D1054" t="s">
        <v>344</v>
      </c>
      <c r="E1054">
        <f>SUM(E1043,E1052)</f>
        <v>427470.49999999994</v>
      </c>
      <c r="F1054">
        <f>SUM(F1043,F1052)</f>
        <v>3630.3999999999996</v>
      </c>
    </row>
    <row r="1056" spans="1:6" x14ac:dyDescent="0.25">
      <c r="A1056" s="50" t="s">
        <v>211</v>
      </c>
    </row>
    <row r="1057" spans="1:6" x14ac:dyDescent="0.25">
      <c r="A1057" s="50" t="s">
        <v>319</v>
      </c>
      <c r="B1057" s="24"/>
      <c r="C1057" s="24"/>
      <c r="D1057" s="24"/>
      <c r="E1057" s="24"/>
      <c r="F1057" s="24"/>
    </row>
    <row r="1058" spans="1:6" ht="15" customHeight="1" x14ac:dyDescent="0.25">
      <c r="B1058" s="1" t="s">
        <v>396</v>
      </c>
      <c r="C1058" t="s">
        <v>363</v>
      </c>
      <c r="D1058">
        <v>2836.6</v>
      </c>
      <c r="E1058">
        <v>276400.40000000002</v>
      </c>
      <c r="F1058">
        <v>2652.4</v>
      </c>
    </row>
    <row r="1059" spans="1:6" x14ac:dyDescent="0.25">
      <c r="B1059" s="1" t="s">
        <v>401</v>
      </c>
      <c r="C1059" t="s">
        <v>439</v>
      </c>
      <c r="D1059">
        <v>125.5</v>
      </c>
      <c r="E1059">
        <v>12226.7</v>
      </c>
      <c r="F1059">
        <v>136.5</v>
      </c>
    </row>
    <row r="1060" spans="1:6" x14ac:dyDescent="0.25">
      <c r="B1060" s="1" t="s">
        <v>550</v>
      </c>
      <c r="C1060" t="s">
        <v>537</v>
      </c>
      <c r="D1060">
        <v>19</v>
      </c>
      <c r="E1060">
        <v>1851.1</v>
      </c>
      <c r="F1060">
        <v>18.100000000000001</v>
      </c>
    </row>
    <row r="1061" spans="1:6" x14ac:dyDescent="0.25">
      <c r="B1061" s="1" t="s">
        <v>440</v>
      </c>
      <c r="C1061" t="s">
        <v>480</v>
      </c>
      <c r="D1061">
        <v>318.3</v>
      </c>
      <c r="E1061">
        <v>31014.3</v>
      </c>
      <c r="F1061">
        <v>500.9</v>
      </c>
    </row>
    <row r="1062" spans="1:6" x14ac:dyDescent="0.25">
      <c r="B1062" s="1" t="s">
        <v>458</v>
      </c>
      <c r="C1062" t="s">
        <v>480</v>
      </c>
      <c r="D1062">
        <v>216.3</v>
      </c>
      <c r="E1062">
        <v>21076.6</v>
      </c>
      <c r="F1062">
        <v>404.8</v>
      </c>
    </row>
    <row r="1063" spans="1:6" x14ac:dyDescent="0.25">
      <c r="B1063" s="1" t="s">
        <v>354</v>
      </c>
      <c r="C1063" t="s">
        <v>355</v>
      </c>
      <c r="D1063">
        <v>1069.4000000000001</v>
      </c>
      <c r="E1063">
        <v>104203.3</v>
      </c>
      <c r="F1063">
        <v>565</v>
      </c>
    </row>
    <row r="1064" spans="1:6" x14ac:dyDescent="0.25">
      <c r="B1064" s="1" t="s">
        <v>352</v>
      </c>
      <c r="C1064" t="s">
        <v>353</v>
      </c>
      <c r="D1064">
        <v>312.60000000000002</v>
      </c>
      <c r="E1064">
        <v>30462.7</v>
      </c>
      <c r="F1064">
        <v>116.1</v>
      </c>
    </row>
    <row r="1065" spans="1:6" x14ac:dyDescent="0.25">
      <c r="A1065" t="s">
        <v>334</v>
      </c>
      <c r="D1065" s="50">
        <f>SUM(D1058:D1064)</f>
        <v>4897.7000000000007</v>
      </c>
      <c r="E1065" s="50">
        <f>SUM(E1058:E1064)</f>
        <v>477235.1</v>
      </c>
      <c r="F1065" s="50">
        <f>SUM(F1058:F1064)</f>
        <v>4393.8000000000011</v>
      </c>
    </row>
    <row r="1066" spans="1:6" x14ac:dyDescent="0.25">
      <c r="A1066" s="50" t="s">
        <v>335</v>
      </c>
    </row>
    <row r="1067" spans="1:6" x14ac:dyDescent="0.25">
      <c r="B1067" s="1" t="s">
        <v>446</v>
      </c>
      <c r="C1067" t="s">
        <v>363</v>
      </c>
      <c r="D1067">
        <v>72.5</v>
      </c>
      <c r="E1067">
        <v>5653</v>
      </c>
      <c r="F1067">
        <v>67.8</v>
      </c>
    </row>
    <row r="1068" spans="1:6" x14ac:dyDescent="0.25">
      <c r="B1068" s="1" t="s">
        <v>446</v>
      </c>
      <c r="C1068" t="s">
        <v>363</v>
      </c>
      <c r="D1068">
        <v>50.8</v>
      </c>
      <c r="E1068">
        <v>3963.4</v>
      </c>
      <c r="F1068">
        <v>62.4</v>
      </c>
    </row>
    <row r="1069" spans="1:6" x14ac:dyDescent="0.25">
      <c r="B1069" s="1" t="s">
        <v>467</v>
      </c>
      <c r="C1069" t="s">
        <v>351</v>
      </c>
      <c r="D1069">
        <v>40.799999999999997</v>
      </c>
      <c r="E1069">
        <v>3177.2</v>
      </c>
      <c r="F1069">
        <v>65.2</v>
      </c>
    </row>
    <row r="1070" spans="1:6" x14ac:dyDescent="0.25">
      <c r="B1070" s="1" t="s">
        <v>358</v>
      </c>
      <c r="C1070" t="s">
        <v>480</v>
      </c>
      <c r="D1070">
        <v>47.3</v>
      </c>
      <c r="E1070">
        <v>3687</v>
      </c>
      <c r="F1070">
        <v>89.7</v>
      </c>
    </row>
    <row r="1071" spans="1:6" x14ac:dyDescent="0.25">
      <c r="B1071" s="1" t="s">
        <v>360</v>
      </c>
      <c r="C1071" t="s">
        <v>376</v>
      </c>
      <c r="D1071">
        <v>7.8</v>
      </c>
      <c r="E1071">
        <v>610.4</v>
      </c>
      <c r="F1071">
        <v>3.9</v>
      </c>
    </row>
    <row r="1072" spans="1:6" x14ac:dyDescent="0.25">
      <c r="B1072" s="1" t="s">
        <v>359</v>
      </c>
      <c r="C1072" t="s">
        <v>376</v>
      </c>
      <c r="D1072">
        <v>117.7</v>
      </c>
      <c r="E1072">
        <v>9172.6</v>
      </c>
      <c r="F1072">
        <v>43.7</v>
      </c>
    </row>
    <row r="1073" spans="1:6" x14ac:dyDescent="0.25">
      <c r="A1073" t="s">
        <v>343</v>
      </c>
      <c r="D1073">
        <f>SUM(D1067:D1072)</f>
        <v>336.9</v>
      </c>
      <c r="E1073">
        <f>SUM(E1067:E1072)</f>
        <v>26263.599999999999</v>
      </c>
      <c r="F1073">
        <f>SUM(F1067:F1072)</f>
        <v>332.69999999999993</v>
      </c>
    </row>
    <row r="1075" spans="1:6" x14ac:dyDescent="0.25">
      <c r="D1075" t="s">
        <v>344</v>
      </c>
      <c r="E1075">
        <f>SUM(E1065,E1073)</f>
        <v>503498.69999999995</v>
      </c>
      <c r="F1075">
        <f>SUM(F1065,F1073)</f>
        <v>4726.5000000000009</v>
      </c>
    </row>
    <row r="1077" spans="1:6" x14ac:dyDescent="0.25">
      <c r="A1077" s="50" t="s">
        <v>213</v>
      </c>
    </row>
    <row r="1078" spans="1:6" x14ac:dyDescent="0.25">
      <c r="A1078" s="50" t="s">
        <v>319</v>
      </c>
      <c r="B1078" s="24"/>
      <c r="C1078" s="24"/>
      <c r="D1078" s="24"/>
      <c r="E1078" s="24"/>
      <c r="F1078" s="24"/>
    </row>
    <row r="1079" spans="1:6" ht="15" customHeight="1" x14ac:dyDescent="0.25">
      <c r="B1079" s="1" t="s">
        <v>396</v>
      </c>
      <c r="C1079" t="s">
        <v>346</v>
      </c>
      <c r="D1079">
        <v>296</v>
      </c>
      <c r="E1079">
        <v>25961.9</v>
      </c>
      <c r="F1079">
        <v>285.60000000000002</v>
      </c>
    </row>
    <row r="1080" spans="1:6" x14ac:dyDescent="0.25">
      <c r="B1080" s="1" t="s">
        <v>550</v>
      </c>
      <c r="C1080" t="s">
        <v>537</v>
      </c>
      <c r="D1080">
        <v>4.4000000000000004</v>
      </c>
      <c r="E1080">
        <v>387.2</v>
      </c>
      <c r="F1080">
        <v>4.0999999999999996</v>
      </c>
    </row>
    <row r="1081" spans="1:6" x14ac:dyDescent="0.25">
      <c r="B1081" s="1" t="s">
        <v>440</v>
      </c>
      <c r="C1081" t="s">
        <v>399</v>
      </c>
      <c r="D1081">
        <v>127.1</v>
      </c>
      <c r="E1081">
        <v>11150</v>
      </c>
      <c r="F1081">
        <v>189.5</v>
      </c>
    </row>
    <row r="1082" spans="1:6" x14ac:dyDescent="0.25">
      <c r="B1082" s="1" t="s">
        <v>458</v>
      </c>
      <c r="C1082" t="s">
        <v>456</v>
      </c>
      <c r="D1082">
        <v>58.1</v>
      </c>
      <c r="E1082">
        <v>5098.3999999999996</v>
      </c>
      <c r="F1082">
        <v>91</v>
      </c>
    </row>
    <row r="1083" spans="1:6" x14ac:dyDescent="0.25">
      <c r="B1083" s="1" t="s">
        <v>380</v>
      </c>
      <c r="C1083" t="s">
        <v>530</v>
      </c>
      <c r="D1083">
        <v>37.6</v>
      </c>
      <c r="E1083">
        <v>3301.7</v>
      </c>
      <c r="F1083">
        <v>93.9</v>
      </c>
    </row>
    <row r="1084" spans="1:6" x14ac:dyDescent="0.25">
      <c r="B1084" s="1" t="s">
        <v>354</v>
      </c>
      <c r="C1084" t="s">
        <v>355</v>
      </c>
      <c r="D1084">
        <v>83.8</v>
      </c>
      <c r="E1084">
        <v>7344.7</v>
      </c>
      <c r="F1084">
        <v>44.8</v>
      </c>
    </row>
    <row r="1085" spans="1:6" x14ac:dyDescent="0.25">
      <c r="B1085" s="1" t="s">
        <v>352</v>
      </c>
      <c r="C1085" t="s">
        <v>353</v>
      </c>
      <c r="D1085">
        <v>19</v>
      </c>
      <c r="E1085">
        <v>1662.7</v>
      </c>
      <c r="F1085">
        <v>7.1</v>
      </c>
    </row>
    <row r="1086" spans="1:6" x14ac:dyDescent="0.25">
      <c r="A1086" t="s">
        <v>334</v>
      </c>
      <c r="D1086" s="50">
        <f>SUM(D1079:D1085)</f>
        <v>626</v>
      </c>
      <c r="E1086" s="50">
        <f>SUM(E1079:E1085)</f>
        <v>54906.6</v>
      </c>
      <c r="F1086" s="50">
        <f>SUM(F1079:F1085)</f>
        <v>716</v>
      </c>
    </row>
    <row r="1087" spans="1:6" x14ac:dyDescent="0.25">
      <c r="A1087" s="50" t="s">
        <v>335</v>
      </c>
    </row>
    <row r="1088" spans="1:6" x14ac:dyDescent="0.25">
      <c r="B1088" s="1" t="s">
        <v>446</v>
      </c>
      <c r="C1088" t="s">
        <v>346</v>
      </c>
      <c r="D1088">
        <v>6.9</v>
      </c>
      <c r="E1088">
        <v>541.6</v>
      </c>
      <c r="F1088">
        <v>6.7</v>
      </c>
    </row>
    <row r="1089" spans="1:6" x14ac:dyDescent="0.25">
      <c r="B1089" s="1" t="s">
        <v>467</v>
      </c>
      <c r="C1089" t="s">
        <v>399</v>
      </c>
      <c r="D1089">
        <v>6.3</v>
      </c>
      <c r="E1089">
        <v>493</v>
      </c>
      <c r="F1089">
        <v>9.4</v>
      </c>
    </row>
    <row r="1090" spans="1:6" x14ac:dyDescent="0.25">
      <c r="B1090" s="1" t="s">
        <v>358</v>
      </c>
      <c r="C1090" t="s">
        <v>456</v>
      </c>
      <c r="D1090">
        <v>8.8000000000000007</v>
      </c>
      <c r="E1090">
        <v>686.6</v>
      </c>
      <c r="F1090">
        <v>14</v>
      </c>
    </row>
    <row r="1091" spans="1:6" x14ac:dyDescent="0.25">
      <c r="B1091" s="1" t="s">
        <v>360</v>
      </c>
      <c r="C1091" t="s">
        <v>377</v>
      </c>
      <c r="D1091">
        <v>6.9</v>
      </c>
      <c r="E1091">
        <v>534</v>
      </c>
      <c r="F1091">
        <v>2.9</v>
      </c>
    </row>
    <row r="1092" spans="1:6" x14ac:dyDescent="0.25">
      <c r="B1092" s="1" t="s">
        <v>359</v>
      </c>
      <c r="C1092" t="s">
        <v>355</v>
      </c>
      <c r="D1092">
        <v>9.1</v>
      </c>
      <c r="E1092">
        <v>707.8</v>
      </c>
      <c r="F1092">
        <v>3.4</v>
      </c>
    </row>
    <row r="1093" spans="1:6" x14ac:dyDescent="0.25">
      <c r="A1093" t="s">
        <v>343</v>
      </c>
      <c r="D1093">
        <f>SUM(D1088:D1092)</f>
        <v>38</v>
      </c>
      <c r="E1093">
        <f>SUM(E1088:E1092)</f>
        <v>2963</v>
      </c>
      <c r="F1093">
        <f>SUM(F1088:F1092)</f>
        <v>36.4</v>
      </c>
    </row>
    <row r="1095" spans="1:6" x14ac:dyDescent="0.25">
      <c r="D1095" t="s">
        <v>344</v>
      </c>
      <c r="E1095">
        <f>SUM(E1086,E1093)</f>
        <v>57869.599999999999</v>
      </c>
      <c r="F1095">
        <f>SUM(F1086,F1093)</f>
        <v>752.4</v>
      </c>
    </row>
    <row r="1097" spans="1:6" x14ac:dyDescent="0.25">
      <c r="A1097" s="50" t="s">
        <v>216</v>
      </c>
    </row>
    <row r="1098" spans="1:6" x14ac:dyDescent="0.25">
      <c r="A1098" s="50" t="s">
        <v>319</v>
      </c>
      <c r="B1098" s="24"/>
      <c r="C1098" s="24"/>
      <c r="D1098" s="24"/>
      <c r="E1098" s="24"/>
      <c r="F1098" s="24"/>
    </row>
    <row r="1099" spans="1:6" ht="15" customHeight="1" x14ac:dyDescent="0.25">
      <c r="B1099" s="1" t="s">
        <v>396</v>
      </c>
      <c r="C1099" t="s">
        <v>540</v>
      </c>
      <c r="D1099">
        <v>571.29999999999995</v>
      </c>
      <c r="E1099">
        <v>52884.7</v>
      </c>
      <c r="F1099">
        <v>534.4</v>
      </c>
    </row>
    <row r="1100" spans="1:6" x14ac:dyDescent="0.25">
      <c r="B1100" s="1" t="s">
        <v>552</v>
      </c>
      <c r="C1100" t="s">
        <v>439</v>
      </c>
      <c r="D1100">
        <v>42.3</v>
      </c>
      <c r="E1100">
        <v>3915.9</v>
      </c>
      <c r="F1100">
        <v>45.9</v>
      </c>
    </row>
    <row r="1101" spans="1:6" x14ac:dyDescent="0.25">
      <c r="B1101" s="1" t="s">
        <v>553</v>
      </c>
      <c r="C1101" t="s">
        <v>398</v>
      </c>
      <c r="D1101">
        <v>47.7</v>
      </c>
      <c r="E1101">
        <v>4415.3</v>
      </c>
      <c r="F1101">
        <v>68.400000000000006</v>
      </c>
    </row>
    <row r="1102" spans="1:6" x14ac:dyDescent="0.25">
      <c r="B1102" s="1" t="s">
        <v>553</v>
      </c>
      <c r="C1102" t="s">
        <v>398</v>
      </c>
      <c r="D1102">
        <v>72.2</v>
      </c>
      <c r="E1102">
        <v>6683.8</v>
      </c>
      <c r="F1102">
        <v>160.6</v>
      </c>
    </row>
    <row r="1103" spans="1:6" x14ac:dyDescent="0.25">
      <c r="B1103" s="1" t="s">
        <v>554</v>
      </c>
      <c r="C1103" t="s">
        <v>555</v>
      </c>
      <c r="D1103">
        <v>7.1</v>
      </c>
      <c r="E1103">
        <v>653.70000000000005</v>
      </c>
      <c r="F1103">
        <v>58.7</v>
      </c>
    </row>
    <row r="1104" spans="1:6" x14ac:dyDescent="0.25">
      <c r="B1104" s="1" t="s">
        <v>380</v>
      </c>
      <c r="C1104" t="s">
        <v>530</v>
      </c>
      <c r="D1104">
        <v>90.6</v>
      </c>
      <c r="E1104">
        <v>8388.6</v>
      </c>
      <c r="F1104">
        <v>286.7</v>
      </c>
    </row>
    <row r="1105" spans="1:6" x14ac:dyDescent="0.25">
      <c r="B1105" s="1" t="s">
        <v>354</v>
      </c>
      <c r="C1105" t="s">
        <v>355</v>
      </c>
      <c r="D1105">
        <v>119.5</v>
      </c>
      <c r="E1105">
        <v>11060</v>
      </c>
      <c r="F1105">
        <v>64.3</v>
      </c>
    </row>
    <row r="1106" spans="1:6" x14ac:dyDescent="0.25">
      <c r="B1106" s="1" t="s">
        <v>352</v>
      </c>
      <c r="C1106" t="s">
        <v>353</v>
      </c>
      <c r="D1106">
        <v>73.099999999999994</v>
      </c>
      <c r="E1106">
        <v>6766.7</v>
      </c>
      <c r="F1106">
        <v>27.5</v>
      </c>
    </row>
    <row r="1107" spans="1:6" x14ac:dyDescent="0.25">
      <c r="A1107" t="s">
        <v>334</v>
      </c>
      <c r="D1107" s="50">
        <f>SUM(D1099:D1106)</f>
        <v>1023.8000000000001</v>
      </c>
      <c r="E1107" s="50">
        <f>SUM(E1099:E1106)</f>
        <v>94768.7</v>
      </c>
      <c r="F1107" s="50">
        <f>SUM(F1099:F1106)</f>
        <v>1246.5</v>
      </c>
    </row>
    <row r="1108" spans="1:6" x14ac:dyDescent="0.25">
      <c r="A1108" s="50" t="s">
        <v>335</v>
      </c>
    </row>
    <row r="1109" spans="1:6" x14ac:dyDescent="0.25">
      <c r="B1109" s="1" t="s">
        <v>446</v>
      </c>
      <c r="C1109" t="s">
        <v>540</v>
      </c>
      <c r="D1109">
        <v>24.7</v>
      </c>
      <c r="E1109">
        <v>1803.4</v>
      </c>
      <c r="F1109">
        <v>22.5</v>
      </c>
    </row>
    <row r="1110" spans="1:6" x14ac:dyDescent="0.25">
      <c r="B1110" s="1" t="s">
        <v>463</v>
      </c>
      <c r="C1110" t="s">
        <v>398</v>
      </c>
      <c r="D1110">
        <v>10.5</v>
      </c>
      <c r="E1110">
        <v>765</v>
      </c>
      <c r="F1110">
        <v>15.1</v>
      </c>
    </row>
    <row r="1111" spans="1:6" x14ac:dyDescent="0.25">
      <c r="B1111" s="1" t="s">
        <v>358</v>
      </c>
      <c r="C1111" t="s">
        <v>456</v>
      </c>
      <c r="D1111">
        <v>4</v>
      </c>
      <c r="E1111">
        <v>290.3</v>
      </c>
      <c r="F1111">
        <v>19.3</v>
      </c>
    </row>
    <row r="1112" spans="1:6" x14ac:dyDescent="0.25">
      <c r="B1112" s="1" t="s">
        <v>380</v>
      </c>
      <c r="C1112" t="s">
        <v>530</v>
      </c>
      <c r="D1112">
        <v>2.7</v>
      </c>
      <c r="E1112">
        <v>193.8</v>
      </c>
      <c r="F1112">
        <v>8.4</v>
      </c>
    </row>
    <row r="1113" spans="1:6" x14ac:dyDescent="0.25">
      <c r="B1113" s="1" t="s">
        <v>360</v>
      </c>
      <c r="C1113" t="s">
        <v>375</v>
      </c>
      <c r="D1113">
        <v>9.8000000000000007</v>
      </c>
      <c r="E1113">
        <v>715.5</v>
      </c>
      <c r="F1113">
        <v>4.9000000000000004</v>
      </c>
    </row>
    <row r="1114" spans="1:6" x14ac:dyDescent="0.25">
      <c r="B1114" s="1" t="s">
        <v>360</v>
      </c>
      <c r="C1114" t="s">
        <v>361</v>
      </c>
      <c r="D1114">
        <v>5.3</v>
      </c>
      <c r="E1114">
        <v>385.1</v>
      </c>
      <c r="F1114">
        <v>2</v>
      </c>
    </row>
    <row r="1115" spans="1:6" x14ac:dyDescent="0.25">
      <c r="B1115" s="1" t="s">
        <v>359</v>
      </c>
      <c r="C1115" t="s">
        <v>355</v>
      </c>
      <c r="D1115">
        <v>12.2</v>
      </c>
      <c r="E1115">
        <v>893.8</v>
      </c>
      <c r="F1115">
        <v>4.5999999999999996</v>
      </c>
    </row>
    <row r="1116" spans="1:6" x14ac:dyDescent="0.25">
      <c r="A1116" t="s">
        <v>343</v>
      </c>
      <c r="D1116">
        <f>SUM(D1109:D1115)</f>
        <v>69.2</v>
      </c>
      <c r="E1116">
        <f>SUM(E1109:E1115)</f>
        <v>5046.9000000000005</v>
      </c>
      <c r="F1116">
        <f>SUM(F1109:F1115)</f>
        <v>76.800000000000011</v>
      </c>
    </row>
    <row r="1118" spans="1:6" x14ac:dyDescent="0.25">
      <c r="D1118" t="s">
        <v>344</v>
      </c>
      <c r="E1118">
        <f>SUM(E1107,E1116)</f>
        <v>99815.599999999991</v>
      </c>
      <c r="F1118">
        <f>SUM(F1107,F1116)</f>
        <v>1323.3</v>
      </c>
    </row>
    <row r="1120" spans="1:6" x14ac:dyDescent="0.25">
      <c r="A1120" s="50" t="s">
        <v>219</v>
      </c>
    </row>
    <row r="1121" spans="1:6" x14ac:dyDescent="0.25">
      <c r="A1121" s="50" t="s">
        <v>319</v>
      </c>
      <c r="B1121" s="24"/>
      <c r="C1121" s="24"/>
      <c r="D1121" s="24"/>
      <c r="E1121" s="24"/>
      <c r="F1121" s="24"/>
    </row>
    <row r="1122" spans="1:6" ht="15" customHeight="1" x14ac:dyDescent="0.25">
      <c r="B1122" s="1" t="s">
        <v>396</v>
      </c>
      <c r="C1122" t="s">
        <v>540</v>
      </c>
      <c r="D1122">
        <v>1031.8</v>
      </c>
      <c r="E1122">
        <v>95508</v>
      </c>
      <c r="F1122">
        <v>967</v>
      </c>
    </row>
    <row r="1123" spans="1:6" x14ac:dyDescent="0.25">
      <c r="B1123" s="1" t="s">
        <v>556</v>
      </c>
      <c r="C1123" t="s">
        <v>540</v>
      </c>
      <c r="D1123">
        <v>5.0999999999999996</v>
      </c>
      <c r="E1123">
        <v>468.2</v>
      </c>
      <c r="F1123">
        <v>13.7</v>
      </c>
    </row>
    <row r="1124" spans="1:6" x14ac:dyDescent="0.25">
      <c r="B1124" s="1" t="s">
        <v>550</v>
      </c>
      <c r="C1124" t="s">
        <v>509</v>
      </c>
      <c r="D1124">
        <v>25.8</v>
      </c>
      <c r="E1124">
        <v>2388.6999999999998</v>
      </c>
      <c r="F1124">
        <v>24.6</v>
      </c>
    </row>
    <row r="1125" spans="1:6" x14ac:dyDescent="0.25">
      <c r="B1125" s="1" t="s">
        <v>440</v>
      </c>
      <c r="C1125" t="s">
        <v>545</v>
      </c>
      <c r="D1125">
        <v>384.8</v>
      </c>
      <c r="E1125">
        <v>35616.699999999997</v>
      </c>
      <c r="F1125">
        <v>670.1</v>
      </c>
    </row>
    <row r="1126" spans="1:6" x14ac:dyDescent="0.25">
      <c r="B1126" s="1" t="s">
        <v>458</v>
      </c>
      <c r="C1126" t="s">
        <v>557</v>
      </c>
      <c r="D1126">
        <v>137.5</v>
      </c>
      <c r="E1126">
        <v>12725.4</v>
      </c>
      <c r="F1126">
        <v>252.8</v>
      </c>
    </row>
    <row r="1127" spans="1:6" x14ac:dyDescent="0.25">
      <c r="B1127" s="1" t="s">
        <v>380</v>
      </c>
      <c r="C1127" t="s">
        <v>530</v>
      </c>
      <c r="D1127">
        <v>104.8</v>
      </c>
      <c r="E1127">
        <v>9699.7999999999993</v>
      </c>
      <c r="F1127">
        <v>366.7</v>
      </c>
    </row>
    <row r="1128" spans="1:6" x14ac:dyDescent="0.25">
      <c r="B1128" s="1" t="s">
        <v>354</v>
      </c>
      <c r="C1128" t="s">
        <v>355</v>
      </c>
      <c r="D1128">
        <v>487.4</v>
      </c>
      <c r="E1128">
        <v>45116.9</v>
      </c>
      <c r="F1128">
        <v>259.5</v>
      </c>
    </row>
    <row r="1129" spans="1:6" x14ac:dyDescent="0.25">
      <c r="B1129" s="1" t="s">
        <v>352</v>
      </c>
      <c r="C1129" t="s">
        <v>353</v>
      </c>
      <c r="D1129">
        <v>125.9</v>
      </c>
      <c r="E1129">
        <v>11652.5</v>
      </c>
      <c r="F1129">
        <v>47</v>
      </c>
    </row>
    <row r="1130" spans="1:6" x14ac:dyDescent="0.25">
      <c r="A1130" t="s">
        <v>334</v>
      </c>
      <c r="D1130" s="50">
        <f>SUM(D1122:D1129)</f>
        <v>2303.1</v>
      </c>
      <c r="E1130" s="50">
        <f>SUM(E1122:E1129)</f>
        <v>213176.19999999995</v>
      </c>
      <c r="F1130" s="50">
        <f>SUM(F1122:F1129)</f>
        <v>2601.4</v>
      </c>
    </row>
    <row r="1131" spans="1:6" x14ac:dyDescent="0.25">
      <c r="A1131" s="50" t="s">
        <v>335</v>
      </c>
    </row>
    <row r="1132" spans="1:6" x14ac:dyDescent="0.25">
      <c r="B1132" s="1" t="s">
        <v>446</v>
      </c>
      <c r="C1132" t="s">
        <v>540</v>
      </c>
      <c r="D1132">
        <v>74</v>
      </c>
      <c r="E1132">
        <v>5408.6</v>
      </c>
      <c r="F1132">
        <v>68.5</v>
      </c>
    </row>
    <row r="1133" spans="1:6" x14ac:dyDescent="0.25">
      <c r="B1133" s="1" t="s">
        <v>467</v>
      </c>
      <c r="C1133" t="s">
        <v>545</v>
      </c>
      <c r="D1133">
        <v>36.6</v>
      </c>
      <c r="E1133">
        <v>2671.2</v>
      </c>
      <c r="F1133">
        <v>63.6</v>
      </c>
    </row>
    <row r="1134" spans="1:6" x14ac:dyDescent="0.25">
      <c r="B1134" s="1" t="s">
        <v>380</v>
      </c>
      <c r="C1134" t="s">
        <v>530</v>
      </c>
      <c r="D1134">
        <v>18.2</v>
      </c>
      <c r="E1134">
        <v>1331.3</v>
      </c>
      <c r="F1134">
        <v>63.6</v>
      </c>
    </row>
    <row r="1135" spans="1:6" x14ac:dyDescent="0.25">
      <c r="B1135" s="1" t="s">
        <v>360</v>
      </c>
      <c r="C1135" t="s">
        <v>377</v>
      </c>
      <c r="D1135">
        <v>25.6</v>
      </c>
      <c r="E1135">
        <v>1871.6</v>
      </c>
      <c r="F1135">
        <v>13.8</v>
      </c>
    </row>
    <row r="1136" spans="1:6" x14ac:dyDescent="0.25">
      <c r="B1136" s="1" t="s">
        <v>359</v>
      </c>
      <c r="C1136" t="s">
        <v>376</v>
      </c>
      <c r="D1136">
        <v>76.3</v>
      </c>
      <c r="E1136">
        <v>5578.2</v>
      </c>
      <c r="F1136">
        <v>28.5</v>
      </c>
    </row>
    <row r="1137" spans="1:6" x14ac:dyDescent="0.25">
      <c r="A1137" t="s">
        <v>343</v>
      </c>
      <c r="D1137">
        <f>SUM(D1132:D1136)</f>
        <v>230.7</v>
      </c>
      <c r="E1137">
        <f>SUM(E1132:E1136)</f>
        <v>16860.900000000001</v>
      </c>
      <c r="F1137">
        <f>SUM(F1132:F1136)</f>
        <v>238</v>
      </c>
    </row>
    <row r="1139" spans="1:6" x14ac:dyDescent="0.25">
      <c r="D1139" t="s">
        <v>344</v>
      </c>
      <c r="E1139">
        <f>SUM(E1130,E1137)</f>
        <v>230037.09999999995</v>
      </c>
      <c r="F1139">
        <f>SUM(F1130,F1137)</f>
        <v>2839.4</v>
      </c>
    </row>
    <row r="1141" spans="1:6" x14ac:dyDescent="0.25">
      <c r="A1141" s="50" t="s">
        <v>222</v>
      </c>
    </row>
    <row r="1142" spans="1:6" x14ac:dyDescent="0.25">
      <c r="A1142" s="50" t="s">
        <v>319</v>
      </c>
      <c r="B1142" s="24"/>
      <c r="C1142" s="24"/>
      <c r="D1142" s="24"/>
      <c r="E1142" s="24"/>
      <c r="F1142" s="24"/>
    </row>
    <row r="1143" spans="1:6" ht="15" customHeight="1" x14ac:dyDescent="0.25">
      <c r="B1143" s="1" t="s">
        <v>502</v>
      </c>
      <c r="C1143" t="s">
        <v>397</v>
      </c>
      <c r="D1143">
        <v>285.60000000000002</v>
      </c>
      <c r="E1143">
        <v>25044</v>
      </c>
      <c r="F1143">
        <v>341.5</v>
      </c>
    </row>
    <row r="1144" spans="1:6" x14ac:dyDescent="0.25">
      <c r="B1144" s="1" t="s">
        <v>502</v>
      </c>
      <c r="C1144" t="s">
        <v>397</v>
      </c>
      <c r="D1144">
        <v>781.1</v>
      </c>
      <c r="E1144">
        <v>68501.600000000006</v>
      </c>
      <c r="F1144">
        <v>935.5</v>
      </c>
    </row>
    <row r="1145" spans="1:6" x14ac:dyDescent="0.25">
      <c r="B1145" s="1" t="s">
        <v>502</v>
      </c>
      <c r="C1145" t="s">
        <v>397</v>
      </c>
      <c r="D1145">
        <v>51.1</v>
      </c>
      <c r="E1145">
        <v>4478.1000000000004</v>
      </c>
      <c r="F1145">
        <v>74.7</v>
      </c>
    </row>
    <row r="1146" spans="1:6" ht="30" x14ac:dyDescent="0.25">
      <c r="B1146" s="1" t="s">
        <v>558</v>
      </c>
      <c r="C1146" t="s">
        <v>559</v>
      </c>
      <c r="D1146">
        <v>103.4</v>
      </c>
      <c r="E1146">
        <v>9063.4</v>
      </c>
      <c r="F1146">
        <v>90.7</v>
      </c>
    </row>
    <row r="1147" spans="1:6" x14ac:dyDescent="0.25">
      <c r="B1147" s="1" t="s">
        <v>560</v>
      </c>
      <c r="C1147" t="s">
        <v>397</v>
      </c>
      <c r="D1147">
        <v>37.200000000000003</v>
      </c>
      <c r="E1147">
        <v>3260</v>
      </c>
      <c r="F1147">
        <v>43.8</v>
      </c>
    </row>
    <row r="1148" spans="1:6" x14ac:dyDescent="0.25">
      <c r="B1148" s="1" t="s">
        <v>438</v>
      </c>
      <c r="C1148" t="s">
        <v>559</v>
      </c>
      <c r="D1148">
        <v>53.8</v>
      </c>
      <c r="E1148">
        <v>4717.3</v>
      </c>
      <c r="F1148">
        <v>62.8</v>
      </c>
    </row>
    <row r="1149" spans="1:6" x14ac:dyDescent="0.25">
      <c r="B1149" s="1" t="s">
        <v>348</v>
      </c>
      <c r="C1149" t="s">
        <v>532</v>
      </c>
      <c r="D1149">
        <v>71.099999999999994</v>
      </c>
      <c r="E1149">
        <v>6233.7</v>
      </c>
      <c r="F1149">
        <v>596.6</v>
      </c>
    </row>
    <row r="1150" spans="1:6" x14ac:dyDescent="0.25">
      <c r="B1150" s="1" t="s">
        <v>517</v>
      </c>
      <c r="C1150" t="s">
        <v>561</v>
      </c>
      <c r="D1150">
        <v>18.5</v>
      </c>
      <c r="E1150">
        <v>1618.9</v>
      </c>
      <c r="F1150">
        <v>21.9</v>
      </c>
    </row>
    <row r="1151" spans="1:6" x14ac:dyDescent="0.25">
      <c r="B1151" s="1" t="s">
        <v>562</v>
      </c>
      <c r="C1151" t="s">
        <v>443</v>
      </c>
      <c r="D1151">
        <v>206.3</v>
      </c>
      <c r="E1151">
        <v>18091.900000000001</v>
      </c>
      <c r="F1151">
        <v>583.79999999999995</v>
      </c>
    </row>
    <row r="1152" spans="1:6" x14ac:dyDescent="0.25">
      <c r="B1152" s="1" t="s">
        <v>360</v>
      </c>
      <c r="C1152" t="s">
        <v>376</v>
      </c>
      <c r="D1152">
        <v>27.7</v>
      </c>
      <c r="E1152">
        <v>2432.6999999999998</v>
      </c>
      <c r="F1152">
        <v>9.5</v>
      </c>
    </row>
    <row r="1153" spans="1:6" x14ac:dyDescent="0.25">
      <c r="B1153" s="1" t="s">
        <v>360</v>
      </c>
      <c r="C1153" t="s">
        <v>375</v>
      </c>
      <c r="D1153">
        <v>6.7</v>
      </c>
      <c r="E1153">
        <v>588.4</v>
      </c>
      <c r="F1153">
        <v>2.9</v>
      </c>
    </row>
    <row r="1154" spans="1:6" x14ac:dyDescent="0.25">
      <c r="B1154" s="1" t="s">
        <v>563</v>
      </c>
      <c r="C1154" t="s">
        <v>355</v>
      </c>
      <c r="D1154">
        <v>81.2</v>
      </c>
      <c r="E1154">
        <v>7120.2</v>
      </c>
      <c r="F1154">
        <v>43.1</v>
      </c>
    </row>
    <row r="1155" spans="1:6" x14ac:dyDescent="0.25">
      <c r="B1155" s="1" t="s">
        <v>466</v>
      </c>
      <c r="C1155" t="s">
        <v>353</v>
      </c>
      <c r="D1155">
        <v>106.5</v>
      </c>
      <c r="E1155">
        <v>9339.5</v>
      </c>
      <c r="F1155">
        <v>39.700000000000003</v>
      </c>
    </row>
    <row r="1156" spans="1:6" x14ac:dyDescent="0.25">
      <c r="B1156" s="1" t="s">
        <v>354</v>
      </c>
      <c r="C1156" t="s">
        <v>355</v>
      </c>
      <c r="D1156">
        <v>210.8</v>
      </c>
      <c r="E1156">
        <v>18487.5</v>
      </c>
      <c r="F1156">
        <v>111.8</v>
      </c>
    </row>
    <row r="1157" spans="1:6" x14ac:dyDescent="0.25">
      <c r="B1157" s="1" t="s">
        <v>352</v>
      </c>
      <c r="C1157" t="s">
        <v>353</v>
      </c>
      <c r="D1157">
        <v>208.5</v>
      </c>
      <c r="E1157">
        <v>18280.8</v>
      </c>
      <c r="F1157">
        <v>77.599999999999994</v>
      </c>
    </row>
    <row r="1158" spans="1:6" x14ac:dyDescent="0.25">
      <c r="A1158" t="s">
        <v>334</v>
      </c>
      <c r="D1158" s="50">
        <f>SUM(D1143:D1157)</f>
        <v>2249.5</v>
      </c>
      <c r="E1158" s="50">
        <f>SUM(E1143:E1157)</f>
        <v>197258</v>
      </c>
      <c r="F1158" s="50">
        <f>SUM(F1143:F1157)</f>
        <v>3035.9</v>
      </c>
    </row>
    <row r="1159" spans="1:6" x14ac:dyDescent="0.25">
      <c r="A1159" s="50" t="s">
        <v>335</v>
      </c>
    </row>
    <row r="1160" spans="1:6" x14ac:dyDescent="0.25">
      <c r="B1160" s="1" t="s">
        <v>356</v>
      </c>
      <c r="C1160" t="s">
        <v>397</v>
      </c>
      <c r="D1160">
        <v>67.599999999999994</v>
      </c>
      <c r="E1160">
        <v>4941</v>
      </c>
      <c r="F1160">
        <v>79.599999999999994</v>
      </c>
    </row>
    <row r="1161" spans="1:6" x14ac:dyDescent="0.25">
      <c r="B1161" s="1" t="s">
        <v>467</v>
      </c>
      <c r="C1161" t="s">
        <v>532</v>
      </c>
      <c r="D1161">
        <v>4</v>
      </c>
      <c r="E1161">
        <v>291.60000000000002</v>
      </c>
      <c r="F1161">
        <v>49.9</v>
      </c>
    </row>
    <row r="1162" spans="1:6" x14ac:dyDescent="0.25">
      <c r="B1162" s="1" t="s">
        <v>546</v>
      </c>
      <c r="C1162" t="s">
        <v>443</v>
      </c>
      <c r="D1162">
        <v>21.1</v>
      </c>
      <c r="E1162">
        <v>1538.9</v>
      </c>
      <c r="F1162">
        <v>62.7</v>
      </c>
    </row>
    <row r="1163" spans="1:6" x14ac:dyDescent="0.25">
      <c r="B1163" s="1" t="s">
        <v>447</v>
      </c>
      <c r="C1163" t="s">
        <v>376</v>
      </c>
      <c r="D1163">
        <v>16.600000000000001</v>
      </c>
      <c r="E1163">
        <v>1216.0999999999999</v>
      </c>
      <c r="F1163">
        <v>5.7</v>
      </c>
    </row>
    <row r="1164" spans="1:6" x14ac:dyDescent="0.25">
      <c r="B1164" s="1" t="s">
        <v>447</v>
      </c>
      <c r="C1164" t="s">
        <v>376</v>
      </c>
      <c r="D1164">
        <v>14.1</v>
      </c>
      <c r="E1164">
        <v>1033.4000000000001</v>
      </c>
      <c r="F1164">
        <v>4.8</v>
      </c>
    </row>
    <row r="1165" spans="1:6" x14ac:dyDescent="0.25">
      <c r="B1165" s="1" t="s">
        <v>403</v>
      </c>
      <c r="C1165" t="s">
        <v>361</v>
      </c>
      <c r="D1165">
        <v>6.3</v>
      </c>
      <c r="E1165">
        <v>459.7</v>
      </c>
      <c r="F1165">
        <v>2</v>
      </c>
    </row>
    <row r="1166" spans="1:6" x14ac:dyDescent="0.25">
      <c r="B1166" s="1" t="s">
        <v>564</v>
      </c>
      <c r="C1166" t="s">
        <v>353</v>
      </c>
      <c r="D1166">
        <v>7.8</v>
      </c>
      <c r="E1166">
        <v>571.9</v>
      </c>
      <c r="F1166">
        <v>2.9</v>
      </c>
    </row>
    <row r="1167" spans="1:6" x14ac:dyDescent="0.25">
      <c r="B1167" s="1" t="s">
        <v>565</v>
      </c>
      <c r="C1167" t="s">
        <v>355</v>
      </c>
      <c r="D1167">
        <v>29.2</v>
      </c>
      <c r="E1167">
        <v>2135.4</v>
      </c>
      <c r="F1167">
        <v>15.5</v>
      </c>
    </row>
    <row r="1168" spans="1:6" x14ac:dyDescent="0.25">
      <c r="A1168" t="s">
        <v>343</v>
      </c>
      <c r="D1168">
        <f>SUM(D1160:D1167)</f>
        <v>166.7</v>
      </c>
      <c r="E1168">
        <f>SUM(E1160:E1167)</f>
        <v>12188</v>
      </c>
      <c r="F1168">
        <f>SUM(F1160:F1167)</f>
        <v>223.1</v>
      </c>
    </row>
    <row r="1170" spans="1:6" x14ac:dyDescent="0.25">
      <c r="D1170" t="s">
        <v>344</v>
      </c>
      <c r="E1170">
        <f>SUM(E1158,E1168)</f>
        <v>209446</v>
      </c>
      <c r="F1170">
        <f>SUM(F1158,F1168)</f>
        <v>3259</v>
      </c>
    </row>
    <row r="1172" spans="1:6" x14ac:dyDescent="0.25">
      <c r="A1172" s="50" t="s">
        <v>225</v>
      </c>
    </row>
    <row r="1173" spans="1:6" x14ac:dyDescent="0.25">
      <c r="A1173" s="50" t="s">
        <v>319</v>
      </c>
      <c r="B1173" s="24"/>
      <c r="C1173" s="24"/>
      <c r="D1173" s="24"/>
      <c r="E1173" s="24"/>
      <c r="F1173" s="24"/>
    </row>
    <row r="1174" spans="1:6" ht="15" customHeight="1" x14ac:dyDescent="0.25">
      <c r="B1174" s="1" t="s">
        <v>396</v>
      </c>
      <c r="C1174" t="s">
        <v>346</v>
      </c>
      <c r="D1174">
        <v>2821.2</v>
      </c>
      <c r="E1174">
        <v>261151</v>
      </c>
      <c r="F1174">
        <v>2948.6</v>
      </c>
    </row>
    <row r="1175" spans="1:6" x14ac:dyDescent="0.25">
      <c r="B1175" s="1" t="s">
        <v>396</v>
      </c>
      <c r="C1175" t="s">
        <v>346</v>
      </c>
      <c r="D1175">
        <v>978.8</v>
      </c>
      <c r="E1175">
        <v>90604.800000000003</v>
      </c>
      <c r="F1175">
        <v>846.2</v>
      </c>
    </row>
    <row r="1176" spans="1:6" x14ac:dyDescent="0.25">
      <c r="B1176" s="1" t="s">
        <v>347</v>
      </c>
      <c r="C1176" t="s">
        <v>346</v>
      </c>
      <c r="D1176">
        <v>107.4</v>
      </c>
      <c r="E1176">
        <v>9946.1</v>
      </c>
      <c r="F1176">
        <v>186.4</v>
      </c>
    </row>
    <row r="1177" spans="1:6" x14ac:dyDescent="0.25">
      <c r="B1177" s="1" t="s">
        <v>566</v>
      </c>
      <c r="C1177" t="s">
        <v>346</v>
      </c>
      <c r="D1177">
        <v>100.9</v>
      </c>
      <c r="E1177">
        <v>9340.2999999999993</v>
      </c>
      <c r="F1177">
        <v>104.8</v>
      </c>
    </row>
    <row r="1178" spans="1:6" x14ac:dyDescent="0.25">
      <c r="B1178" s="1" t="s">
        <v>440</v>
      </c>
      <c r="C1178" t="s">
        <v>567</v>
      </c>
      <c r="D1178">
        <v>1635.8</v>
      </c>
      <c r="E1178">
        <v>151425.4</v>
      </c>
      <c r="F1178">
        <v>1960</v>
      </c>
    </row>
    <row r="1179" spans="1:6" x14ac:dyDescent="0.25">
      <c r="B1179" s="1" t="s">
        <v>458</v>
      </c>
      <c r="C1179" t="s">
        <v>482</v>
      </c>
      <c r="D1179">
        <v>842.3</v>
      </c>
      <c r="E1179">
        <v>77966.899999999994</v>
      </c>
      <c r="F1179">
        <v>1640.1</v>
      </c>
    </row>
    <row r="1180" spans="1:6" x14ac:dyDescent="0.25">
      <c r="B1180" s="1" t="s">
        <v>354</v>
      </c>
      <c r="C1180" t="s">
        <v>355</v>
      </c>
      <c r="D1180">
        <v>1539</v>
      </c>
      <c r="E1180">
        <v>142458.5</v>
      </c>
      <c r="F1180">
        <v>814.8</v>
      </c>
    </row>
    <row r="1181" spans="1:6" x14ac:dyDescent="0.25">
      <c r="B1181" s="1" t="s">
        <v>352</v>
      </c>
      <c r="C1181" t="s">
        <v>353</v>
      </c>
      <c r="D1181">
        <v>319</v>
      </c>
      <c r="E1181">
        <v>29531</v>
      </c>
      <c r="F1181">
        <v>118.7</v>
      </c>
    </row>
    <row r="1182" spans="1:6" x14ac:dyDescent="0.25">
      <c r="A1182" t="s">
        <v>334</v>
      </c>
      <c r="D1182" s="50">
        <f>SUM(D1174:D1181)</f>
        <v>8344.4000000000015</v>
      </c>
      <c r="E1182" s="50">
        <f>SUM(E1174:E1181)</f>
        <v>772424</v>
      </c>
      <c r="F1182" s="50">
        <f>SUM(F1174:F1180)</f>
        <v>8500.9</v>
      </c>
    </row>
    <row r="1183" spans="1:6" x14ac:dyDescent="0.25">
      <c r="A1183" s="50" t="s">
        <v>335</v>
      </c>
    </row>
    <row r="1184" spans="1:6" x14ac:dyDescent="0.25">
      <c r="B1184" s="1" t="s">
        <v>356</v>
      </c>
      <c r="C1184" t="s">
        <v>346</v>
      </c>
      <c r="D1184">
        <v>576.20000000000005</v>
      </c>
      <c r="E1184">
        <v>44915.9</v>
      </c>
      <c r="F1184">
        <v>591.29999999999995</v>
      </c>
    </row>
    <row r="1185" spans="1:6" x14ac:dyDescent="0.25">
      <c r="B1185" s="1" t="s">
        <v>463</v>
      </c>
      <c r="C1185" t="s">
        <v>567</v>
      </c>
      <c r="D1185">
        <v>128.30000000000001</v>
      </c>
      <c r="E1185">
        <v>9999.7000000000007</v>
      </c>
      <c r="F1185">
        <v>158.80000000000001</v>
      </c>
    </row>
    <row r="1186" spans="1:6" x14ac:dyDescent="0.25">
      <c r="B1186" s="1" t="s">
        <v>358</v>
      </c>
      <c r="C1186" t="s">
        <v>482</v>
      </c>
      <c r="D1186">
        <v>146.69999999999999</v>
      </c>
      <c r="E1186">
        <v>11438.3</v>
      </c>
      <c r="F1186">
        <v>299.5</v>
      </c>
    </row>
    <row r="1187" spans="1:6" x14ac:dyDescent="0.25">
      <c r="B1187" s="1" t="s">
        <v>360</v>
      </c>
      <c r="C1187" t="s">
        <v>376</v>
      </c>
      <c r="D1187">
        <v>258.2</v>
      </c>
      <c r="E1187">
        <v>20124.900000000001</v>
      </c>
      <c r="F1187">
        <v>65.7</v>
      </c>
    </row>
    <row r="1188" spans="1:6" x14ac:dyDescent="0.25">
      <c r="B1188" s="1" t="s">
        <v>360</v>
      </c>
      <c r="C1188" t="s">
        <v>355</v>
      </c>
      <c r="D1188">
        <v>8</v>
      </c>
      <c r="E1188">
        <v>626.70000000000005</v>
      </c>
      <c r="F1188">
        <v>3.2</v>
      </c>
    </row>
    <row r="1189" spans="1:6" x14ac:dyDescent="0.25">
      <c r="B1189" s="1" t="s">
        <v>564</v>
      </c>
      <c r="C1189" t="s">
        <v>353</v>
      </c>
      <c r="D1189">
        <v>15.3</v>
      </c>
      <c r="E1189">
        <v>1189.5999999999999</v>
      </c>
      <c r="F1189">
        <v>5.7</v>
      </c>
    </row>
    <row r="1190" spans="1:6" x14ac:dyDescent="0.25">
      <c r="B1190" s="1" t="s">
        <v>564</v>
      </c>
      <c r="C1190" t="s">
        <v>355</v>
      </c>
      <c r="D1190">
        <v>216.4</v>
      </c>
      <c r="E1190">
        <v>16869.2</v>
      </c>
      <c r="F1190">
        <v>114.6</v>
      </c>
    </row>
    <row r="1191" spans="1:6" x14ac:dyDescent="0.25">
      <c r="A1191" t="s">
        <v>343</v>
      </c>
      <c r="D1191">
        <f>SUM(D1184:D1190)</f>
        <v>1349.1000000000001</v>
      </c>
      <c r="E1191">
        <f>SUM(E1184:E1190)</f>
        <v>105164.30000000002</v>
      </c>
      <c r="F1191">
        <f>SUM(F1184:F1190)</f>
        <v>1238.8</v>
      </c>
    </row>
    <row r="1193" spans="1:6" x14ac:dyDescent="0.25">
      <c r="D1193" t="s">
        <v>344</v>
      </c>
      <c r="E1193">
        <f>SUM(E1182,E1191)</f>
        <v>877588.3</v>
      </c>
      <c r="F1193">
        <f>SUM(F1182,F1191)</f>
        <v>9739.6999999999989</v>
      </c>
    </row>
    <row r="1195" spans="1:6" x14ac:dyDescent="0.25">
      <c r="A1195" s="50" t="s">
        <v>228</v>
      </c>
    </row>
    <row r="1196" spans="1:6" x14ac:dyDescent="0.25">
      <c r="A1196" s="50" t="s">
        <v>319</v>
      </c>
      <c r="B1196" s="24"/>
      <c r="C1196" s="24"/>
      <c r="D1196" s="24"/>
      <c r="E1196" s="24"/>
      <c r="F1196" s="24"/>
    </row>
    <row r="1197" spans="1:6" ht="15" customHeight="1" x14ac:dyDescent="0.25">
      <c r="B1197" s="1" t="s">
        <v>396</v>
      </c>
      <c r="C1197" t="s">
        <v>346</v>
      </c>
      <c r="D1197">
        <v>1766.3</v>
      </c>
      <c r="E1197">
        <v>163499.5</v>
      </c>
      <c r="F1197">
        <v>1583</v>
      </c>
    </row>
    <row r="1198" spans="1:6" x14ac:dyDescent="0.25">
      <c r="B1198" s="1" t="s">
        <v>568</v>
      </c>
      <c r="C1198" t="s">
        <v>346</v>
      </c>
      <c r="D1198">
        <v>26.7</v>
      </c>
      <c r="E1198">
        <v>2471.4</v>
      </c>
      <c r="F1198">
        <v>28</v>
      </c>
    </row>
    <row r="1199" spans="1:6" x14ac:dyDescent="0.25">
      <c r="B1199" s="1" t="s">
        <v>458</v>
      </c>
      <c r="C1199" t="s">
        <v>567</v>
      </c>
      <c r="D1199">
        <v>309.89999999999998</v>
      </c>
      <c r="E1199">
        <v>28685.200000000001</v>
      </c>
      <c r="F1199">
        <v>592</v>
      </c>
    </row>
    <row r="1200" spans="1:6" x14ac:dyDescent="0.25">
      <c r="B1200" s="1" t="s">
        <v>457</v>
      </c>
      <c r="C1200" t="s">
        <v>569</v>
      </c>
      <c r="D1200">
        <v>332.9</v>
      </c>
      <c r="E1200">
        <v>30818.9</v>
      </c>
      <c r="F1200">
        <v>601.4</v>
      </c>
    </row>
    <row r="1201" spans="1:6" x14ac:dyDescent="0.25">
      <c r="B1201" s="1" t="s">
        <v>570</v>
      </c>
      <c r="C1201" t="s">
        <v>361</v>
      </c>
      <c r="D1201">
        <v>14.9</v>
      </c>
      <c r="E1201">
        <v>1381.1</v>
      </c>
      <c r="F1201">
        <v>5.4</v>
      </c>
    </row>
    <row r="1202" spans="1:6" x14ac:dyDescent="0.25">
      <c r="B1202" s="1" t="s">
        <v>570</v>
      </c>
      <c r="C1202" t="s">
        <v>355</v>
      </c>
      <c r="D1202">
        <v>15.6</v>
      </c>
      <c r="E1202">
        <v>1441.3</v>
      </c>
      <c r="F1202">
        <v>6.7</v>
      </c>
    </row>
    <row r="1203" spans="1:6" x14ac:dyDescent="0.25">
      <c r="B1203" s="1" t="s">
        <v>444</v>
      </c>
      <c r="C1203" t="s">
        <v>355</v>
      </c>
      <c r="D1203">
        <v>76.599999999999994</v>
      </c>
      <c r="E1203">
        <v>7088.2</v>
      </c>
      <c r="F1203">
        <v>41.3</v>
      </c>
    </row>
    <row r="1204" spans="1:6" x14ac:dyDescent="0.25">
      <c r="B1204" s="1" t="s">
        <v>354</v>
      </c>
      <c r="C1204" t="s">
        <v>355</v>
      </c>
      <c r="D1204">
        <v>484.6</v>
      </c>
      <c r="E1204">
        <v>44862.3</v>
      </c>
      <c r="F1204">
        <v>261.2</v>
      </c>
    </row>
    <row r="1205" spans="1:6" x14ac:dyDescent="0.25">
      <c r="B1205" s="1" t="s">
        <v>352</v>
      </c>
      <c r="C1205" t="s">
        <v>353</v>
      </c>
      <c r="D1205">
        <v>172.6</v>
      </c>
      <c r="E1205">
        <v>15974.7</v>
      </c>
      <c r="F1205">
        <v>65</v>
      </c>
    </row>
    <row r="1206" spans="1:6" x14ac:dyDescent="0.25">
      <c r="A1206" t="s">
        <v>334</v>
      </c>
      <c r="D1206" s="50">
        <f>SUM(D1197:D1205)</f>
        <v>3200.1</v>
      </c>
      <c r="E1206" s="50">
        <f>SUM(E1197:E1205)</f>
        <v>296222.60000000003</v>
      </c>
      <c r="F1206" s="50">
        <f>SUM(F1197:F1205)</f>
        <v>3184</v>
      </c>
    </row>
    <row r="1207" spans="1:6" x14ac:dyDescent="0.25">
      <c r="A1207" s="50" t="s">
        <v>335</v>
      </c>
    </row>
    <row r="1208" spans="1:6" x14ac:dyDescent="0.25">
      <c r="B1208" s="1" t="s">
        <v>356</v>
      </c>
      <c r="C1208" t="s">
        <v>346</v>
      </c>
      <c r="D1208">
        <v>119.7</v>
      </c>
      <c r="E1208">
        <v>9333.2000000000007</v>
      </c>
      <c r="F1208">
        <v>105.8</v>
      </c>
    </row>
    <row r="1209" spans="1:6" x14ac:dyDescent="0.25">
      <c r="B1209" s="1" t="s">
        <v>467</v>
      </c>
      <c r="C1209" t="s">
        <v>548</v>
      </c>
      <c r="D1209">
        <v>23.7</v>
      </c>
      <c r="E1209">
        <v>1843.7</v>
      </c>
      <c r="F1209">
        <v>45.3</v>
      </c>
    </row>
    <row r="1210" spans="1:6" x14ac:dyDescent="0.25">
      <c r="B1210" s="1" t="s">
        <v>358</v>
      </c>
      <c r="C1210" t="s">
        <v>567</v>
      </c>
      <c r="D1210">
        <v>27.3</v>
      </c>
      <c r="E1210">
        <v>2128.3000000000002</v>
      </c>
      <c r="F1210">
        <v>54.7</v>
      </c>
    </row>
    <row r="1211" spans="1:6" x14ac:dyDescent="0.25">
      <c r="B1211" s="1" t="s">
        <v>447</v>
      </c>
      <c r="C1211" t="s">
        <v>361</v>
      </c>
      <c r="D1211">
        <v>24.2</v>
      </c>
      <c r="E1211">
        <v>1887.2</v>
      </c>
      <c r="F1211">
        <v>8.5</v>
      </c>
    </row>
    <row r="1212" spans="1:6" x14ac:dyDescent="0.25">
      <c r="B1212" s="1" t="s">
        <v>359</v>
      </c>
      <c r="C1212" t="s">
        <v>355</v>
      </c>
      <c r="D1212">
        <v>69.900000000000006</v>
      </c>
      <c r="E1212">
        <v>5445.3</v>
      </c>
      <c r="F1212">
        <v>26.3</v>
      </c>
    </row>
    <row r="1213" spans="1:6" x14ac:dyDescent="0.25">
      <c r="A1213" t="s">
        <v>343</v>
      </c>
      <c r="D1213">
        <f>SUM(D1208:D1212)</f>
        <v>264.8</v>
      </c>
      <c r="E1213">
        <f>SUM(E1208:E1212)</f>
        <v>20637.7</v>
      </c>
      <c r="F1213">
        <f>SUM(F1208:F1212)</f>
        <v>240.60000000000002</v>
      </c>
    </row>
    <row r="1215" spans="1:6" x14ac:dyDescent="0.25">
      <c r="D1215" t="s">
        <v>344</v>
      </c>
      <c r="E1215">
        <f>SUM(E1206,E1213)</f>
        <v>316860.30000000005</v>
      </c>
      <c r="F1215">
        <f>SUM(F1206,F1213)</f>
        <v>3424.6</v>
      </c>
    </row>
    <row r="1217" spans="1:6" x14ac:dyDescent="0.25">
      <c r="A1217" s="50" t="s">
        <v>230</v>
      </c>
    </row>
    <row r="1218" spans="1:6" x14ac:dyDescent="0.25">
      <c r="A1218" s="50" t="s">
        <v>319</v>
      </c>
      <c r="B1218" s="24"/>
      <c r="C1218" s="24"/>
      <c r="D1218" s="24"/>
      <c r="E1218" s="24"/>
      <c r="F1218" s="24"/>
    </row>
    <row r="1219" spans="1:6" ht="15" customHeight="1" x14ac:dyDescent="0.25">
      <c r="B1219" s="1" t="s">
        <v>434</v>
      </c>
      <c r="C1219" t="s">
        <v>571</v>
      </c>
      <c r="D1219">
        <v>1040.5999999999999</v>
      </c>
      <c r="E1219">
        <v>91255</v>
      </c>
      <c r="F1219">
        <v>979</v>
      </c>
    </row>
    <row r="1220" spans="1:6" x14ac:dyDescent="0.25">
      <c r="B1220" s="1" t="s">
        <v>434</v>
      </c>
      <c r="C1220" t="s">
        <v>571</v>
      </c>
      <c r="D1220">
        <v>146.5</v>
      </c>
      <c r="E1220">
        <v>12849</v>
      </c>
      <c r="F1220">
        <v>126</v>
      </c>
    </row>
    <row r="1221" spans="1:6" x14ac:dyDescent="0.25">
      <c r="B1221" s="1" t="s">
        <v>434</v>
      </c>
      <c r="C1221" t="s">
        <v>439</v>
      </c>
      <c r="D1221">
        <v>716</v>
      </c>
      <c r="E1221">
        <v>62792</v>
      </c>
      <c r="F1221">
        <v>497</v>
      </c>
    </row>
    <row r="1222" spans="1:6" x14ac:dyDescent="0.25">
      <c r="B1222" s="1" t="s">
        <v>434</v>
      </c>
      <c r="C1222" t="s">
        <v>555</v>
      </c>
      <c r="D1222">
        <v>271</v>
      </c>
      <c r="E1222">
        <v>23762</v>
      </c>
      <c r="F1222">
        <v>253</v>
      </c>
    </row>
    <row r="1223" spans="1:6" x14ac:dyDescent="0.25">
      <c r="B1223" s="1" t="s">
        <v>434</v>
      </c>
      <c r="C1223" t="s">
        <v>572</v>
      </c>
      <c r="D1223">
        <v>6.9</v>
      </c>
      <c r="E1223">
        <v>601</v>
      </c>
      <c r="F1223">
        <v>15</v>
      </c>
    </row>
    <row r="1224" spans="1:6" x14ac:dyDescent="0.25">
      <c r="B1224" s="1" t="s">
        <v>573</v>
      </c>
      <c r="C1224" t="s">
        <v>571</v>
      </c>
      <c r="D1224">
        <v>5.9</v>
      </c>
      <c r="E1224">
        <v>286</v>
      </c>
      <c r="F1224">
        <v>4</v>
      </c>
    </row>
    <row r="1225" spans="1:6" x14ac:dyDescent="0.25">
      <c r="B1225" s="1" t="s">
        <v>413</v>
      </c>
      <c r="C1225" t="s">
        <v>474</v>
      </c>
      <c r="D1225">
        <v>347</v>
      </c>
      <c r="E1225">
        <v>16907</v>
      </c>
      <c r="F1225">
        <v>253</v>
      </c>
    </row>
    <row r="1226" spans="1:6" x14ac:dyDescent="0.25">
      <c r="B1226" s="1" t="s">
        <v>574</v>
      </c>
      <c r="C1226" t="s">
        <v>474</v>
      </c>
      <c r="D1226">
        <v>419.8</v>
      </c>
      <c r="E1226">
        <v>36811</v>
      </c>
      <c r="F1226">
        <v>306</v>
      </c>
    </row>
    <row r="1227" spans="1:6" x14ac:dyDescent="0.25">
      <c r="B1227" s="1" t="s">
        <v>575</v>
      </c>
      <c r="C1227" t="s">
        <v>474</v>
      </c>
      <c r="D1227">
        <v>11.3</v>
      </c>
      <c r="E1227">
        <v>988</v>
      </c>
      <c r="F1227">
        <v>8</v>
      </c>
    </row>
    <row r="1228" spans="1:6" x14ac:dyDescent="0.25">
      <c r="B1228" s="1" t="s">
        <v>374</v>
      </c>
      <c r="C1228" t="s">
        <v>576</v>
      </c>
      <c r="D1228">
        <v>877.6</v>
      </c>
      <c r="E1228">
        <v>76962</v>
      </c>
      <c r="F1228">
        <v>442</v>
      </c>
    </row>
    <row r="1229" spans="1:6" x14ac:dyDescent="0.25">
      <c r="B1229" s="1" t="s">
        <v>374</v>
      </c>
      <c r="C1229" t="s">
        <v>376</v>
      </c>
      <c r="D1229">
        <v>590</v>
      </c>
      <c r="E1229">
        <v>51741</v>
      </c>
      <c r="F1229">
        <v>167</v>
      </c>
    </row>
    <row r="1230" spans="1:6" x14ac:dyDescent="0.25">
      <c r="A1230" t="s">
        <v>334</v>
      </c>
      <c r="D1230" s="50">
        <f>SUM(D1219:D1229)</f>
        <v>4432.6000000000004</v>
      </c>
      <c r="E1230" s="50">
        <f>SUM(E1219:E1229)</f>
        <v>374954</v>
      </c>
      <c r="F1230" s="50">
        <f>SUM(F1219:F1229)</f>
        <v>3050</v>
      </c>
    </row>
    <row r="1231" spans="1:6" x14ac:dyDescent="0.25">
      <c r="A1231" s="50" t="s">
        <v>335</v>
      </c>
    </row>
    <row r="1232" spans="1:6" x14ac:dyDescent="0.25">
      <c r="B1232" s="1" t="s">
        <v>434</v>
      </c>
      <c r="C1232" t="s">
        <v>571</v>
      </c>
      <c r="D1232">
        <v>43.8</v>
      </c>
      <c r="E1232">
        <v>2561</v>
      </c>
      <c r="F1232">
        <v>30</v>
      </c>
    </row>
    <row r="1233" spans="1:6" x14ac:dyDescent="0.25">
      <c r="B1233" s="1" t="s">
        <v>434</v>
      </c>
      <c r="C1233" t="s">
        <v>571</v>
      </c>
      <c r="D1233">
        <v>27.3</v>
      </c>
      <c r="E1233">
        <v>1596</v>
      </c>
      <c r="F1233">
        <v>15</v>
      </c>
    </row>
    <row r="1234" spans="1:6" x14ac:dyDescent="0.25">
      <c r="B1234" s="1" t="s">
        <v>434</v>
      </c>
      <c r="C1234" t="s">
        <v>423</v>
      </c>
      <c r="D1234">
        <v>32.4</v>
      </c>
      <c r="E1234">
        <v>1894</v>
      </c>
      <c r="F1234">
        <v>8</v>
      </c>
    </row>
    <row r="1235" spans="1:6" x14ac:dyDescent="0.25">
      <c r="B1235" s="1" t="s">
        <v>434</v>
      </c>
      <c r="C1235" t="s">
        <v>425</v>
      </c>
      <c r="D1235">
        <v>35.5</v>
      </c>
      <c r="E1235">
        <v>2073</v>
      </c>
      <c r="F1235">
        <v>33</v>
      </c>
    </row>
    <row r="1236" spans="1:6" x14ac:dyDescent="0.25">
      <c r="B1236" s="1" t="s">
        <v>434</v>
      </c>
      <c r="C1236" t="s">
        <v>577</v>
      </c>
      <c r="D1236">
        <v>63.4</v>
      </c>
      <c r="E1236">
        <v>3707</v>
      </c>
      <c r="F1236">
        <v>60</v>
      </c>
    </row>
    <row r="1237" spans="1:6" x14ac:dyDescent="0.25">
      <c r="B1237" s="1" t="s">
        <v>434</v>
      </c>
      <c r="C1237" t="s">
        <v>577</v>
      </c>
      <c r="D1237">
        <v>111.2</v>
      </c>
      <c r="E1237">
        <v>6499</v>
      </c>
      <c r="F1237">
        <v>37</v>
      </c>
    </row>
    <row r="1238" spans="1:6" x14ac:dyDescent="0.25">
      <c r="B1238" s="1" t="s">
        <v>413</v>
      </c>
      <c r="C1238" t="s">
        <v>474</v>
      </c>
      <c r="D1238">
        <v>46.9</v>
      </c>
      <c r="E1238">
        <v>914</v>
      </c>
      <c r="F1238">
        <v>36</v>
      </c>
    </row>
    <row r="1239" spans="1:6" x14ac:dyDescent="0.25">
      <c r="B1239" s="1" t="s">
        <v>380</v>
      </c>
      <c r="C1239" t="s">
        <v>537</v>
      </c>
      <c r="D1239">
        <v>35.299999999999997</v>
      </c>
      <c r="E1239">
        <v>1376</v>
      </c>
      <c r="F1239">
        <v>28</v>
      </c>
    </row>
    <row r="1240" spans="1:6" x14ac:dyDescent="0.25">
      <c r="B1240" s="1" t="s">
        <v>578</v>
      </c>
      <c r="C1240" t="s">
        <v>474</v>
      </c>
      <c r="D1240">
        <v>86</v>
      </c>
      <c r="E1240">
        <v>5030</v>
      </c>
      <c r="F1240">
        <v>36</v>
      </c>
    </row>
    <row r="1241" spans="1:6" x14ac:dyDescent="0.25">
      <c r="B1241" s="1" t="s">
        <v>374</v>
      </c>
      <c r="C1241" t="s">
        <v>375</v>
      </c>
      <c r="D1241">
        <v>10.1</v>
      </c>
      <c r="E1241">
        <v>590</v>
      </c>
      <c r="F1241">
        <v>5</v>
      </c>
    </row>
    <row r="1242" spans="1:6" x14ac:dyDescent="0.25">
      <c r="B1242" s="1" t="s">
        <v>374</v>
      </c>
      <c r="C1242" t="s">
        <v>376</v>
      </c>
      <c r="D1242">
        <v>100.3</v>
      </c>
      <c r="E1242">
        <v>5864</v>
      </c>
      <c r="F1242">
        <v>28</v>
      </c>
    </row>
    <row r="1243" spans="1:6" x14ac:dyDescent="0.25">
      <c r="B1243" s="1" t="s">
        <v>367</v>
      </c>
      <c r="C1243" t="s">
        <v>361</v>
      </c>
      <c r="D1243">
        <v>6.8</v>
      </c>
      <c r="E1243">
        <v>398</v>
      </c>
      <c r="F1243">
        <v>2</v>
      </c>
    </row>
    <row r="1244" spans="1:6" x14ac:dyDescent="0.25">
      <c r="B1244" s="1" t="s">
        <v>367</v>
      </c>
      <c r="C1244" t="s">
        <v>376</v>
      </c>
      <c r="D1244">
        <v>18.399999999999999</v>
      </c>
      <c r="E1244">
        <v>1076</v>
      </c>
      <c r="F1244">
        <v>4</v>
      </c>
    </row>
    <row r="1245" spans="1:6" x14ac:dyDescent="0.25">
      <c r="B1245" s="1" t="s">
        <v>579</v>
      </c>
      <c r="C1245" t="s">
        <v>376</v>
      </c>
      <c r="D1245">
        <v>9.1999999999999993</v>
      </c>
      <c r="E1245">
        <v>179</v>
      </c>
      <c r="F1245">
        <v>2.5</v>
      </c>
    </row>
    <row r="1246" spans="1:6" x14ac:dyDescent="0.25">
      <c r="B1246" s="1" t="s">
        <v>580</v>
      </c>
      <c r="C1246" t="s">
        <v>376</v>
      </c>
      <c r="D1246">
        <v>229.7</v>
      </c>
      <c r="E1246">
        <v>13429</v>
      </c>
      <c r="F1246">
        <v>50</v>
      </c>
    </row>
    <row r="1247" spans="1:6" x14ac:dyDescent="0.25">
      <c r="A1247" t="s">
        <v>343</v>
      </c>
      <c r="D1247">
        <f>SUM(D1232:D1246)</f>
        <v>856.3</v>
      </c>
      <c r="E1247">
        <f>SUM(E1232:E1246)</f>
        <v>47186</v>
      </c>
      <c r="F1247">
        <f>SUM(F1232:F1246)</f>
        <v>374.5</v>
      </c>
    </row>
    <row r="1249" spans="1:6" x14ac:dyDescent="0.25">
      <c r="D1249" t="s">
        <v>344</v>
      </c>
      <c r="E1249">
        <f>SUM(E1230,E1247)</f>
        <v>422140</v>
      </c>
      <c r="F1249">
        <f>SUM(F1230,F1247)</f>
        <v>3424.5</v>
      </c>
    </row>
    <row r="1251" spans="1:6" x14ac:dyDescent="0.25">
      <c r="A1251" s="50" t="s">
        <v>232</v>
      </c>
    </row>
    <row r="1252" spans="1:6" x14ac:dyDescent="0.25">
      <c r="A1252" s="50" t="s">
        <v>319</v>
      </c>
      <c r="B1252" s="24"/>
      <c r="C1252" s="24"/>
      <c r="D1252" s="24"/>
      <c r="E1252" s="24"/>
      <c r="F1252" s="24"/>
    </row>
    <row r="1253" spans="1:6" ht="15" customHeight="1" x14ac:dyDescent="0.25">
      <c r="B1253" s="1" t="s">
        <v>434</v>
      </c>
      <c r="C1253" t="s">
        <v>346</v>
      </c>
      <c r="D1253">
        <v>1032.9000000000001</v>
      </c>
      <c r="E1253">
        <v>90577</v>
      </c>
      <c r="F1253">
        <v>803.4</v>
      </c>
    </row>
    <row r="1254" spans="1:6" x14ac:dyDescent="0.25">
      <c r="B1254" s="1" t="s">
        <v>434</v>
      </c>
      <c r="C1254" t="s">
        <v>346</v>
      </c>
      <c r="D1254">
        <v>29.7</v>
      </c>
      <c r="E1254">
        <v>1735</v>
      </c>
      <c r="F1254">
        <v>17.5</v>
      </c>
    </row>
    <row r="1255" spans="1:6" x14ac:dyDescent="0.25">
      <c r="B1255" s="1" t="s">
        <v>385</v>
      </c>
      <c r="C1255" t="s">
        <v>351</v>
      </c>
      <c r="D1255">
        <v>796</v>
      </c>
      <c r="E1255">
        <v>69803</v>
      </c>
      <c r="F1255" s="1">
        <v>607.80999999999995</v>
      </c>
    </row>
    <row r="1256" spans="1:6" x14ac:dyDescent="0.25">
      <c r="B1256" s="1" t="s">
        <v>413</v>
      </c>
      <c r="C1256" t="s">
        <v>474</v>
      </c>
      <c r="D1256">
        <v>723.6</v>
      </c>
      <c r="E1256">
        <v>42304</v>
      </c>
      <c r="F1256" s="1">
        <v>636.24</v>
      </c>
    </row>
    <row r="1257" spans="1:6" x14ac:dyDescent="0.25">
      <c r="B1257" s="1" t="s">
        <v>374</v>
      </c>
      <c r="C1257" t="s">
        <v>375</v>
      </c>
      <c r="D1257">
        <v>478.9</v>
      </c>
      <c r="E1257">
        <v>41998</v>
      </c>
      <c r="F1257" s="1">
        <v>253.3</v>
      </c>
    </row>
    <row r="1258" spans="1:6" x14ac:dyDescent="0.25">
      <c r="B1258" s="1" t="s">
        <v>374</v>
      </c>
      <c r="C1258" t="s">
        <v>376</v>
      </c>
      <c r="D1258">
        <v>184.7</v>
      </c>
      <c r="E1258">
        <v>16201</v>
      </c>
      <c r="F1258" s="1">
        <v>53.4</v>
      </c>
    </row>
    <row r="1259" spans="1:6" x14ac:dyDescent="0.25">
      <c r="A1259" t="s">
        <v>334</v>
      </c>
      <c r="D1259" s="50">
        <f>SUM(D1253:D1258)</f>
        <v>3245.8</v>
      </c>
      <c r="E1259" s="50">
        <f>SUM(E1253:E1258)</f>
        <v>262618</v>
      </c>
      <c r="F1259" s="50">
        <f>SUM(F1253:F1258)</f>
        <v>2371.65</v>
      </c>
    </row>
    <row r="1260" spans="1:6" x14ac:dyDescent="0.25">
      <c r="A1260" s="50" t="s">
        <v>335</v>
      </c>
    </row>
    <row r="1261" spans="1:6" x14ac:dyDescent="0.25">
      <c r="B1261" s="1" t="s">
        <v>434</v>
      </c>
      <c r="C1261" t="s">
        <v>346</v>
      </c>
      <c r="D1261">
        <v>39.6</v>
      </c>
      <c r="E1261">
        <v>2317</v>
      </c>
      <c r="F1261" s="1">
        <v>29.2</v>
      </c>
    </row>
    <row r="1262" spans="1:6" x14ac:dyDescent="0.25">
      <c r="B1262" s="1" t="s">
        <v>385</v>
      </c>
      <c r="C1262" t="s">
        <v>351</v>
      </c>
      <c r="D1262">
        <v>54.6</v>
      </c>
      <c r="E1262">
        <v>3195</v>
      </c>
      <c r="F1262" s="1">
        <v>42.24</v>
      </c>
    </row>
    <row r="1263" spans="1:6" x14ac:dyDescent="0.25">
      <c r="B1263" s="1" t="s">
        <v>374</v>
      </c>
      <c r="C1263" t="s">
        <v>376</v>
      </c>
      <c r="D1263">
        <v>58.6</v>
      </c>
      <c r="E1263">
        <v>3428</v>
      </c>
      <c r="F1263" s="1">
        <v>16.8</v>
      </c>
    </row>
    <row r="1264" spans="1:6" x14ac:dyDescent="0.25">
      <c r="B1264" s="1" t="s">
        <v>367</v>
      </c>
      <c r="C1264" t="s">
        <v>361</v>
      </c>
      <c r="D1264">
        <v>47.2</v>
      </c>
      <c r="E1264">
        <v>2760</v>
      </c>
      <c r="F1264" s="1">
        <v>20</v>
      </c>
    </row>
    <row r="1265" spans="1:6" x14ac:dyDescent="0.25">
      <c r="B1265" s="1" t="s">
        <v>367</v>
      </c>
      <c r="C1265" t="s">
        <v>376</v>
      </c>
      <c r="D1265">
        <v>15.4</v>
      </c>
      <c r="E1265">
        <v>903</v>
      </c>
      <c r="F1265" s="1">
        <v>3.2</v>
      </c>
    </row>
    <row r="1266" spans="1:6" x14ac:dyDescent="0.25">
      <c r="A1266" t="s">
        <v>343</v>
      </c>
      <c r="D1266">
        <f>SUM(D1261:D1265)</f>
        <v>215.4</v>
      </c>
      <c r="E1266">
        <f>SUM(E1261:E1265)</f>
        <v>12603</v>
      </c>
      <c r="F1266">
        <f>SUM(F1261:F1265)</f>
        <v>111.44</v>
      </c>
    </row>
    <row r="1268" spans="1:6" x14ac:dyDescent="0.25">
      <c r="D1268" t="s">
        <v>344</v>
      </c>
      <c r="E1268">
        <f>SUM(E1259,E1266)</f>
        <v>275221</v>
      </c>
      <c r="F1268">
        <f>SUM(F1259,F1266)</f>
        <v>2483.09</v>
      </c>
    </row>
    <row r="1270" spans="1:6" x14ac:dyDescent="0.25">
      <c r="A1270" s="50" t="s">
        <v>234</v>
      </c>
    </row>
    <row r="1271" spans="1:6" x14ac:dyDescent="0.25">
      <c r="A1271" s="50" t="s">
        <v>319</v>
      </c>
      <c r="B1271" s="24"/>
      <c r="C1271" s="24"/>
      <c r="D1271" s="24"/>
      <c r="E1271" s="24"/>
      <c r="F1271" s="24"/>
    </row>
    <row r="1272" spans="1:6" ht="15" customHeight="1" x14ac:dyDescent="0.25">
      <c r="B1272" s="1" t="s">
        <v>434</v>
      </c>
      <c r="C1272" t="s">
        <v>346</v>
      </c>
      <c r="D1272">
        <v>337.7</v>
      </c>
      <c r="E1272">
        <v>29612</v>
      </c>
      <c r="F1272" s="1">
        <v>262.5</v>
      </c>
    </row>
    <row r="1273" spans="1:6" x14ac:dyDescent="0.25">
      <c r="B1273" s="1" t="s">
        <v>434</v>
      </c>
      <c r="C1273" t="s">
        <v>346</v>
      </c>
      <c r="D1273">
        <v>7.2</v>
      </c>
      <c r="E1273">
        <v>351</v>
      </c>
      <c r="F1273" s="1">
        <v>4.2</v>
      </c>
    </row>
    <row r="1274" spans="1:6" x14ac:dyDescent="0.25">
      <c r="B1274" s="1" t="s">
        <v>385</v>
      </c>
      <c r="C1274" t="s">
        <v>398</v>
      </c>
      <c r="D1274">
        <v>134.69999999999999</v>
      </c>
      <c r="E1274">
        <v>11812</v>
      </c>
      <c r="F1274" s="1">
        <v>181.51</v>
      </c>
    </row>
    <row r="1275" spans="1:6" x14ac:dyDescent="0.25">
      <c r="B1275" s="1" t="s">
        <v>413</v>
      </c>
      <c r="C1275" t="s">
        <v>456</v>
      </c>
      <c r="D1275">
        <v>106.2</v>
      </c>
      <c r="E1275">
        <v>5175</v>
      </c>
      <c r="F1275" s="1">
        <v>91.27</v>
      </c>
    </row>
    <row r="1276" spans="1:6" x14ac:dyDescent="0.25">
      <c r="B1276" s="1" t="s">
        <v>380</v>
      </c>
      <c r="C1276" t="s">
        <v>380</v>
      </c>
      <c r="D1276">
        <v>62.5</v>
      </c>
      <c r="E1276">
        <v>4262</v>
      </c>
      <c r="F1276" s="1">
        <v>91.76</v>
      </c>
    </row>
    <row r="1277" spans="1:6" x14ac:dyDescent="0.25">
      <c r="B1277" s="1" t="s">
        <v>374</v>
      </c>
      <c r="C1277" t="s">
        <v>576</v>
      </c>
      <c r="D1277">
        <v>73.400000000000006</v>
      </c>
      <c r="E1277">
        <v>6436</v>
      </c>
      <c r="F1277" s="1">
        <v>38.4</v>
      </c>
    </row>
    <row r="1278" spans="1:6" x14ac:dyDescent="0.25">
      <c r="B1278" s="1" t="s">
        <v>374</v>
      </c>
      <c r="C1278" t="s">
        <v>376</v>
      </c>
      <c r="D1278">
        <v>92.3</v>
      </c>
      <c r="E1278">
        <v>8090</v>
      </c>
      <c r="F1278" s="1">
        <v>29.9</v>
      </c>
    </row>
    <row r="1279" spans="1:6" x14ac:dyDescent="0.25">
      <c r="A1279" t="s">
        <v>334</v>
      </c>
      <c r="D1279" s="50">
        <f>SUM(D1272:D1278)</f>
        <v>813.99999999999989</v>
      </c>
      <c r="E1279" s="50">
        <f>SUM(E1272:E1278)</f>
        <v>65738</v>
      </c>
      <c r="F1279" s="50">
        <f>SUM(F1272:F1278)</f>
        <v>699.54</v>
      </c>
    </row>
    <row r="1280" spans="1:6" x14ac:dyDescent="0.25">
      <c r="A1280" s="50" t="s">
        <v>335</v>
      </c>
    </row>
    <row r="1281" spans="1:6" x14ac:dyDescent="0.25">
      <c r="B1281" s="1" t="s">
        <v>434</v>
      </c>
      <c r="C1281" t="s">
        <v>346</v>
      </c>
      <c r="D1281">
        <v>9</v>
      </c>
      <c r="E1281">
        <v>528</v>
      </c>
      <c r="F1281" s="1">
        <v>6.4</v>
      </c>
    </row>
    <row r="1282" spans="1:6" x14ac:dyDescent="0.25">
      <c r="B1282" s="1" t="s">
        <v>385</v>
      </c>
      <c r="C1282" t="s">
        <v>398</v>
      </c>
      <c r="D1282">
        <v>6.8</v>
      </c>
      <c r="E1282">
        <v>398</v>
      </c>
      <c r="F1282" s="1">
        <v>9.52</v>
      </c>
    </row>
    <row r="1283" spans="1:6" x14ac:dyDescent="0.25">
      <c r="B1283" s="1" t="s">
        <v>374</v>
      </c>
      <c r="C1283" t="s">
        <v>376</v>
      </c>
      <c r="D1283">
        <v>7.7</v>
      </c>
      <c r="E1283">
        <v>448</v>
      </c>
      <c r="F1283" s="1">
        <v>2.4</v>
      </c>
    </row>
    <row r="1284" spans="1:6" x14ac:dyDescent="0.25">
      <c r="B1284" s="1" t="s">
        <v>367</v>
      </c>
      <c r="C1284" t="s">
        <v>376</v>
      </c>
      <c r="D1284">
        <v>10.199999999999999</v>
      </c>
      <c r="E1284">
        <v>596</v>
      </c>
      <c r="F1284" s="1">
        <v>3</v>
      </c>
    </row>
    <row r="1285" spans="1:6" x14ac:dyDescent="0.25">
      <c r="B1285" s="1" t="s">
        <v>367</v>
      </c>
      <c r="C1285" t="s">
        <v>376</v>
      </c>
      <c r="D1285">
        <v>3.9</v>
      </c>
      <c r="E1285">
        <v>226</v>
      </c>
      <c r="F1285" s="1">
        <v>0.8</v>
      </c>
    </row>
    <row r="1286" spans="1:6" x14ac:dyDescent="0.25">
      <c r="A1286" t="s">
        <v>343</v>
      </c>
      <c r="D1286">
        <f>SUM(D1281:D1285)</f>
        <v>37.6</v>
      </c>
      <c r="E1286">
        <f>SUM(E1281:E1285)</f>
        <v>2196</v>
      </c>
      <c r="F1286">
        <f>SUM(F1281:F1285)</f>
        <v>22.12</v>
      </c>
    </row>
    <row r="1288" spans="1:6" x14ac:dyDescent="0.25">
      <c r="D1288" t="s">
        <v>344</v>
      </c>
      <c r="E1288">
        <f>SUM(E1279,E1286)</f>
        <v>67934</v>
      </c>
      <c r="F1288">
        <f>SUM(F1279,F1286)</f>
        <v>721.66</v>
      </c>
    </row>
    <row r="1290" spans="1:6" x14ac:dyDescent="0.25">
      <c r="A1290" s="50" t="s">
        <v>237</v>
      </c>
    </row>
    <row r="1291" spans="1:6" x14ac:dyDescent="0.25">
      <c r="A1291" s="50" t="s">
        <v>319</v>
      </c>
      <c r="B1291" s="24"/>
      <c r="C1291" s="24"/>
      <c r="D1291" s="24"/>
      <c r="E1291" s="24"/>
      <c r="F1291" s="24"/>
    </row>
    <row r="1292" spans="1:6" ht="15" customHeight="1" x14ac:dyDescent="0.25">
      <c r="B1292" s="1" t="s">
        <v>434</v>
      </c>
      <c r="C1292" t="s">
        <v>581</v>
      </c>
      <c r="D1292">
        <v>5266.4</v>
      </c>
      <c r="E1292">
        <v>461840</v>
      </c>
      <c r="F1292" s="1">
        <v>2998.6</v>
      </c>
    </row>
    <row r="1293" spans="1:6" x14ac:dyDescent="0.25">
      <c r="B1293" s="1" t="s">
        <v>582</v>
      </c>
      <c r="C1293" t="s">
        <v>583</v>
      </c>
      <c r="D1293">
        <v>40.200000000000003</v>
      </c>
      <c r="E1293">
        <v>3523</v>
      </c>
      <c r="F1293" s="1">
        <v>11.6</v>
      </c>
    </row>
    <row r="1294" spans="1:6" x14ac:dyDescent="0.25">
      <c r="B1294" s="1" t="s">
        <v>385</v>
      </c>
      <c r="C1294" t="s">
        <v>474</v>
      </c>
      <c r="D1294">
        <v>348.4</v>
      </c>
      <c r="E1294">
        <v>30554</v>
      </c>
      <c r="F1294" s="1">
        <v>352.8</v>
      </c>
    </row>
    <row r="1295" spans="1:6" x14ac:dyDescent="0.25">
      <c r="B1295" s="1" t="s">
        <v>413</v>
      </c>
      <c r="C1295" t="s">
        <v>474</v>
      </c>
      <c r="D1295">
        <v>248.9</v>
      </c>
      <c r="E1295">
        <v>12126</v>
      </c>
      <c r="F1295" s="1">
        <v>279.39999999999998</v>
      </c>
    </row>
    <row r="1296" spans="1:6" x14ac:dyDescent="0.25">
      <c r="B1296" s="1" t="s">
        <v>584</v>
      </c>
      <c r="C1296" t="s">
        <v>474</v>
      </c>
      <c r="D1296">
        <v>51.3</v>
      </c>
      <c r="E1296">
        <v>4496</v>
      </c>
      <c r="F1296" s="1">
        <v>28.3</v>
      </c>
    </row>
    <row r="1297" spans="1:6" x14ac:dyDescent="0.25">
      <c r="B1297" s="1" t="s">
        <v>585</v>
      </c>
      <c r="C1297" t="s">
        <v>474</v>
      </c>
      <c r="D1297">
        <v>53.9</v>
      </c>
      <c r="E1297">
        <v>4730</v>
      </c>
      <c r="F1297" s="1">
        <v>28.1</v>
      </c>
    </row>
    <row r="1298" spans="1:6" x14ac:dyDescent="0.25">
      <c r="B1298" s="1" t="s">
        <v>374</v>
      </c>
      <c r="C1298" t="s">
        <v>375</v>
      </c>
      <c r="D1298">
        <v>880.3</v>
      </c>
      <c r="E1298">
        <v>77196</v>
      </c>
      <c r="F1298" s="1">
        <v>465.5</v>
      </c>
    </row>
    <row r="1299" spans="1:6" x14ac:dyDescent="0.25">
      <c r="B1299" s="1" t="s">
        <v>374</v>
      </c>
      <c r="C1299" t="s">
        <v>376</v>
      </c>
      <c r="D1299">
        <v>653</v>
      </c>
      <c r="E1299">
        <v>57261</v>
      </c>
      <c r="F1299" s="1">
        <v>214</v>
      </c>
    </row>
    <row r="1300" spans="1:6" x14ac:dyDescent="0.25">
      <c r="B1300" s="1" t="s">
        <v>367</v>
      </c>
      <c r="C1300" t="s">
        <v>460</v>
      </c>
      <c r="D1300">
        <v>7.4</v>
      </c>
      <c r="E1300">
        <v>651</v>
      </c>
      <c r="F1300" s="1">
        <v>2.1</v>
      </c>
    </row>
    <row r="1301" spans="1:6" x14ac:dyDescent="0.25">
      <c r="B1301" s="1" t="s">
        <v>367</v>
      </c>
      <c r="C1301" t="s">
        <v>576</v>
      </c>
      <c r="D1301">
        <v>26.3</v>
      </c>
      <c r="E1301">
        <v>2308</v>
      </c>
      <c r="F1301" s="1">
        <v>11</v>
      </c>
    </row>
    <row r="1302" spans="1:6" x14ac:dyDescent="0.25">
      <c r="A1302" t="s">
        <v>334</v>
      </c>
      <c r="D1302" s="50">
        <f>SUM(D1292:D1301)</f>
        <v>7576.0999999999985</v>
      </c>
      <c r="E1302" s="50">
        <f>SUM(E1292:E1301)</f>
        <v>654685</v>
      </c>
      <c r="F1302" s="50">
        <f>SUM(F1292:F1301)</f>
        <v>4391.4000000000005</v>
      </c>
    </row>
    <row r="1303" spans="1:6" x14ac:dyDescent="0.25">
      <c r="A1303" s="50" t="s">
        <v>335</v>
      </c>
    </row>
    <row r="1304" spans="1:6" x14ac:dyDescent="0.25">
      <c r="B1304" s="1" t="s">
        <v>434</v>
      </c>
      <c r="C1304" t="s">
        <v>581</v>
      </c>
      <c r="D1304">
        <v>226.2</v>
      </c>
      <c r="E1304">
        <v>13223</v>
      </c>
      <c r="F1304" s="1">
        <v>126.4</v>
      </c>
    </row>
    <row r="1305" spans="1:6" x14ac:dyDescent="0.25">
      <c r="B1305" s="1" t="s">
        <v>582</v>
      </c>
      <c r="C1305" t="s">
        <v>583</v>
      </c>
      <c r="D1305">
        <v>243.4</v>
      </c>
      <c r="E1305">
        <v>14229</v>
      </c>
      <c r="F1305" s="1">
        <v>70.8</v>
      </c>
    </row>
    <row r="1306" spans="1:6" x14ac:dyDescent="0.25">
      <c r="B1306" s="1" t="s">
        <v>385</v>
      </c>
      <c r="C1306" t="s">
        <v>474</v>
      </c>
      <c r="D1306">
        <v>84.2</v>
      </c>
      <c r="E1306">
        <v>4924</v>
      </c>
      <c r="F1306" s="1">
        <v>77.099999999999994</v>
      </c>
    </row>
    <row r="1307" spans="1:6" x14ac:dyDescent="0.25">
      <c r="B1307" s="1" t="s">
        <v>413</v>
      </c>
      <c r="C1307" t="s">
        <v>474</v>
      </c>
      <c r="D1307">
        <v>114.4</v>
      </c>
      <c r="E1307">
        <v>2230</v>
      </c>
      <c r="F1307" s="1">
        <v>136.9</v>
      </c>
    </row>
    <row r="1308" spans="1:6" x14ac:dyDescent="0.25">
      <c r="B1308" s="1" t="s">
        <v>374</v>
      </c>
      <c r="C1308" t="s">
        <v>376</v>
      </c>
      <c r="D1308">
        <v>297.7</v>
      </c>
      <c r="E1308">
        <v>17407</v>
      </c>
      <c r="F1308" s="1">
        <v>99.3</v>
      </c>
    </row>
    <row r="1309" spans="1:6" x14ac:dyDescent="0.25">
      <c r="B1309" s="1" t="s">
        <v>367</v>
      </c>
      <c r="C1309" t="s">
        <v>460</v>
      </c>
      <c r="D1309">
        <v>368</v>
      </c>
      <c r="E1309">
        <v>21512</v>
      </c>
      <c r="F1309" s="1">
        <v>107.7</v>
      </c>
    </row>
    <row r="1310" spans="1:6" x14ac:dyDescent="0.25">
      <c r="A1310" t="s">
        <v>343</v>
      </c>
      <c r="D1310">
        <f>SUM(D1304:D1309)</f>
        <v>1333.9</v>
      </c>
      <c r="E1310">
        <f>SUM(E1304:E1309)</f>
        <v>73525</v>
      </c>
      <c r="F1310">
        <f>SUM(F1304:F1309)</f>
        <v>618.19999999999993</v>
      </c>
    </row>
    <row r="1312" spans="1:6" x14ac:dyDescent="0.25">
      <c r="D1312" t="s">
        <v>344</v>
      </c>
      <c r="E1312">
        <f>SUM(E1302,E1310)</f>
        <v>728210</v>
      </c>
      <c r="F1312">
        <f>SUM(F1302,F1310)</f>
        <v>5009.6000000000004</v>
      </c>
    </row>
    <row r="1314" spans="1:6" x14ac:dyDescent="0.25">
      <c r="A1314" s="50" t="s">
        <v>240</v>
      </c>
    </row>
    <row r="1315" spans="1:6" x14ac:dyDescent="0.25">
      <c r="A1315" s="50" t="s">
        <v>319</v>
      </c>
      <c r="B1315" s="24"/>
      <c r="C1315" s="24"/>
      <c r="D1315" s="24"/>
      <c r="E1315" s="24"/>
      <c r="F1315" s="24"/>
    </row>
    <row r="1316" spans="1:6" ht="15" customHeight="1" x14ac:dyDescent="0.25">
      <c r="B1316" s="1" t="s">
        <v>434</v>
      </c>
      <c r="C1316" t="s">
        <v>479</v>
      </c>
      <c r="D1316">
        <v>112.2</v>
      </c>
      <c r="E1316">
        <v>9842</v>
      </c>
      <c r="F1316" s="1">
        <v>107.6</v>
      </c>
    </row>
    <row r="1317" spans="1:6" x14ac:dyDescent="0.25">
      <c r="B1317" s="1" t="s">
        <v>434</v>
      </c>
      <c r="C1317" t="s">
        <v>479</v>
      </c>
      <c r="D1317">
        <v>465.1</v>
      </c>
      <c r="E1317">
        <v>40788</v>
      </c>
      <c r="F1317" s="1">
        <v>375.5</v>
      </c>
    </row>
    <row r="1318" spans="1:6" x14ac:dyDescent="0.25">
      <c r="B1318" s="1" t="s">
        <v>434</v>
      </c>
      <c r="C1318" t="s">
        <v>586</v>
      </c>
      <c r="D1318">
        <v>29.7</v>
      </c>
      <c r="E1318">
        <v>2602</v>
      </c>
      <c r="F1318" s="1">
        <v>61.7</v>
      </c>
    </row>
    <row r="1319" spans="1:6" x14ac:dyDescent="0.25">
      <c r="B1319" s="1" t="s">
        <v>524</v>
      </c>
      <c r="C1319" t="s">
        <v>479</v>
      </c>
      <c r="D1319">
        <v>37.799999999999997</v>
      </c>
      <c r="E1319">
        <v>2578</v>
      </c>
      <c r="F1319" s="1">
        <v>90.9</v>
      </c>
    </row>
    <row r="1320" spans="1:6" x14ac:dyDescent="0.25">
      <c r="B1320" s="1" t="s">
        <v>524</v>
      </c>
      <c r="C1320" t="s">
        <v>479</v>
      </c>
      <c r="D1320">
        <v>16.399999999999999</v>
      </c>
      <c r="E1320">
        <v>798</v>
      </c>
      <c r="F1320" s="1">
        <v>13</v>
      </c>
    </row>
    <row r="1321" spans="1:6" x14ac:dyDescent="0.25">
      <c r="B1321" s="1" t="s">
        <v>516</v>
      </c>
      <c r="C1321" t="s">
        <v>479</v>
      </c>
      <c r="D1321">
        <v>31.9</v>
      </c>
      <c r="E1321">
        <v>2800</v>
      </c>
      <c r="F1321" s="1">
        <v>30.7</v>
      </c>
    </row>
    <row r="1322" spans="1:6" x14ac:dyDescent="0.25">
      <c r="B1322" s="1" t="s">
        <v>587</v>
      </c>
      <c r="C1322" t="s">
        <v>588</v>
      </c>
      <c r="D1322">
        <v>141.30000000000001</v>
      </c>
      <c r="E1322">
        <v>12395</v>
      </c>
      <c r="F1322" s="1">
        <v>292.2</v>
      </c>
    </row>
    <row r="1323" spans="1:6" x14ac:dyDescent="0.25">
      <c r="B1323" s="1" t="s">
        <v>388</v>
      </c>
      <c r="C1323" t="s">
        <v>589</v>
      </c>
      <c r="D1323">
        <v>52.5</v>
      </c>
      <c r="E1323">
        <v>4602</v>
      </c>
      <c r="F1323" s="1">
        <v>51.6</v>
      </c>
    </row>
    <row r="1324" spans="1:6" x14ac:dyDescent="0.25">
      <c r="B1324" s="1" t="s">
        <v>413</v>
      </c>
      <c r="C1324" t="s">
        <v>589</v>
      </c>
      <c r="D1324">
        <v>100.3</v>
      </c>
      <c r="E1324">
        <v>4885</v>
      </c>
      <c r="F1324" s="1">
        <v>105.1</v>
      </c>
    </row>
    <row r="1325" spans="1:6" x14ac:dyDescent="0.25">
      <c r="B1325" s="1" t="s">
        <v>590</v>
      </c>
      <c r="C1325" t="s">
        <v>591</v>
      </c>
      <c r="D1325">
        <v>52.7</v>
      </c>
      <c r="E1325">
        <v>3597</v>
      </c>
      <c r="F1325" s="1">
        <v>107.7</v>
      </c>
    </row>
    <row r="1326" spans="1:6" x14ac:dyDescent="0.25">
      <c r="B1326" s="1" t="s">
        <v>374</v>
      </c>
      <c r="C1326" t="s">
        <v>375</v>
      </c>
      <c r="D1326">
        <v>225.3</v>
      </c>
      <c r="E1326">
        <v>19754</v>
      </c>
      <c r="F1326" s="1">
        <v>115.7</v>
      </c>
    </row>
    <row r="1327" spans="1:6" x14ac:dyDescent="0.25">
      <c r="B1327" s="1" t="s">
        <v>374</v>
      </c>
      <c r="C1327" t="s">
        <v>376</v>
      </c>
      <c r="D1327">
        <v>193.8</v>
      </c>
      <c r="E1327">
        <v>16991</v>
      </c>
      <c r="F1327" s="1">
        <v>52.5</v>
      </c>
    </row>
    <row r="1328" spans="1:6" x14ac:dyDescent="0.25">
      <c r="A1328" t="s">
        <v>334</v>
      </c>
      <c r="D1328" s="50">
        <f>SUM(D1316:D1327)</f>
        <v>1459</v>
      </c>
      <c r="E1328" s="50">
        <f>SUM(E1316:E1327)</f>
        <v>121632</v>
      </c>
      <c r="F1328" s="50">
        <f>SUM(F1316:F1327)</f>
        <v>1404.2000000000003</v>
      </c>
    </row>
    <row r="1329" spans="1:6" x14ac:dyDescent="0.25">
      <c r="A1329" s="50" t="s">
        <v>335</v>
      </c>
    </row>
    <row r="1330" spans="1:6" x14ac:dyDescent="0.25">
      <c r="B1330" s="1" t="s">
        <v>434</v>
      </c>
      <c r="C1330" t="s">
        <v>479</v>
      </c>
      <c r="D1330">
        <v>12.2</v>
      </c>
      <c r="E1330">
        <v>710</v>
      </c>
      <c r="F1330" s="1">
        <v>10.7</v>
      </c>
    </row>
    <row r="1331" spans="1:6" x14ac:dyDescent="0.25">
      <c r="B1331" s="1" t="s">
        <v>434</v>
      </c>
      <c r="C1331" t="s">
        <v>479</v>
      </c>
      <c r="D1331">
        <v>35.5</v>
      </c>
      <c r="E1331">
        <v>2073</v>
      </c>
      <c r="F1331" s="1">
        <v>26.2</v>
      </c>
    </row>
    <row r="1332" spans="1:6" x14ac:dyDescent="0.25">
      <c r="B1332" s="1" t="s">
        <v>524</v>
      </c>
      <c r="C1332" t="s">
        <v>479</v>
      </c>
      <c r="D1332">
        <v>7.4</v>
      </c>
      <c r="E1332">
        <v>287</v>
      </c>
      <c r="F1332" s="1">
        <v>15.4</v>
      </c>
    </row>
    <row r="1333" spans="1:6" x14ac:dyDescent="0.25">
      <c r="B1333" s="1" t="s">
        <v>524</v>
      </c>
      <c r="C1333" t="s">
        <v>479</v>
      </c>
      <c r="D1333">
        <v>17.2</v>
      </c>
      <c r="E1333">
        <v>336</v>
      </c>
      <c r="F1333" s="1">
        <v>13.7</v>
      </c>
    </row>
    <row r="1334" spans="1:6" x14ac:dyDescent="0.25">
      <c r="B1334" s="1" t="s">
        <v>592</v>
      </c>
      <c r="C1334" t="s">
        <v>479</v>
      </c>
      <c r="D1334">
        <v>26.5</v>
      </c>
      <c r="E1334">
        <v>1551</v>
      </c>
      <c r="F1334" s="1">
        <v>25.4</v>
      </c>
    </row>
    <row r="1335" spans="1:6" x14ac:dyDescent="0.25">
      <c r="B1335" s="1" t="s">
        <v>578</v>
      </c>
      <c r="C1335" t="s">
        <v>593</v>
      </c>
      <c r="D1335">
        <v>22</v>
      </c>
      <c r="E1335">
        <v>1286</v>
      </c>
      <c r="F1335" s="1">
        <v>12.4</v>
      </c>
    </row>
    <row r="1336" spans="1:6" x14ac:dyDescent="0.25">
      <c r="B1336" s="1" t="s">
        <v>413</v>
      </c>
      <c r="C1336" t="s">
        <v>589</v>
      </c>
      <c r="D1336">
        <v>9.9</v>
      </c>
      <c r="E1336">
        <v>193</v>
      </c>
      <c r="F1336" s="1">
        <v>9</v>
      </c>
    </row>
    <row r="1337" spans="1:6" x14ac:dyDescent="0.25">
      <c r="B1337" s="1" t="s">
        <v>590</v>
      </c>
      <c r="C1337" t="s">
        <v>591</v>
      </c>
      <c r="D1337">
        <v>10.4</v>
      </c>
      <c r="E1337">
        <v>404</v>
      </c>
      <c r="F1337" s="1">
        <v>21.6</v>
      </c>
    </row>
    <row r="1338" spans="1:6" x14ac:dyDescent="0.25">
      <c r="B1338" s="1" t="s">
        <v>374</v>
      </c>
      <c r="C1338" t="s">
        <v>376</v>
      </c>
      <c r="D1338">
        <v>70.5</v>
      </c>
      <c r="E1338">
        <v>4119</v>
      </c>
      <c r="F1338" s="1">
        <v>20.5</v>
      </c>
    </row>
    <row r="1339" spans="1:6" x14ac:dyDescent="0.25">
      <c r="B1339" s="1" t="s">
        <v>367</v>
      </c>
      <c r="C1339" t="s">
        <v>361</v>
      </c>
      <c r="D1339">
        <v>6.8</v>
      </c>
      <c r="E1339">
        <v>397</v>
      </c>
      <c r="F1339" s="1">
        <v>1.9</v>
      </c>
    </row>
    <row r="1340" spans="1:6" x14ac:dyDescent="0.25">
      <c r="B1340" s="1" t="s">
        <v>367</v>
      </c>
      <c r="C1340" t="s">
        <v>376</v>
      </c>
      <c r="D1340">
        <v>23.1</v>
      </c>
      <c r="E1340">
        <v>1349</v>
      </c>
      <c r="F1340" s="1">
        <v>7.1</v>
      </c>
    </row>
    <row r="1341" spans="1:6" x14ac:dyDescent="0.25">
      <c r="A1341" t="s">
        <v>343</v>
      </c>
      <c r="D1341">
        <f>SUM(D1330:D1340)</f>
        <v>241.5</v>
      </c>
      <c r="E1341">
        <f>SUM(E1330:E1340)</f>
        <v>12705</v>
      </c>
      <c r="F1341">
        <f>SUM(F1330:F1340)</f>
        <v>163.9</v>
      </c>
    </row>
    <row r="1343" spans="1:6" x14ac:dyDescent="0.25">
      <c r="D1343" t="s">
        <v>344</v>
      </c>
      <c r="E1343">
        <f>SUM(E1328,E1341)</f>
        <v>134337</v>
      </c>
      <c r="F1343">
        <f>SUM(F1328,F1341)</f>
        <v>1568.1000000000004</v>
      </c>
    </row>
    <row r="1345" spans="1:6" x14ac:dyDescent="0.25">
      <c r="A1345" s="50" t="s">
        <v>243</v>
      </c>
    </row>
    <row r="1346" spans="1:6" x14ac:dyDescent="0.25">
      <c r="A1346" s="50" t="s">
        <v>319</v>
      </c>
      <c r="B1346" s="24"/>
      <c r="C1346" s="24"/>
      <c r="D1346" s="24"/>
      <c r="E1346" s="24"/>
      <c r="F1346" s="24"/>
    </row>
    <row r="1347" spans="1:6" ht="15" customHeight="1" x14ac:dyDescent="0.25">
      <c r="B1347" s="1" t="s">
        <v>434</v>
      </c>
      <c r="C1347" t="s">
        <v>397</v>
      </c>
      <c r="D1347">
        <v>129</v>
      </c>
      <c r="E1347">
        <v>11315</v>
      </c>
      <c r="F1347" s="1">
        <v>127</v>
      </c>
    </row>
    <row r="1348" spans="1:6" x14ac:dyDescent="0.25">
      <c r="B1348" s="1" t="s">
        <v>582</v>
      </c>
      <c r="C1348" t="s">
        <v>397</v>
      </c>
      <c r="D1348">
        <v>10.4</v>
      </c>
      <c r="E1348">
        <v>304</v>
      </c>
      <c r="F1348" s="1">
        <v>10</v>
      </c>
    </row>
    <row r="1349" spans="1:6" x14ac:dyDescent="0.25">
      <c r="B1349" s="1" t="s">
        <v>524</v>
      </c>
      <c r="C1349" t="s">
        <v>397</v>
      </c>
      <c r="D1349">
        <v>19.5</v>
      </c>
      <c r="E1349">
        <v>1236</v>
      </c>
      <c r="F1349" s="1">
        <v>18</v>
      </c>
    </row>
    <row r="1350" spans="1:6" x14ac:dyDescent="0.25">
      <c r="B1350" s="1" t="s">
        <v>590</v>
      </c>
      <c r="C1350" t="s">
        <v>537</v>
      </c>
      <c r="D1350">
        <v>35.5</v>
      </c>
      <c r="E1350">
        <v>2249</v>
      </c>
      <c r="F1350" s="1">
        <v>49</v>
      </c>
    </row>
    <row r="1351" spans="1:6" x14ac:dyDescent="0.25">
      <c r="B1351" s="1" t="s">
        <v>594</v>
      </c>
      <c r="C1351" t="s">
        <v>595</v>
      </c>
      <c r="D1351">
        <v>33.700000000000003</v>
      </c>
      <c r="E1351">
        <v>2954</v>
      </c>
      <c r="F1351" s="1">
        <v>52</v>
      </c>
    </row>
    <row r="1352" spans="1:6" x14ac:dyDescent="0.25">
      <c r="B1352" s="1" t="s">
        <v>596</v>
      </c>
      <c r="C1352" t="s">
        <v>597</v>
      </c>
      <c r="D1352">
        <v>8</v>
      </c>
      <c r="E1352">
        <v>702</v>
      </c>
      <c r="F1352" s="1">
        <v>20</v>
      </c>
    </row>
    <row r="1353" spans="1:6" x14ac:dyDescent="0.25">
      <c r="B1353" s="1" t="s">
        <v>374</v>
      </c>
      <c r="C1353" t="s">
        <v>375</v>
      </c>
      <c r="D1353">
        <v>58.5</v>
      </c>
      <c r="E1353">
        <v>5130</v>
      </c>
      <c r="F1353" s="1">
        <v>30</v>
      </c>
    </row>
    <row r="1354" spans="1:6" x14ac:dyDescent="0.25">
      <c r="B1354" s="1" t="s">
        <v>374</v>
      </c>
      <c r="C1354" t="s">
        <v>376</v>
      </c>
      <c r="D1354">
        <v>66</v>
      </c>
      <c r="E1354">
        <v>5788</v>
      </c>
      <c r="F1354">
        <v>22</v>
      </c>
    </row>
    <row r="1355" spans="1:6" x14ac:dyDescent="0.25">
      <c r="A1355" t="s">
        <v>334</v>
      </c>
      <c r="D1355" s="50">
        <f>SUM(D1347:D1354)</f>
        <v>360.6</v>
      </c>
      <c r="E1355" s="50">
        <f>SUM(E1347:E1354)</f>
        <v>29678</v>
      </c>
      <c r="F1355" s="50">
        <f>SUM(F1347:F1354)</f>
        <v>328</v>
      </c>
    </row>
    <row r="1356" spans="1:6" x14ac:dyDescent="0.25">
      <c r="A1356" s="50" t="s">
        <v>335</v>
      </c>
    </row>
    <row r="1357" spans="1:6" x14ac:dyDescent="0.25">
      <c r="B1357" s="1" t="s">
        <v>434</v>
      </c>
      <c r="C1357" t="s">
        <v>397</v>
      </c>
      <c r="D1357">
        <v>17.100000000000001</v>
      </c>
      <c r="E1357">
        <v>997</v>
      </c>
      <c r="F1357">
        <v>15</v>
      </c>
    </row>
    <row r="1358" spans="1:6" x14ac:dyDescent="0.25">
      <c r="B1358" s="1" t="s">
        <v>598</v>
      </c>
      <c r="C1358" t="s">
        <v>397</v>
      </c>
      <c r="D1358">
        <v>3.2</v>
      </c>
      <c r="E1358">
        <v>110</v>
      </c>
      <c r="F1358">
        <v>3</v>
      </c>
    </row>
    <row r="1359" spans="1:6" x14ac:dyDescent="0.25">
      <c r="B1359" s="1" t="s">
        <v>590</v>
      </c>
      <c r="C1359" t="s">
        <v>537</v>
      </c>
      <c r="D1359">
        <v>5.8</v>
      </c>
      <c r="E1359">
        <v>197</v>
      </c>
      <c r="F1359">
        <v>8</v>
      </c>
    </row>
    <row r="1360" spans="1:6" x14ac:dyDescent="0.25">
      <c r="B1360" s="1" t="s">
        <v>578</v>
      </c>
      <c r="C1360" t="s">
        <v>595</v>
      </c>
      <c r="D1360">
        <v>11.1</v>
      </c>
      <c r="E1360">
        <v>650</v>
      </c>
      <c r="F1360">
        <v>14</v>
      </c>
    </row>
    <row r="1361" spans="1:6" x14ac:dyDescent="0.25">
      <c r="B1361" s="1" t="s">
        <v>374</v>
      </c>
      <c r="C1361" t="s">
        <v>376</v>
      </c>
      <c r="D1361">
        <v>17.8</v>
      </c>
      <c r="E1361">
        <v>1041</v>
      </c>
      <c r="F1361" s="1">
        <v>6</v>
      </c>
    </row>
    <row r="1362" spans="1:6" x14ac:dyDescent="0.25">
      <c r="B1362" s="1" t="s">
        <v>367</v>
      </c>
      <c r="C1362" t="s">
        <v>376</v>
      </c>
      <c r="D1362">
        <v>16.2</v>
      </c>
      <c r="E1362">
        <v>947</v>
      </c>
      <c r="F1362" s="1">
        <v>6</v>
      </c>
    </row>
    <row r="1363" spans="1:6" x14ac:dyDescent="0.25">
      <c r="B1363" s="1" t="s">
        <v>367</v>
      </c>
      <c r="C1363" t="s">
        <v>599</v>
      </c>
      <c r="D1363">
        <v>2.5</v>
      </c>
      <c r="E1363">
        <v>143</v>
      </c>
      <c r="F1363">
        <v>0.5</v>
      </c>
    </row>
    <row r="1364" spans="1:6" x14ac:dyDescent="0.25">
      <c r="A1364" t="s">
        <v>343</v>
      </c>
      <c r="D1364">
        <f>SUM(D1357:D1363)</f>
        <v>73.7</v>
      </c>
      <c r="E1364">
        <f>SUM(E1357:E1363)</f>
        <v>4085</v>
      </c>
      <c r="F1364">
        <f>SUM(F1357:F1363)</f>
        <v>52.5</v>
      </c>
    </row>
    <row r="1366" spans="1:6" x14ac:dyDescent="0.25">
      <c r="D1366" t="s">
        <v>344</v>
      </c>
      <c r="E1366">
        <f>SUM(E1355,E1364)</f>
        <v>33763</v>
      </c>
      <c r="F1366">
        <f>SUM(F1355,F1364)</f>
        <v>380.5</v>
      </c>
    </row>
    <row r="1368" spans="1:6" x14ac:dyDescent="0.25">
      <c r="A1368" s="50" t="s">
        <v>246</v>
      </c>
    </row>
    <row r="1369" spans="1:6" x14ac:dyDescent="0.25">
      <c r="A1369" s="50" t="s">
        <v>319</v>
      </c>
      <c r="B1369" s="24"/>
      <c r="C1369" s="24"/>
      <c r="D1369" s="24"/>
      <c r="E1369" s="24"/>
      <c r="F1369" s="24"/>
    </row>
    <row r="1370" spans="1:6" ht="15" customHeight="1" x14ac:dyDescent="0.25">
      <c r="B1370" s="1" t="s">
        <v>434</v>
      </c>
      <c r="C1370" t="s">
        <v>479</v>
      </c>
      <c r="D1370">
        <v>189.4</v>
      </c>
      <c r="E1370">
        <v>16610</v>
      </c>
      <c r="F1370" s="1">
        <v>181.3</v>
      </c>
    </row>
    <row r="1371" spans="1:6" x14ac:dyDescent="0.25">
      <c r="B1371" s="1" t="s">
        <v>434</v>
      </c>
      <c r="C1371" t="s">
        <v>479</v>
      </c>
      <c r="D1371">
        <v>763.9</v>
      </c>
      <c r="E1371">
        <v>66994</v>
      </c>
      <c r="F1371" s="1">
        <v>612.1</v>
      </c>
    </row>
    <row r="1372" spans="1:6" x14ac:dyDescent="0.25">
      <c r="B1372" s="1" t="s">
        <v>434</v>
      </c>
      <c r="C1372" t="s">
        <v>479</v>
      </c>
      <c r="D1372">
        <v>17.2</v>
      </c>
      <c r="E1372">
        <v>1505</v>
      </c>
      <c r="F1372" s="1">
        <v>21.7</v>
      </c>
    </row>
    <row r="1373" spans="1:6" x14ac:dyDescent="0.25">
      <c r="B1373" s="1" t="s">
        <v>524</v>
      </c>
      <c r="C1373" t="s">
        <v>479</v>
      </c>
      <c r="D1373">
        <v>58</v>
      </c>
      <c r="E1373">
        <v>3954</v>
      </c>
      <c r="F1373" s="1">
        <v>147.30000000000001</v>
      </c>
    </row>
    <row r="1374" spans="1:6" x14ac:dyDescent="0.25">
      <c r="B1374" s="1" t="s">
        <v>600</v>
      </c>
      <c r="C1374" t="s">
        <v>588</v>
      </c>
      <c r="D1374">
        <v>189.1</v>
      </c>
      <c r="E1374">
        <v>16588</v>
      </c>
      <c r="F1374" s="1">
        <v>406.9</v>
      </c>
    </row>
    <row r="1375" spans="1:6" x14ac:dyDescent="0.25">
      <c r="B1375" s="1" t="s">
        <v>590</v>
      </c>
      <c r="C1375" t="s">
        <v>449</v>
      </c>
      <c r="D1375">
        <v>152.19999999999999</v>
      </c>
      <c r="E1375">
        <v>10381</v>
      </c>
      <c r="F1375" s="1">
        <v>339.2</v>
      </c>
    </row>
    <row r="1376" spans="1:6" x14ac:dyDescent="0.25">
      <c r="B1376" s="1" t="s">
        <v>374</v>
      </c>
      <c r="C1376" t="s">
        <v>375</v>
      </c>
      <c r="D1376">
        <v>292.3</v>
      </c>
      <c r="E1376">
        <v>25636</v>
      </c>
      <c r="F1376" s="1">
        <v>151.30000000000001</v>
      </c>
    </row>
    <row r="1377" spans="1:6" x14ac:dyDescent="0.25">
      <c r="B1377" s="1" t="s">
        <v>374</v>
      </c>
      <c r="C1377" t="s">
        <v>376</v>
      </c>
      <c r="D1377">
        <v>212.3</v>
      </c>
      <c r="E1377">
        <v>18622</v>
      </c>
      <c r="F1377" s="1">
        <v>60.4</v>
      </c>
    </row>
    <row r="1378" spans="1:6" x14ac:dyDescent="0.25">
      <c r="B1378" s="1" t="s">
        <v>601</v>
      </c>
      <c r="C1378" t="s">
        <v>460</v>
      </c>
      <c r="D1378">
        <v>19.899999999999999</v>
      </c>
      <c r="E1378">
        <v>1742</v>
      </c>
      <c r="F1378" s="1">
        <v>5.8</v>
      </c>
    </row>
    <row r="1379" spans="1:6" x14ac:dyDescent="0.25">
      <c r="B1379" s="1" t="s">
        <v>601</v>
      </c>
      <c r="C1379" t="s">
        <v>375</v>
      </c>
      <c r="D1379">
        <v>22.4</v>
      </c>
      <c r="E1379">
        <v>1964</v>
      </c>
      <c r="F1379" s="1">
        <v>9.5</v>
      </c>
    </row>
    <row r="1380" spans="1:6" x14ac:dyDescent="0.25">
      <c r="A1380" t="s">
        <v>334</v>
      </c>
      <c r="D1380" s="50">
        <f>SUM(D1370:D1379)</f>
        <v>1916.7</v>
      </c>
      <c r="E1380" s="50">
        <f>SUM(E1370:E1379)</f>
        <v>163996</v>
      </c>
      <c r="F1380" s="50">
        <f>SUM(F1370:F1379)</f>
        <v>1935.5000000000002</v>
      </c>
    </row>
    <row r="1381" spans="1:6" x14ac:dyDescent="0.25">
      <c r="A1381" s="50" t="s">
        <v>335</v>
      </c>
    </row>
    <row r="1382" spans="1:6" x14ac:dyDescent="0.25">
      <c r="B1382" s="1" t="s">
        <v>434</v>
      </c>
      <c r="C1382" t="s">
        <v>479</v>
      </c>
      <c r="D1382">
        <v>7.1</v>
      </c>
      <c r="E1382">
        <v>415</v>
      </c>
      <c r="F1382" s="1">
        <v>5.6</v>
      </c>
    </row>
    <row r="1383" spans="1:6" x14ac:dyDescent="0.25">
      <c r="B1383" s="1" t="s">
        <v>434</v>
      </c>
      <c r="C1383" t="s">
        <v>479</v>
      </c>
      <c r="D1383">
        <v>12.5</v>
      </c>
      <c r="E1383">
        <v>729</v>
      </c>
      <c r="F1383" s="1">
        <v>8.1</v>
      </c>
    </row>
    <row r="1384" spans="1:6" x14ac:dyDescent="0.25">
      <c r="B1384" s="1" t="s">
        <v>434</v>
      </c>
      <c r="C1384" t="s">
        <v>479</v>
      </c>
      <c r="D1384">
        <v>1.9</v>
      </c>
      <c r="E1384">
        <v>108</v>
      </c>
      <c r="F1384" s="1">
        <v>2.1</v>
      </c>
    </row>
    <row r="1385" spans="1:6" x14ac:dyDescent="0.25">
      <c r="B1385" s="1" t="s">
        <v>524</v>
      </c>
      <c r="C1385" t="s">
        <v>479</v>
      </c>
      <c r="D1385">
        <v>2.8</v>
      </c>
      <c r="E1385">
        <v>108</v>
      </c>
      <c r="F1385" s="1">
        <v>5.2</v>
      </c>
    </row>
    <row r="1386" spans="1:6" x14ac:dyDescent="0.25">
      <c r="B1386" s="1" t="s">
        <v>578</v>
      </c>
      <c r="C1386" t="s">
        <v>593</v>
      </c>
      <c r="D1386">
        <v>24.5</v>
      </c>
      <c r="E1386">
        <v>1433</v>
      </c>
      <c r="F1386" s="1">
        <v>18.5</v>
      </c>
    </row>
    <row r="1387" spans="1:6" x14ac:dyDescent="0.25">
      <c r="B1387" s="1" t="s">
        <v>590</v>
      </c>
      <c r="C1387" t="s">
        <v>449</v>
      </c>
      <c r="D1387">
        <v>13.4</v>
      </c>
      <c r="E1387">
        <v>524</v>
      </c>
      <c r="F1387" s="1">
        <v>33.4</v>
      </c>
    </row>
    <row r="1388" spans="1:6" x14ac:dyDescent="0.25">
      <c r="B1388" s="1" t="s">
        <v>374</v>
      </c>
      <c r="C1388" t="s">
        <v>376</v>
      </c>
      <c r="D1388">
        <v>33.799999999999997</v>
      </c>
      <c r="E1388">
        <v>1978</v>
      </c>
      <c r="F1388" s="1">
        <v>10</v>
      </c>
    </row>
    <row r="1389" spans="1:6" x14ac:dyDescent="0.25">
      <c r="B1389" s="1" t="s">
        <v>367</v>
      </c>
      <c r="C1389" t="s">
        <v>460</v>
      </c>
      <c r="D1389">
        <v>12.4</v>
      </c>
      <c r="E1389">
        <v>727</v>
      </c>
      <c r="F1389" s="1">
        <v>3.7</v>
      </c>
    </row>
    <row r="1390" spans="1:6" x14ac:dyDescent="0.25">
      <c r="A1390" t="s">
        <v>343</v>
      </c>
      <c r="D1390">
        <f>SUM(D1382:D1389)</f>
        <v>108.4</v>
      </c>
      <c r="E1390">
        <f>SUM(E1382:E1389)</f>
        <v>6022</v>
      </c>
      <c r="F1390">
        <f>SUM(F1382:F1389)</f>
        <v>86.600000000000009</v>
      </c>
    </row>
    <row r="1392" spans="1:6" x14ac:dyDescent="0.25">
      <c r="D1392" t="s">
        <v>344</v>
      </c>
      <c r="E1392">
        <f>SUM(E1380,E1390)</f>
        <v>170018</v>
      </c>
      <c r="F1392">
        <f>SUM(F1380,F1390)</f>
        <v>2022.1000000000001</v>
      </c>
    </row>
    <row r="1394" spans="1:6" x14ac:dyDescent="0.25">
      <c r="A1394" s="50" t="s">
        <v>249</v>
      </c>
    </row>
    <row r="1395" spans="1:6" x14ac:dyDescent="0.25">
      <c r="A1395" s="50" t="s">
        <v>319</v>
      </c>
      <c r="B1395" s="24"/>
      <c r="C1395" s="24"/>
      <c r="D1395" s="24"/>
      <c r="E1395" s="24"/>
      <c r="F1395" s="24"/>
    </row>
    <row r="1396" spans="1:6" ht="15" customHeight="1" x14ac:dyDescent="0.25">
      <c r="B1396" s="1" t="s">
        <v>434</v>
      </c>
      <c r="C1396" t="s">
        <v>363</v>
      </c>
      <c r="D1396">
        <v>1386.4</v>
      </c>
      <c r="E1396">
        <v>121582</v>
      </c>
      <c r="F1396" s="1">
        <v>971</v>
      </c>
    </row>
    <row r="1397" spans="1:6" x14ac:dyDescent="0.25">
      <c r="B1397" s="1" t="s">
        <v>434</v>
      </c>
      <c r="C1397" t="s">
        <v>555</v>
      </c>
      <c r="D1397">
        <v>88.9</v>
      </c>
      <c r="E1397">
        <v>7794</v>
      </c>
      <c r="F1397" s="1">
        <v>74</v>
      </c>
    </row>
    <row r="1398" spans="1:6" x14ac:dyDescent="0.25">
      <c r="B1398" s="1" t="s">
        <v>573</v>
      </c>
      <c r="C1398" t="s">
        <v>363</v>
      </c>
      <c r="D1398">
        <v>27.9</v>
      </c>
      <c r="E1398">
        <v>1495</v>
      </c>
      <c r="F1398" s="1">
        <v>10</v>
      </c>
    </row>
    <row r="1399" spans="1:6" x14ac:dyDescent="0.25">
      <c r="B1399" s="1" t="s">
        <v>413</v>
      </c>
      <c r="C1399" t="s">
        <v>474</v>
      </c>
      <c r="D1399">
        <v>237.2</v>
      </c>
      <c r="E1399">
        <v>12714</v>
      </c>
      <c r="F1399" s="1">
        <v>181</v>
      </c>
    </row>
    <row r="1400" spans="1:6" x14ac:dyDescent="0.25">
      <c r="B1400" s="1" t="s">
        <v>602</v>
      </c>
      <c r="C1400" t="s">
        <v>474</v>
      </c>
      <c r="D1400">
        <v>313.39999999999998</v>
      </c>
      <c r="E1400">
        <v>27480</v>
      </c>
      <c r="F1400" s="1">
        <v>221</v>
      </c>
    </row>
    <row r="1401" spans="1:6" x14ac:dyDescent="0.25">
      <c r="B1401" s="1" t="s">
        <v>374</v>
      </c>
      <c r="C1401" t="s">
        <v>375</v>
      </c>
      <c r="D1401">
        <v>473.4</v>
      </c>
      <c r="E1401">
        <v>41515</v>
      </c>
      <c r="F1401" s="1">
        <v>236</v>
      </c>
    </row>
    <row r="1402" spans="1:6" x14ac:dyDescent="0.25">
      <c r="B1402" s="1" t="s">
        <v>374</v>
      </c>
      <c r="C1402" t="s">
        <v>376</v>
      </c>
      <c r="D1402">
        <v>349.2</v>
      </c>
      <c r="E1402">
        <v>30623</v>
      </c>
      <c r="F1402" s="1">
        <v>101</v>
      </c>
    </row>
    <row r="1403" spans="1:6" x14ac:dyDescent="0.25">
      <c r="B1403" s="1" t="s">
        <v>367</v>
      </c>
      <c r="C1403" t="s">
        <v>375</v>
      </c>
      <c r="D1403">
        <v>3</v>
      </c>
      <c r="E1403">
        <v>263</v>
      </c>
      <c r="F1403">
        <v>1</v>
      </c>
    </row>
    <row r="1404" spans="1:6" x14ac:dyDescent="0.25">
      <c r="A1404" t="s">
        <v>334</v>
      </c>
      <c r="D1404" s="50">
        <f>SUM(D1396:D1403)</f>
        <v>2879.4</v>
      </c>
      <c r="E1404" s="50">
        <f>SUM(E1396:E1403)</f>
        <v>243466</v>
      </c>
      <c r="F1404" s="50">
        <f>SUM(F1396:F1403)</f>
        <v>1795</v>
      </c>
    </row>
    <row r="1405" spans="1:6" x14ac:dyDescent="0.25">
      <c r="A1405" s="50" t="s">
        <v>335</v>
      </c>
    </row>
    <row r="1406" spans="1:6" x14ac:dyDescent="0.25">
      <c r="B1406" s="1" t="s">
        <v>434</v>
      </c>
      <c r="C1406" t="s">
        <v>363</v>
      </c>
      <c r="D1406">
        <v>105.2</v>
      </c>
      <c r="E1406">
        <v>6150</v>
      </c>
      <c r="F1406" s="1">
        <v>68</v>
      </c>
    </row>
    <row r="1407" spans="1:6" x14ac:dyDescent="0.25">
      <c r="B1407" s="1" t="s">
        <v>434</v>
      </c>
      <c r="C1407" t="s">
        <v>479</v>
      </c>
      <c r="D1407">
        <v>64.400000000000006</v>
      </c>
      <c r="E1407">
        <v>3765</v>
      </c>
      <c r="F1407" s="1">
        <v>40</v>
      </c>
    </row>
    <row r="1408" spans="1:6" x14ac:dyDescent="0.25">
      <c r="B1408" s="1" t="s">
        <v>573</v>
      </c>
      <c r="C1408" t="s">
        <v>363</v>
      </c>
      <c r="D1408">
        <v>37.4</v>
      </c>
      <c r="E1408">
        <v>912</v>
      </c>
      <c r="F1408" s="1">
        <v>14</v>
      </c>
    </row>
    <row r="1409" spans="1:6" x14ac:dyDescent="0.25">
      <c r="B1409" s="1" t="s">
        <v>413</v>
      </c>
      <c r="C1409" t="s">
        <v>474</v>
      </c>
      <c r="D1409">
        <v>29.7</v>
      </c>
      <c r="E1409">
        <v>724</v>
      </c>
      <c r="F1409" s="1">
        <v>23</v>
      </c>
    </row>
    <row r="1410" spans="1:6" x14ac:dyDescent="0.25">
      <c r="B1410" s="1" t="s">
        <v>578</v>
      </c>
      <c r="C1410" t="s">
        <v>430</v>
      </c>
      <c r="D1410">
        <v>38.700000000000003</v>
      </c>
      <c r="E1410" s="1">
        <v>2264</v>
      </c>
      <c r="F1410" s="1">
        <v>17</v>
      </c>
    </row>
    <row r="1411" spans="1:6" x14ac:dyDescent="0.25">
      <c r="B1411" s="1" t="s">
        <v>374</v>
      </c>
      <c r="C1411" t="s">
        <v>375</v>
      </c>
      <c r="D1411">
        <v>5.9</v>
      </c>
      <c r="E1411">
        <v>345</v>
      </c>
      <c r="F1411" s="1">
        <v>3</v>
      </c>
    </row>
    <row r="1412" spans="1:6" x14ac:dyDescent="0.25">
      <c r="B1412" s="1" t="s">
        <v>374</v>
      </c>
      <c r="C1412" t="s">
        <v>376</v>
      </c>
      <c r="D1412">
        <v>221</v>
      </c>
      <c r="E1412">
        <v>12921</v>
      </c>
      <c r="F1412" s="1">
        <v>70</v>
      </c>
    </row>
    <row r="1413" spans="1:6" x14ac:dyDescent="0.25">
      <c r="B1413" s="1" t="s">
        <v>367</v>
      </c>
      <c r="C1413" t="s">
        <v>361</v>
      </c>
      <c r="D1413">
        <v>8.4</v>
      </c>
      <c r="E1413">
        <v>488</v>
      </c>
      <c r="F1413" s="1">
        <v>2</v>
      </c>
    </row>
    <row r="1414" spans="1:6" x14ac:dyDescent="0.25">
      <c r="B1414" s="1" t="s">
        <v>367</v>
      </c>
      <c r="C1414" t="s">
        <v>376</v>
      </c>
      <c r="D1414">
        <v>12.6</v>
      </c>
      <c r="E1414">
        <v>737</v>
      </c>
      <c r="F1414" s="1">
        <v>3</v>
      </c>
    </row>
    <row r="1415" spans="1:6" x14ac:dyDescent="0.25">
      <c r="B1415" s="1" t="s">
        <v>367</v>
      </c>
      <c r="C1415" t="s">
        <v>375</v>
      </c>
      <c r="D1415">
        <v>5.5</v>
      </c>
      <c r="E1415">
        <v>322</v>
      </c>
      <c r="F1415" s="1">
        <v>2</v>
      </c>
    </row>
    <row r="1416" spans="1:6" x14ac:dyDescent="0.25">
      <c r="A1416" t="s">
        <v>343</v>
      </c>
      <c r="D1416">
        <f>SUM(D1406:D1415)</f>
        <v>528.79999999999995</v>
      </c>
      <c r="E1416">
        <f>SUM(E1406:E1415)</f>
        <v>28628</v>
      </c>
      <c r="F1416">
        <f>SUM(F1406:F1415)</f>
        <v>242</v>
      </c>
    </row>
    <row r="1418" spans="1:6" x14ac:dyDescent="0.25">
      <c r="D1418" t="s">
        <v>344</v>
      </c>
      <c r="E1418">
        <f>SUM(E1404,E1416)</f>
        <v>272094</v>
      </c>
      <c r="F1418">
        <f>SUM(F1404,F1416)</f>
        <v>2037</v>
      </c>
    </row>
    <row r="1420" spans="1:6" x14ac:dyDescent="0.25">
      <c r="A1420" s="50" t="s">
        <v>251</v>
      </c>
    </row>
    <row r="1421" spans="1:6" x14ac:dyDescent="0.25">
      <c r="A1421" s="50" t="s">
        <v>319</v>
      </c>
      <c r="B1421" s="24"/>
      <c r="C1421" s="24"/>
      <c r="D1421" s="24"/>
      <c r="E1421" s="24"/>
      <c r="F1421" s="24"/>
    </row>
    <row r="1422" spans="1:6" ht="15" customHeight="1" x14ac:dyDescent="0.25">
      <c r="B1422" s="1" t="s">
        <v>434</v>
      </c>
      <c r="C1422" t="s">
        <v>346</v>
      </c>
      <c r="D1422">
        <v>1565</v>
      </c>
      <c r="E1422">
        <v>137243</v>
      </c>
      <c r="F1422" s="1">
        <v>1253</v>
      </c>
    </row>
    <row r="1423" spans="1:6" x14ac:dyDescent="0.25">
      <c r="B1423" s="1" t="s">
        <v>573</v>
      </c>
      <c r="C1423" t="s">
        <v>390</v>
      </c>
      <c r="D1423">
        <v>18.899999999999999</v>
      </c>
      <c r="E1423">
        <v>918</v>
      </c>
      <c r="F1423" s="1">
        <v>13</v>
      </c>
    </row>
    <row r="1424" spans="1:6" x14ac:dyDescent="0.25">
      <c r="B1424" s="1" t="s">
        <v>413</v>
      </c>
      <c r="C1424" t="s">
        <v>474</v>
      </c>
      <c r="D1424">
        <v>749.3</v>
      </c>
      <c r="E1424">
        <v>36507</v>
      </c>
      <c r="F1424" s="1">
        <v>583</v>
      </c>
    </row>
    <row r="1425" spans="1:6" x14ac:dyDescent="0.25">
      <c r="B1425" s="1" t="s">
        <v>603</v>
      </c>
      <c r="C1425" t="s">
        <v>474</v>
      </c>
      <c r="D1425">
        <v>785.3</v>
      </c>
      <c r="E1425">
        <v>68866</v>
      </c>
      <c r="F1425" s="1">
        <v>558</v>
      </c>
    </row>
    <row r="1426" spans="1:6" x14ac:dyDescent="0.25">
      <c r="B1426" s="1" t="s">
        <v>374</v>
      </c>
      <c r="C1426" t="s">
        <v>375</v>
      </c>
      <c r="D1426">
        <v>724.1</v>
      </c>
      <c r="E1426">
        <v>63501</v>
      </c>
      <c r="F1426" s="1">
        <v>363</v>
      </c>
    </row>
    <row r="1427" spans="1:6" x14ac:dyDescent="0.25">
      <c r="B1427" s="1" t="s">
        <v>374</v>
      </c>
      <c r="C1427" t="s">
        <v>376</v>
      </c>
      <c r="D1427">
        <v>525</v>
      </c>
      <c r="E1427">
        <v>46040</v>
      </c>
      <c r="F1427" s="1">
        <v>151</v>
      </c>
    </row>
    <row r="1428" spans="1:6" x14ac:dyDescent="0.25">
      <c r="B1428" s="1" t="s">
        <v>367</v>
      </c>
      <c r="C1428" t="s">
        <v>604</v>
      </c>
      <c r="D1428">
        <v>12.4</v>
      </c>
      <c r="E1428">
        <v>604</v>
      </c>
      <c r="F1428">
        <v>4</v>
      </c>
    </row>
    <row r="1429" spans="1:6" x14ac:dyDescent="0.25">
      <c r="A1429" t="s">
        <v>334</v>
      </c>
      <c r="D1429" s="50">
        <f>SUM(D1422:D1428)</f>
        <v>4380</v>
      </c>
      <c r="E1429" s="50">
        <f>SUM(E1422:E1428)</f>
        <v>353679</v>
      </c>
      <c r="F1429" s="50">
        <f>SUM(F1422:F1428)</f>
        <v>2925</v>
      </c>
    </row>
    <row r="1430" spans="1:6" x14ac:dyDescent="0.25">
      <c r="A1430" s="50" t="s">
        <v>335</v>
      </c>
    </row>
    <row r="1431" spans="1:6" x14ac:dyDescent="0.25">
      <c r="B1431" s="1" t="s">
        <v>434</v>
      </c>
      <c r="C1431" t="s">
        <v>346</v>
      </c>
      <c r="D1431">
        <v>82.9</v>
      </c>
      <c r="E1431">
        <v>5654</v>
      </c>
      <c r="F1431" s="1">
        <v>50</v>
      </c>
    </row>
    <row r="1432" spans="1:6" x14ac:dyDescent="0.25">
      <c r="B1432" s="1" t="s">
        <v>413</v>
      </c>
      <c r="C1432" t="s">
        <v>474</v>
      </c>
      <c r="D1432">
        <v>72.5</v>
      </c>
      <c r="E1432">
        <v>2119</v>
      </c>
      <c r="F1432" s="1">
        <v>57</v>
      </c>
    </row>
    <row r="1433" spans="1:6" x14ac:dyDescent="0.25">
      <c r="B1433" s="1" t="s">
        <v>603</v>
      </c>
      <c r="C1433" t="s">
        <v>474</v>
      </c>
      <c r="D1433">
        <v>57.6</v>
      </c>
      <c r="E1433">
        <v>3926</v>
      </c>
      <c r="F1433" s="1">
        <v>41</v>
      </c>
    </row>
    <row r="1434" spans="1:6" x14ac:dyDescent="0.25">
      <c r="B1434" s="1" t="s">
        <v>605</v>
      </c>
      <c r="C1434" t="s">
        <v>430</v>
      </c>
      <c r="D1434">
        <v>32.6</v>
      </c>
      <c r="E1434">
        <v>2222</v>
      </c>
      <c r="F1434" s="1">
        <v>13</v>
      </c>
    </row>
    <row r="1435" spans="1:6" x14ac:dyDescent="0.25">
      <c r="B1435" s="1" t="s">
        <v>374</v>
      </c>
      <c r="C1435" t="s">
        <v>375</v>
      </c>
      <c r="D1435">
        <v>74</v>
      </c>
      <c r="E1435">
        <v>5047</v>
      </c>
      <c r="F1435" s="1">
        <v>36</v>
      </c>
    </row>
    <row r="1436" spans="1:6" x14ac:dyDescent="0.25">
      <c r="B1436" s="1" t="s">
        <v>367</v>
      </c>
      <c r="C1436" t="s">
        <v>361</v>
      </c>
      <c r="D1436">
        <v>56</v>
      </c>
      <c r="E1436">
        <v>3820</v>
      </c>
      <c r="F1436" s="1">
        <v>20</v>
      </c>
    </row>
    <row r="1437" spans="1:6" x14ac:dyDescent="0.25">
      <c r="B1437" s="1" t="s">
        <v>367</v>
      </c>
      <c r="C1437" t="s">
        <v>604</v>
      </c>
      <c r="D1437">
        <v>13.9</v>
      </c>
      <c r="E1437">
        <v>405</v>
      </c>
      <c r="F1437">
        <v>3</v>
      </c>
    </row>
    <row r="1438" spans="1:6" x14ac:dyDescent="0.25">
      <c r="B1438" s="1" t="s">
        <v>367</v>
      </c>
      <c r="C1438" t="s">
        <v>599</v>
      </c>
      <c r="D1438">
        <v>10.199999999999999</v>
      </c>
      <c r="E1438">
        <v>692</v>
      </c>
      <c r="F1438">
        <v>2</v>
      </c>
    </row>
    <row r="1439" spans="1:6" x14ac:dyDescent="0.25">
      <c r="A1439" t="s">
        <v>343</v>
      </c>
      <c r="D1439">
        <f>SUM(D1431:D1438)</f>
        <v>399.7</v>
      </c>
      <c r="E1439">
        <f>SUM(E1431:E1438)</f>
        <v>23885</v>
      </c>
      <c r="F1439">
        <f>SUM(F1431:F1438)</f>
        <v>222</v>
      </c>
    </row>
    <row r="1441" spans="1:6" x14ac:dyDescent="0.25">
      <c r="D1441" t="s">
        <v>344</v>
      </c>
      <c r="E1441">
        <f>SUM(E1429,E1439)</f>
        <v>377564</v>
      </c>
      <c r="F1441">
        <f>SUM(F1429,F1439)</f>
        <v>3147</v>
      </c>
    </row>
    <row r="1443" spans="1:6" x14ac:dyDescent="0.25">
      <c r="A1443" s="50" t="s">
        <v>254</v>
      </c>
    </row>
    <row r="1444" spans="1:6" x14ac:dyDescent="0.25">
      <c r="A1444" s="50" t="s">
        <v>319</v>
      </c>
      <c r="B1444" s="24"/>
      <c r="C1444" s="24"/>
      <c r="D1444" s="24"/>
      <c r="E1444" s="24"/>
      <c r="F1444" s="24"/>
    </row>
    <row r="1445" spans="1:6" ht="15" customHeight="1" x14ac:dyDescent="0.25">
      <c r="B1445" s="1" t="s">
        <v>434</v>
      </c>
      <c r="C1445" t="s">
        <v>363</v>
      </c>
      <c r="D1445">
        <v>1369.6</v>
      </c>
      <c r="E1445">
        <v>120110</v>
      </c>
      <c r="F1445" s="1">
        <v>1031</v>
      </c>
    </row>
    <row r="1446" spans="1:6" x14ac:dyDescent="0.25">
      <c r="B1446" s="1" t="s">
        <v>573</v>
      </c>
      <c r="C1446" t="s">
        <v>363</v>
      </c>
      <c r="D1446">
        <v>22.4</v>
      </c>
      <c r="E1446">
        <v>981</v>
      </c>
      <c r="F1446" s="1">
        <v>9</v>
      </c>
    </row>
    <row r="1447" spans="1:6" x14ac:dyDescent="0.25">
      <c r="B1447" s="1" t="s">
        <v>413</v>
      </c>
      <c r="C1447" t="s">
        <v>474</v>
      </c>
      <c r="D1447">
        <v>535.70000000000005</v>
      </c>
      <c r="E1447">
        <v>23491</v>
      </c>
      <c r="F1447" s="1">
        <v>544</v>
      </c>
    </row>
    <row r="1448" spans="1:6" x14ac:dyDescent="0.25">
      <c r="B1448" s="1" t="s">
        <v>603</v>
      </c>
      <c r="C1448" t="s">
        <v>606</v>
      </c>
      <c r="D1448">
        <v>564.4</v>
      </c>
      <c r="E1448">
        <v>49496</v>
      </c>
      <c r="F1448" s="1">
        <v>570</v>
      </c>
    </row>
    <row r="1449" spans="1:6" x14ac:dyDescent="0.25">
      <c r="B1449" s="1" t="s">
        <v>374</v>
      </c>
      <c r="C1449" t="s">
        <v>375</v>
      </c>
      <c r="D1449">
        <v>553.1</v>
      </c>
      <c r="E1449">
        <v>48505</v>
      </c>
      <c r="F1449" s="1">
        <v>306</v>
      </c>
    </row>
    <row r="1450" spans="1:6" x14ac:dyDescent="0.25">
      <c r="B1450" s="1" t="s">
        <v>374</v>
      </c>
      <c r="C1450" t="s">
        <v>376</v>
      </c>
      <c r="D1450">
        <v>270.60000000000002</v>
      </c>
      <c r="E1450">
        <v>23731</v>
      </c>
      <c r="F1450" s="1">
        <v>94</v>
      </c>
    </row>
    <row r="1451" spans="1:6" x14ac:dyDescent="0.25">
      <c r="A1451" t="s">
        <v>334</v>
      </c>
      <c r="D1451" s="50">
        <f>SUM(D1445:D1450)</f>
        <v>3315.7999999999997</v>
      </c>
      <c r="E1451" s="50">
        <f>SUM(E1445:E1450)</f>
        <v>266314</v>
      </c>
      <c r="F1451" s="50">
        <f>SUM(F1445:F1450)</f>
        <v>2554</v>
      </c>
    </row>
    <row r="1452" spans="1:6" x14ac:dyDescent="0.25">
      <c r="A1452" s="50" t="s">
        <v>335</v>
      </c>
    </row>
    <row r="1453" spans="1:6" x14ac:dyDescent="0.25">
      <c r="B1453" s="1" t="s">
        <v>434</v>
      </c>
      <c r="C1453" t="s">
        <v>363</v>
      </c>
      <c r="D1453">
        <v>88.2</v>
      </c>
      <c r="E1453">
        <v>5155</v>
      </c>
      <c r="F1453" s="1">
        <v>64</v>
      </c>
    </row>
    <row r="1454" spans="1:6" x14ac:dyDescent="0.25">
      <c r="B1454" s="1" t="s">
        <v>413</v>
      </c>
      <c r="C1454" t="s">
        <v>474</v>
      </c>
      <c r="D1454">
        <v>29.1</v>
      </c>
      <c r="E1454">
        <v>426</v>
      </c>
      <c r="F1454" s="1">
        <v>27</v>
      </c>
    </row>
    <row r="1455" spans="1:6" x14ac:dyDescent="0.25">
      <c r="B1455" s="1" t="s">
        <v>603</v>
      </c>
      <c r="C1455" t="s">
        <v>606</v>
      </c>
      <c r="D1455">
        <v>44.6</v>
      </c>
      <c r="E1455">
        <v>2606</v>
      </c>
      <c r="F1455" s="1">
        <v>41</v>
      </c>
    </row>
    <row r="1456" spans="1:6" x14ac:dyDescent="0.25">
      <c r="B1456" s="1" t="s">
        <v>374</v>
      </c>
      <c r="C1456" t="s">
        <v>375</v>
      </c>
      <c r="D1456">
        <v>37.799999999999997</v>
      </c>
      <c r="E1456">
        <v>2210</v>
      </c>
      <c r="F1456" s="1">
        <v>21</v>
      </c>
    </row>
    <row r="1457" spans="1:6" x14ac:dyDescent="0.25">
      <c r="B1457" s="1" t="s">
        <v>367</v>
      </c>
      <c r="C1457" t="s">
        <v>361</v>
      </c>
      <c r="D1457">
        <v>21.1</v>
      </c>
      <c r="E1457">
        <v>1234</v>
      </c>
      <c r="F1457" s="1">
        <v>7</v>
      </c>
    </row>
    <row r="1458" spans="1:6" x14ac:dyDescent="0.25">
      <c r="B1458" s="1" t="s">
        <v>367</v>
      </c>
      <c r="C1458" t="s">
        <v>607</v>
      </c>
      <c r="D1458">
        <v>12</v>
      </c>
      <c r="E1458">
        <v>702</v>
      </c>
      <c r="F1458" s="1">
        <v>2.5</v>
      </c>
    </row>
    <row r="1459" spans="1:6" x14ac:dyDescent="0.25">
      <c r="A1459" t="s">
        <v>343</v>
      </c>
      <c r="D1459">
        <f>SUM(D1453:D1458)</f>
        <v>232.79999999999998</v>
      </c>
      <c r="E1459">
        <f>SUM(E1453:E1458)</f>
        <v>12333</v>
      </c>
      <c r="F1459">
        <f>SUM(F1453:F1458)</f>
        <v>162.5</v>
      </c>
    </row>
    <row r="1461" spans="1:6" x14ac:dyDescent="0.25">
      <c r="D1461" t="s">
        <v>344</v>
      </c>
      <c r="E1461">
        <f>SUM(E1451,E1459)</f>
        <v>278647</v>
      </c>
      <c r="F1461">
        <f>SUM(F1451,F1459)</f>
        <v>2716.5</v>
      </c>
    </row>
    <row r="1463" spans="1:6" x14ac:dyDescent="0.25">
      <c r="A1463" s="50" t="s">
        <v>256</v>
      </c>
    </row>
    <row r="1464" spans="1:6" x14ac:dyDescent="0.25">
      <c r="A1464" s="50" t="s">
        <v>319</v>
      </c>
      <c r="B1464" s="24"/>
      <c r="C1464" s="24"/>
      <c r="D1464" s="24"/>
      <c r="E1464" s="24"/>
      <c r="F1464" s="24"/>
    </row>
    <row r="1465" spans="1:6" ht="15" customHeight="1" x14ac:dyDescent="0.25">
      <c r="B1465" s="1" t="s">
        <v>531</v>
      </c>
      <c r="C1465" t="s">
        <v>363</v>
      </c>
      <c r="D1465">
        <v>759.6</v>
      </c>
      <c r="E1465">
        <v>79563</v>
      </c>
      <c r="F1465">
        <v>771.1</v>
      </c>
    </row>
    <row r="1466" spans="1:6" x14ac:dyDescent="0.25">
      <c r="B1466" s="1" t="s">
        <v>531</v>
      </c>
      <c r="C1466" t="s">
        <v>363</v>
      </c>
      <c r="D1466">
        <v>2093</v>
      </c>
      <c r="E1466">
        <v>219233</v>
      </c>
      <c r="F1466">
        <v>2108.1999999999998</v>
      </c>
    </row>
    <row r="1467" spans="1:6" ht="30" x14ac:dyDescent="0.25">
      <c r="B1467" s="1" t="s">
        <v>608</v>
      </c>
      <c r="C1467" t="s">
        <v>439</v>
      </c>
      <c r="D1467">
        <v>224.7</v>
      </c>
      <c r="E1467">
        <v>23537</v>
      </c>
      <c r="F1467">
        <v>243</v>
      </c>
    </row>
    <row r="1468" spans="1:6" x14ac:dyDescent="0.25">
      <c r="B1468" s="1" t="s">
        <v>348</v>
      </c>
      <c r="C1468" t="s">
        <v>491</v>
      </c>
      <c r="D1468">
        <v>420</v>
      </c>
      <c r="E1468">
        <v>43994</v>
      </c>
      <c r="F1468">
        <v>694.1</v>
      </c>
    </row>
    <row r="1469" spans="1:6" x14ac:dyDescent="0.25">
      <c r="B1469" s="1" t="s">
        <v>350</v>
      </c>
      <c r="C1469" t="s">
        <v>366</v>
      </c>
      <c r="D1469">
        <v>350.9</v>
      </c>
      <c r="E1469">
        <v>36756</v>
      </c>
      <c r="F1469">
        <v>600.5</v>
      </c>
    </row>
    <row r="1470" spans="1:6" x14ac:dyDescent="0.25">
      <c r="B1470" s="1" t="s">
        <v>352</v>
      </c>
      <c r="C1470" t="s">
        <v>353</v>
      </c>
      <c r="D1470">
        <v>377.5</v>
      </c>
      <c r="E1470">
        <v>39544</v>
      </c>
      <c r="F1470">
        <v>146.80000000000001</v>
      </c>
    </row>
    <row r="1471" spans="1:6" x14ac:dyDescent="0.25">
      <c r="B1471" s="1" t="s">
        <v>354</v>
      </c>
      <c r="C1471" t="s">
        <v>355</v>
      </c>
      <c r="D1471">
        <v>1630.4</v>
      </c>
      <c r="E1471">
        <v>170785</v>
      </c>
      <c r="F1471">
        <v>929.2</v>
      </c>
    </row>
    <row r="1472" spans="1:6" x14ac:dyDescent="0.25">
      <c r="A1472" t="s">
        <v>334</v>
      </c>
      <c r="D1472" s="50">
        <f>SUM(D1465:D1471)</f>
        <v>5856.1</v>
      </c>
      <c r="E1472" s="50">
        <f>SUM(E1465:E1471)</f>
        <v>613412</v>
      </c>
      <c r="F1472" s="50">
        <f>SUM(F1465:F1471)</f>
        <v>5492.9</v>
      </c>
    </row>
    <row r="1473" spans="1:6" x14ac:dyDescent="0.25">
      <c r="A1473" s="50" t="s">
        <v>335</v>
      </c>
    </row>
    <row r="1474" spans="1:6" x14ac:dyDescent="0.25">
      <c r="B1474" s="1" t="s">
        <v>356</v>
      </c>
      <c r="C1474" t="s">
        <v>509</v>
      </c>
      <c r="D1474">
        <v>402.1</v>
      </c>
      <c r="E1474">
        <v>33302</v>
      </c>
      <c r="F1474">
        <v>352.3</v>
      </c>
    </row>
    <row r="1475" spans="1:6" x14ac:dyDescent="0.25">
      <c r="B1475" s="1" t="s">
        <v>455</v>
      </c>
      <c r="C1475" t="s">
        <v>609</v>
      </c>
      <c r="D1475">
        <v>25.9</v>
      </c>
      <c r="E1475">
        <v>2149</v>
      </c>
      <c r="F1475">
        <v>25.2</v>
      </c>
    </row>
    <row r="1476" spans="1:6" x14ac:dyDescent="0.25">
      <c r="B1476" s="1" t="s">
        <v>610</v>
      </c>
      <c r="C1476" t="s">
        <v>611</v>
      </c>
      <c r="D1476">
        <v>98.9</v>
      </c>
      <c r="E1476">
        <v>8195</v>
      </c>
      <c r="F1476">
        <v>93.6</v>
      </c>
    </row>
    <row r="1477" spans="1:6" x14ac:dyDescent="0.25">
      <c r="B1477" s="1" t="s">
        <v>612</v>
      </c>
      <c r="C1477" t="s">
        <v>609</v>
      </c>
      <c r="D1477">
        <v>136.1</v>
      </c>
      <c r="E1477">
        <v>11276</v>
      </c>
      <c r="F1477">
        <v>122</v>
      </c>
    </row>
    <row r="1478" spans="1:6" x14ac:dyDescent="0.25">
      <c r="B1478" s="1" t="s">
        <v>358</v>
      </c>
      <c r="C1478" t="s">
        <v>366</v>
      </c>
      <c r="D1478">
        <v>54.4</v>
      </c>
      <c r="E1478">
        <v>4508</v>
      </c>
      <c r="F1478">
        <v>93.6</v>
      </c>
    </row>
    <row r="1479" spans="1:6" x14ac:dyDescent="0.25">
      <c r="B1479" s="1" t="s">
        <v>359</v>
      </c>
      <c r="C1479" t="s">
        <v>353</v>
      </c>
      <c r="D1479">
        <v>249.2</v>
      </c>
      <c r="E1479">
        <v>20640</v>
      </c>
      <c r="F1479">
        <v>81</v>
      </c>
    </row>
    <row r="1480" spans="1:6" x14ac:dyDescent="0.25">
      <c r="B1480" s="1" t="s">
        <v>360</v>
      </c>
      <c r="C1480" t="s">
        <v>361</v>
      </c>
      <c r="D1480">
        <v>95</v>
      </c>
      <c r="E1480">
        <v>7872</v>
      </c>
      <c r="F1480">
        <v>37.1</v>
      </c>
    </row>
    <row r="1481" spans="1:6" x14ac:dyDescent="0.25">
      <c r="A1481" t="s">
        <v>343</v>
      </c>
      <c r="D1481">
        <f>SUM(D1474:D1480)</f>
        <v>1061.5999999999999</v>
      </c>
      <c r="E1481">
        <f>SUM(E1474:E1480)</f>
        <v>87942</v>
      </c>
      <c r="F1481">
        <f>SUM(F1474:F1480)</f>
        <v>804.80000000000007</v>
      </c>
    </row>
    <row r="1483" spans="1:6" x14ac:dyDescent="0.25">
      <c r="D1483" t="s">
        <v>344</v>
      </c>
      <c r="E1483">
        <f>SUM(E1472,E1481)</f>
        <v>701354</v>
      </c>
      <c r="F1483">
        <f>SUM(F1472,F1481)</f>
        <v>6297.7</v>
      </c>
    </row>
    <row r="1485" spans="1:6" x14ac:dyDescent="0.25">
      <c r="A1485" s="50" t="s">
        <v>258</v>
      </c>
    </row>
    <row r="1486" spans="1:6" x14ac:dyDescent="0.25">
      <c r="A1486" s="50" t="s">
        <v>319</v>
      </c>
      <c r="B1486" s="24"/>
      <c r="C1486" s="24"/>
      <c r="D1486" s="24"/>
      <c r="E1486" s="24"/>
      <c r="F1486" s="24"/>
    </row>
    <row r="1487" spans="1:6" ht="15" customHeight="1" x14ac:dyDescent="0.25">
      <c r="B1487" s="1" t="s">
        <v>396</v>
      </c>
      <c r="C1487" t="s">
        <v>397</v>
      </c>
      <c r="D1487">
        <v>1285.8</v>
      </c>
      <c r="E1487">
        <v>128421</v>
      </c>
      <c r="F1487">
        <v>1493.6</v>
      </c>
    </row>
    <row r="1488" spans="1:6" x14ac:dyDescent="0.25">
      <c r="B1488" s="1" t="s">
        <v>348</v>
      </c>
      <c r="C1488" t="s">
        <v>613</v>
      </c>
      <c r="D1488">
        <v>113.8</v>
      </c>
      <c r="E1488">
        <v>11361</v>
      </c>
      <c r="F1488">
        <v>606.6</v>
      </c>
    </row>
    <row r="1489" spans="1:6" x14ac:dyDescent="0.25">
      <c r="B1489" s="1" t="s">
        <v>350</v>
      </c>
      <c r="C1489" t="s">
        <v>399</v>
      </c>
      <c r="D1489">
        <v>304</v>
      </c>
      <c r="E1489">
        <v>30366</v>
      </c>
      <c r="F1489">
        <v>545.6</v>
      </c>
    </row>
    <row r="1490" spans="1:6" x14ac:dyDescent="0.25">
      <c r="B1490" s="1" t="s">
        <v>352</v>
      </c>
      <c r="C1490" t="s">
        <v>353</v>
      </c>
      <c r="D1490">
        <v>236.7</v>
      </c>
      <c r="E1490">
        <v>23639</v>
      </c>
      <c r="F1490">
        <v>92.2</v>
      </c>
    </row>
    <row r="1491" spans="1:6" x14ac:dyDescent="0.25">
      <c r="B1491" s="1" t="s">
        <v>354</v>
      </c>
      <c r="C1491" t="s">
        <v>355</v>
      </c>
      <c r="D1491">
        <v>546.5</v>
      </c>
      <c r="E1491">
        <v>54586</v>
      </c>
      <c r="F1491">
        <v>307.89999999999998</v>
      </c>
    </row>
    <row r="1492" spans="1:6" x14ac:dyDescent="0.25">
      <c r="B1492" s="1" t="s">
        <v>367</v>
      </c>
      <c r="C1492" t="s">
        <v>361</v>
      </c>
      <c r="D1492">
        <v>6.9</v>
      </c>
      <c r="E1492">
        <v>685</v>
      </c>
      <c r="F1492">
        <v>2.8</v>
      </c>
    </row>
    <row r="1493" spans="1:6" x14ac:dyDescent="0.25">
      <c r="A1493" t="s">
        <v>334</v>
      </c>
      <c r="D1493" s="50">
        <f>SUM(D1487:D1492)</f>
        <v>2493.7000000000003</v>
      </c>
      <c r="E1493" s="50">
        <f>SUM(E1487:E1492)</f>
        <v>249058</v>
      </c>
      <c r="F1493" s="50">
        <f>SUM(F1487:F1492)</f>
        <v>3048.7</v>
      </c>
    </row>
    <row r="1494" spans="1:6" x14ac:dyDescent="0.25">
      <c r="A1494" s="50" t="s">
        <v>335</v>
      </c>
    </row>
    <row r="1495" spans="1:6" x14ac:dyDescent="0.25">
      <c r="B1495" s="1" t="s">
        <v>356</v>
      </c>
      <c r="C1495" t="s">
        <v>397</v>
      </c>
      <c r="D1495">
        <v>147</v>
      </c>
      <c r="E1495">
        <v>12889</v>
      </c>
      <c r="F1495">
        <v>170.8</v>
      </c>
    </row>
    <row r="1496" spans="1:6" x14ac:dyDescent="0.25">
      <c r="B1496" s="1" t="s">
        <v>455</v>
      </c>
      <c r="C1496" t="s">
        <v>614</v>
      </c>
      <c r="D1496">
        <v>88.6</v>
      </c>
      <c r="E1496">
        <v>7773</v>
      </c>
      <c r="F1496">
        <v>92</v>
      </c>
    </row>
    <row r="1497" spans="1:6" x14ac:dyDescent="0.25">
      <c r="B1497" s="1" t="s">
        <v>358</v>
      </c>
      <c r="C1497" t="s">
        <v>399</v>
      </c>
      <c r="D1497">
        <v>61.9</v>
      </c>
      <c r="E1497">
        <v>5428</v>
      </c>
      <c r="F1497">
        <v>111.6</v>
      </c>
    </row>
    <row r="1498" spans="1:6" x14ac:dyDescent="0.25">
      <c r="B1498" s="1" t="s">
        <v>359</v>
      </c>
      <c r="C1498" t="s">
        <v>355</v>
      </c>
      <c r="D1498">
        <v>32.200000000000003</v>
      </c>
      <c r="E1498">
        <v>2827</v>
      </c>
      <c r="F1498">
        <v>17.399999999999999</v>
      </c>
    </row>
    <row r="1499" spans="1:6" x14ac:dyDescent="0.25">
      <c r="B1499" s="1" t="s">
        <v>360</v>
      </c>
      <c r="C1499" t="s">
        <v>460</v>
      </c>
      <c r="D1499">
        <v>93.7</v>
      </c>
      <c r="E1499">
        <v>8217</v>
      </c>
      <c r="F1499">
        <v>28.9</v>
      </c>
    </row>
    <row r="1500" spans="1:6" x14ac:dyDescent="0.25">
      <c r="A1500" t="s">
        <v>343</v>
      </c>
      <c r="D1500">
        <f>SUM(D1495:D1499)</f>
        <v>423.4</v>
      </c>
      <c r="E1500">
        <f>SUM(E1495:E1499)</f>
        <v>37134</v>
      </c>
      <c r="F1500">
        <f>SUM(F1495:F1499)</f>
        <v>420.69999999999993</v>
      </c>
    </row>
    <row r="1502" spans="1:6" x14ac:dyDescent="0.25">
      <c r="D1502" t="s">
        <v>344</v>
      </c>
      <c r="E1502">
        <f>SUM(E1493,E1500)</f>
        <v>286192</v>
      </c>
      <c r="F1502">
        <f>SUM(F1493,F1500)</f>
        <v>3469.3999999999996</v>
      </c>
    </row>
    <row r="1504" spans="1:6" x14ac:dyDescent="0.25">
      <c r="A1504" s="50" t="s">
        <v>261</v>
      </c>
    </row>
    <row r="1505" spans="1:6" x14ac:dyDescent="0.25">
      <c r="A1505" s="50" t="s">
        <v>319</v>
      </c>
      <c r="B1505" s="24"/>
      <c r="C1505" s="24"/>
      <c r="D1505" s="24"/>
      <c r="E1505" s="24"/>
      <c r="F1505" s="24"/>
    </row>
    <row r="1506" spans="1:6" ht="15" customHeight="1" x14ac:dyDescent="0.25">
      <c r="B1506" s="1" t="s">
        <v>494</v>
      </c>
      <c r="C1506" t="s">
        <v>363</v>
      </c>
      <c r="D1506">
        <v>873.7</v>
      </c>
      <c r="E1506">
        <v>89393</v>
      </c>
      <c r="F1506">
        <v>885.8</v>
      </c>
    </row>
    <row r="1507" spans="1:6" x14ac:dyDescent="0.25">
      <c r="B1507" s="1" t="s">
        <v>502</v>
      </c>
      <c r="C1507" t="s">
        <v>363</v>
      </c>
      <c r="D1507">
        <v>1442.4</v>
      </c>
      <c r="E1507">
        <v>147575</v>
      </c>
      <c r="F1507">
        <v>1443.2</v>
      </c>
    </row>
    <row r="1508" spans="1:6" ht="30" x14ac:dyDescent="0.25">
      <c r="B1508" s="1" t="s">
        <v>608</v>
      </c>
      <c r="C1508" t="s">
        <v>376</v>
      </c>
      <c r="D1508">
        <v>182.7</v>
      </c>
      <c r="E1508">
        <v>18695</v>
      </c>
      <c r="F1508">
        <v>162.30000000000001</v>
      </c>
    </row>
    <row r="1509" spans="1:6" x14ac:dyDescent="0.25">
      <c r="B1509" s="1" t="s">
        <v>348</v>
      </c>
      <c r="C1509" t="s">
        <v>491</v>
      </c>
      <c r="D1509">
        <v>381.3</v>
      </c>
      <c r="E1509">
        <v>39016</v>
      </c>
      <c r="F1509">
        <v>462.7</v>
      </c>
    </row>
    <row r="1510" spans="1:6" x14ac:dyDescent="0.25">
      <c r="B1510" s="1" t="s">
        <v>350</v>
      </c>
      <c r="C1510" t="s">
        <v>366</v>
      </c>
      <c r="D1510">
        <v>231.9</v>
      </c>
      <c r="E1510">
        <v>23731</v>
      </c>
      <c r="F1510">
        <v>397.7</v>
      </c>
    </row>
    <row r="1511" spans="1:6" x14ac:dyDescent="0.25">
      <c r="B1511" s="1" t="s">
        <v>352</v>
      </c>
      <c r="C1511" t="s">
        <v>353</v>
      </c>
      <c r="D1511">
        <v>209.4</v>
      </c>
      <c r="E1511">
        <v>21427</v>
      </c>
      <c r="F1511">
        <v>81.400000000000006</v>
      </c>
    </row>
    <row r="1512" spans="1:6" x14ac:dyDescent="0.25">
      <c r="B1512" s="1" t="s">
        <v>354</v>
      </c>
      <c r="C1512" t="s">
        <v>355</v>
      </c>
      <c r="D1512">
        <v>1112.0999999999999</v>
      </c>
      <c r="E1512">
        <v>113782</v>
      </c>
      <c r="F1512">
        <v>631.5</v>
      </c>
    </row>
    <row r="1513" spans="1:6" x14ac:dyDescent="0.25">
      <c r="A1513" t="s">
        <v>334</v>
      </c>
      <c r="D1513" s="50">
        <f>SUM(D1506:D1512)</f>
        <v>4433.5</v>
      </c>
      <c r="E1513" s="50">
        <f>SUM(E1506:E1512)</f>
        <v>453619</v>
      </c>
      <c r="F1513" s="50">
        <f>SUM(F1506:F1512)</f>
        <v>4064.6</v>
      </c>
    </row>
    <row r="1514" spans="1:6" x14ac:dyDescent="0.25">
      <c r="A1514" s="50" t="s">
        <v>335</v>
      </c>
    </row>
    <row r="1515" spans="1:6" x14ac:dyDescent="0.25">
      <c r="B1515" s="1" t="s">
        <v>356</v>
      </c>
      <c r="C1515" t="s">
        <v>509</v>
      </c>
      <c r="D1515">
        <v>167</v>
      </c>
      <c r="E1515">
        <v>13021</v>
      </c>
      <c r="F1515">
        <v>140.9</v>
      </c>
    </row>
    <row r="1516" spans="1:6" x14ac:dyDescent="0.25">
      <c r="B1516" s="1" t="s">
        <v>455</v>
      </c>
      <c r="C1516" t="s">
        <v>609</v>
      </c>
      <c r="D1516">
        <v>17.5</v>
      </c>
      <c r="E1516">
        <v>1364</v>
      </c>
      <c r="F1516">
        <v>16.8</v>
      </c>
    </row>
    <row r="1517" spans="1:6" x14ac:dyDescent="0.25">
      <c r="B1517" s="1" t="s">
        <v>610</v>
      </c>
      <c r="C1517" t="s">
        <v>611</v>
      </c>
      <c r="D1517">
        <v>92.5</v>
      </c>
      <c r="E1517">
        <v>7212</v>
      </c>
      <c r="F1517">
        <v>88</v>
      </c>
    </row>
    <row r="1518" spans="1:6" x14ac:dyDescent="0.25">
      <c r="B1518" s="1" t="s">
        <v>612</v>
      </c>
      <c r="C1518" t="s">
        <v>609</v>
      </c>
      <c r="D1518">
        <v>54.6</v>
      </c>
      <c r="E1518">
        <v>4257</v>
      </c>
      <c r="F1518">
        <v>62.4</v>
      </c>
    </row>
    <row r="1519" spans="1:6" x14ac:dyDescent="0.25">
      <c r="B1519" s="1" t="s">
        <v>358</v>
      </c>
      <c r="C1519" t="s">
        <v>366</v>
      </c>
      <c r="D1519">
        <v>36.299999999999997</v>
      </c>
      <c r="E1519">
        <v>2831</v>
      </c>
      <c r="F1519">
        <v>62.4</v>
      </c>
    </row>
    <row r="1520" spans="1:6" x14ac:dyDescent="0.25">
      <c r="B1520" s="1" t="s">
        <v>359</v>
      </c>
      <c r="C1520" t="s">
        <v>353</v>
      </c>
      <c r="D1520">
        <v>53.5</v>
      </c>
      <c r="E1520">
        <v>4170</v>
      </c>
      <c r="F1520">
        <v>18</v>
      </c>
    </row>
    <row r="1521" spans="1:6" x14ac:dyDescent="0.25">
      <c r="B1521" s="1" t="s">
        <v>359</v>
      </c>
      <c r="C1521" t="s">
        <v>423</v>
      </c>
      <c r="D1521">
        <v>455.5</v>
      </c>
      <c r="E1521">
        <v>35509</v>
      </c>
      <c r="F1521">
        <v>136.1</v>
      </c>
    </row>
    <row r="1522" spans="1:6" x14ac:dyDescent="0.25">
      <c r="B1522" s="1" t="s">
        <v>360</v>
      </c>
      <c r="C1522" t="s">
        <v>361</v>
      </c>
      <c r="D1522">
        <v>76.599999999999994</v>
      </c>
      <c r="E1522">
        <v>5971</v>
      </c>
      <c r="F1522">
        <v>24.2</v>
      </c>
    </row>
    <row r="1523" spans="1:6" x14ac:dyDescent="0.25">
      <c r="A1523" t="s">
        <v>343</v>
      </c>
      <c r="D1523">
        <f>SUM(D1515:D1522)</f>
        <v>953.50000000000011</v>
      </c>
      <c r="E1523">
        <f>SUM(E1515:E1522)</f>
        <v>74335</v>
      </c>
      <c r="F1523">
        <f>SUM(F1515:F1522)</f>
        <v>548.80000000000007</v>
      </c>
    </row>
    <row r="1525" spans="1:6" x14ac:dyDescent="0.25">
      <c r="D1525" t="s">
        <v>344</v>
      </c>
      <c r="E1525">
        <f>SUM(E1513,E1523)</f>
        <v>527954</v>
      </c>
      <c r="F1525">
        <f>SUM(F1513,F1523)</f>
        <v>4613.3999999999996</v>
      </c>
    </row>
    <row r="1527" spans="1:6" x14ac:dyDescent="0.25">
      <c r="A1527" s="50" t="s">
        <v>263</v>
      </c>
    </row>
    <row r="1528" spans="1:6" x14ac:dyDescent="0.25">
      <c r="A1528" s="50" t="s">
        <v>319</v>
      </c>
      <c r="B1528" s="24"/>
      <c r="C1528" s="24"/>
      <c r="D1528" s="24"/>
      <c r="E1528" s="24"/>
      <c r="F1528" s="24"/>
    </row>
    <row r="1529" spans="1:6" ht="15" customHeight="1" x14ac:dyDescent="0.25">
      <c r="B1529" s="1" t="s">
        <v>396</v>
      </c>
      <c r="C1529" t="s">
        <v>547</v>
      </c>
      <c r="D1529">
        <v>235.4</v>
      </c>
      <c r="E1529">
        <v>22940</v>
      </c>
      <c r="F1529">
        <v>304.89999999999998</v>
      </c>
    </row>
    <row r="1530" spans="1:6" x14ac:dyDescent="0.25">
      <c r="B1530" s="1" t="s">
        <v>396</v>
      </c>
      <c r="C1530" t="s">
        <v>615</v>
      </c>
      <c r="D1530">
        <v>30.7</v>
      </c>
      <c r="E1530">
        <v>2995</v>
      </c>
      <c r="F1530">
        <v>53.4</v>
      </c>
    </row>
    <row r="1531" spans="1:6" x14ac:dyDescent="0.25">
      <c r="B1531" s="1" t="s">
        <v>616</v>
      </c>
      <c r="C1531" t="s">
        <v>397</v>
      </c>
      <c r="D1531">
        <v>90.2</v>
      </c>
      <c r="E1531">
        <v>8786</v>
      </c>
      <c r="F1531">
        <v>94.9</v>
      </c>
    </row>
    <row r="1532" spans="1:6" x14ac:dyDescent="0.25">
      <c r="B1532" s="1" t="s">
        <v>348</v>
      </c>
      <c r="C1532" t="s">
        <v>398</v>
      </c>
      <c r="D1532">
        <v>192.9</v>
      </c>
      <c r="E1532">
        <v>18798</v>
      </c>
      <c r="F1532">
        <v>265.3</v>
      </c>
    </row>
    <row r="1533" spans="1:6" x14ac:dyDescent="0.25">
      <c r="B1533" s="1" t="s">
        <v>617</v>
      </c>
      <c r="C1533" t="s">
        <v>506</v>
      </c>
      <c r="D1533">
        <v>110.7</v>
      </c>
      <c r="E1533">
        <v>10784</v>
      </c>
      <c r="F1533">
        <v>265.3</v>
      </c>
    </row>
    <row r="1534" spans="1:6" x14ac:dyDescent="0.25">
      <c r="B1534" s="1" t="s">
        <v>524</v>
      </c>
      <c r="C1534" t="s">
        <v>397</v>
      </c>
      <c r="D1534">
        <v>45.9</v>
      </c>
      <c r="E1534">
        <v>4471</v>
      </c>
      <c r="F1534">
        <v>82</v>
      </c>
    </row>
    <row r="1535" spans="1:6" x14ac:dyDescent="0.25">
      <c r="B1535" s="1" t="s">
        <v>352</v>
      </c>
      <c r="C1535" t="s">
        <v>353</v>
      </c>
      <c r="D1535">
        <v>88.3</v>
      </c>
      <c r="E1535">
        <v>8601</v>
      </c>
      <c r="F1535">
        <v>34</v>
      </c>
    </row>
    <row r="1536" spans="1:6" x14ac:dyDescent="0.25">
      <c r="B1536" s="1" t="s">
        <v>354</v>
      </c>
      <c r="C1536" t="s">
        <v>355</v>
      </c>
      <c r="D1536">
        <v>98.7</v>
      </c>
      <c r="E1536">
        <v>9619</v>
      </c>
      <c r="F1536">
        <v>54.7</v>
      </c>
    </row>
    <row r="1537" spans="1:6" x14ac:dyDescent="0.25">
      <c r="A1537" t="s">
        <v>334</v>
      </c>
      <c r="D1537" s="50">
        <f>SUM(D1529:D1536)</f>
        <v>892.80000000000007</v>
      </c>
      <c r="E1537" s="50">
        <f>SUM(E1529:E1536)</f>
        <v>86994</v>
      </c>
      <c r="F1537" s="50">
        <f>SUM(F1529:F1536)</f>
        <v>1154.5</v>
      </c>
    </row>
    <row r="1538" spans="1:6" x14ac:dyDescent="0.25">
      <c r="A1538" s="50" t="s">
        <v>335</v>
      </c>
    </row>
    <row r="1539" spans="1:6" x14ac:dyDescent="0.25">
      <c r="B1539" s="1" t="s">
        <v>356</v>
      </c>
      <c r="C1539" t="s">
        <v>397</v>
      </c>
      <c r="D1539">
        <v>16.7</v>
      </c>
      <c r="E1539">
        <v>1385</v>
      </c>
      <c r="F1539">
        <v>16.3</v>
      </c>
    </row>
    <row r="1540" spans="1:6" x14ac:dyDescent="0.25">
      <c r="B1540" s="1" t="s">
        <v>454</v>
      </c>
      <c r="C1540" t="s">
        <v>397</v>
      </c>
      <c r="D1540">
        <v>29.4</v>
      </c>
      <c r="E1540">
        <v>2435</v>
      </c>
      <c r="F1540">
        <v>35</v>
      </c>
    </row>
    <row r="1541" spans="1:6" x14ac:dyDescent="0.25">
      <c r="B1541" s="1" t="s">
        <v>617</v>
      </c>
      <c r="C1541" t="s">
        <v>506</v>
      </c>
      <c r="D1541">
        <v>8.4</v>
      </c>
      <c r="E1541">
        <v>693</v>
      </c>
      <c r="F1541">
        <v>20.399999999999999</v>
      </c>
    </row>
    <row r="1542" spans="1:6" x14ac:dyDescent="0.25">
      <c r="B1542" s="1" t="s">
        <v>359</v>
      </c>
      <c r="C1542" t="s">
        <v>353</v>
      </c>
      <c r="D1542">
        <v>9.6</v>
      </c>
      <c r="E1542">
        <v>793</v>
      </c>
      <c r="F1542">
        <v>3.5</v>
      </c>
    </row>
    <row r="1543" spans="1:6" x14ac:dyDescent="0.25">
      <c r="B1543" s="1" t="s">
        <v>360</v>
      </c>
      <c r="C1543" t="s">
        <v>460</v>
      </c>
      <c r="D1543">
        <v>16.3</v>
      </c>
      <c r="E1543">
        <v>1347</v>
      </c>
      <c r="F1543">
        <v>4.4000000000000004</v>
      </c>
    </row>
    <row r="1544" spans="1:6" x14ac:dyDescent="0.25">
      <c r="B1544" s="1" t="s">
        <v>360</v>
      </c>
      <c r="C1544" t="s">
        <v>361</v>
      </c>
      <c r="D1544">
        <v>6.9</v>
      </c>
      <c r="E1544">
        <v>569</v>
      </c>
      <c r="F1544">
        <v>2.9</v>
      </c>
    </row>
    <row r="1545" spans="1:6" x14ac:dyDescent="0.25">
      <c r="A1545" t="s">
        <v>343</v>
      </c>
      <c r="D1545">
        <f>SUM(D1539:D1544)</f>
        <v>87.3</v>
      </c>
      <c r="E1545">
        <f>SUM(E1539:E1544)</f>
        <v>7222</v>
      </c>
      <c r="F1545">
        <f>SUM(F1539:F1544)</f>
        <v>82.5</v>
      </c>
    </row>
    <row r="1547" spans="1:6" x14ac:dyDescent="0.25">
      <c r="D1547" t="s">
        <v>344</v>
      </c>
      <c r="E1547">
        <f>SUM(E1537,E1545)</f>
        <v>94216</v>
      </c>
      <c r="F1547">
        <f>SUM(F1537,F1545)</f>
        <v>1237</v>
      </c>
    </row>
    <row r="1549" spans="1:6" x14ac:dyDescent="0.25">
      <c r="A1549" s="50" t="s">
        <v>266</v>
      </c>
    </row>
    <row r="1550" spans="1:6" x14ac:dyDescent="0.25">
      <c r="A1550" s="50" t="s">
        <v>319</v>
      </c>
      <c r="B1550" s="24"/>
      <c r="C1550" s="24"/>
      <c r="D1550" s="24"/>
      <c r="E1550" s="24"/>
      <c r="F1550" s="24"/>
    </row>
    <row r="1551" spans="1:6" ht="15" customHeight="1" x14ac:dyDescent="0.25">
      <c r="B1551" s="1" t="s">
        <v>501</v>
      </c>
      <c r="C1551" t="s">
        <v>618</v>
      </c>
      <c r="D1551">
        <v>186.1</v>
      </c>
      <c r="E1551">
        <v>19041</v>
      </c>
      <c r="F1551">
        <v>274.39999999999998</v>
      </c>
    </row>
    <row r="1552" spans="1:6" x14ac:dyDescent="0.25">
      <c r="B1552" s="1" t="s">
        <v>502</v>
      </c>
      <c r="C1552" t="s">
        <v>346</v>
      </c>
      <c r="D1552">
        <v>1033.7</v>
      </c>
      <c r="E1552">
        <v>105759</v>
      </c>
      <c r="F1552">
        <v>866.4</v>
      </c>
    </row>
    <row r="1553" spans="1:6" x14ac:dyDescent="0.25">
      <c r="B1553" s="1" t="s">
        <v>348</v>
      </c>
      <c r="C1553" t="s">
        <v>619</v>
      </c>
      <c r="D1553">
        <v>352</v>
      </c>
      <c r="E1553">
        <v>36015</v>
      </c>
      <c r="F1553">
        <v>427</v>
      </c>
    </row>
    <row r="1554" spans="1:6" x14ac:dyDescent="0.25">
      <c r="B1554" s="1" t="s">
        <v>350</v>
      </c>
      <c r="C1554" t="s">
        <v>351</v>
      </c>
      <c r="D1554">
        <v>196.6</v>
      </c>
      <c r="E1554">
        <v>20117</v>
      </c>
      <c r="F1554">
        <v>355.4</v>
      </c>
    </row>
    <row r="1555" spans="1:6" x14ac:dyDescent="0.25">
      <c r="B1555" s="1" t="s">
        <v>352</v>
      </c>
      <c r="C1555" t="s">
        <v>353</v>
      </c>
      <c r="D1555">
        <v>229.8</v>
      </c>
      <c r="E1555">
        <v>23514</v>
      </c>
      <c r="F1555">
        <v>89.2</v>
      </c>
    </row>
    <row r="1556" spans="1:6" x14ac:dyDescent="0.25">
      <c r="B1556" s="1" t="s">
        <v>354</v>
      </c>
      <c r="C1556" t="s">
        <v>355</v>
      </c>
      <c r="D1556">
        <v>516.20000000000005</v>
      </c>
      <c r="E1556">
        <v>52813</v>
      </c>
      <c r="F1556">
        <v>289</v>
      </c>
    </row>
    <row r="1557" spans="1:6" x14ac:dyDescent="0.25">
      <c r="A1557" t="s">
        <v>334</v>
      </c>
      <c r="D1557" s="50">
        <f>SUM(D1551:D1556)</f>
        <v>2514.3999999999996</v>
      </c>
      <c r="E1557" s="50">
        <f>SUM(E1551:E1556)</f>
        <v>257259</v>
      </c>
      <c r="F1557" s="50">
        <f>SUM(F1551:F1556)</f>
        <v>2301.3999999999996</v>
      </c>
    </row>
    <row r="1558" spans="1:6" x14ac:dyDescent="0.25">
      <c r="A1558" s="50" t="s">
        <v>335</v>
      </c>
    </row>
    <row r="1559" spans="1:6" x14ac:dyDescent="0.25">
      <c r="B1559" s="1" t="s">
        <v>356</v>
      </c>
      <c r="C1559" t="s">
        <v>346</v>
      </c>
      <c r="D1559">
        <v>66</v>
      </c>
      <c r="E1559">
        <v>5789</v>
      </c>
      <c r="F1559">
        <v>53</v>
      </c>
    </row>
    <row r="1560" spans="1:6" x14ac:dyDescent="0.25">
      <c r="B1560" s="1" t="s">
        <v>504</v>
      </c>
      <c r="C1560" t="s">
        <v>351</v>
      </c>
      <c r="D1560">
        <v>30.2</v>
      </c>
      <c r="E1560">
        <v>2650</v>
      </c>
      <c r="F1560">
        <v>33</v>
      </c>
    </row>
    <row r="1561" spans="1:6" x14ac:dyDescent="0.25">
      <c r="B1561" s="1" t="s">
        <v>454</v>
      </c>
      <c r="C1561" t="s">
        <v>346</v>
      </c>
      <c r="D1561">
        <v>52.4</v>
      </c>
      <c r="E1561">
        <v>4595</v>
      </c>
      <c r="F1561">
        <v>60</v>
      </c>
    </row>
    <row r="1562" spans="1:6" x14ac:dyDescent="0.25">
      <c r="B1562" s="1" t="s">
        <v>358</v>
      </c>
      <c r="C1562" t="s">
        <v>351</v>
      </c>
      <c r="D1562">
        <v>17.3</v>
      </c>
      <c r="E1562">
        <v>1515</v>
      </c>
      <c r="F1562">
        <v>33</v>
      </c>
    </row>
    <row r="1563" spans="1:6" x14ac:dyDescent="0.25">
      <c r="B1563" s="1" t="s">
        <v>359</v>
      </c>
      <c r="C1563" t="s">
        <v>355</v>
      </c>
      <c r="D1563">
        <v>75.2</v>
      </c>
      <c r="E1563">
        <v>6592</v>
      </c>
      <c r="F1563">
        <v>37.799999999999997</v>
      </c>
    </row>
    <row r="1564" spans="1:6" x14ac:dyDescent="0.25">
      <c r="B1564" s="1" t="s">
        <v>360</v>
      </c>
      <c r="C1564" t="s">
        <v>376</v>
      </c>
      <c r="D1564">
        <v>49.4</v>
      </c>
      <c r="E1564">
        <v>4329</v>
      </c>
      <c r="F1564">
        <v>14.2</v>
      </c>
    </row>
    <row r="1565" spans="1:6" x14ac:dyDescent="0.25">
      <c r="A1565" t="s">
        <v>343</v>
      </c>
      <c r="D1565">
        <f>SUM(D1559:D1564)</f>
        <v>290.5</v>
      </c>
      <c r="E1565">
        <f>SUM(E1559:E1564)</f>
        <v>25470</v>
      </c>
      <c r="F1565">
        <f>SUM(F1559:F1564)</f>
        <v>231</v>
      </c>
    </row>
    <row r="1567" spans="1:6" x14ac:dyDescent="0.25">
      <c r="D1567" t="s">
        <v>344</v>
      </c>
      <c r="E1567">
        <f>SUM(E1557,E1565)</f>
        <v>282729</v>
      </c>
      <c r="F1567">
        <f>SUM(F1557,F1565)</f>
        <v>2532.3999999999996</v>
      </c>
    </row>
    <row r="1569" spans="1:6" x14ac:dyDescent="0.25">
      <c r="A1569" s="50" t="s">
        <v>268</v>
      </c>
    </row>
    <row r="1570" spans="1:6" x14ac:dyDescent="0.25">
      <c r="A1570" s="50" t="s">
        <v>319</v>
      </c>
      <c r="B1570" s="24"/>
      <c r="C1570" s="24"/>
      <c r="D1570" s="24"/>
      <c r="E1570" s="24"/>
      <c r="F1570" s="24"/>
    </row>
    <row r="1571" spans="1:6" ht="15" customHeight="1" x14ac:dyDescent="0.25">
      <c r="B1571" s="1" t="s">
        <v>501</v>
      </c>
      <c r="C1571" t="s">
        <v>346</v>
      </c>
      <c r="D1571">
        <v>324.10000000000002</v>
      </c>
      <c r="E1571">
        <v>33158</v>
      </c>
      <c r="F1571">
        <v>279.89999999999998</v>
      </c>
    </row>
    <row r="1572" spans="1:6" x14ac:dyDescent="0.25">
      <c r="B1572" s="1" t="s">
        <v>502</v>
      </c>
      <c r="C1572" t="s">
        <v>346</v>
      </c>
      <c r="D1572">
        <v>1359.8</v>
      </c>
      <c r="E1572">
        <v>139122</v>
      </c>
      <c r="F1572">
        <v>1165.5999999999999</v>
      </c>
    </row>
    <row r="1573" spans="1:6" x14ac:dyDescent="0.25">
      <c r="B1573" s="1" t="s">
        <v>348</v>
      </c>
      <c r="C1573" t="s">
        <v>620</v>
      </c>
      <c r="D1573">
        <v>164</v>
      </c>
      <c r="E1573">
        <v>16783</v>
      </c>
      <c r="F1573">
        <v>576</v>
      </c>
    </row>
    <row r="1574" spans="1:6" x14ac:dyDescent="0.25">
      <c r="B1574" s="1" t="s">
        <v>350</v>
      </c>
      <c r="C1574" t="s">
        <v>351</v>
      </c>
      <c r="D1574">
        <v>294.60000000000002</v>
      </c>
      <c r="E1574">
        <v>30141</v>
      </c>
      <c r="F1574">
        <v>522.1</v>
      </c>
    </row>
    <row r="1575" spans="1:6" x14ac:dyDescent="0.25">
      <c r="B1575" s="1" t="s">
        <v>352</v>
      </c>
      <c r="C1575" t="s">
        <v>353</v>
      </c>
      <c r="D1575">
        <v>295.89999999999998</v>
      </c>
      <c r="E1575">
        <v>30277</v>
      </c>
      <c r="F1575">
        <v>114.7</v>
      </c>
    </row>
    <row r="1576" spans="1:6" x14ac:dyDescent="0.25">
      <c r="B1576" s="1" t="s">
        <v>354</v>
      </c>
      <c r="C1576" t="s">
        <v>355</v>
      </c>
      <c r="D1576">
        <v>654.70000000000005</v>
      </c>
      <c r="E1576">
        <v>66981</v>
      </c>
      <c r="F1576">
        <v>371.8</v>
      </c>
    </row>
    <row r="1577" spans="1:6" x14ac:dyDescent="0.25">
      <c r="A1577" t="s">
        <v>334</v>
      </c>
      <c r="D1577" s="50">
        <f>SUM(D1571:D1576)</f>
        <v>3093.1000000000004</v>
      </c>
      <c r="E1577" s="50">
        <f>SUM(E1571:E1576)</f>
        <v>316462</v>
      </c>
      <c r="F1577" s="50">
        <f>SUM(F1571:F1576)</f>
        <v>3030.1</v>
      </c>
    </row>
    <row r="1578" spans="1:6" x14ac:dyDescent="0.25">
      <c r="A1578" s="50" t="s">
        <v>335</v>
      </c>
    </row>
    <row r="1579" spans="1:6" x14ac:dyDescent="0.25">
      <c r="B1579" s="1" t="s">
        <v>356</v>
      </c>
      <c r="C1579" t="s">
        <v>346</v>
      </c>
      <c r="D1579">
        <v>87.9</v>
      </c>
      <c r="E1579">
        <v>7284</v>
      </c>
      <c r="F1579">
        <v>73.2</v>
      </c>
    </row>
    <row r="1580" spans="1:6" x14ac:dyDescent="0.25">
      <c r="B1580" s="1" t="s">
        <v>504</v>
      </c>
      <c r="C1580" t="s">
        <v>351</v>
      </c>
      <c r="D1580">
        <v>35.799999999999997</v>
      </c>
      <c r="E1580">
        <v>2962</v>
      </c>
      <c r="F1580">
        <v>44</v>
      </c>
    </row>
    <row r="1581" spans="1:6" x14ac:dyDescent="0.25">
      <c r="B1581" s="1" t="s">
        <v>454</v>
      </c>
      <c r="C1581" t="s">
        <v>346</v>
      </c>
      <c r="D1581">
        <v>65.7</v>
      </c>
      <c r="E1581">
        <v>5443</v>
      </c>
      <c r="F1581">
        <v>56</v>
      </c>
    </row>
    <row r="1582" spans="1:6" x14ac:dyDescent="0.25">
      <c r="B1582" s="1" t="s">
        <v>358</v>
      </c>
      <c r="C1582" t="s">
        <v>351</v>
      </c>
      <c r="D1582">
        <v>23.5</v>
      </c>
      <c r="E1582">
        <v>1945</v>
      </c>
      <c r="F1582">
        <v>44</v>
      </c>
    </row>
    <row r="1583" spans="1:6" x14ac:dyDescent="0.25">
      <c r="B1583" s="1" t="s">
        <v>359</v>
      </c>
      <c r="C1583" t="s">
        <v>355</v>
      </c>
      <c r="D1583">
        <v>93.2</v>
      </c>
      <c r="E1583">
        <v>7719</v>
      </c>
      <c r="F1583">
        <v>48</v>
      </c>
    </row>
    <row r="1584" spans="1:6" x14ac:dyDescent="0.25">
      <c r="B1584" s="1" t="s">
        <v>359</v>
      </c>
      <c r="C1584" t="s">
        <v>376</v>
      </c>
      <c r="D1584">
        <v>59.9</v>
      </c>
      <c r="E1584">
        <v>4961</v>
      </c>
      <c r="F1584">
        <v>18.8</v>
      </c>
    </row>
    <row r="1585" spans="1:6" x14ac:dyDescent="0.25">
      <c r="A1585" t="s">
        <v>343</v>
      </c>
      <c r="D1585">
        <f>SUM(D1579:D1584)</f>
        <v>366</v>
      </c>
      <c r="E1585">
        <f>SUM(E1579:E1584)</f>
        <v>30314</v>
      </c>
      <c r="F1585">
        <f>SUM(F1579:F1584)</f>
        <v>284</v>
      </c>
    </row>
    <row r="1587" spans="1:6" x14ac:dyDescent="0.25">
      <c r="D1587" t="s">
        <v>344</v>
      </c>
      <c r="E1587">
        <f>SUM(E1577,E1585)</f>
        <v>346776</v>
      </c>
      <c r="F1587">
        <f>SUM(F1577,F1585)</f>
        <v>3314.1</v>
      </c>
    </row>
    <row r="1589" spans="1:6" x14ac:dyDescent="0.25">
      <c r="A1589" s="50" t="s">
        <v>270</v>
      </c>
    </row>
    <row r="1590" spans="1:6" x14ac:dyDescent="0.25">
      <c r="A1590" s="50" t="s">
        <v>319</v>
      </c>
      <c r="B1590" s="24"/>
      <c r="C1590" s="24"/>
      <c r="D1590" s="24"/>
      <c r="E1590" s="24"/>
      <c r="F1590" s="24"/>
    </row>
    <row r="1591" spans="1:6" ht="15" customHeight="1" x14ac:dyDescent="0.25">
      <c r="B1591" s="1" t="s">
        <v>396</v>
      </c>
      <c r="C1591" t="s">
        <v>397</v>
      </c>
      <c r="D1591">
        <v>332.3</v>
      </c>
      <c r="E1591">
        <v>34002</v>
      </c>
      <c r="F1591">
        <v>378.3</v>
      </c>
    </row>
    <row r="1592" spans="1:6" x14ac:dyDescent="0.25">
      <c r="B1592" s="1" t="s">
        <v>396</v>
      </c>
      <c r="C1592" t="s">
        <v>397</v>
      </c>
      <c r="D1592">
        <v>172.5</v>
      </c>
      <c r="E1592">
        <v>17645</v>
      </c>
      <c r="F1592">
        <v>195.2</v>
      </c>
    </row>
    <row r="1593" spans="1:6" x14ac:dyDescent="0.25">
      <c r="B1593" s="1" t="s">
        <v>621</v>
      </c>
      <c r="C1593" t="s">
        <v>397</v>
      </c>
      <c r="D1593">
        <v>151.80000000000001</v>
      </c>
      <c r="E1593">
        <v>15527</v>
      </c>
      <c r="F1593">
        <v>172.4</v>
      </c>
    </row>
    <row r="1594" spans="1:6" x14ac:dyDescent="0.25">
      <c r="B1594" s="1" t="s">
        <v>348</v>
      </c>
      <c r="C1594" t="s">
        <v>613</v>
      </c>
      <c r="D1594">
        <v>38.1</v>
      </c>
      <c r="E1594">
        <v>3899</v>
      </c>
      <c r="F1594">
        <v>204.8</v>
      </c>
    </row>
    <row r="1595" spans="1:6" x14ac:dyDescent="0.25">
      <c r="B1595" s="1" t="s">
        <v>350</v>
      </c>
      <c r="C1595" t="s">
        <v>622</v>
      </c>
      <c r="D1595">
        <v>93.3</v>
      </c>
      <c r="E1595">
        <v>9549</v>
      </c>
      <c r="F1595">
        <v>177.6</v>
      </c>
    </row>
    <row r="1596" spans="1:6" x14ac:dyDescent="0.25">
      <c r="B1596" s="1" t="s">
        <v>352</v>
      </c>
      <c r="C1596" t="s">
        <v>353</v>
      </c>
      <c r="D1596">
        <v>85.2</v>
      </c>
      <c r="E1596">
        <v>8716</v>
      </c>
      <c r="F1596">
        <v>32.6</v>
      </c>
    </row>
    <row r="1597" spans="1:6" x14ac:dyDescent="0.25">
      <c r="B1597" s="1" t="s">
        <v>354</v>
      </c>
      <c r="C1597" t="s">
        <v>355</v>
      </c>
      <c r="D1597">
        <v>168.2</v>
      </c>
      <c r="E1597">
        <v>17205</v>
      </c>
      <c r="F1597">
        <v>92.6</v>
      </c>
    </row>
    <row r="1598" spans="1:6" x14ac:dyDescent="0.25">
      <c r="A1598" t="s">
        <v>334</v>
      </c>
      <c r="D1598" s="50">
        <f>SUM(D1591:D1597)</f>
        <v>1041.4000000000001</v>
      </c>
      <c r="E1598" s="50">
        <f>SUM(E1591:E1597)</f>
        <v>106543</v>
      </c>
      <c r="F1598" s="50">
        <f>SUM(F1591:F1597)</f>
        <v>1253.4999999999998</v>
      </c>
    </row>
    <row r="1599" spans="1:6" x14ac:dyDescent="0.25">
      <c r="A1599" s="50" t="s">
        <v>335</v>
      </c>
    </row>
    <row r="1600" spans="1:6" x14ac:dyDescent="0.25">
      <c r="B1600" s="1" t="s">
        <v>356</v>
      </c>
      <c r="C1600" t="s">
        <v>397</v>
      </c>
      <c r="D1600">
        <v>93.4</v>
      </c>
      <c r="E1600">
        <v>8194</v>
      </c>
      <c r="F1600">
        <v>92.9</v>
      </c>
    </row>
    <row r="1601" spans="1:6" x14ac:dyDescent="0.25">
      <c r="B1601" s="1" t="s">
        <v>623</v>
      </c>
      <c r="C1601" t="s">
        <v>624</v>
      </c>
      <c r="D1601">
        <v>29.9</v>
      </c>
      <c r="E1601">
        <v>2622</v>
      </c>
      <c r="F1601">
        <v>12</v>
      </c>
    </row>
    <row r="1602" spans="1:6" x14ac:dyDescent="0.25">
      <c r="B1602" s="1" t="s">
        <v>359</v>
      </c>
      <c r="C1602" t="s">
        <v>353</v>
      </c>
      <c r="D1602">
        <v>7.6</v>
      </c>
      <c r="E1602">
        <v>665</v>
      </c>
      <c r="F1602">
        <v>2.2000000000000002</v>
      </c>
    </row>
    <row r="1603" spans="1:6" x14ac:dyDescent="0.25">
      <c r="B1603" s="1" t="s">
        <v>360</v>
      </c>
      <c r="C1603" t="s">
        <v>376</v>
      </c>
      <c r="D1603">
        <v>16</v>
      </c>
      <c r="E1603">
        <v>1401</v>
      </c>
      <c r="F1603">
        <v>4.5999999999999996</v>
      </c>
    </row>
    <row r="1604" spans="1:6" x14ac:dyDescent="0.25">
      <c r="B1604" s="1" t="s">
        <v>360</v>
      </c>
      <c r="C1604" t="s">
        <v>376</v>
      </c>
      <c r="D1604">
        <v>8.6</v>
      </c>
      <c r="E1604">
        <v>756</v>
      </c>
      <c r="F1604">
        <v>2.2000000000000002</v>
      </c>
    </row>
    <row r="1605" spans="1:6" x14ac:dyDescent="0.25">
      <c r="A1605" t="s">
        <v>343</v>
      </c>
      <c r="D1605">
        <f>SUM(D1600:D1604)</f>
        <v>155.5</v>
      </c>
      <c r="E1605">
        <f>SUM(E1600:E1604)</f>
        <v>13638</v>
      </c>
      <c r="F1605">
        <f>SUM(F1600:F1604)</f>
        <v>113.9</v>
      </c>
    </row>
    <row r="1607" spans="1:6" x14ac:dyDescent="0.25">
      <c r="D1607" t="s">
        <v>344</v>
      </c>
      <c r="E1607">
        <f>SUM(E1598,E1605)</f>
        <v>120181</v>
      </c>
      <c r="F1607">
        <f>SUM(F1598,F1605)</f>
        <v>1367.3999999999999</v>
      </c>
    </row>
    <row r="1609" spans="1:6" x14ac:dyDescent="0.25">
      <c r="A1609" s="50" t="s">
        <v>273</v>
      </c>
    </row>
    <row r="1610" spans="1:6" x14ac:dyDescent="0.25">
      <c r="A1610" s="50" t="s">
        <v>319</v>
      </c>
      <c r="B1610" s="24"/>
      <c r="C1610" s="24"/>
      <c r="D1610" s="24"/>
      <c r="E1610" s="24"/>
      <c r="F1610" s="24"/>
    </row>
    <row r="1611" spans="1:6" ht="15" customHeight="1" x14ac:dyDescent="0.25">
      <c r="B1611" s="1" t="s">
        <v>501</v>
      </c>
      <c r="C1611" t="s">
        <v>346</v>
      </c>
      <c r="D1611">
        <v>83.2</v>
      </c>
      <c r="E1611">
        <v>8107</v>
      </c>
      <c r="F1611">
        <v>74.5</v>
      </c>
    </row>
    <row r="1612" spans="1:6" x14ac:dyDescent="0.25">
      <c r="B1612" s="1" t="s">
        <v>502</v>
      </c>
      <c r="C1612" t="s">
        <v>346</v>
      </c>
      <c r="D1612">
        <v>357.9</v>
      </c>
      <c r="E1612">
        <v>34872</v>
      </c>
      <c r="F1612">
        <v>322.60000000000002</v>
      </c>
    </row>
    <row r="1613" spans="1:6" x14ac:dyDescent="0.25">
      <c r="B1613" s="1" t="s">
        <v>348</v>
      </c>
      <c r="C1613" t="s">
        <v>351</v>
      </c>
      <c r="D1613">
        <v>163</v>
      </c>
      <c r="E1613">
        <v>15879</v>
      </c>
      <c r="F1613">
        <v>209.8</v>
      </c>
    </row>
    <row r="1614" spans="1:6" x14ac:dyDescent="0.25">
      <c r="B1614" s="1" t="s">
        <v>350</v>
      </c>
      <c r="C1614" t="s">
        <v>351</v>
      </c>
      <c r="D1614">
        <v>97.9</v>
      </c>
      <c r="E1614">
        <v>9542</v>
      </c>
      <c r="F1614">
        <v>173</v>
      </c>
    </row>
    <row r="1615" spans="1:6" x14ac:dyDescent="0.25">
      <c r="B1615" s="1" t="s">
        <v>352</v>
      </c>
      <c r="C1615" t="s">
        <v>353</v>
      </c>
      <c r="D1615">
        <v>36.9</v>
      </c>
      <c r="E1615">
        <v>3595</v>
      </c>
      <c r="F1615">
        <v>14.3</v>
      </c>
    </row>
    <row r="1616" spans="1:6" x14ac:dyDescent="0.25">
      <c r="B1616" s="1" t="s">
        <v>354</v>
      </c>
      <c r="C1616" t="s">
        <v>355</v>
      </c>
      <c r="D1616">
        <v>145.4</v>
      </c>
      <c r="E1616">
        <v>14166</v>
      </c>
      <c r="F1616">
        <v>76.8</v>
      </c>
    </row>
    <row r="1617" spans="1:6" x14ac:dyDescent="0.25">
      <c r="A1617" t="s">
        <v>334</v>
      </c>
      <c r="D1617" s="50">
        <f>SUM(D1611:D1616)</f>
        <v>884.29999999999984</v>
      </c>
      <c r="E1617" s="50">
        <f>SUM(E1611:E1616)</f>
        <v>86161</v>
      </c>
      <c r="F1617" s="50">
        <f>SUM(F1611:F1616)</f>
        <v>871</v>
      </c>
    </row>
    <row r="1618" spans="1:6" x14ac:dyDescent="0.25">
      <c r="A1618" s="50" t="s">
        <v>335</v>
      </c>
    </row>
    <row r="1619" spans="1:6" x14ac:dyDescent="0.25">
      <c r="B1619" s="1" t="s">
        <v>356</v>
      </c>
      <c r="C1619" t="s">
        <v>346</v>
      </c>
      <c r="D1619">
        <v>16.600000000000001</v>
      </c>
      <c r="E1619">
        <v>1297</v>
      </c>
      <c r="F1619">
        <v>14.3</v>
      </c>
    </row>
    <row r="1620" spans="1:6" x14ac:dyDescent="0.25">
      <c r="B1620" s="1" t="s">
        <v>357</v>
      </c>
      <c r="C1620" t="s">
        <v>351</v>
      </c>
      <c r="D1620">
        <v>8.5</v>
      </c>
      <c r="E1620">
        <v>661</v>
      </c>
      <c r="F1620">
        <v>11</v>
      </c>
    </row>
    <row r="1621" spans="1:6" x14ac:dyDescent="0.25">
      <c r="B1621" s="1" t="s">
        <v>358</v>
      </c>
      <c r="C1621" t="s">
        <v>351</v>
      </c>
      <c r="D1621">
        <v>6.2</v>
      </c>
      <c r="E1621">
        <v>481</v>
      </c>
      <c r="F1621">
        <v>11</v>
      </c>
    </row>
    <row r="1622" spans="1:6" x14ac:dyDescent="0.25">
      <c r="B1622" s="1" t="s">
        <v>359</v>
      </c>
      <c r="C1622" t="s">
        <v>355</v>
      </c>
      <c r="D1622">
        <v>7.3</v>
      </c>
      <c r="E1622">
        <v>572</v>
      </c>
      <c r="F1622">
        <v>3.9</v>
      </c>
    </row>
    <row r="1623" spans="1:6" x14ac:dyDescent="0.25">
      <c r="B1623" s="1" t="s">
        <v>360</v>
      </c>
      <c r="C1623" t="s">
        <v>361</v>
      </c>
      <c r="D1623">
        <v>10.3</v>
      </c>
      <c r="E1623">
        <v>803</v>
      </c>
      <c r="F1623">
        <v>3</v>
      </c>
    </row>
    <row r="1624" spans="1:6" x14ac:dyDescent="0.25">
      <c r="A1624" t="s">
        <v>343</v>
      </c>
      <c r="D1624">
        <f>SUM(D1619:D1623)</f>
        <v>48.900000000000006</v>
      </c>
      <c r="E1624">
        <f>SUM(E1619:E1623)</f>
        <v>3814</v>
      </c>
      <c r="F1624">
        <f>SUM(F1619:F1623)</f>
        <v>43.199999999999996</v>
      </c>
    </row>
    <row r="1626" spans="1:6" x14ac:dyDescent="0.25">
      <c r="D1626" t="s">
        <v>344</v>
      </c>
      <c r="E1626">
        <f>SUM(E1617,E1624)</f>
        <v>89975</v>
      </c>
      <c r="F1626">
        <f>SUM(F1617,F1624)</f>
        <v>914.2</v>
      </c>
    </row>
    <row r="1628" spans="1:6" x14ac:dyDescent="0.25">
      <c r="A1628" s="50" t="s">
        <v>275</v>
      </c>
    </row>
    <row r="1629" spans="1:6" x14ac:dyDescent="0.25">
      <c r="A1629" s="50" t="s">
        <v>319</v>
      </c>
      <c r="B1629" s="24"/>
      <c r="C1629" s="24"/>
      <c r="D1629" s="24"/>
      <c r="E1629" s="24"/>
      <c r="F1629" s="24"/>
    </row>
    <row r="1630" spans="1:6" ht="15" customHeight="1" x14ac:dyDescent="0.25">
      <c r="B1630" s="1" t="s">
        <v>501</v>
      </c>
      <c r="C1630" t="s">
        <v>346</v>
      </c>
      <c r="D1630">
        <v>261.60000000000002</v>
      </c>
      <c r="E1630">
        <v>24219</v>
      </c>
      <c r="F1630">
        <v>251.8</v>
      </c>
    </row>
    <row r="1631" spans="1:6" x14ac:dyDescent="0.25">
      <c r="B1631" s="1" t="s">
        <v>502</v>
      </c>
      <c r="C1631" t="s">
        <v>346</v>
      </c>
      <c r="D1631">
        <v>637.1</v>
      </c>
      <c r="E1631">
        <v>58975</v>
      </c>
      <c r="F1631">
        <v>599.9</v>
      </c>
    </row>
    <row r="1632" spans="1:6" x14ac:dyDescent="0.25">
      <c r="B1632" s="1" t="s">
        <v>348</v>
      </c>
      <c r="C1632" t="s">
        <v>351</v>
      </c>
      <c r="D1632">
        <v>257.39999999999998</v>
      </c>
      <c r="E1632">
        <v>23831</v>
      </c>
      <c r="F1632">
        <v>355.4</v>
      </c>
    </row>
    <row r="1633" spans="1:6" x14ac:dyDescent="0.25">
      <c r="B1633" s="1" t="s">
        <v>350</v>
      </c>
      <c r="C1633" t="s">
        <v>351</v>
      </c>
      <c r="D1633">
        <v>167.3</v>
      </c>
      <c r="E1633">
        <v>15491</v>
      </c>
      <c r="F1633">
        <v>313.60000000000002</v>
      </c>
    </row>
    <row r="1634" spans="1:6" x14ac:dyDescent="0.25">
      <c r="B1634" s="1" t="s">
        <v>352</v>
      </c>
      <c r="C1634" t="s">
        <v>353</v>
      </c>
      <c r="D1634">
        <v>186.7</v>
      </c>
      <c r="E1634">
        <v>17285</v>
      </c>
      <c r="F1634">
        <v>75.099999999999994</v>
      </c>
    </row>
    <row r="1635" spans="1:6" x14ac:dyDescent="0.25">
      <c r="B1635" s="1" t="s">
        <v>354</v>
      </c>
      <c r="C1635" t="s">
        <v>355</v>
      </c>
      <c r="D1635">
        <v>211.3</v>
      </c>
      <c r="E1635">
        <v>19557</v>
      </c>
      <c r="F1635">
        <v>123.1</v>
      </c>
    </row>
    <row r="1636" spans="1:6" x14ac:dyDescent="0.25">
      <c r="A1636" t="s">
        <v>334</v>
      </c>
      <c r="D1636" s="50">
        <f>SUM(D1630:D1635)</f>
        <v>1721.3999999999999</v>
      </c>
      <c r="E1636" s="50">
        <f>SUM(E1630:E1635)</f>
        <v>159358</v>
      </c>
      <c r="F1636" s="50">
        <f>SUM(F1630:F1635)</f>
        <v>1718.8999999999996</v>
      </c>
    </row>
    <row r="1637" spans="1:6" x14ac:dyDescent="0.25">
      <c r="A1637" s="50" t="s">
        <v>335</v>
      </c>
    </row>
    <row r="1638" spans="1:6" x14ac:dyDescent="0.25">
      <c r="B1638" s="1" t="s">
        <v>356</v>
      </c>
      <c r="C1638" t="s">
        <v>346</v>
      </c>
      <c r="D1638">
        <v>41.5</v>
      </c>
      <c r="E1638">
        <v>3032</v>
      </c>
      <c r="F1638">
        <v>37.200000000000003</v>
      </c>
    </row>
    <row r="1639" spans="1:6" x14ac:dyDescent="0.25">
      <c r="B1639" s="1" t="s">
        <v>357</v>
      </c>
      <c r="C1639" t="s">
        <v>351</v>
      </c>
      <c r="D1639">
        <v>15.7</v>
      </c>
      <c r="E1639">
        <v>1144</v>
      </c>
      <c r="F1639">
        <v>22</v>
      </c>
    </row>
    <row r="1640" spans="1:6" x14ac:dyDescent="0.25">
      <c r="B1640" s="1" t="s">
        <v>358</v>
      </c>
      <c r="C1640" t="s">
        <v>351</v>
      </c>
      <c r="D1640">
        <v>11.5</v>
      </c>
      <c r="E1640">
        <v>839</v>
      </c>
      <c r="F1640">
        <v>22</v>
      </c>
    </row>
    <row r="1641" spans="1:6" x14ac:dyDescent="0.25">
      <c r="B1641" s="1" t="s">
        <v>359</v>
      </c>
      <c r="C1641" t="s">
        <v>355</v>
      </c>
      <c r="D1641">
        <v>22.2</v>
      </c>
      <c r="E1641">
        <v>1624</v>
      </c>
      <c r="F1641">
        <v>11.7</v>
      </c>
    </row>
    <row r="1642" spans="1:6" x14ac:dyDescent="0.25">
      <c r="B1642" s="1" t="s">
        <v>360</v>
      </c>
      <c r="C1642" t="s">
        <v>361</v>
      </c>
      <c r="D1642">
        <v>23.4</v>
      </c>
      <c r="E1642">
        <v>1710</v>
      </c>
      <c r="F1642">
        <v>7.3</v>
      </c>
    </row>
    <row r="1643" spans="1:6" x14ac:dyDescent="0.25">
      <c r="A1643" t="s">
        <v>343</v>
      </c>
      <c r="D1643">
        <f>SUM(D1638:D1642)</f>
        <v>114.30000000000001</v>
      </c>
      <c r="E1643">
        <f>SUM(E1638:E1642)</f>
        <v>8349</v>
      </c>
      <c r="F1643">
        <f>SUM(F1638:F1642)</f>
        <v>100.2</v>
      </c>
    </row>
    <row r="1645" spans="1:6" x14ac:dyDescent="0.25">
      <c r="D1645" t="s">
        <v>344</v>
      </c>
      <c r="E1645">
        <f>SUM(E1636,E1643)</f>
        <v>167707</v>
      </c>
      <c r="F1645">
        <f>SUM(F1636,F1643)</f>
        <v>1819.0999999999997</v>
      </c>
    </row>
    <row r="1647" spans="1:6" x14ac:dyDescent="0.25">
      <c r="A1647" s="50" t="s">
        <v>277</v>
      </c>
    </row>
    <row r="1648" spans="1:6" x14ac:dyDescent="0.25">
      <c r="A1648" s="50" t="s">
        <v>319</v>
      </c>
      <c r="B1648" s="24"/>
      <c r="C1648" s="24"/>
      <c r="D1648" s="24"/>
      <c r="E1648" s="24"/>
      <c r="F1648" s="24"/>
    </row>
    <row r="1649" spans="1:6" ht="15" customHeight="1" x14ac:dyDescent="0.25">
      <c r="B1649" s="1" t="s">
        <v>501</v>
      </c>
      <c r="C1649" t="s">
        <v>363</v>
      </c>
      <c r="D1649">
        <v>1175.8</v>
      </c>
      <c r="E1649">
        <v>120301</v>
      </c>
      <c r="F1649">
        <v>1127.5</v>
      </c>
    </row>
    <row r="1650" spans="1:6" x14ac:dyDescent="0.25">
      <c r="B1650" s="1" t="s">
        <v>502</v>
      </c>
      <c r="C1650" t="s">
        <v>363</v>
      </c>
      <c r="D1650">
        <v>2322.5</v>
      </c>
      <c r="E1650">
        <v>237622</v>
      </c>
      <c r="F1650">
        <v>2214.1</v>
      </c>
    </row>
    <row r="1651" spans="1:6" x14ac:dyDescent="0.25">
      <c r="B1651" s="1" t="s">
        <v>348</v>
      </c>
      <c r="C1651" t="s">
        <v>625</v>
      </c>
      <c r="D1651">
        <v>370.4</v>
      </c>
      <c r="E1651">
        <v>37897</v>
      </c>
      <c r="F1651">
        <v>581.1</v>
      </c>
    </row>
    <row r="1652" spans="1:6" x14ac:dyDescent="0.25">
      <c r="B1652" s="1" t="s">
        <v>350</v>
      </c>
      <c r="C1652" t="s">
        <v>366</v>
      </c>
      <c r="D1652">
        <v>333.1</v>
      </c>
      <c r="E1652">
        <v>34085</v>
      </c>
      <c r="F1652">
        <v>567.20000000000005</v>
      </c>
    </row>
    <row r="1653" spans="1:6" x14ac:dyDescent="0.25">
      <c r="B1653" s="1" t="s">
        <v>352</v>
      </c>
      <c r="C1653" t="s">
        <v>353</v>
      </c>
      <c r="D1653">
        <v>405.8</v>
      </c>
      <c r="E1653">
        <v>41514</v>
      </c>
      <c r="F1653">
        <v>155.4</v>
      </c>
    </row>
    <row r="1654" spans="1:6" x14ac:dyDescent="0.25">
      <c r="B1654" s="1" t="s">
        <v>354</v>
      </c>
      <c r="C1654" t="s">
        <v>355</v>
      </c>
      <c r="D1654">
        <v>1196.2</v>
      </c>
      <c r="E1654">
        <v>122387</v>
      </c>
      <c r="F1654">
        <v>668.5</v>
      </c>
    </row>
    <row r="1655" spans="1:6" x14ac:dyDescent="0.25">
      <c r="A1655" t="s">
        <v>334</v>
      </c>
      <c r="D1655" s="50">
        <f>SUM(D1649:D1654)</f>
        <v>5803.8</v>
      </c>
      <c r="E1655" s="50">
        <f>SUM(E1649:E1654)</f>
        <v>593806</v>
      </c>
      <c r="F1655" s="50">
        <f>SUM(F1649:F1654)</f>
        <v>5313.7999999999993</v>
      </c>
    </row>
    <row r="1656" spans="1:6" x14ac:dyDescent="0.25">
      <c r="A1656" s="50" t="s">
        <v>335</v>
      </c>
    </row>
    <row r="1657" spans="1:6" x14ac:dyDescent="0.25">
      <c r="B1657" s="1" t="s">
        <v>356</v>
      </c>
      <c r="C1657" t="s">
        <v>509</v>
      </c>
      <c r="D1657">
        <v>281.3</v>
      </c>
      <c r="E1657">
        <v>23300</v>
      </c>
      <c r="F1657">
        <v>251.2</v>
      </c>
    </row>
    <row r="1658" spans="1:6" x14ac:dyDescent="0.25">
      <c r="B1658" s="1" t="s">
        <v>357</v>
      </c>
      <c r="C1658" t="s">
        <v>626</v>
      </c>
      <c r="D1658">
        <v>56.3</v>
      </c>
      <c r="E1658">
        <v>4661</v>
      </c>
      <c r="F1658">
        <v>84.8</v>
      </c>
    </row>
    <row r="1659" spans="1:6" x14ac:dyDescent="0.25">
      <c r="B1659" s="1" t="s">
        <v>627</v>
      </c>
      <c r="C1659" t="s">
        <v>609</v>
      </c>
      <c r="D1659">
        <v>18</v>
      </c>
      <c r="E1659">
        <v>1493</v>
      </c>
      <c r="F1659">
        <v>19.5</v>
      </c>
    </row>
    <row r="1660" spans="1:6" x14ac:dyDescent="0.25">
      <c r="B1660" s="1" t="s">
        <v>358</v>
      </c>
      <c r="C1660" t="s">
        <v>366</v>
      </c>
      <c r="D1660">
        <v>49.6</v>
      </c>
      <c r="E1660">
        <v>4111</v>
      </c>
      <c r="F1660">
        <v>84.8</v>
      </c>
    </row>
    <row r="1661" spans="1:6" x14ac:dyDescent="0.25">
      <c r="B1661" s="1" t="s">
        <v>359</v>
      </c>
      <c r="C1661" t="s">
        <v>355</v>
      </c>
      <c r="D1661">
        <v>106.1</v>
      </c>
      <c r="E1661">
        <v>8786</v>
      </c>
      <c r="F1661">
        <v>51.8</v>
      </c>
    </row>
    <row r="1662" spans="1:6" x14ac:dyDescent="0.25">
      <c r="B1662" s="1" t="s">
        <v>360</v>
      </c>
      <c r="C1662" t="s">
        <v>460</v>
      </c>
      <c r="D1662">
        <v>54.6</v>
      </c>
      <c r="E1662">
        <v>4519</v>
      </c>
      <c r="F1662">
        <v>17.7</v>
      </c>
    </row>
    <row r="1663" spans="1:6" x14ac:dyDescent="0.25">
      <c r="A1663" t="s">
        <v>343</v>
      </c>
      <c r="D1663">
        <f>SUM(D1657:D1662)</f>
        <v>565.90000000000009</v>
      </c>
      <c r="E1663">
        <f>SUM(E1657:E1662)</f>
        <v>46870</v>
      </c>
      <c r="F1663">
        <f>SUM(F1657:F1662)</f>
        <v>509.8</v>
      </c>
    </row>
    <row r="1665" spans="1:6" x14ac:dyDescent="0.25">
      <c r="D1665" t="s">
        <v>344</v>
      </c>
      <c r="E1665">
        <f>SUM(E1655,E1663)</f>
        <v>640676</v>
      </c>
      <c r="F1665">
        <f>SUM(F1655,F1663)</f>
        <v>5823.5999999999995</v>
      </c>
    </row>
    <row r="1667" spans="1:6" x14ac:dyDescent="0.25">
      <c r="A1667" s="50" t="s">
        <v>280</v>
      </c>
    </row>
    <row r="1668" spans="1:6" x14ac:dyDescent="0.25">
      <c r="A1668" s="50" t="s">
        <v>319</v>
      </c>
      <c r="B1668" s="24"/>
      <c r="C1668" s="24"/>
      <c r="D1668" s="24"/>
      <c r="E1668" s="24"/>
      <c r="F1668" s="24"/>
    </row>
    <row r="1669" spans="1:6" ht="15" customHeight="1" x14ac:dyDescent="0.25">
      <c r="B1669" s="1" t="s">
        <v>501</v>
      </c>
      <c r="C1669" t="s">
        <v>628</v>
      </c>
      <c r="D1669">
        <v>156.1</v>
      </c>
      <c r="E1669">
        <v>14450</v>
      </c>
      <c r="F1669">
        <v>308</v>
      </c>
    </row>
    <row r="1670" spans="1:6" x14ac:dyDescent="0.25">
      <c r="B1670" s="1" t="s">
        <v>502</v>
      </c>
      <c r="C1670" t="s">
        <v>363</v>
      </c>
      <c r="D1670">
        <v>2119.6999999999998</v>
      </c>
      <c r="E1670">
        <v>196213</v>
      </c>
      <c r="F1670">
        <v>1951.6</v>
      </c>
    </row>
    <row r="1671" spans="1:6" x14ac:dyDescent="0.25">
      <c r="B1671" s="1" t="s">
        <v>348</v>
      </c>
      <c r="C1671" t="s">
        <v>366</v>
      </c>
      <c r="D1671">
        <v>834.8</v>
      </c>
      <c r="E1671">
        <v>77279</v>
      </c>
      <c r="F1671">
        <v>1001</v>
      </c>
    </row>
    <row r="1672" spans="1:6" x14ac:dyDescent="0.25">
      <c r="B1672" s="1" t="s">
        <v>350</v>
      </c>
      <c r="C1672" t="s">
        <v>366</v>
      </c>
      <c r="D1672">
        <v>514.9</v>
      </c>
      <c r="E1672">
        <v>47659</v>
      </c>
      <c r="F1672">
        <v>930.1</v>
      </c>
    </row>
    <row r="1673" spans="1:6" x14ac:dyDescent="0.25">
      <c r="B1673" s="1" t="s">
        <v>354</v>
      </c>
      <c r="C1673" t="s">
        <v>355</v>
      </c>
      <c r="D1673">
        <v>715.3</v>
      </c>
      <c r="E1673">
        <v>66209</v>
      </c>
      <c r="F1673">
        <v>439.5</v>
      </c>
    </row>
    <row r="1674" spans="1:6" x14ac:dyDescent="0.25">
      <c r="B1674" s="1" t="s">
        <v>352</v>
      </c>
      <c r="C1674" t="s">
        <v>353</v>
      </c>
      <c r="D1674">
        <v>534.4</v>
      </c>
      <c r="E1674">
        <v>49468</v>
      </c>
      <c r="F1674">
        <v>211</v>
      </c>
    </row>
    <row r="1675" spans="1:6" x14ac:dyDescent="0.25">
      <c r="A1675" t="s">
        <v>334</v>
      </c>
      <c r="D1675" s="50">
        <f>SUM(D1669:D1674)</f>
        <v>4875.1999999999989</v>
      </c>
      <c r="E1675" s="50">
        <f>SUM(E1669:E1674)</f>
        <v>451278</v>
      </c>
      <c r="F1675" s="50">
        <f>SUM(F1669:F1674)</f>
        <v>4841.2</v>
      </c>
    </row>
    <row r="1676" spans="1:6" x14ac:dyDescent="0.25">
      <c r="A1676" s="50" t="s">
        <v>335</v>
      </c>
    </row>
    <row r="1677" spans="1:6" x14ac:dyDescent="0.25">
      <c r="B1677" s="1" t="s">
        <v>356</v>
      </c>
      <c r="C1677" t="s">
        <v>373</v>
      </c>
      <c r="D1677">
        <v>174.8</v>
      </c>
      <c r="E1677">
        <v>12771</v>
      </c>
      <c r="F1677">
        <v>139.80000000000001</v>
      </c>
    </row>
    <row r="1678" spans="1:6" x14ac:dyDescent="0.25">
      <c r="B1678" s="1" t="s">
        <v>359</v>
      </c>
      <c r="C1678" t="s">
        <v>355</v>
      </c>
      <c r="D1678">
        <v>149.4</v>
      </c>
      <c r="E1678">
        <v>10918</v>
      </c>
      <c r="F1678">
        <v>92.4</v>
      </c>
    </row>
    <row r="1679" spans="1:6" x14ac:dyDescent="0.25">
      <c r="B1679" s="1" t="s">
        <v>423</v>
      </c>
      <c r="C1679" t="s">
        <v>423</v>
      </c>
      <c r="D1679">
        <v>20.8</v>
      </c>
      <c r="E1679">
        <v>1520</v>
      </c>
      <c r="F1679">
        <v>6</v>
      </c>
    </row>
    <row r="1680" spans="1:6" x14ac:dyDescent="0.25">
      <c r="B1680" s="1" t="s">
        <v>360</v>
      </c>
      <c r="C1680" t="s">
        <v>361</v>
      </c>
      <c r="D1680">
        <v>48.4</v>
      </c>
      <c r="E1680">
        <v>3539</v>
      </c>
      <c r="F1680">
        <v>13.8</v>
      </c>
    </row>
    <row r="1681" spans="1:6" x14ac:dyDescent="0.25">
      <c r="A1681" t="s">
        <v>343</v>
      </c>
      <c r="D1681">
        <f>SUM(D1677:D1680)</f>
        <v>393.40000000000003</v>
      </c>
      <c r="E1681">
        <f>SUM(E1677:E1680)</f>
        <v>28748</v>
      </c>
      <c r="F1681">
        <f>SUM(F1677:F1680)</f>
        <v>252.00000000000003</v>
      </c>
    </row>
    <row r="1683" spans="1:6" x14ac:dyDescent="0.25">
      <c r="D1683" t="s">
        <v>344</v>
      </c>
      <c r="E1683">
        <f>SUM(E1675,E1681)</f>
        <v>480026</v>
      </c>
      <c r="F1683">
        <f>SUM(F1675,F1681)</f>
        <v>5093.2</v>
      </c>
    </row>
    <row r="1685" spans="1:6" x14ac:dyDescent="0.25">
      <c r="A1685" s="50" t="s">
        <v>283</v>
      </c>
    </row>
    <row r="1686" spans="1:6" x14ac:dyDescent="0.25">
      <c r="A1686" s="50" t="s">
        <v>319</v>
      </c>
      <c r="B1686" s="24"/>
      <c r="C1686" s="24"/>
      <c r="D1686" s="24"/>
      <c r="E1686" s="24"/>
      <c r="F1686" s="24"/>
    </row>
    <row r="1687" spans="1:6" ht="15" customHeight="1" x14ac:dyDescent="0.25">
      <c r="B1687" s="1" t="s">
        <v>501</v>
      </c>
      <c r="C1687" t="s">
        <v>346</v>
      </c>
      <c r="D1687">
        <v>346.7</v>
      </c>
      <c r="E1687">
        <v>33783</v>
      </c>
      <c r="F1687">
        <v>291.7</v>
      </c>
    </row>
    <row r="1688" spans="1:6" x14ac:dyDescent="0.25">
      <c r="B1688" s="1" t="s">
        <v>502</v>
      </c>
      <c r="C1688" t="s">
        <v>346</v>
      </c>
      <c r="D1688">
        <v>1351.9</v>
      </c>
      <c r="E1688">
        <v>131731</v>
      </c>
      <c r="F1688">
        <v>1153.5</v>
      </c>
    </row>
    <row r="1689" spans="1:6" x14ac:dyDescent="0.25">
      <c r="B1689" s="1" t="s">
        <v>348</v>
      </c>
      <c r="C1689" t="s">
        <v>351</v>
      </c>
      <c r="D1689">
        <v>484.8</v>
      </c>
      <c r="E1689">
        <v>47239</v>
      </c>
      <c r="F1689">
        <v>615</v>
      </c>
    </row>
    <row r="1690" spans="1:6" x14ac:dyDescent="0.25">
      <c r="B1690" s="1" t="s">
        <v>350</v>
      </c>
      <c r="C1690" t="s">
        <v>351</v>
      </c>
      <c r="D1690">
        <v>300.60000000000002</v>
      </c>
      <c r="E1690">
        <v>29290</v>
      </c>
      <c r="F1690">
        <v>530.67999999999995</v>
      </c>
    </row>
    <row r="1691" spans="1:6" x14ac:dyDescent="0.25">
      <c r="B1691" s="1" t="s">
        <v>354</v>
      </c>
      <c r="C1691" t="s">
        <v>355</v>
      </c>
      <c r="D1691">
        <v>681.1</v>
      </c>
      <c r="E1691">
        <v>66368</v>
      </c>
      <c r="F1691">
        <v>396.7</v>
      </c>
    </row>
    <row r="1692" spans="1:6" x14ac:dyDescent="0.25">
      <c r="B1692" s="1" t="s">
        <v>352</v>
      </c>
      <c r="C1692" t="s">
        <v>353</v>
      </c>
      <c r="D1692">
        <v>196.2</v>
      </c>
      <c r="E1692">
        <v>19122</v>
      </c>
      <c r="F1692">
        <v>76.099999999999994</v>
      </c>
    </row>
    <row r="1693" spans="1:6" x14ac:dyDescent="0.25">
      <c r="A1693" t="s">
        <v>334</v>
      </c>
      <c r="D1693" s="50">
        <f>SUM(D1687:D1692)</f>
        <v>3361.2999999999997</v>
      </c>
      <c r="E1693" s="50">
        <f>SUM(E1687:E1692)</f>
        <v>327533</v>
      </c>
      <c r="F1693" s="50">
        <f>SUM(F1687:F1692)</f>
        <v>3063.6799999999994</v>
      </c>
    </row>
    <row r="1694" spans="1:6" x14ac:dyDescent="0.25">
      <c r="A1694" s="50" t="s">
        <v>335</v>
      </c>
    </row>
    <row r="1695" spans="1:6" x14ac:dyDescent="0.25">
      <c r="B1695" s="1" t="s">
        <v>356</v>
      </c>
      <c r="C1695" t="s">
        <v>346</v>
      </c>
      <c r="D1695">
        <v>74.599999999999994</v>
      </c>
      <c r="E1695">
        <v>5453</v>
      </c>
      <c r="F1695">
        <v>62.6</v>
      </c>
    </row>
    <row r="1696" spans="1:6" x14ac:dyDescent="0.25">
      <c r="B1696" s="1" t="s">
        <v>359</v>
      </c>
      <c r="C1696" t="s">
        <v>353</v>
      </c>
      <c r="D1696">
        <v>142.69999999999999</v>
      </c>
      <c r="E1696">
        <v>10431</v>
      </c>
      <c r="F1696">
        <v>57.6</v>
      </c>
    </row>
    <row r="1697" spans="1:6" x14ac:dyDescent="0.25">
      <c r="B1697" s="1" t="s">
        <v>360</v>
      </c>
      <c r="C1697" t="s">
        <v>376</v>
      </c>
      <c r="D1697">
        <v>63.4</v>
      </c>
      <c r="E1697">
        <v>4632</v>
      </c>
      <c r="F1697">
        <v>19.8</v>
      </c>
    </row>
    <row r="1698" spans="1:6" x14ac:dyDescent="0.25">
      <c r="A1698" t="s">
        <v>343</v>
      </c>
      <c r="D1698">
        <f>SUM(D1695:D1697)</f>
        <v>280.7</v>
      </c>
      <c r="E1698">
        <f>SUM(E1695:E1697)</f>
        <v>20516</v>
      </c>
      <c r="F1698">
        <f>SUM(F1695:F1697)</f>
        <v>140</v>
      </c>
    </row>
    <row r="1700" spans="1:6" x14ac:dyDescent="0.25">
      <c r="D1700" t="s">
        <v>344</v>
      </c>
      <c r="E1700">
        <f>SUM(E1693,E1698)</f>
        <v>348049</v>
      </c>
      <c r="F1700">
        <f>SUM(F1693,F1698)</f>
        <v>3203.6799999999994</v>
      </c>
    </row>
    <row r="1702" spans="1:6" x14ac:dyDescent="0.25">
      <c r="A1702" s="50" t="s">
        <v>285</v>
      </c>
    </row>
    <row r="1703" spans="1:6" x14ac:dyDescent="0.25">
      <c r="A1703" s="50" t="s">
        <v>319</v>
      </c>
      <c r="B1703" s="24"/>
      <c r="C1703" s="24"/>
      <c r="D1703" s="24"/>
      <c r="E1703" s="24"/>
      <c r="F1703" s="24"/>
    </row>
    <row r="1704" spans="1:6" ht="15" customHeight="1" x14ac:dyDescent="0.25">
      <c r="B1704" s="1" t="s">
        <v>501</v>
      </c>
      <c r="C1704" t="s">
        <v>346</v>
      </c>
      <c r="D1704">
        <v>198</v>
      </c>
      <c r="E1704">
        <v>20210</v>
      </c>
      <c r="F1704">
        <v>164.5</v>
      </c>
    </row>
    <row r="1705" spans="1:6" x14ac:dyDescent="0.25">
      <c r="B1705" s="1" t="s">
        <v>502</v>
      </c>
      <c r="C1705" t="s">
        <v>346</v>
      </c>
      <c r="D1705">
        <v>1284</v>
      </c>
      <c r="E1705">
        <v>131337</v>
      </c>
      <c r="F1705">
        <v>1089.2</v>
      </c>
    </row>
    <row r="1706" spans="1:6" x14ac:dyDescent="0.25">
      <c r="B1706" s="1" t="s">
        <v>348</v>
      </c>
      <c r="C1706" t="s">
        <v>629</v>
      </c>
      <c r="D1706">
        <v>98</v>
      </c>
      <c r="E1706">
        <v>10061</v>
      </c>
      <c r="F1706">
        <v>583</v>
      </c>
    </row>
    <row r="1707" spans="1:6" x14ac:dyDescent="0.25">
      <c r="B1707" s="1" t="s">
        <v>350</v>
      </c>
      <c r="C1707" t="s">
        <v>351</v>
      </c>
      <c r="D1707">
        <v>273</v>
      </c>
      <c r="E1707">
        <v>27934</v>
      </c>
      <c r="F1707">
        <v>458.4</v>
      </c>
    </row>
    <row r="1708" spans="1:6" x14ac:dyDescent="0.25">
      <c r="B1708" s="1" t="s">
        <v>354</v>
      </c>
      <c r="C1708" t="s">
        <v>355</v>
      </c>
      <c r="D1708">
        <v>497</v>
      </c>
      <c r="E1708">
        <v>50818</v>
      </c>
      <c r="F1708">
        <v>305</v>
      </c>
    </row>
    <row r="1709" spans="1:6" x14ac:dyDescent="0.25">
      <c r="B1709" s="1" t="s">
        <v>352</v>
      </c>
      <c r="C1709" t="s">
        <v>353</v>
      </c>
      <c r="D1709">
        <v>125</v>
      </c>
      <c r="E1709">
        <v>12752</v>
      </c>
      <c r="F1709">
        <v>48</v>
      </c>
    </row>
    <row r="1710" spans="1:6" x14ac:dyDescent="0.25">
      <c r="A1710" t="s">
        <v>334</v>
      </c>
      <c r="D1710" s="50">
        <f>SUM(D1704:D1709)</f>
        <v>2475</v>
      </c>
      <c r="E1710" s="50">
        <f>SUM(E1704:E1709)</f>
        <v>253112</v>
      </c>
      <c r="F1710" s="50">
        <f>SUM(F1704:F1709)</f>
        <v>2648.1</v>
      </c>
    </row>
    <row r="1711" spans="1:6" x14ac:dyDescent="0.25">
      <c r="A1711" s="50" t="s">
        <v>335</v>
      </c>
    </row>
    <row r="1712" spans="1:6" x14ac:dyDescent="0.25">
      <c r="B1712" s="1" t="s">
        <v>356</v>
      </c>
      <c r="C1712" t="s">
        <v>346</v>
      </c>
      <c r="D1712">
        <v>93</v>
      </c>
      <c r="E1712">
        <v>7272</v>
      </c>
      <c r="F1712">
        <v>78.099999999999994</v>
      </c>
    </row>
    <row r="1713" spans="1:6" x14ac:dyDescent="0.25">
      <c r="B1713" s="1" t="s">
        <v>359</v>
      </c>
      <c r="C1713" t="s">
        <v>353</v>
      </c>
      <c r="D1713">
        <v>60</v>
      </c>
      <c r="E1713">
        <v>4672</v>
      </c>
      <c r="F1713">
        <v>23.5</v>
      </c>
    </row>
    <row r="1714" spans="1:6" x14ac:dyDescent="0.25">
      <c r="B1714" s="1" t="s">
        <v>360</v>
      </c>
      <c r="C1714" t="s">
        <v>376</v>
      </c>
      <c r="D1714">
        <v>9</v>
      </c>
      <c r="E1714">
        <v>716</v>
      </c>
      <c r="F1714">
        <v>2.4</v>
      </c>
    </row>
    <row r="1715" spans="1:6" x14ac:dyDescent="0.25">
      <c r="B1715" s="1" t="s">
        <v>360</v>
      </c>
      <c r="C1715" t="s">
        <v>361</v>
      </c>
      <c r="D1715">
        <v>19</v>
      </c>
      <c r="E1715">
        <v>1467</v>
      </c>
      <c r="F1715">
        <v>4.8</v>
      </c>
    </row>
    <row r="1716" spans="1:6" x14ac:dyDescent="0.25">
      <c r="A1716" t="s">
        <v>343</v>
      </c>
      <c r="D1716">
        <f>SUM(D1712:D1715)</f>
        <v>181</v>
      </c>
      <c r="E1716">
        <f>SUM(E1712:E1715)</f>
        <v>14127</v>
      </c>
      <c r="F1716">
        <f>SUM(F1712:F1715)</f>
        <v>108.8</v>
      </c>
    </row>
    <row r="1718" spans="1:6" x14ac:dyDescent="0.25">
      <c r="D1718" t="s">
        <v>344</v>
      </c>
      <c r="E1718">
        <f>SUM(E1710,E1716)</f>
        <v>267239</v>
      </c>
      <c r="F1718">
        <f>SUM(F1710,F1716)</f>
        <v>2756.9</v>
      </c>
    </row>
    <row r="1720" spans="1:6" x14ac:dyDescent="0.25">
      <c r="A1720" s="50" t="s">
        <v>287</v>
      </c>
    </row>
    <row r="1721" spans="1:6" x14ac:dyDescent="0.25">
      <c r="A1721" s="50" t="s">
        <v>319</v>
      </c>
      <c r="B1721" s="24"/>
      <c r="C1721" s="24"/>
      <c r="D1721" s="24"/>
      <c r="E1721" s="24"/>
      <c r="F1721" s="24"/>
    </row>
    <row r="1722" spans="1:6" ht="15" customHeight="1" x14ac:dyDescent="0.25">
      <c r="B1722" s="1" t="s">
        <v>501</v>
      </c>
      <c r="C1722" t="s">
        <v>630</v>
      </c>
      <c r="D1722">
        <v>216</v>
      </c>
      <c r="E1722">
        <v>21050.5</v>
      </c>
      <c r="F1722">
        <v>208.2</v>
      </c>
    </row>
    <row r="1723" spans="1:6" x14ac:dyDescent="0.25">
      <c r="B1723" s="1" t="s">
        <v>502</v>
      </c>
      <c r="C1723" t="s">
        <v>630</v>
      </c>
      <c r="D1723">
        <v>767.3</v>
      </c>
      <c r="E1723">
        <v>74767.899999999994</v>
      </c>
      <c r="F1723">
        <v>738.9</v>
      </c>
    </row>
    <row r="1724" spans="1:6" x14ac:dyDescent="0.25">
      <c r="B1724" s="1" t="s">
        <v>348</v>
      </c>
      <c r="C1724" t="s">
        <v>533</v>
      </c>
      <c r="D1724">
        <v>584.6</v>
      </c>
      <c r="E1724">
        <v>56963.4</v>
      </c>
      <c r="F1724">
        <v>739</v>
      </c>
    </row>
    <row r="1725" spans="1:6" x14ac:dyDescent="0.25">
      <c r="B1725" s="1" t="s">
        <v>350</v>
      </c>
      <c r="C1725" t="s">
        <v>351</v>
      </c>
      <c r="D1725">
        <v>130</v>
      </c>
      <c r="E1725">
        <v>12667.4</v>
      </c>
      <c r="F1725">
        <v>246.3</v>
      </c>
    </row>
    <row r="1726" spans="1:6" x14ac:dyDescent="0.25">
      <c r="B1726" s="1" t="s">
        <v>380</v>
      </c>
      <c r="C1726" t="s">
        <v>631</v>
      </c>
      <c r="D1726">
        <v>110.5</v>
      </c>
      <c r="E1726">
        <v>10764.2</v>
      </c>
      <c r="F1726">
        <v>421</v>
      </c>
    </row>
    <row r="1727" spans="1:6" x14ac:dyDescent="0.25">
      <c r="B1727" s="1" t="s">
        <v>354</v>
      </c>
      <c r="C1727" t="s">
        <v>632</v>
      </c>
      <c r="D1727">
        <v>396.2</v>
      </c>
      <c r="E1727">
        <v>28600.9</v>
      </c>
      <c r="F1727">
        <v>240.1</v>
      </c>
    </row>
    <row r="1728" spans="1:6" x14ac:dyDescent="0.25">
      <c r="B1728" s="1" t="s">
        <v>352</v>
      </c>
      <c r="C1728" t="s">
        <v>632</v>
      </c>
      <c r="D1728">
        <v>219.2</v>
      </c>
      <c r="E1728">
        <v>21359</v>
      </c>
      <c r="F1728">
        <v>87.9</v>
      </c>
    </row>
    <row r="1729" spans="1:6" x14ac:dyDescent="0.25">
      <c r="A1729" t="s">
        <v>334</v>
      </c>
      <c r="D1729" s="50">
        <f>SUM(D1722:D1728)</f>
        <v>2423.7999999999997</v>
      </c>
      <c r="E1729" s="50">
        <f>SUM(E1722:E1728)</f>
        <v>226173.3</v>
      </c>
      <c r="F1729" s="50">
        <f>SUM(F1722:F1728)</f>
        <v>2681.3999999999996</v>
      </c>
    </row>
    <row r="1730" spans="1:6" x14ac:dyDescent="0.25">
      <c r="A1730" s="50" t="s">
        <v>335</v>
      </c>
    </row>
    <row r="1731" spans="1:6" x14ac:dyDescent="0.25">
      <c r="B1731" s="1" t="s">
        <v>356</v>
      </c>
      <c r="C1731" t="s">
        <v>630</v>
      </c>
      <c r="D1731">
        <v>78.5</v>
      </c>
      <c r="E1731">
        <v>5736.9</v>
      </c>
      <c r="F1731">
        <v>74.900000000000006</v>
      </c>
    </row>
    <row r="1732" spans="1:6" x14ac:dyDescent="0.25">
      <c r="B1732" s="1" t="s">
        <v>359</v>
      </c>
      <c r="C1732" t="s">
        <v>353</v>
      </c>
      <c r="D1732">
        <v>72.8</v>
      </c>
      <c r="E1732">
        <v>5318.9</v>
      </c>
      <c r="F1732">
        <v>28.9</v>
      </c>
    </row>
    <row r="1733" spans="1:6" x14ac:dyDescent="0.25">
      <c r="B1733" s="1" t="s">
        <v>360</v>
      </c>
      <c r="C1733" t="s">
        <v>361</v>
      </c>
      <c r="D1733">
        <v>45.7</v>
      </c>
      <c r="E1733">
        <v>3336.8</v>
      </c>
      <c r="F1733">
        <v>13.8</v>
      </c>
    </row>
    <row r="1734" spans="1:6" x14ac:dyDescent="0.25">
      <c r="A1734" t="s">
        <v>343</v>
      </c>
      <c r="D1734">
        <f>SUM(D1731:D1733)</f>
        <v>197</v>
      </c>
      <c r="E1734">
        <f>SUM(E1731:E1733)</f>
        <v>14392.599999999999</v>
      </c>
      <c r="F1734">
        <f>SUM(F1731:F1733)</f>
        <v>117.60000000000001</v>
      </c>
    </row>
    <row r="1736" spans="1:6" x14ac:dyDescent="0.25">
      <c r="D1736" t="s">
        <v>344</v>
      </c>
      <c r="E1736">
        <f>SUM(E1729,E1734)</f>
        <v>240565.9</v>
      </c>
      <c r="F1736">
        <f>SUM(F1729,F1734)</f>
        <v>2798.9999999999995</v>
      </c>
    </row>
    <row r="1738" spans="1:6" x14ac:dyDescent="0.25">
      <c r="A1738" s="50" t="s">
        <v>289</v>
      </c>
    </row>
    <row r="1739" spans="1:6" x14ac:dyDescent="0.25">
      <c r="A1739" s="50" t="s">
        <v>319</v>
      </c>
      <c r="B1739" s="24"/>
      <c r="C1739" s="24"/>
      <c r="D1739" s="24"/>
      <c r="E1739" s="24"/>
      <c r="F1739" s="24"/>
    </row>
    <row r="1740" spans="1:6" ht="15" customHeight="1" x14ac:dyDescent="0.25">
      <c r="B1740" s="1" t="s">
        <v>396</v>
      </c>
      <c r="C1740" t="s">
        <v>362</v>
      </c>
      <c r="D1740">
        <v>723.5</v>
      </c>
      <c r="E1740">
        <v>66975</v>
      </c>
      <c r="F1740">
        <v>752.2</v>
      </c>
    </row>
    <row r="1741" spans="1:6" x14ac:dyDescent="0.25">
      <c r="B1741" s="1" t="s">
        <v>396</v>
      </c>
      <c r="C1741" t="s">
        <v>633</v>
      </c>
      <c r="D1741">
        <v>1124.5999999999999</v>
      </c>
      <c r="E1741">
        <v>104103</v>
      </c>
      <c r="F1741">
        <v>1182.9000000000001</v>
      </c>
    </row>
    <row r="1742" spans="1:6" x14ac:dyDescent="0.25">
      <c r="B1742" s="1" t="s">
        <v>348</v>
      </c>
      <c r="C1742" t="s">
        <v>634</v>
      </c>
      <c r="D1742">
        <v>690</v>
      </c>
      <c r="E1742">
        <v>63872</v>
      </c>
      <c r="F1742">
        <v>1040</v>
      </c>
    </row>
    <row r="1743" spans="1:6" x14ac:dyDescent="0.25">
      <c r="B1743" s="1" t="s">
        <v>635</v>
      </c>
      <c r="C1743" t="s">
        <v>495</v>
      </c>
      <c r="D1743">
        <v>20.8</v>
      </c>
      <c r="E1743">
        <v>1925</v>
      </c>
      <c r="F1743">
        <v>20</v>
      </c>
    </row>
    <row r="1744" spans="1:6" x14ac:dyDescent="0.25">
      <c r="B1744" s="1" t="s">
        <v>350</v>
      </c>
      <c r="C1744" t="s">
        <v>366</v>
      </c>
      <c r="D1744">
        <v>431.7</v>
      </c>
      <c r="E1744">
        <v>39960</v>
      </c>
      <c r="F1744">
        <v>812</v>
      </c>
    </row>
    <row r="1745" spans="1:6" x14ac:dyDescent="0.25">
      <c r="B1745" s="1" t="s">
        <v>388</v>
      </c>
      <c r="C1745" t="s">
        <v>366</v>
      </c>
      <c r="D1745">
        <v>22.4</v>
      </c>
      <c r="E1745">
        <v>2074</v>
      </c>
      <c r="F1745">
        <v>20</v>
      </c>
    </row>
    <row r="1746" spans="1:6" x14ac:dyDescent="0.25">
      <c r="B1746" s="1" t="s">
        <v>354</v>
      </c>
      <c r="C1746" t="s">
        <v>355</v>
      </c>
      <c r="D1746">
        <v>877.8</v>
      </c>
      <c r="E1746">
        <v>81252</v>
      </c>
      <c r="F1746">
        <v>548.9</v>
      </c>
    </row>
    <row r="1747" spans="1:6" x14ac:dyDescent="0.25">
      <c r="B1747" s="1" t="s">
        <v>352</v>
      </c>
      <c r="C1747" t="s">
        <v>353</v>
      </c>
      <c r="D1747">
        <v>427</v>
      </c>
      <c r="E1747">
        <v>39523</v>
      </c>
      <c r="F1747">
        <v>169.9</v>
      </c>
    </row>
    <row r="1748" spans="1:6" x14ac:dyDescent="0.25">
      <c r="A1748" t="s">
        <v>334</v>
      </c>
      <c r="D1748" s="50">
        <f>SUM(D1740:D1747)</f>
        <v>4317.8</v>
      </c>
      <c r="E1748" s="50">
        <f>SUM(E1740:E1747)</f>
        <v>399684</v>
      </c>
      <c r="F1748" s="50">
        <f>SUM(F1740:F1747)</f>
        <v>4545.8999999999996</v>
      </c>
    </row>
    <row r="1749" spans="1:6" x14ac:dyDescent="0.25">
      <c r="A1749" s="50" t="s">
        <v>335</v>
      </c>
    </row>
    <row r="1750" spans="1:6" x14ac:dyDescent="0.25">
      <c r="B1750" s="1" t="s">
        <v>356</v>
      </c>
      <c r="C1750" t="s">
        <v>636</v>
      </c>
      <c r="D1750">
        <v>541.4</v>
      </c>
      <c r="E1750">
        <v>36929</v>
      </c>
      <c r="F1750">
        <v>420.5</v>
      </c>
    </row>
    <row r="1751" spans="1:6" x14ac:dyDescent="0.25">
      <c r="B1751" s="1" t="s">
        <v>359</v>
      </c>
      <c r="C1751" t="s">
        <v>355</v>
      </c>
      <c r="D1751">
        <v>68</v>
      </c>
      <c r="E1751">
        <v>4635</v>
      </c>
      <c r="F1751">
        <v>41.3</v>
      </c>
    </row>
    <row r="1752" spans="1:6" x14ac:dyDescent="0.25">
      <c r="B1752" s="1" t="s">
        <v>637</v>
      </c>
      <c r="C1752" t="s">
        <v>423</v>
      </c>
      <c r="D1752">
        <v>80.7</v>
      </c>
      <c r="E1752">
        <v>5506</v>
      </c>
      <c r="F1752">
        <v>23.9</v>
      </c>
    </row>
    <row r="1753" spans="1:6" x14ac:dyDescent="0.25">
      <c r="B1753" s="1" t="s">
        <v>360</v>
      </c>
      <c r="C1753" t="s">
        <v>376</v>
      </c>
      <c r="D1753">
        <v>53.3</v>
      </c>
      <c r="E1753">
        <v>3633</v>
      </c>
      <c r="F1753">
        <v>16.7</v>
      </c>
    </row>
    <row r="1754" spans="1:6" x14ac:dyDescent="0.25">
      <c r="B1754" s="1" t="s">
        <v>360</v>
      </c>
      <c r="C1754" t="s">
        <v>361</v>
      </c>
      <c r="D1754">
        <v>42.3</v>
      </c>
      <c r="E1754">
        <v>2887</v>
      </c>
      <c r="F1754">
        <v>12.6</v>
      </c>
    </row>
    <row r="1755" spans="1:6" x14ac:dyDescent="0.25">
      <c r="B1755" s="1" t="s">
        <v>360</v>
      </c>
      <c r="C1755" t="s">
        <v>361</v>
      </c>
      <c r="D1755">
        <v>84.9</v>
      </c>
      <c r="E1755">
        <v>5792</v>
      </c>
      <c r="F1755">
        <v>33.299999999999997</v>
      </c>
    </row>
    <row r="1756" spans="1:6" x14ac:dyDescent="0.25">
      <c r="A1756" t="s">
        <v>343</v>
      </c>
      <c r="D1756">
        <f>SUM(D1750:D1755)</f>
        <v>870.59999999999991</v>
      </c>
      <c r="E1756">
        <f>SUM(E1750:E1755)</f>
        <v>59382</v>
      </c>
      <c r="F1756">
        <f>SUM(F1750:F1755)</f>
        <v>548.29999999999995</v>
      </c>
    </row>
    <row r="1758" spans="1:6" x14ac:dyDescent="0.25">
      <c r="D1758" t="s">
        <v>344</v>
      </c>
      <c r="E1758">
        <f>SUM(E1748,E1756)</f>
        <v>459066</v>
      </c>
      <c r="F1758">
        <f>SUM(F1748,F1756)</f>
        <v>5094.2</v>
      </c>
    </row>
    <row r="1760" spans="1:6" x14ac:dyDescent="0.25">
      <c r="A1760" s="50" t="s">
        <v>291</v>
      </c>
    </row>
    <row r="1761" spans="1:6" x14ac:dyDescent="0.25">
      <c r="A1761" s="50" t="s">
        <v>319</v>
      </c>
      <c r="B1761" s="24"/>
      <c r="C1761" s="24"/>
      <c r="D1761" s="24"/>
      <c r="E1761" s="24"/>
      <c r="F1761" s="24"/>
    </row>
    <row r="1762" spans="1:6" ht="15" customHeight="1" x14ac:dyDescent="0.25">
      <c r="B1762" s="1" t="s">
        <v>396</v>
      </c>
      <c r="C1762" t="s">
        <v>397</v>
      </c>
      <c r="D1762">
        <v>73.3</v>
      </c>
      <c r="E1762">
        <v>71455</v>
      </c>
      <c r="F1762">
        <v>768.9</v>
      </c>
    </row>
    <row r="1763" spans="1:6" x14ac:dyDescent="0.25">
      <c r="B1763" s="1" t="s">
        <v>348</v>
      </c>
      <c r="C1763" t="s">
        <v>638</v>
      </c>
      <c r="D1763">
        <v>533</v>
      </c>
      <c r="E1763">
        <v>51935</v>
      </c>
      <c r="F1763">
        <v>756.9</v>
      </c>
    </row>
    <row r="1764" spans="1:6" x14ac:dyDescent="0.25">
      <c r="B1764" s="1" t="s">
        <v>380</v>
      </c>
      <c r="C1764" t="s">
        <v>506</v>
      </c>
      <c r="D1764">
        <v>237.8</v>
      </c>
      <c r="E1764">
        <v>23172</v>
      </c>
      <c r="F1764">
        <v>756.9</v>
      </c>
    </row>
    <row r="1765" spans="1:6" x14ac:dyDescent="0.25">
      <c r="B1765" s="1" t="s">
        <v>354</v>
      </c>
      <c r="C1765" t="s">
        <v>355</v>
      </c>
      <c r="D1765">
        <v>205.1</v>
      </c>
      <c r="E1765">
        <v>19987</v>
      </c>
      <c r="F1765">
        <v>116.2</v>
      </c>
    </row>
    <row r="1766" spans="1:6" x14ac:dyDescent="0.25">
      <c r="B1766" s="1" t="s">
        <v>352</v>
      </c>
      <c r="C1766" t="s">
        <v>353</v>
      </c>
      <c r="D1766">
        <v>58.4</v>
      </c>
      <c r="E1766">
        <v>5692</v>
      </c>
      <c r="F1766">
        <v>23.2</v>
      </c>
    </row>
    <row r="1767" spans="1:6" x14ac:dyDescent="0.25">
      <c r="A1767" t="s">
        <v>334</v>
      </c>
      <c r="D1767" s="50">
        <f>SUM(D1762:D1766)</f>
        <v>1107.5999999999999</v>
      </c>
      <c r="E1767" s="50">
        <f>SUM(E1762:E1766)</f>
        <v>172241</v>
      </c>
      <c r="F1767" s="50">
        <f>SUM(F1762:F1766)</f>
        <v>2422.0999999999995</v>
      </c>
    </row>
    <row r="1768" spans="1:6" x14ac:dyDescent="0.25">
      <c r="A1768" s="50" t="s">
        <v>335</v>
      </c>
    </row>
    <row r="1769" spans="1:6" x14ac:dyDescent="0.25">
      <c r="B1769" s="1" t="s">
        <v>356</v>
      </c>
      <c r="C1769" t="s">
        <v>397</v>
      </c>
      <c r="D1769">
        <v>33</v>
      </c>
      <c r="E1769">
        <v>1930</v>
      </c>
      <c r="F1769">
        <v>33.5</v>
      </c>
    </row>
    <row r="1770" spans="1:6" x14ac:dyDescent="0.25">
      <c r="B1770" s="1" t="s">
        <v>359</v>
      </c>
      <c r="C1770" t="s">
        <v>355</v>
      </c>
      <c r="D1770">
        <v>11.8</v>
      </c>
      <c r="E1770">
        <v>688</v>
      </c>
      <c r="F1770">
        <v>6.1</v>
      </c>
    </row>
    <row r="1771" spans="1:6" x14ac:dyDescent="0.25">
      <c r="B1771" s="1" t="s">
        <v>360</v>
      </c>
      <c r="C1771" t="s">
        <v>361</v>
      </c>
      <c r="D1771">
        <v>25.5</v>
      </c>
      <c r="E1771">
        <v>1492</v>
      </c>
      <c r="F1771">
        <v>8.4</v>
      </c>
    </row>
    <row r="1772" spans="1:6" x14ac:dyDescent="0.25">
      <c r="A1772" t="s">
        <v>343</v>
      </c>
      <c r="D1772">
        <f>SUM(D1769:D1771)</f>
        <v>70.3</v>
      </c>
      <c r="E1772">
        <f>SUM(E1769:E1771)</f>
        <v>4110</v>
      </c>
      <c r="F1772">
        <f>SUM(F1769:F1771)</f>
        <v>48</v>
      </c>
    </row>
    <row r="1774" spans="1:6" x14ac:dyDescent="0.25">
      <c r="D1774" t="s">
        <v>344</v>
      </c>
      <c r="E1774">
        <f>SUM(E1767,E1772)</f>
        <v>176351</v>
      </c>
      <c r="F1774">
        <f>SUM(F1767,F1772)</f>
        <v>2470.0999999999995</v>
      </c>
    </row>
    <row r="1776" spans="1:6" x14ac:dyDescent="0.25">
      <c r="A1776" s="50" t="s">
        <v>293</v>
      </c>
    </row>
    <row r="1777" spans="1:6" x14ac:dyDescent="0.25">
      <c r="A1777" s="50" t="s">
        <v>319</v>
      </c>
      <c r="B1777" s="24"/>
      <c r="C1777" s="24"/>
      <c r="D1777" s="24"/>
      <c r="E1777" s="24"/>
      <c r="F1777" s="24"/>
    </row>
    <row r="1778" spans="1:6" ht="15" customHeight="1" x14ac:dyDescent="0.25">
      <c r="B1778" s="1" t="s">
        <v>396</v>
      </c>
      <c r="C1778" t="s">
        <v>633</v>
      </c>
      <c r="D1778">
        <v>969.5</v>
      </c>
      <c r="E1778">
        <v>96830</v>
      </c>
      <c r="F1778">
        <v>1030</v>
      </c>
    </row>
    <row r="1779" spans="1:6" x14ac:dyDescent="0.25">
      <c r="B1779" s="1" t="s">
        <v>396</v>
      </c>
      <c r="C1779" t="s">
        <v>362</v>
      </c>
      <c r="D1779">
        <v>1511.4</v>
      </c>
      <c r="E1779">
        <v>150949</v>
      </c>
      <c r="F1779">
        <v>1544</v>
      </c>
    </row>
    <row r="1780" spans="1:6" x14ac:dyDescent="0.25">
      <c r="B1780" s="1" t="s">
        <v>348</v>
      </c>
      <c r="C1780" t="s">
        <v>366</v>
      </c>
      <c r="D1780">
        <v>327.8</v>
      </c>
      <c r="E1780">
        <v>32739</v>
      </c>
      <c r="F1780">
        <v>414</v>
      </c>
    </row>
    <row r="1781" spans="1:6" x14ac:dyDescent="0.25">
      <c r="B1781" s="1" t="s">
        <v>413</v>
      </c>
      <c r="C1781" t="s">
        <v>366</v>
      </c>
      <c r="D1781">
        <v>161.6</v>
      </c>
      <c r="E1781">
        <v>16136</v>
      </c>
      <c r="F1781">
        <v>289.39999999999998</v>
      </c>
    </row>
    <row r="1782" spans="1:6" x14ac:dyDescent="0.25">
      <c r="B1782" s="1" t="s">
        <v>380</v>
      </c>
      <c r="C1782" t="s">
        <v>506</v>
      </c>
      <c r="D1782">
        <v>15.4</v>
      </c>
      <c r="E1782">
        <v>1542</v>
      </c>
      <c r="F1782">
        <v>36</v>
      </c>
    </row>
    <row r="1783" spans="1:6" x14ac:dyDescent="0.25">
      <c r="B1783" s="1" t="s">
        <v>354</v>
      </c>
      <c r="C1783" t="s">
        <v>355</v>
      </c>
      <c r="D1783">
        <v>856</v>
      </c>
      <c r="E1783">
        <v>85494</v>
      </c>
      <c r="F1783">
        <v>503</v>
      </c>
    </row>
    <row r="1784" spans="1:6" x14ac:dyDescent="0.25">
      <c r="B1784" s="1" t="s">
        <v>352</v>
      </c>
      <c r="C1784" t="s">
        <v>353</v>
      </c>
      <c r="D1784">
        <v>272.39999999999998</v>
      </c>
      <c r="E1784">
        <v>27208</v>
      </c>
      <c r="F1784">
        <v>109</v>
      </c>
    </row>
    <row r="1785" spans="1:6" x14ac:dyDescent="0.25">
      <c r="A1785" t="s">
        <v>334</v>
      </c>
      <c r="D1785" s="50">
        <f>SUM(D1778:D1784)</f>
        <v>4114.1000000000004</v>
      </c>
      <c r="E1785" s="50">
        <f>SUM(E1778:E1784)</f>
        <v>410898</v>
      </c>
      <c r="F1785" s="50">
        <f>SUM(F1778:F1784)</f>
        <v>3925.4</v>
      </c>
    </row>
    <row r="1786" spans="1:6" x14ac:dyDescent="0.25">
      <c r="A1786" s="50" t="s">
        <v>335</v>
      </c>
    </row>
    <row r="1787" spans="1:6" x14ac:dyDescent="0.25">
      <c r="B1787" s="1" t="s">
        <v>356</v>
      </c>
      <c r="C1787" t="s">
        <v>362</v>
      </c>
      <c r="D1787">
        <v>89.9</v>
      </c>
      <c r="E1787">
        <v>6570</v>
      </c>
      <c r="F1787">
        <v>89.9</v>
      </c>
    </row>
    <row r="1788" spans="1:6" x14ac:dyDescent="0.25">
      <c r="B1788" s="1" t="s">
        <v>356</v>
      </c>
      <c r="C1788" t="s">
        <v>362</v>
      </c>
      <c r="D1788">
        <v>289.8</v>
      </c>
      <c r="E1788">
        <v>21182</v>
      </c>
      <c r="F1788">
        <v>176.3</v>
      </c>
    </row>
    <row r="1789" spans="1:6" x14ac:dyDescent="0.25">
      <c r="B1789" s="1" t="s">
        <v>639</v>
      </c>
      <c r="C1789" t="s">
        <v>376</v>
      </c>
      <c r="D1789">
        <v>143.19999999999999</v>
      </c>
      <c r="E1789">
        <v>10465</v>
      </c>
      <c r="F1789">
        <v>46.4</v>
      </c>
    </row>
    <row r="1790" spans="1:6" x14ac:dyDescent="0.25">
      <c r="B1790" s="1" t="s">
        <v>360</v>
      </c>
      <c r="C1790" t="s">
        <v>361</v>
      </c>
      <c r="D1790">
        <v>35.5</v>
      </c>
      <c r="E1790">
        <v>2594</v>
      </c>
      <c r="F1790">
        <v>10</v>
      </c>
    </row>
    <row r="1791" spans="1:6" x14ac:dyDescent="0.25">
      <c r="A1791" t="s">
        <v>343</v>
      </c>
      <c r="D1791">
        <f>SUM(D1787:D1790)</f>
        <v>558.40000000000009</v>
      </c>
      <c r="E1791">
        <f>SUM(E1787:E1790)</f>
        <v>40811</v>
      </c>
      <c r="F1791">
        <f>SUM(F1787:F1790)</f>
        <v>322.60000000000002</v>
      </c>
    </row>
    <row r="1793" spans="1:6" x14ac:dyDescent="0.25">
      <c r="D1793" t="s">
        <v>344</v>
      </c>
      <c r="E1793">
        <f>SUM(E1785,E1791)</f>
        <v>451709</v>
      </c>
      <c r="F1793">
        <f>SUM(F1785,F1791)</f>
        <v>4248</v>
      </c>
    </row>
    <row r="1795" spans="1:6" x14ac:dyDescent="0.25">
      <c r="A1795" s="50" t="s">
        <v>295</v>
      </c>
    </row>
    <row r="1796" spans="1:6" x14ac:dyDescent="0.25">
      <c r="A1796" s="50" t="s">
        <v>319</v>
      </c>
      <c r="B1796" s="24"/>
      <c r="C1796" s="24"/>
      <c r="D1796" s="24"/>
      <c r="E1796" s="24"/>
      <c r="F1796" s="24"/>
    </row>
    <row r="1797" spans="1:6" ht="15" customHeight="1" x14ac:dyDescent="0.25">
      <c r="B1797" s="1" t="s">
        <v>501</v>
      </c>
      <c r="C1797" t="s">
        <v>640</v>
      </c>
      <c r="D1797">
        <v>261</v>
      </c>
      <c r="E1797">
        <v>25430</v>
      </c>
      <c r="F1797">
        <v>275.8</v>
      </c>
    </row>
    <row r="1798" spans="1:6" x14ac:dyDescent="0.25">
      <c r="B1798" s="1" t="s">
        <v>502</v>
      </c>
      <c r="C1798" t="s">
        <v>640</v>
      </c>
      <c r="D1798">
        <v>773</v>
      </c>
      <c r="E1798">
        <v>75321</v>
      </c>
      <c r="F1798">
        <v>803.3</v>
      </c>
    </row>
    <row r="1799" spans="1:6" x14ac:dyDescent="0.25">
      <c r="B1799" s="1" t="s">
        <v>364</v>
      </c>
      <c r="C1799" t="s">
        <v>641</v>
      </c>
      <c r="D1799">
        <v>88.7</v>
      </c>
      <c r="E1799">
        <v>8641</v>
      </c>
      <c r="F1799">
        <v>100.8</v>
      </c>
    </row>
    <row r="1800" spans="1:6" x14ac:dyDescent="0.25">
      <c r="B1800" s="1" t="s">
        <v>348</v>
      </c>
      <c r="C1800" t="s">
        <v>642</v>
      </c>
      <c r="D1800">
        <v>414.7</v>
      </c>
      <c r="E1800">
        <v>40410</v>
      </c>
      <c r="F1800">
        <v>504</v>
      </c>
    </row>
    <row r="1801" spans="1:6" x14ac:dyDescent="0.25">
      <c r="B1801" s="1" t="s">
        <v>350</v>
      </c>
      <c r="C1801" t="s">
        <v>642</v>
      </c>
      <c r="D1801">
        <v>251</v>
      </c>
      <c r="E1801">
        <v>24459</v>
      </c>
      <c r="F1801">
        <v>446.7</v>
      </c>
    </row>
    <row r="1802" spans="1:6" x14ac:dyDescent="0.25">
      <c r="B1802" s="1" t="s">
        <v>354</v>
      </c>
      <c r="C1802" t="s">
        <v>355</v>
      </c>
      <c r="D1802">
        <v>408.8</v>
      </c>
      <c r="E1802">
        <v>39829</v>
      </c>
      <c r="F1802">
        <v>253.3</v>
      </c>
    </row>
    <row r="1803" spans="1:6" x14ac:dyDescent="0.25">
      <c r="B1803" s="1" t="s">
        <v>352</v>
      </c>
      <c r="C1803" t="s">
        <v>353</v>
      </c>
      <c r="D1803">
        <v>217.3</v>
      </c>
      <c r="E1803">
        <v>21172</v>
      </c>
      <c r="F1803">
        <v>87.2</v>
      </c>
    </row>
    <row r="1804" spans="1:6" x14ac:dyDescent="0.25">
      <c r="A1804" t="s">
        <v>334</v>
      </c>
      <c r="D1804" s="50">
        <f>SUM(D1797:D1803)</f>
        <v>2414.5000000000005</v>
      </c>
      <c r="E1804" s="50">
        <f>SUM(E1797:E1803)</f>
        <v>235262</v>
      </c>
      <c r="F1804" s="50">
        <f>SUM(F1797:F1803)</f>
        <v>2471.1</v>
      </c>
    </row>
    <row r="1805" spans="1:6" x14ac:dyDescent="0.25">
      <c r="A1805" s="50" t="s">
        <v>335</v>
      </c>
    </row>
    <row r="1806" spans="1:6" x14ac:dyDescent="0.25">
      <c r="B1806" s="1" t="s">
        <v>356</v>
      </c>
      <c r="C1806" t="s">
        <v>640</v>
      </c>
      <c r="D1806">
        <v>59.2</v>
      </c>
      <c r="E1806">
        <v>4327</v>
      </c>
      <c r="F1806">
        <v>60.4</v>
      </c>
    </row>
    <row r="1807" spans="1:6" x14ac:dyDescent="0.25">
      <c r="B1807" s="1" t="s">
        <v>359</v>
      </c>
      <c r="C1807" t="s">
        <v>353</v>
      </c>
      <c r="D1807">
        <v>79.900000000000006</v>
      </c>
      <c r="E1807">
        <v>5839</v>
      </c>
      <c r="F1807">
        <v>48.6</v>
      </c>
    </row>
    <row r="1808" spans="1:6" x14ac:dyDescent="0.25">
      <c r="B1808" s="1" t="s">
        <v>360</v>
      </c>
      <c r="C1808" t="s">
        <v>361</v>
      </c>
      <c r="D1808">
        <v>46.7</v>
      </c>
      <c r="E1808">
        <v>3413</v>
      </c>
      <c r="F1808">
        <v>48.6</v>
      </c>
    </row>
    <row r="1809" spans="1:6" x14ac:dyDescent="0.25">
      <c r="A1809" t="s">
        <v>343</v>
      </c>
      <c r="D1809">
        <f>SUM(D1806:D1808)</f>
        <v>185.8</v>
      </c>
      <c r="E1809">
        <f>SUM(E1806:E1808)</f>
        <v>13579</v>
      </c>
      <c r="F1809">
        <f>SUM(F1806:F1808)</f>
        <v>157.6</v>
      </c>
    </row>
    <row r="1811" spans="1:6" x14ac:dyDescent="0.25">
      <c r="D1811" t="s">
        <v>344</v>
      </c>
      <c r="E1811">
        <f>SUM(E1804,E1809)</f>
        <v>248841</v>
      </c>
      <c r="F1811">
        <f>SUM(F1804,F1809)</f>
        <v>2628.7</v>
      </c>
    </row>
    <row r="1813" spans="1:6" x14ac:dyDescent="0.25">
      <c r="A1813" s="50" t="s">
        <v>297</v>
      </c>
    </row>
    <row r="1814" spans="1:6" x14ac:dyDescent="0.25">
      <c r="A1814" s="50" t="s">
        <v>319</v>
      </c>
      <c r="B1814" s="24"/>
      <c r="C1814" s="24"/>
      <c r="D1814" s="24"/>
      <c r="E1814" s="24"/>
      <c r="F1814" s="24"/>
    </row>
    <row r="1815" spans="1:6" ht="15" customHeight="1" x14ac:dyDescent="0.25">
      <c r="B1815" s="1" t="s">
        <v>502</v>
      </c>
      <c r="C1815" t="s">
        <v>397</v>
      </c>
      <c r="D1815">
        <v>415.7</v>
      </c>
      <c r="E1815">
        <v>37472</v>
      </c>
      <c r="F1815">
        <v>492.9</v>
      </c>
    </row>
    <row r="1816" spans="1:6" x14ac:dyDescent="0.25">
      <c r="B1816" s="1" t="s">
        <v>396</v>
      </c>
      <c r="C1816" t="s">
        <v>397</v>
      </c>
      <c r="D1816">
        <v>33</v>
      </c>
      <c r="E1816">
        <v>2971</v>
      </c>
      <c r="F1816">
        <v>37</v>
      </c>
    </row>
    <row r="1817" spans="1:6" x14ac:dyDescent="0.25">
      <c r="B1817" s="1" t="s">
        <v>348</v>
      </c>
      <c r="C1817" t="s">
        <v>398</v>
      </c>
      <c r="D1817">
        <v>162.30000000000001</v>
      </c>
      <c r="E1817">
        <v>14629</v>
      </c>
      <c r="F1817">
        <v>221.5</v>
      </c>
    </row>
    <row r="1818" spans="1:6" x14ac:dyDescent="0.25">
      <c r="B1818" s="1" t="s">
        <v>380</v>
      </c>
      <c r="C1818" t="s">
        <v>506</v>
      </c>
      <c r="D1818">
        <v>62.8</v>
      </c>
      <c r="E1818">
        <v>5660</v>
      </c>
      <c r="F1818">
        <v>238.5</v>
      </c>
    </row>
    <row r="1819" spans="1:6" x14ac:dyDescent="0.25">
      <c r="B1819" s="1" t="s">
        <v>354</v>
      </c>
      <c r="C1819" t="s">
        <v>355</v>
      </c>
      <c r="D1819">
        <v>97.6</v>
      </c>
      <c r="E1819">
        <v>8792</v>
      </c>
      <c r="F1819">
        <v>59.7</v>
      </c>
    </row>
    <row r="1820" spans="1:6" x14ac:dyDescent="0.25">
      <c r="B1820" s="1" t="s">
        <v>352</v>
      </c>
      <c r="C1820" t="s">
        <v>353</v>
      </c>
      <c r="D1820">
        <v>117.8</v>
      </c>
      <c r="E1820">
        <v>10620</v>
      </c>
      <c r="F1820">
        <v>48.1</v>
      </c>
    </row>
    <row r="1821" spans="1:6" x14ac:dyDescent="0.25">
      <c r="A1821" t="s">
        <v>334</v>
      </c>
      <c r="D1821" s="50">
        <f>SUM(D1815:D1820)</f>
        <v>889.19999999999993</v>
      </c>
      <c r="E1821" s="50">
        <f>SUM(E1815:E1820)</f>
        <v>80144</v>
      </c>
      <c r="F1821" s="50">
        <f>SUM(F1815:F1820)</f>
        <v>1097.6999999999998</v>
      </c>
    </row>
    <row r="1822" spans="1:6" x14ac:dyDescent="0.25">
      <c r="A1822" s="50" t="s">
        <v>335</v>
      </c>
    </row>
    <row r="1823" spans="1:6" x14ac:dyDescent="0.25">
      <c r="B1823" s="1" t="s">
        <v>445</v>
      </c>
      <c r="C1823" t="s">
        <v>397</v>
      </c>
      <c r="D1823">
        <v>57.9</v>
      </c>
      <c r="E1823">
        <v>3664</v>
      </c>
      <c r="F1823">
        <v>67.099999999999994</v>
      </c>
    </row>
    <row r="1824" spans="1:6" x14ac:dyDescent="0.25">
      <c r="B1824" s="1" t="s">
        <v>504</v>
      </c>
      <c r="C1824" t="s">
        <v>398</v>
      </c>
      <c r="D1824">
        <v>17.5</v>
      </c>
      <c r="E1824">
        <v>1108</v>
      </c>
      <c r="F1824">
        <v>20</v>
      </c>
    </row>
    <row r="1825" spans="1:6" x14ac:dyDescent="0.25">
      <c r="B1825" s="1" t="s">
        <v>359</v>
      </c>
      <c r="C1825" t="s">
        <v>353</v>
      </c>
      <c r="D1825">
        <v>15.4</v>
      </c>
      <c r="E1825">
        <v>977</v>
      </c>
      <c r="F1825">
        <v>6.4</v>
      </c>
    </row>
    <row r="1826" spans="1:6" x14ac:dyDescent="0.25">
      <c r="B1826" s="1" t="s">
        <v>360</v>
      </c>
      <c r="C1826" t="s">
        <v>376</v>
      </c>
      <c r="D1826">
        <v>10</v>
      </c>
      <c r="E1826">
        <v>633</v>
      </c>
      <c r="F1826">
        <v>3</v>
      </c>
    </row>
    <row r="1827" spans="1:6" x14ac:dyDescent="0.25">
      <c r="A1827" t="s">
        <v>343</v>
      </c>
      <c r="D1827">
        <f>SUM(D1823:D1826)</f>
        <v>100.80000000000001</v>
      </c>
      <c r="E1827">
        <f>SUM(E1823:E1826)</f>
        <v>6382</v>
      </c>
      <c r="F1827">
        <f>SUM(F1823:F1826)</f>
        <v>96.5</v>
      </c>
    </row>
    <row r="1829" spans="1:6" x14ac:dyDescent="0.25">
      <c r="D1829" t="s">
        <v>344</v>
      </c>
      <c r="E1829">
        <f>SUM(E1821,E1827)</f>
        <v>86526</v>
      </c>
      <c r="F1829">
        <f>SUM(F1821,F1827)</f>
        <v>1194.1999999999998</v>
      </c>
    </row>
    <row r="1831" spans="1:6" x14ac:dyDescent="0.25">
      <c r="A1831" s="50" t="s">
        <v>300</v>
      </c>
    </row>
    <row r="1832" spans="1:6" x14ac:dyDescent="0.25">
      <c r="A1832" s="50" t="s">
        <v>319</v>
      </c>
      <c r="B1832" s="24"/>
      <c r="C1832" s="24"/>
      <c r="D1832" s="24"/>
      <c r="E1832" s="24"/>
      <c r="F1832" s="24"/>
    </row>
    <row r="1833" spans="1:6" ht="15" customHeight="1" x14ac:dyDescent="0.25">
      <c r="B1833" s="1" t="s">
        <v>501</v>
      </c>
      <c r="C1833" t="s">
        <v>643</v>
      </c>
      <c r="D1833">
        <v>277</v>
      </c>
      <c r="E1833">
        <v>26320</v>
      </c>
      <c r="F1833">
        <v>297.8</v>
      </c>
    </row>
    <row r="1834" spans="1:6" x14ac:dyDescent="0.25">
      <c r="B1834" s="1" t="s">
        <v>502</v>
      </c>
      <c r="C1834" t="s">
        <v>643</v>
      </c>
      <c r="D1834">
        <v>674.7</v>
      </c>
      <c r="E1834">
        <v>64096</v>
      </c>
      <c r="F1834">
        <v>722.1</v>
      </c>
    </row>
    <row r="1835" spans="1:6" x14ac:dyDescent="0.25">
      <c r="B1835" s="1" t="s">
        <v>348</v>
      </c>
      <c r="C1835" t="s">
        <v>491</v>
      </c>
      <c r="D1835">
        <v>229.9</v>
      </c>
      <c r="E1835">
        <v>21843</v>
      </c>
      <c r="F1835">
        <v>388.2</v>
      </c>
    </row>
    <row r="1836" spans="1:6" x14ac:dyDescent="0.25">
      <c r="B1836" s="1" t="s">
        <v>350</v>
      </c>
      <c r="C1836" t="s">
        <v>366</v>
      </c>
      <c r="D1836">
        <v>160.4</v>
      </c>
      <c r="E1836">
        <v>15239</v>
      </c>
      <c r="F1836">
        <v>320.39999999999998</v>
      </c>
    </row>
    <row r="1837" spans="1:6" x14ac:dyDescent="0.25">
      <c r="B1837" s="1" t="s">
        <v>354</v>
      </c>
      <c r="C1837" t="s">
        <v>355</v>
      </c>
      <c r="D1837">
        <v>266.10000000000002</v>
      </c>
      <c r="E1837">
        <v>25281</v>
      </c>
      <c r="F1837">
        <v>166.2</v>
      </c>
    </row>
    <row r="1838" spans="1:6" x14ac:dyDescent="0.25">
      <c r="B1838" s="1" t="s">
        <v>352</v>
      </c>
      <c r="C1838" t="s">
        <v>353</v>
      </c>
      <c r="D1838">
        <v>192.9</v>
      </c>
      <c r="E1838">
        <v>18324</v>
      </c>
      <c r="F1838">
        <v>76.7</v>
      </c>
    </row>
    <row r="1839" spans="1:6" x14ac:dyDescent="0.25">
      <c r="A1839" t="s">
        <v>334</v>
      </c>
      <c r="D1839" s="50">
        <f>SUM(D1833:D1838)</f>
        <v>1801.0000000000005</v>
      </c>
      <c r="E1839" s="50">
        <f>SUM(E1833:E1838)</f>
        <v>171103</v>
      </c>
      <c r="F1839" s="50">
        <f>SUM(F1833:F1838)</f>
        <v>1971.4</v>
      </c>
    </row>
    <row r="1840" spans="1:6" x14ac:dyDescent="0.25">
      <c r="A1840" s="50" t="s">
        <v>335</v>
      </c>
    </row>
    <row r="1841" spans="1:6" x14ac:dyDescent="0.25">
      <c r="B1841" s="1" t="s">
        <v>356</v>
      </c>
      <c r="C1841" t="s">
        <v>644</v>
      </c>
      <c r="D1841">
        <v>35.799999999999997</v>
      </c>
      <c r="E1841">
        <v>2526</v>
      </c>
      <c r="F1841">
        <v>28.7</v>
      </c>
    </row>
    <row r="1842" spans="1:6" x14ac:dyDescent="0.25">
      <c r="B1842" s="1" t="s">
        <v>359</v>
      </c>
      <c r="C1842" t="s">
        <v>353</v>
      </c>
      <c r="D1842">
        <v>92.9</v>
      </c>
      <c r="E1842">
        <v>6563</v>
      </c>
      <c r="F1842">
        <v>35</v>
      </c>
    </row>
    <row r="1843" spans="1:6" x14ac:dyDescent="0.25">
      <c r="B1843" s="1" t="s">
        <v>637</v>
      </c>
      <c r="C1843" t="s">
        <v>423</v>
      </c>
      <c r="D1843">
        <v>7.3</v>
      </c>
      <c r="E1843">
        <v>516</v>
      </c>
      <c r="F1843">
        <v>2</v>
      </c>
    </row>
    <row r="1844" spans="1:6" x14ac:dyDescent="0.25">
      <c r="B1844" s="1" t="s">
        <v>645</v>
      </c>
      <c r="C1844" t="s">
        <v>376</v>
      </c>
      <c r="D1844">
        <v>18.100000000000001</v>
      </c>
      <c r="E1844">
        <v>1275</v>
      </c>
      <c r="F1844">
        <v>5</v>
      </c>
    </row>
    <row r="1845" spans="1:6" x14ac:dyDescent="0.25">
      <c r="B1845" s="1" t="s">
        <v>360</v>
      </c>
      <c r="C1845" t="s">
        <v>361</v>
      </c>
      <c r="D1845">
        <v>15.1</v>
      </c>
      <c r="E1845">
        <v>1063</v>
      </c>
      <c r="F1845">
        <v>5</v>
      </c>
    </row>
    <row r="1846" spans="1:6" x14ac:dyDescent="0.25">
      <c r="A1846" t="s">
        <v>343</v>
      </c>
      <c r="D1846">
        <f>SUM(D1841:D1845)</f>
        <v>169.2</v>
      </c>
      <c r="E1846">
        <f>SUM(E1841:E1845)</f>
        <v>11943</v>
      </c>
      <c r="F1846">
        <f>SUM(F1841:F1845)</f>
        <v>75.7</v>
      </c>
    </row>
    <row r="1848" spans="1:6" x14ac:dyDescent="0.25">
      <c r="D1848" t="s">
        <v>344</v>
      </c>
      <c r="E1848">
        <f>SUM(E1839,E1846)</f>
        <v>183046</v>
      </c>
      <c r="F1848">
        <f>SUM(F1839,F1846)</f>
        <v>2047.1000000000001</v>
      </c>
    </row>
    <row r="1850" spans="1:6" x14ac:dyDescent="0.25">
      <c r="A1850" s="50" t="s">
        <v>302</v>
      </c>
    </row>
    <row r="1851" spans="1:6" x14ac:dyDescent="0.25">
      <c r="A1851" s="50" t="s">
        <v>319</v>
      </c>
      <c r="B1851" s="24"/>
      <c r="C1851" s="24"/>
      <c r="D1851" s="24"/>
      <c r="E1851" s="24"/>
      <c r="F1851" s="24"/>
    </row>
    <row r="1852" spans="1:6" ht="15" customHeight="1" x14ac:dyDescent="0.25">
      <c r="B1852" s="1" t="s">
        <v>501</v>
      </c>
      <c r="C1852" t="s">
        <v>646</v>
      </c>
      <c r="D1852">
        <v>13.7</v>
      </c>
      <c r="E1852">
        <v>1373</v>
      </c>
      <c r="F1852">
        <v>44.8</v>
      </c>
    </row>
    <row r="1853" spans="1:6" x14ac:dyDescent="0.25">
      <c r="B1853" s="1" t="s">
        <v>501</v>
      </c>
      <c r="C1853" t="s">
        <v>647</v>
      </c>
      <c r="D1853">
        <v>71</v>
      </c>
      <c r="E1853">
        <v>7086</v>
      </c>
      <c r="F1853">
        <v>155.69999999999999</v>
      </c>
    </row>
    <row r="1854" spans="1:6" x14ac:dyDescent="0.25">
      <c r="B1854" s="1" t="s">
        <v>502</v>
      </c>
      <c r="C1854" t="s">
        <v>609</v>
      </c>
      <c r="D1854">
        <v>1066.9000000000001</v>
      </c>
      <c r="E1854">
        <v>106561</v>
      </c>
      <c r="F1854">
        <v>1123</v>
      </c>
    </row>
    <row r="1855" spans="1:6" x14ac:dyDescent="0.25">
      <c r="B1855" s="1" t="s">
        <v>348</v>
      </c>
      <c r="C1855" t="s">
        <v>629</v>
      </c>
      <c r="D1855">
        <v>104.3</v>
      </c>
      <c r="E1855">
        <v>10413</v>
      </c>
      <c r="F1855">
        <v>717.7</v>
      </c>
    </row>
    <row r="1856" spans="1:6" x14ac:dyDescent="0.25">
      <c r="B1856" s="1" t="s">
        <v>350</v>
      </c>
      <c r="C1856" t="s">
        <v>351</v>
      </c>
      <c r="D1856">
        <v>298.5</v>
      </c>
      <c r="E1856">
        <v>29814</v>
      </c>
      <c r="F1856">
        <v>559.1</v>
      </c>
    </row>
    <row r="1857" spans="1:6" x14ac:dyDescent="0.25">
      <c r="B1857" s="1" t="s">
        <v>354</v>
      </c>
      <c r="C1857" t="s">
        <v>355</v>
      </c>
      <c r="D1857">
        <v>515.20000000000005</v>
      </c>
      <c r="E1857">
        <v>51456</v>
      </c>
      <c r="F1857">
        <v>320.60000000000002</v>
      </c>
    </row>
    <row r="1858" spans="1:6" x14ac:dyDescent="0.25">
      <c r="B1858" s="1" t="s">
        <v>352</v>
      </c>
      <c r="C1858" t="s">
        <v>353</v>
      </c>
      <c r="D1858">
        <v>212.9</v>
      </c>
      <c r="E1858">
        <v>21262</v>
      </c>
      <c r="F1858">
        <v>85.2</v>
      </c>
    </row>
    <row r="1859" spans="1:6" x14ac:dyDescent="0.25">
      <c r="A1859" t="s">
        <v>334</v>
      </c>
      <c r="D1859" s="50">
        <f>SUM(D1852:D1858)</f>
        <v>2282.5000000000005</v>
      </c>
      <c r="E1859" s="50">
        <f>SUM(E1852:E1858)</f>
        <v>227965</v>
      </c>
      <c r="F1859" s="50">
        <f>SUM(F1852:F1858)</f>
        <v>3006.1</v>
      </c>
    </row>
    <row r="1860" spans="1:6" x14ac:dyDescent="0.25">
      <c r="A1860" s="50" t="s">
        <v>335</v>
      </c>
    </row>
    <row r="1861" spans="1:6" x14ac:dyDescent="0.25">
      <c r="B1861" s="1" t="s">
        <v>356</v>
      </c>
      <c r="C1861" t="s">
        <v>609</v>
      </c>
      <c r="D1861">
        <v>65</v>
      </c>
      <c r="E1861">
        <v>3799</v>
      </c>
      <c r="F1861">
        <v>69.2</v>
      </c>
    </row>
    <row r="1862" spans="1:6" x14ac:dyDescent="0.25">
      <c r="B1862" s="1" t="s">
        <v>359</v>
      </c>
      <c r="C1862" t="s">
        <v>355</v>
      </c>
      <c r="D1862">
        <v>34.5</v>
      </c>
      <c r="E1862">
        <v>2016</v>
      </c>
      <c r="F1862">
        <v>19.8</v>
      </c>
    </row>
    <row r="1863" spans="1:6" x14ac:dyDescent="0.25">
      <c r="B1863" s="1" t="s">
        <v>360</v>
      </c>
      <c r="C1863" t="s">
        <v>361</v>
      </c>
      <c r="D1863">
        <v>49.1</v>
      </c>
      <c r="E1863">
        <v>2868</v>
      </c>
      <c r="F1863">
        <v>16</v>
      </c>
    </row>
    <row r="1864" spans="1:6" x14ac:dyDescent="0.25">
      <c r="A1864" t="s">
        <v>343</v>
      </c>
      <c r="D1864">
        <f>SUM(D1861:D1863)</f>
        <v>148.6</v>
      </c>
      <c r="E1864">
        <f>SUM(E1861:E1863)</f>
        <v>8683</v>
      </c>
      <c r="F1864">
        <f>SUM(F1861:F1863)</f>
        <v>105</v>
      </c>
    </row>
    <row r="1866" spans="1:6" x14ac:dyDescent="0.25">
      <c r="D1866" t="s">
        <v>344</v>
      </c>
      <c r="E1866">
        <f>SUM(E1859,E1864)</f>
        <v>236648</v>
      </c>
      <c r="F1866">
        <f>SUM(F1859,F1864)</f>
        <v>3111.1</v>
      </c>
    </row>
    <row r="1868" spans="1:6" x14ac:dyDescent="0.25">
      <c r="A1868" s="50" t="s">
        <v>304</v>
      </c>
    </row>
    <row r="1869" spans="1:6" x14ac:dyDescent="0.25">
      <c r="A1869" s="50" t="s">
        <v>319</v>
      </c>
      <c r="B1869" s="24"/>
      <c r="C1869" s="24"/>
      <c r="D1869" s="24"/>
      <c r="E1869" s="24"/>
      <c r="F1869" s="24"/>
    </row>
    <row r="1870" spans="1:6" ht="15" customHeight="1" x14ac:dyDescent="0.25">
      <c r="B1870" s="1" t="s">
        <v>501</v>
      </c>
      <c r="C1870" t="s">
        <v>362</v>
      </c>
      <c r="D1870">
        <v>930.5</v>
      </c>
      <c r="E1870">
        <v>90669</v>
      </c>
      <c r="F1870">
        <v>943.1</v>
      </c>
    </row>
    <row r="1871" spans="1:6" x14ac:dyDescent="0.25">
      <c r="B1871" s="1" t="s">
        <v>502</v>
      </c>
      <c r="C1871" t="s">
        <v>648</v>
      </c>
      <c r="D1871">
        <v>655.29999999999995</v>
      </c>
      <c r="E1871">
        <v>63854</v>
      </c>
      <c r="F1871">
        <v>663.1</v>
      </c>
    </row>
    <row r="1872" spans="1:6" ht="30" x14ac:dyDescent="0.25">
      <c r="B1872" s="1" t="s">
        <v>649</v>
      </c>
      <c r="C1872" t="s">
        <v>648</v>
      </c>
      <c r="D1872">
        <v>348.8</v>
      </c>
      <c r="E1872">
        <v>33983</v>
      </c>
      <c r="F1872">
        <v>352.4</v>
      </c>
    </row>
    <row r="1873" spans="1:6" x14ac:dyDescent="0.25">
      <c r="B1873" s="1" t="s">
        <v>394</v>
      </c>
      <c r="C1873" t="s">
        <v>495</v>
      </c>
      <c r="D1873">
        <v>373.3</v>
      </c>
      <c r="E1873">
        <v>36378</v>
      </c>
      <c r="F1873">
        <v>439</v>
      </c>
    </row>
    <row r="1874" spans="1:6" x14ac:dyDescent="0.25">
      <c r="B1874" s="1" t="s">
        <v>350</v>
      </c>
      <c r="C1874" t="s">
        <v>366</v>
      </c>
      <c r="D1874">
        <v>206.9</v>
      </c>
      <c r="E1874">
        <v>20162</v>
      </c>
      <c r="F1874">
        <v>364</v>
      </c>
    </row>
    <row r="1875" spans="1:6" x14ac:dyDescent="0.25">
      <c r="B1875" s="1" t="s">
        <v>354</v>
      </c>
      <c r="C1875" t="s">
        <v>355</v>
      </c>
      <c r="D1875">
        <v>524.29999999999995</v>
      </c>
      <c r="E1875">
        <v>51088</v>
      </c>
      <c r="F1875">
        <v>326.60000000000002</v>
      </c>
    </row>
    <row r="1876" spans="1:6" x14ac:dyDescent="0.25">
      <c r="B1876" s="1" t="s">
        <v>352</v>
      </c>
      <c r="C1876" t="s">
        <v>353</v>
      </c>
      <c r="D1876">
        <v>595.29999999999995</v>
      </c>
      <c r="E1876">
        <v>58004</v>
      </c>
      <c r="F1876">
        <v>238.7</v>
      </c>
    </row>
    <row r="1877" spans="1:6" x14ac:dyDescent="0.25">
      <c r="A1877" t="s">
        <v>334</v>
      </c>
      <c r="D1877" s="50">
        <f>SUM(D1870:D1876)</f>
        <v>3634.4000000000005</v>
      </c>
      <c r="E1877" s="50">
        <f>SUM(E1870:E1876)</f>
        <v>354138</v>
      </c>
      <c r="F1877" s="50">
        <f>SUM(F1870:F1876)</f>
        <v>3326.8999999999996</v>
      </c>
    </row>
    <row r="1878" spans="1:6" x14ac:dyDescent="0.25">
      <c r="A1878" s="50" t="s">
        <v>335</v>
      </c>
    </row>
    <row r="1879" spans="1:6" x14ac:dyDescent="0.25">
      <c r="B1879" s="1" t="s">
        <v>356</v>
      </c>
      <c r="C1879" t="s">
        <v>362</v>
      </c>
      <c r="D1879">
        <v>411.8</v>
      </c>
      <c r="E1879">
        <v>34107</v>
      </c>
      <c r="F1879">
        <v>433.3</v>
      </c>
    </row>
    <row r="1880" spans="1:6" x14ac:dyDescent="0.25">
      <c r="B1880" s="1" t="s">
        <v>359</v>
      </c>
      <c r="C1880" t="s">
        <v>353</v>
      </c>
      <c r="D1880">
        <v>167.6</v>
      </c>
      <c r="E1880">
        <v>13878</v>
      </c>
      <c r="F1880">
        <v>66.900000000000006</v>
      </c>
    </row>
    <row r="1881" spans="1:6" x14ac:dyDescent="0.25">
      <c r="B1881" s="1" t="s">
        <v>359</v>
      </c>
      <c r="C1881" t="s">
        <v>423</v>
      </c>
      <c r="D1881">
        <v>177.3</v>
      </c>
      <c r="E1881">
        <v>14683</v>
      </c>
      <c r="F1881">
        <v>49.2</v>
      </c>
    </row>
    <row r="1882" spans="1:6" x14ac:dyDescent="0.25">
      <c r="B1882" s="1" t="s">
        <v>359</v>
      </c>
      <c r="C1882" t="s">
        <v>355</v>
      </c>
      <c r="D1882">
        <v>3.1</v>
      </c>
      <c r="E1882">
        <v>253</v>
      </c>
      <c r="F1882">
        <v>1.7</v>
      </c>
    </row>
    <row r="1883" spans="1:6" x14ac:dyDescent="0.25">
      <c r="B1883" s="1" t="s">
        <v>360</v>
      </c>
      <c r="C1883" t="s">
        <v>376</v>
      </c>
      <c r="D1883">
        <v>7.3</v>
      </c>
      <c r="E1883">
        <v>605</v>
      </c>
      <c r="F1883">
        <v>2</v>
      </c>
    </row>
    <row r="1884" spans="1:6" x14ac:dyDescent="0.25">
      <c r="B1884" s="1" t="s">
        <v>360</v>
      </c>
      <c r="C1884" t="s">
        <v>361</v>
      </c>
      <c r="D1884">
        <v>19.399999999999999</v>
      </c>
      <c r="E1884">
        <v>1603</v>
      </c>
      <c r="F1884">
        <v>5.4</v>
      </c>
    </row>
    <row r="1885" spans="1:6" x14ac:dyDescent="0.25">
      <c r="A1885" t="s">
        <v>343</v>
      </c>
      <c r="D1885">
        <f>SUM(D1879:D1884)</f>
        <v>786.5</v>
      </c>
      <c r="E1885">
        <f>SUM(E1879:E1884)</f>
        <v>65129</v>
      </c>
      <c r="F1885">
        <f>SUM(F1879:F1884)</f>
        <v>558.50000000000011</v>
      </c>
    </row>
    <row r="1887" spans="1:6" x14ac:dyDescent="0.25">
      <c r="D1887" t="s">
        <v>344</v>
      </c>
      <c r="E1887">
        <f>SUM(E1877,E1885)</f>
        <v>419267</v>
      </c>
      <c r="F1887">
        <f>SUM(F1877,F1885)</f>
        <v>3885.3999999999996</v>
      </c>
    </row>
    <row r="1889" spans="1:6" x14ac:dyDescent="0.25">
      <c r="A1889" s="50" t="s">
        <v>306</v>
      </c>
    </row>
    <row r="1890" spans="1:6" x14ac:dyDescent="0.25">
      <c r="A1890" s="50" t="s">
        <v>319</v>
      </c>
      <c r="B1890" s="24"/>
      <c r="C1890" s="24"/>
      <c r="D1890" s="24"/>
      <c r="E1890" s="24"/>
      <c r="F1890" s="24"/>
    </row>
    <row r="1891" spans="1:6" ht="15" customHeight="1" x14ac:dyDescent="0.25">
      <c r="B1891" s="1" t="s">
        <v>501</v>
      </c>
      <c r="C1891" t="s">
        <v>346</v>
      </c>
      <c r="D1891">
        <v>182.5</v>
      </c>
      <c r="E1891">
        <v>18671</v>
      </c>
      <c r="F1891">
        <v>153.5</v>
      </c>
    </row>
    <row r="1892" spans="1:6" x14ac:dyDescent="0.25">
      <c r="B1892" s="1" t="s">
        <v>502</v>
      </c>
      <c r="C1892" t="s">
        <v>346</v>
      </c>
      <c r="D1892">
        <v>1008.5</v>
      </c>
      <c r="E1892">
        <v>103186</v>
      </c>
      <c r="F1892">
        <v>849.6</v>
      </c>
    </row>
    <row r="1893" spans="1:6" x14ac:dyDescent="0.25">
      <c r="B1893" s="1" t="s">
        <v>348</v>
      </c>
      <c r="C1893" t="s">
        <v>351</v>
      </c>
      <c r="D1893">
        <v>480.5</v>
      </c>
      <c r="E1893">
        <v>49160</v>
      </c>
      <c r="F1893">
        <v>583</v>
      </c>
    </row>
    <row r="1894" spans="1:6" x14ac:dyDescent="0.25">
      <c r="B1894" s="1" t="s">
        <v>350</v>
      </c>
      <c r="C1894" t="s">
        <v>351</v>
      </c>
      <c r="D1894">
        <v>214.5</v>
      </c>
      <c r="E1894">
        <v>21943</v>
      </c>
      <c r="F1894">
        <v>374.6</v>
      </c>
    </row>
    <row r="1895" spans="1:6" x14ac:dyDescent="0.25">
      <c r="B1895" s="1" t="s">
        <v>380</v>
      </c>
      <c r="C1895" t="s">
        <v>506</v>
      </c>
      <c r="D1895">
        <v>34.700000000000003</v>
      </c>
      <c r="E1895">
        <v>3550</v>
      </c>
      <c r="F1895">
        <v>110</v>
      </c>
    </row>
    <row r="1896" spans="1:6" x14ac:dyDescent="0.25">
      <c r="B1896" s="1" t="s">
        <v>354</v>
      </c>
      <c r="C1896" t="s">
        <v>355</v>
      </c>
      <c r="D1896">
        <v>347</v>
      </c>
      <c r="E1896">
        <v>35502</v>
      </c>
      <c r="F1896">
        <v>205.2</v>
      </c>
    </row>
    <row r="1897" spans="1:6" x14ac:dyDescent="0.25">
      <c r="B1897" s="1" t="s">
        <v>352</v>
      </c>
      <c r="C1897" t="s">
        <v>353</v>
      </c>
      <c r="D1897">
        <v>201.7</v>
      </c>
      <c r="E1897">
        <v>20633</v>
      </c>
      <c r="F1897">
        <v>80.7</v>
      </c>
    </row>
    <row r="1898" spans="1:6" x14ac:dyDescent="0.25">
      <c r="A1898" t="s">
        <v>334</v>
      </c>
      <c r="D1898" s="50">
        <f>SUM(D1891:D1897)</f>
        <v>2469.3999999999996</v>
      </c>
      <c r="E1898" s="50">
        <f>SUM(E1891:E1897)</f>
        <v>252645</v>
      </c>
      <c r="F1898" s="50">
        <f>SUM(F1891:F1897)</f>
        <v>2356.5999999999995</v>
      </c>
    </row>
    <row r="1899" spans="1:6" x14ac:dyDescent="0.25">
      <c r="A1899" s="50" t="s">
        <v>335</v>
      </c>
    </row>
    <row r="1900" spans="1:6" x14ac:dyDescent="0.25">
      <c r="B1900" s="1" t="s">
        <v>356</v>
      </c>
      <c r="C1900" t="s">
        <v>346</v>
      </c>
      <c r="D1900">
        <v>79.099999999999994</v>
      </c>
      <c r="E1900">
        <v>5784</v>
      </c>
      <c r="F1900">
        <v>65.7</v>
      </c>
    </row>
    <row r="1901" spans="1:6" x14ac:dyDescent="0.25">
      <c r="B1901" s="1" t="s">
        <v>359</v>
      </c>
      <c r="C1901" t="s">
        <v>353</v>
      </c>
      <c r="D1901">
        <v>21.6</v>
      </c>
      <c r="E1901">
        <v>1575</v>
      </c>
      <c r="F1901">
        <v>11.7</v>
      </c>
    </row>
    <row r="1902" spans="1:6" x14ac:dyDescent="0.25">
      <c r="B1902" s="1" t="s">
        <v>360</v>
      </c>
      <c r="C1902" t="s">
        <v>376</v>
      </c>
      <c r="D1902">
        <v>29.4</v>
      </c>
      <c r="E1902">
        <v>2147</v>
      </c>
      <c r="F1902">
        <v>8.1999999999999993</v>
      </c>
    </row>
    <row r="1903" spans="1:6" x14ac:dyDescent="0.25">
      <c r="B1903" s="1" t="s">
        <v>360</v>
      </c>
      <c r="C1903" t="s">
        <v>361</v>
      </c>
      <c r="D1903">
        <v>17.7</v>
      </c>
      <c r="E1903">
        <v>1291</v>
      </c>
      <c r="F1903">
        <v>4.9000000000000004</v>
      </c>
    </row>
    <row r="1904" spans="1:6" x14ac:dyDescent="0.25">
      <c r="A1904" t="s">
        <v>343</v>
      </c>
      <c r="D1904">
        <f>SUM(D1900:D1903)</f>
        <v>147.79999999999998</v>
      </c>
      <c r="E1904">
        <f>SUM(E1900:E1903)</f>
        <v>10797</v>
      </c>
      <c r="F1904">
        <f>SUM(F1900:F1903)</f>
        <v>90.500000000000014</v>
      </c>
    </row>
    <row r="1906" spans="1:6" x14ac:dyDescent="0.25">
      <c r="D1906" t="s">
        <v>344</v>
      </c>
      <c r="E1906">
        <f>SUM(E1898,E1904)</f>
        <v>263442</v>
      </c>
      <c r="F1906">
        <f>SUM(F1898,F1904)</f>
        <v>2447.0999999999995</v>
      </c>
    </row>
    <row r="1908" spans="1:6" x14ac:dyDescent="0.25">
      <c r="A1908" s="50" t="s">
        <v>308</v>
      </c>
    </row>
    <row r="1909" spans="1:6" x14ac:dyDescent="0.25">
      <c r="A1909" s="50" t="s">
        <v>319</v>
      </c>
      <c r="B1909" s="24"/>
      <c r="C1909" s="24"/>
      <c r="D1909" s="24"/>
      <c r="E1909" s="24"/>
      <c r="F1909" s="24"/>
    </row>
    <row r="1910" spans="1:6" ht="15" customHeight="1" x14ac:dyDescent="0.25">
      <c r="B1910" s="1" t="s">
        <v>501</v>
      </c>
      <c r="C1910" t="s">
        <v>439</v>
      </c>
      <c r="D1910">
        <v>1143.7</v>
      </c>
      <c r="E1910">
        <v>114231</v>
      </c>
      <c r="F1910">
        <v>1203</v>
      </c>
    </row>
    <row r="1911" spans="1:6" x14ac:dyDescent="0.25">
      <c r="B1911" s="1" t="s">
        <v>502</v>
      </c>
      <c r="C1911" t="s">
        <v>439</v>
      </c>
      <c r="D1911">
        <v>2419.4</v>
      </c>
      <c r="E1911">
        <v>241643</v>
      </c>
      <c r="F1911">
        <v>2576.3000000000002</v>
      </c>
    </row>
    <row r="1912" spans="1:6" x14ac:dyDescent="0.25">
      <c r="B1912" s="1" t="s">
        <v>650</v>
      </c>
      <c r="C1912" t="s">
        <v>651</v>
      </c>
      <c r="D1912">
        <v>382.5</v>
      </c>
      <c r="E1912">
        <v>38205</v>
      </c>
      <c r="F1912">
        <v>507</v>
      </c>
    </row>
    <row r="1913" spans="1:6" x14ac:dyDescent="0.25">
      <c r="B1913" s="1" t="s">
        <v>350</v>
      </c>
      <c r="C1913" t="s">
        <v>626</v>
      </c>
      <c r="D1913">
        <v>243.1</v>
      </c>
      <c r="E1913">
        <v>24280</v>
      </c>
      <c r="F1913">
        <v>431.4</v>
      </c>
    </row>
    <row r="1914" spans="1:6" x14ac:dyDescent="0.25">
      <c r="B1914" s="1" t="s">
        <v>354</v>
      </c>
      <c r="C1914" t="s">
        <v>355</v>
      </c>
      <c r="D1914">
        <v>1045</v>
      </c>
      <c r="E1914">
        <v>104366</v>
      </c>
      <c r="F1914">
        <v>614.6</v>
      </c>
    </row>
    <row r="1915" spans="1:6" x14ac:dyDescent="0.25">
      <c r="B1915" s="1" t="s">
        <v>352</v>
      </c>
      <c r="C1915" t="s">
        <v>353</v>
      </c>
      <c r="D1915">
        <v>134</v>
      </c>
      <c r="E1915">
        <v>13387</v>
      </c>
      <c r="F1915">
        <v>52.1</v>
      </c>
    </row>
    <row r="1916" spans="1:6" x14ac:dyDescent="0.25">
      <c r="A1916" t="s">
        <v>334</v>
      </c>
      <c r="D1916" s="50">
        <f>SUM(D1910:D1915)</f>
        <v>5367.7000000000007</v>
      </c>
      <c r="E1916" s="50">
        <f>SUM(E1910:E1915)</f>
        <v>536112</v>
      </c>
      <c r="F1916" s="50">
        <f>SUM(F1910:F1915)</f>
        <v>5384.4000000000005</v>
      </c>
    </row>
    <row r="1917" spans="1:6" x14ac:dyDescent="0.25">
      <c r="A1917" s="50" t="s">
        <v>335</v>
      </c>
    </row>
    <row r="1918" spans="1:6" x14ac:dyDescent="0.25">
      <c r="B1918" s="1" t="s">
        <v>356</v>
      </c>
      <c r="C1918" t="s">
        <v>439</v>
      </c>
      <c r="D1918">
        <v>156.4</v>
      </c>
      <c r="E1918">
        <v>11428</v>
      </c>
      <c r="F1918">
        <v>163.6</v>
      </c>
    </row>
    <row r="1919" spans="1:6" x14ac:dyDescent="0.25">
      <c r="B1919" s="1" t="s">
        <v>447</v>
      </c>
      <c r="C1919" t="s">
        <v>355</v>
      </c>
      <c r="D1919">
        <v>165</v>
      </c>
      <c r="E1919">
        <v>12058</v>
      </c>
      <c r="F1919">
        <v>105</v>
      </c>
    </row>
    <row r="1920" spans="1:6" x14ac:dyDescent="0.25">
      <c r="B1920" s="1" t="s">
        <v>360</v>
      </c>
      <c r="C1920" t="s">
        <v>355</v>
      </c>
      <c r="D1920">
        <v>12.5</v>
      </c>
      <c r="E1920">
        <v>914</v>
      </c>
      <c r="F1920">
        <v>5</v>
      </c>
    </row>
    <row r="1921" spans="1:6" x14ac:dyDescent="0.25">
      <c r="A1921" t="s">
        <v>343</v>
      </c>
      <c r="D1921">
        <f>SUM(D1918:D1920)</f>
        <v>333.9</v>
      </c>
      <c r="E1921">
        <f>SUM(E1918:E1920)</f>
        <v>24400</v>
      </c>
      <c r="F1921">
        <f>SUM(F1918:F1920)</f>
        <v>273.60000000000002</v>
      </c>
    </row>
    <row r="1923" spans="1:6" x14ac:dyDescent="0.25">
      <c r="D1923" t="s">
        <v>344</v>
      </c>
      <c r="E1923">
        <f>SUM(E1916,E1921)</f>
        <v>560512</v>
      </c>
      <c r="F1923">
        <f>SUM(F1916,F1921)</f>
        <v>5658.0000000000009</v>
      </c>
    </row>
    <row r="1925" spans="1:6" x14ac:dyDescent="0.25">
      <c r="A1925" s="50" t="s">
        <v>311</v>
      </c>
    </row>
    <row r="1926" spans="1:6" x14ac:dyDescent="0.25">
      <c r="A1926" s="50" t="s">
        <v>319</v>
      </c>
      <c r="B1926" s="24"/>
      <c r="C1926" s="24"/>
      <c r="D1926" s="24"/>
      <c r="E1926" s="24"/>
      <c r="F1926" s="24"/>
    </row>
    <row r="1927" spans="1:6" ht="15" customHeight="1" x14ac:dyDescent="0.25">
      <c r="B1927" s="1" t="s">
        <v>501</v>
      </c>
      <c r="C1927" t="s">
        <v>652</v>
      </c>
      <c r="D1927">
        <v>104.5</v>
      </c>
      <c r="E1927">
        <v>10441</v>
      </c>
      <c r="F1927">
        <v>1169</v>
      </c>
    </row>
    <row r="1928" spans="1:6" x14ac:dyDescent="0.25">
      <c r="B1928" s="1" t="s">
        <v>502</v>
      </c>
      <c r="C1928" t="s">
        <v>346</v>
      </c>
      <c r="D1928">
        <v>676</v>
      </c>
      <c r="E1928">
        <v>67512</v>
      </c>
      <c r="F1928">
        <v>600.9</v>
      </c>
    </row>
    <row r="1929" spans="1:6" x14ac:dyDescent="0.25">
      <c r="B1929" s="1" t="s">
        <v>348</v>
      </c>
      <c r="C1929" t="s">
        <v>399</v>
      </c>
      <c r="D1929">
        <v>383.8</v>
      </c>
      <c r="E1929">
        <v>38332</v>
      </c>
      <c r="F1929">
        <v>470</v>
      </c>
    </row>
    <row r="1930" spans="1:6" x14ac:dyDescent="0.25">
      <c r="B1930" s="1" t="s">
        <v>350</v>
      </c>
      <c r="C1930" t="s">
        <v>399</v>
      </c>
      <c r="D1930">
        <v>110</v>
      </c>
      <c r="E1930">
        <v>10986</v>
      </c>
      <c r="F1930">
        <v>192.4</v>
      </c>
    </row>
    <row r="1931" spans="1:6" x14ac:dyDescent="0.25">
      <c r="B1931" s="1" t="s">
        <v>380</v>
      </c>
      <c r="C1931" t="s">
        <v>506</v>
      </c>
      <c r="D1931">
        <v>89</v>
      </c>
      <c r="E1931">
        <v>8889</v>
      </c>
      <c r="F1931">
        <v>240</v>
      </c>
    </row>
    <row r="1932" spans="1:6" x14ac:dyDescent="0.25">
      <c r="B1932" s="1" t="s">
        <v>354</v>
      </c>
      <c r="C1932" t="s">
        <v>355</v>
      </c>
      <c r="D1932">
        <v>210.2</v>
      </c>
      <c r="E1932">
        <v>20998</v>
      </c>
      <c r="F1932">
        <v>121.4</v>
      </c>
    </row>
    <row r="1933" spans="1:6" x14ac:dyDescent="0.25">
      <c r="B1933" s="1" t="s">
        <v>352</v>
      </c>
      <c r="C1933" t="s">
        <v>353</v>
      </c>
      <c r="D1933">
        <v>152.1</v>
      </c>
      <c r="E1933">
        <v>15189</v>
      </c>
      <c r="F1933">
        <v>60.7</v>
      </c>
    </row>
    <row r="1934" spans="1:6" x14ac:dyDescent="0.25">
      <c r="A1934" t="s">
        <v>334</v>
      </c>
      <c r="D1934" s="50">
        <f>SUM(D1927:D1933)</f>
        <v>1725.6</v>
      </c>
      <c r="E1934" s="50">
        <f>SUM(E1927:E1933)</f>
        <v>172347</v>
      </c>
      <c r="F1934" s="50">
        <f>SUM(F1927:F1933)</f>
        <v>2854.4</v>
      </c>
    </row>
    <row r="1935" spans="1:6" x14ac:dyDescent="0.25">
      <c r="A1935" s="50" t="s">
        <v>335</v>
      </c>
    </row>
    <row r="1936" spans="1:6" x14ac:dyDescent="0.25">
      <c r="B1936" s="1" t="s">
        <v>356</v>
      </c>
      <c r="C1936" t="s">
        <v>346</v>
      </c>
      <c r="D1936">
        <v>45.1</v>
      </c>
      <c r="E1936">
        <v>3297</v>
      </c>
      <c r="F1936">
        <v>40.299999999999997</v>
      </c>
    </row>
    <row r="1937" spans="1:6" x14ac:dyDescent="0.25">
      <c r="B1937" s="1" t="s">
        <v>359</v>
      </c>
      <c r="C1937" t="s">
        <v>355</v>
      </c>
      <c r="D1937">
        <v>16</v>
      </c>
      <c r="E1937">
        <v>1166</v>
      </c>
      <c r="F1937">
        <v>8.1</v>
      </c>
    </row>
    <row r="1938" spans="1:6" x14ac:dyDescent="0.25">
      <c r="B1938" s="1" t="s">
        <v>360</v>
      </c>
      <c r="C1938" t="s">
        <v>361</v>
      </c>
      <c r="D1938">
        <v>16</v>
      </c>
      <c r="E1938">
        <v>1169</v>
      </c>
      <c r="F1938">
        <v>5</v>
      </c>
    </row>
    <row r="1939" spans="1:6" x14ac:dyDescent="0.25">
      <c r="A1939" t="s">
        <v>343</v>
      </c>
      <c r="D1939">
        <f>SUM(D1936:D1938)</f>
        <v>77.099999999999994</v>
      </c>
      <c r="E1939">
        <f>SUM(E1936:E1938)</f>
        <v>5632</v>
      </c>
      <c r="F1939">
        <f>SUM(F1936:F1938)</f>
        <v>53.4</v>
      </c>
    </row>
    <row r="1941" spans="1:6" x14ac:dyDescent="0.25">
      <c r="D1941" t="s">
        <v>344</v>
      </c>
      <c r="E1941">
        <f>SUM(E1934,E1939)</f>
        <v>177979</v>
      </c>
      <c r="F1941">
        <f>SUM(F1934,F1939)</f>
        <v>2907.8</v>
      </c>
    </row>
  </sheetData>
  <autoFilter ref="F2:F27" xr:uid="{00000000-0009-0000-0000-000001000000}"/>
  <mergeCells count="1">
    <mergeCell ref="B1:E1"/>
  </mergeCells>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13"/>
  <sheetViews>
    <sheetView zoomScaleNormal="100" workbookViewId="0">
      <selection activeCell="C5" sqref="C5"/>
    </sheetView>
  </sheetViews>
  <sheetFormatPr defaultRowHeight="15" x14ac:dyDescent="0.25"/>
  <cols>
    <col min="1" max="1" width="11.5703125" customWidth="1"/>
    <col min="2" max="2" width="25" customWidth="1"/>
    <col min="3" max="3" width="28.5703125" style="1" customWidth="1"/>
    <col min="4" max="4" width="16.5703125" customWidth="1"/>
    <col min="5" max="5" width="22.7109375" customWidth="1"/>
    <col min="6" max="6" width="36.42578125" customWidth="1"/>
    <col min="7" max="7" width="29" customWidth="1"/>
    <col min="8" max="8" width="25.28515625" customWidth="1"/>
    <col min="9" max="9" width="25.7109375" customWidth="1"/>
    <col min="10" max="10" width="21.42578125" customWidth="1"/>
    <col min="11" max="1025" width="8.5703125" customWidth="1"/>
  </cols>
  <sheetData>
    <row r="1" spans="1:10" ht="15.75" x14ac:dyDescent="0.25">
      <c r="B1" s="88" t="s">
        <v>653</v>
      </c>
      <c r="C1" s="88"/>
      <c r="D1" s="88"/>
      <c r="E1" s="88"/>
      <c r="F1" s="88"/>
      <c r="G1" s="88"/>
      <c r="H1" s="88"/>
      <c r="I1" s="52"/>
    </row>
    <row r="2" spans="1:10" s="1" customFormat="1" ht="36" customHeight="1" x14ac:dyDescent="0.25">
      <c r="A2" s="1" t="s">
        <v>654</v>
      </c>
      <c r="B2" s="53" t="s">
        <v>655</v>
      </c>
      <c r="C2" s="53" t="s">
        <v>656</v>
      </c>
      <c r="D2" s="53" t="s">
        <v>657</v>
      </c>
      <c r="E2" s="53" t="s">
        <v>658</v>
      </c>
      <c r="F2" s="53" t="s">
        <v>659</v>
      </c>
      <c r="G2" s="53" t="s">
        <v>660</v>
      </c>
      <c r="H2" s="53" t="s">
        <v>661</v>
      </c>
      <c r="I2" s="1" t="s">
        <v>662</v>
      </c>
      <c r="J2" s="1" t="s">
        <v>663</v>
      </c>
    </row>
    <row r="3" spans="1:10" x14ac:dyDescent="0.25">
      <c r="B3" s="54" t="s">
        <v>38</v>
      </c>
      <c r="C3" s="23" t="s">
        <v>39</v>
      </c>
      <c r="D3" s="55" t="s">
        <v>53</v>
      </c>
      <c r="E3" s="54" t="s">
        <v>664</v>
      </c>
      <c r="F3" s="23" t="s">
        <v>665</v>
      </c>
      <c r="G3" s="55" t="s">
        <v>666</v>
      </c>
      <c r="H3" s="54" t="s">
        <v>58</v>
      </c>
      <c r="I3" s="54" t="s">
        <v>667</v>
      </c>
      <c r="J3" s="54" t="s">
        <v>665</v>
      </c>
    </row>
    <row r="4" spans="1:10" ht="18.75" customHeight="1" x14ac:dyDescent="0.25">
      <c r="A4" s="50" t="s">
        <v>668</v>
      </c>
      <c r="B4" s="56" t="s">
        <v>6</v>
      </c>
      <c r="C4" s="56"/>
      <c r="D4" s="56"/>
      <c r="E4" s="56"/>
      <c r="F4" s="56"/>
      <c r="G4" s="56"/>
      <c r="H4" s="56"/>
      <c r="I4" s="50"/>
      <c r="J4" s="57"/>
    </row>
    <row r="5" spans="1:10" ht="195" x14ac:dyDescent="0.25">
      <c r="A5" s="58"/>
      <c r="B5" s="58"/>
      <c r="C5" s="59" t="s">
        <v>669</v>
      </c>
      <c r="D5" s="58">
        <v>506953</v>
      </c>
      <c r="E5" s="58">
        <v>36.43</v>
      </c>
      <c r="F5" s="58">
        <v>22.3</v>
      </c>
      <c r="G5" s="58">
        <v>53230</v>
      </c>
      <c r="H5" s="60">
        <v>704700</v>
      </c>
      <c r="I5" s="37">
        <f>H5/'Building data'!$R$6</f>
        <v>50.638823816846553</v>
      </c>
      <c r="J5" s="61">
        <f t="shared" ref="J5:J13" si="0">H5/$H$14</f>
        <v>0.48053187862257074</v>
      </c>
    </row>
    <row r="6" spans="1:10" ht="165" x14ac:dyDescent="0.25">
      <c r="C6" s="1" t="s">
        <v>670</v>
      </c>
      <c r="D6">
        <v>62401</v>
      </c>
      <c r="E6">
        <v>4.46</v>
      </c>
      <c r="F6">
        <v>2.7</v>
      </c>
      <c r="G6">
        <v>6514</v>
      </c>
      <c r="H6" s="37">
        <v>99000</v>
      </c>
      <c r="I6" s="37">
        <f>H6/'Building data'!$R$6</f>
        <v>7.1140110087523887</v>
      </c>
      <c r="J6" s="61">
        <f t="shared" si="0"/>
        <v>6.7507671326287072E-2</v>
      </c>
    </row>
    <row r="7" spans="1:10" ht="90" x14ac:dyDescent="0.25">
      <c r="C7" s="1" t="s">
        <v>671</v>
      </c>
      <c r="D7">
        <v>97356</v>
      </c>
      <c r="E7">
        <v>7</v>
      </c>
      <c r="F7">
        <v>4.3</v>
      </c>
      <c r="G7">
        <v>10222</v>
      </c>
      <c r="H7" s="37">
        <v>164100</v>
      </c>
      <c r="I7" s="37">
        <f>H7/'Building data'!$R$6</f>
        <v>11.79201218723502</v>
      </c>
      <c r="J7" s="61">
        <f t="shared" si="0"/>
        <v>0.11189907944084555</v>
      </c>
    </row>
    <row r="8" spans="1:10" ht="90" x14ac:dyDescent="0.25">
      <c r="C8" s="1" t="s">
        <v>672</v>
      </c>
      <c r="D8">
        <v>69294</v>
      </c>
      <c r="E8">
        <v>4.9800000000000004</v>
      </c>
      <c r="F8">
        <v>3</v>
      </c>
      <c r="G8">
        <v>7276</v>
      </c>
      <c r="H8" s="37">
        <v>163100</v>
      </c>
      <c r="I8" s="37">
        <f>H8/'Building data'!$R$6</f>
        <v>11.720153490176916</v>
      </c>
      <c r="J8" s="61">
        <f t="shared" si="0"/>
        <v>0.11121718377088305</v>
      </c>
    </row>
    <row r="9" spans="1:10" ht="30" x14ac:dyDescent="0.25">
      <c r="C9" s="1" t="s">
        <v>673</v>
      </c>
      <c r="D9">
        <v>86523</v>
      </c>
      <c r="E9">
        <v>6.22</v>
      </c>
      <c r="F9">
        <v>3.8</v>
      </c>
      <c r="G9">
        <v>9085</v>
      </c>
      <c r="H9" s="37">
        <v>59700</v>
      </c>
      <c r="I9" s="37">
        <f>H9/'Building data'!$R$6</f>
        <v>4.2899642143688652</v>
      </c>
      <c r="J9" s="61">
        <f t="shared" si="0"/>
        <v>4.0709171496760996E-2</v>
      </c>
    </row>
    <row r="10" spans="1:10" ht="30" x14ac:dyDescent="0.25">
      <c r="A10" s="62"/>
      <c r="B10" s="62"/>
      <c r="C10" s="63" t="s">
        <v>674</v>
      </c>
      <c r="D10" s="62">
        <v>367</v>
      </c>
      <c r="E10" s="62">
        <v>0.03</v>
      </c>
      <c r="F10" s="62">
        <v>0</v>
      </c>
      <c r="G10" s="62">
        <v>39</v>
      </c>
      <c r="H10" s="64">
        <v>200</v>
      </c>
      <c r="I10" s="64">
        <f>H10/'Building data'!$R$6</f>
        <v>1.4371739411620987E-2</v>
      </c>
      <c r="J10" s="61">
        <f t="shared" si="0"/>
        <v>1.3637913399249915E-4</v>
      </c>
    </row>
    <row r="11" spans="1:10" ht="18.75" customHeight="1" x14ac:dyDescent="0.25">
      <c r="A11" s="56" t="s">
        <v>668</v>
      </c>
      <c r="B11" s="56" t="s">
        <v>675</v>
      </c>
      <c r="C11" s="56"/>
      <c r="D11" s="56"/>
      <c r="E11" s="56"/>
      <c r="F11" s="56"/>
      <c r="G11" s="56"/>
      <c r="H11" s="56"/>
      <c r="I11" s="56"/>
      <c r="J11" s="61">
        <f t="shared" si="0"/>
        <v>0</v>
      </c>
    </row>
    <row r="12" spans="1:10" x14ac:dyDescent="0.25">
      <c r="C12" s="1" t="s">
        <v>676</v>
      </c>
      <c r="D12">
        <v>174268</v>
      </c>
      <c r="E12">
        <v>12.52</v>
      </c>
      <c r="F12">
        <v>7.7</v>
      </c>
      <c r="G12">
        <v>18298</v>
      </c>
      <c r="H12" s="37">
        <v>129500</v>
      </c>
      <c r="I12" s="37">
        <f>H12/'Building data'!$R$6</f>
        <v>9.3057012690245902</v>
      </c>
      <c r="J12" s="61">
        <f t="shared" si="0"/>
        <v>8.83054892601432E-2</v>
      </c>
    </row>
    <row r="13" spans="1:10" ht="30" x14ac:dyDescent="0.25">
      <c r="C13" s="1" t="s">
        <v>677</v>
      </c>
      <c r="D13">
        <v>45344</v>
      </c>
      <c r="E13">
        <v>3.26</v>
      </c>
      <c r="F13">
        <v>2</v>
      </c>
      <c r="G13">
        <v>4761</v>
      </c>
      <c r="H13" s="37">
        <v>146200</v>
      </c>
      <c r="I13" s="37">
        <f>H13/'Building data'!$R$6</f>
        <v>10.505741509894943</v>
      </c>
      <c r="J13" s="61">
        <f t="shared" si="0"/>
        <v>9.9693146948516873E-2</v>
      </c>
    </row>
    <row r="14" spans="1:10" x14ac:dyDescent="0.25">
      <c r="G14" s="65" t="s">
        <v>678</v>
      </c>
      <c r="H14" s="66">
        <f>SUM(H5:H13)</f>
        <v>1466500</v>
      </c>
      <c r="I14" s="66">
        <f>H14/'Building data'!$R$6</f>
        <v>105.38077923571089</v>
      </c>
      <c r="J14" s="67"/>
    </row>
    <row r="15" spans="1:10" x14ac:dyDescent="0.25">
      <c r="J15" s="67"/>
    </row>
    <row r="17" spans="1:10" ht="18.75" customHeight="1" x14ac:dyDescent="0.25">
      <c r="A17" s="50" t="s">
        <v>679</v>
      </c>
      <c r="B17" s="56" t="s">
        <v>6</v>
      </c>
      <c r="C17" s="56"/>
      <c r="D17" s="56"/>
      <c r="E17" s="56"/>
      <c r="F17" s="56"/>
      <c r="G17" s="56"/>
      <c r="H17" s="56"/>
      <c r="I17" s="50"/>
      <c r="J17" s="57"/>
    </row>
    <row r="18" spans="1:10" ht="75" x14ac:dyDescent="0.25">
      <c r="A18" s="58"/>
      <c r="B18" s="58"/>
      <c r="C18" s="59" t="s">
        <v>680</v>
      </c>
      <c r="D18" s="58">
        <v>101131</v>
      </c>
      <c r="E18" s="58">
        <v>49.5</v>
      </c>
      <c r="F18" s="68">
        <v>0.22600000000000001</v>
      </c>
      <c r="G18" s="58">
        <v>26699</v>
      </c>
      <c r="H18" s="60">
        <v>71200</v>
      </c>
      <c r="I18" s="37">
        <f>H18/'Building data'!$R$6</f>
        <v>5.1163392305370721</v>
      </c>
      <c r="J18" s="61">
        <f t="shared" ref="J18:J24" si="1">H18/$H$14</f>
        <v>4.8550971701329694E-2</v>
      </c>
    </row>
    <row r="19" spans="1:10" ht="90" x14ac:dyDescent="0.25">
      <c r="C19" s="1" t="s">
        <v>681</v>
      </c>
      <c r="D19">
        <v>18336</v>
      </c>
      <c r="E19">
        <v>9</v>
      </c>
      <c r="F19" s="67">
        <v>4.1000000000000002E-2</v>
      </c>
      <c r="G19">
        <v>4841</v>
      </c>
      <c r="H19" s="37">
        <v>26000</v>
      </c>
      <c r="I19" s="37">
        <f>H19/'Building data'!$R$6</f>
        <v>1.8683261235107285</v>
      </c>
      <c r="J19" s="61">
        <f t="shared" si="1"/>
        <v>1.7729287419024888E-2</v>
      </c>
    </row>
    <row r="20" spans="1:10" ht="45" x14ac:dyDescent="0.25">
      <c r="C20" s="1" t="s">
        <v>682</v>
      </c>
      <c r="D20">
        <v>16531</v>
      </c>
      <c r="E20">
        <v>8.1</v>
      </c>
      <c r="F20" s="67">
        <v>3.6999999999999998E-2</v>
      </c>
      <c r="G20">
        <v>4364</v>
      </c>
      <c r="H20" s="37">
        <v>16700</v>
      </c>
      <c r="I20" s="37">
        <f>H20/'Building data'!$R$6</f>
        <v>1.2000402408703525</v>
      </c>
      <c r="J20" s="61">
        <f t="shared" si="1"/>
        <v>1.1387657688373678E-2</v>
      </c>
    </row>
    <row r="21" spans="1:10" x14ac:dyDescent="0.25">
      <c r="C21" s="1" t="s">
        <v>683</v>
      </c>
      <c r="D21">
        <v>1727</v>
      </c>
      <c r="E21">
        <v>0.8</v>
      </c>
      <c r="F21" s="67">
        <v>4.0000000000000001E-3</v>
      </c>
      <c r="G21">
        <v>456</v>
      </c>
      <c r="H21" s="37">
        <v>5700</v>
      </c>
      <c r="I21" s="37">
        <f>H21/'Building data'!$R$6</f>
        <v>0.40959457323119813</v>
      </c>
      <c r="J21" s="61">
        <f t="shared" si="1"/>
        <v>3.8868053187862258E-3</v>
      </c>
    </row>
    <row r="22" spans="1:10" ht="18.75" customHeight="1" x14ac:dyDescent="0.25">
      <c r="A22" s="56" t="s">
        <v>679</v>
      </c>
      <c r="B22" s="56" t="s">
        <v>675</v>
      </c>
      <c r="C22" s="56"/>
      <c r="D22" s="56"/>
      <c r="E22" s="56"/>
      <c r="F22" s="56"/>
      <c r="G22" s="56"/>
      <c r="H22" s="56"/>
      <c r="I22" s="56"/>
      <c r="J22" s="61">
        <f t="shared" si="1"/>
        <v>0</v>
      </c>
    </row>
    <row r="23" spans="1:10" x14ac:dyDescent="0.25">
      <c r="C23" s="1" t="s">
        <v>676</v>
      </c>
      <c r="D23">
        <v>16099</v>
      </c>
      <c r="E23">
        <v>7.9</v>
      </c>
      <c r="F23" s="67">
        <v>3.5999999999999997E-2</v>
      </c>
      <c r="G23">
        <v>4250</v>
      </c>
      <c r="H23" s="37">
        <v>14100</v>
      </c>
      <c r="I23" s="37">
        <f>H23/'Building data'!$R$6</f>
        <v>1.0132076285192797</v>
      </c>
      <c r="J23" s="61">
        <f t="shared" si="1"/>
        <v>9.6147289464711891E-3</v>
      </c>
    </row>
    <row r="24" spans="1:10" ht="30" x14ac:dyDescent="0.25">
      <c r="C24" s="1" t="s">
        <v>684</v>
      </c>
      <c r="D24">
        <v>8850</v>
      </c>
      <c r="E24">
        <v>4.3</v>
      </c>
      <c r="F24" s="67">
        <v>0.02</v>
      </c>
      <c r="G24">
        <v>2336</v>
      </c>
      <c r="H24" s="37">
        <v>6100</v>
      </c>
      <c r="I24" s="37">
        <f>H24/'Building data'!$R$6</f>
        <v>0.43833805205444015</v>
      </c>
      <c r="J24" s="61">
        <f t="shared" si="1"/>
        <v>4.1595635867712243E-3</v>
      </c>
    </row>
    <row r="25" spans="1:10" x14ac:dyDescent="0.25">
      <c r="G25" s="65" t="s">
        <v>678</v>
      </c>
      <c r="H25" s="66">
        <f>SUM(H18:H24)</f>
        <v>139800</v>
      </c>
      <c r="I25" s="66">
        <f>H25/'Building data'!$R$6</f>
        <v>10.04584584872307</v>
      </c>
      <c r="J25" s="67"/>
    </row>
    <row r="28" spans="1:10" ht="18.75" customHeight="1" x14ac:dyDescent="0.25">
      <c r="A28" s="50" t="s">
        <v>685</v>
      </c>
      <c r="B28" s="56" t="s">
        <v>6</v>
      </c>
      <c r="C28" s="56"/>
      <c r="D28" s="56"/>
      <c r="E28" s="56"/>
      <c r="F28" s="56"/>
      <c r="G28" s="56"/>
      <c r="H28" s="56"/>
      <c r="I28" s="50"/>
      <c r="J28" s="57"/>
    </row>
    <row r="29" spans="1:10" ht="75" x14ac:dyDescent="0.25">
      <c r="A29" s="58"/>
      <c r="B29" s="58"/>
      <c r="C29" s="59" t="s">
        <v>680</v>
      </c>
      <c r="D29" s="58">
        <v>100402</v>
      </c>
      <c r="E29" s="58">
        <v>49.1</v>
      </c>
      <c r="F29" s="68">
        <v>0.224</v>
      </c>
      <c r="G29" s="58">
        <v>26506</v>
      </c>
      <c r="H29" s="60">
        <v>70700</v>
      </c>
      <c r="I29" s="37">
        <f>H29/'Building data'!$R$6</f>
        <v>5.080409882008019</v>
      </c>
      <c r="J29" s="61">
        <f t="shared" ref="J29:J35" si="2">H29/$H$14</f>
        <v>4.8210023866348449E-2</v>
      </c>
    </row>
    <row r="30" spans="1:10" ht="90" x14ac:dyDescent="0.25">
      <c r="C30" s="1" t="s">
        <v>681</v>
      </c>
      <c r="D30">
        <v>18524</v>
      </c>
      <c r="E30">
        <v>9.1</v>
      </c>
      <c r="F30" s="67">
        <v>4.1000000000000002E-2</v>
      </c>
      <c r="G30">
        <v>4890</v>
      </c>
      <c r="H30" s="37">
        <v>26100</v>
      </c>
      <c r="I30" s="37">
        <f>H30/'Building data'!$R$6</f>
        <v>1.8755119932165389</v>
      </c>
      <c r="J30" s="61">
        <f t="shared" si="2"/>
        <v>1.7797476986021139E-2</v>
      </c>
    </row>
    <row r="31" spans="1:10" ht="45" x14ac:dyDescent="0.25">
      <c r="C31" s="1" t="s">
        <v>682</v>
      </c>
      <c r="D31">
        <v>16530</v>
      </c>
      <c r="E31">
        <v>8.1</v>
      </c>
      <c r="F31" s="67">
        <v>3.6999999999999998E-2</v>
      </c>
      <c r="G31">
        <v>4364</v>
      </c>
      <c r="H31" s="37">
        <v>16700</v>
      </c>
      <c r="I31" s="37">
        <f>H31/'Building data'!$R$6</f>
        <v>1.2000402408703525</v>
      </c>
      <c r="J31" s="61">
        <f t="shared" si="2"/>
        <v>1.1387657688373678E-2</v>
      </c>
    </row>
    <row r="32" spans="1:10" x14ac:dyDescent="0.25">
      <c r="C32" s="1" t="s">
        <v>683</v>
      </c>
      <c r="D32">
        <v>1727</v>
      </c>
      <c r="E32">
        <v>0.8</v>
      </c>
      <c r="F32" s="67">
        <v>4.0000000000000001E-3</v>
      </c>
      <c r="G32">
        <v>456</v>
      </c>
      <c r="H32" s="37">
        <v>5700</v>
      </c>
      <c r="I32" s="37">
        <f>H32/'Building data'!$R$6</f>
        <v>0.40959457323119813</v>
      </c>
      <c r="J32" s="61">
        <f t="shared" si="2"/>
        <v>3.8868053187862258E-3</v>
      </c>
    </row>
    <row r="33" spans="1:10" ht="18.75" customHeight="1" x14ac:dyDescent="0.25">
      <c r="A33" s="56" t="s">
        <v>685</v>
      </c>
      <c r="B33" s="56" t="s">
        <v>675</v>
      </c>
      <c r="C33" s="56"/>
      <c r="D33" s="56"/>
      <c r="E33" s="56"/>
      <c r="F33" s="56"/>
      <c r="G33" s="56"/>
      <c r="H33" s="56"/>
      <c r="I33" s="56"/>
      <c r="J33" s="61">
        <f t="shared" si="2"/>
        <v>0</v>
      </c>
    </row>
    <row r="34" spans="1:10" x14ac:dyDescent="0.25">
      <c r="C34" s="1" t="s">
        <v>676</v>
      </c>
      <c r="D34">
        <v>16146</v>
      </c>
      <c r="E34">
        <v>7.9</v>
      </c>
      <c r="F34" s="67">
        <v>3.5999999999999997E-2</v>
      </c>
      <c r="G34">
        <v>4263</v>
      </c>
      <c r="H34" s="37">
        <v>14100</v>
      </c>
      <c r="I34" s="37">
        <f>H34/'Building data'!$R$6</f>
        <v>1.0132076285192797</v>
      </c>
      <c r="J34" s="61">
        <f t="shared" si="2"/>
        <v>9.6147289464711891E-3</v>
      </c>
    </row>
    <row r="35" spans="1:10" ht="30" x14ac:dyDescent="0.25">
      <c r="C35" s="1" t="s">
        <v>684</v>
      </c>
      <c r="D35">
        <v>8850</v>
      </c>
      <c r="E35">
        <v>4.3</v>
      </c>
      <c r="F35" s="67">
        <v>0.02</v>
      </c>
      <c r="G35">
        <v>2336</v>
      </c>
      <c r="H35" s="37">
        <v>6100</v>
      </c>
      <c r="I35" s="37">
        <f>H35/'Building data'!$R$6</f>
        <v>0.43833805205444015</v>
      </c>
      <c r="J35" s="61">
        <f t="shared" si="2"/>
        <v>4.1595635867712243E-3</v>
      </c>
    </row>
    <row r="36" spans="1:10" x14ac:dyDescent="0.25">
      <c r="G36" s="65" t="s">
        <v>678</v>
      </c>
      <c r="H36" s="66">
        <f>SUM(H29:H35)</f>
        <v>139400</v>
      </c>
      <c r="I36" s="66">
        <f>H36/'Building data'!$R$6</f>
        <v>10.017102369899828</v>
      </c>
      <c r="J36" s="67"/>
    </row>
    <row r="39" spans="1:10" ht="18.75" customHeight="1" x14ac:dyDescent="0.25">
      <c r="A39" s="50" t="s">
        <v>686</v>
      </c>
      <c r="B39" s="56" t="s">
        <v>6</v>
      </c>
      <c r="C39" s="56"/>
      <c r="D39" s="56"/>
      <c r="E39" s="56"/>
      <c r="F39" s="56"/>
      <c r="G39" s="56"/>
      <c r="H39" s="56"/>
      <c r="I39" s="50"/>
      <c r="J39" s="57"/>
    </row>
    <row r="40" spans="1:10" ht="75" x14ac:dyDescent="0.25">
      <c r="A40" s="58"/>
      <c r="B40" s="58"/>
      <c r="C40" s="59" t="s">
        <v>680</v>
      </c>
      <c r="D40" s="58">
        <v>61720</v>
      </c>
      <c r="E40" s="58">
        <v>37.799999999999997</v>
      </c>
      <c r="F40" s="68">
        <v>0.17699999999999999</v>
      </c>
      <c r="G40" s="58">
        <v>16294</v>
      </c>
      <c r="H40" s="60">
        <v>61200</v>
      </c>
      <c r="I40" s="37">
        <f>H40/'Building data'!$R$6</f>
        <v>4.3977522599560226</v>
      </c>
      <c r="J40" s="61">
        <f t="shared" ref="J40:J48" si="3">H40/$H$14</f>
        <v>4.1732015001704738E-2</v>
      </c>
    </row>
    <row r="41" spans="1:10" ht="45" x14ac:dyDescent="0.25">
      <c r="C41" s="1" t="s">
        <v>687</v>
      </c>
      <c r="D41">
        <v>24019</v>
      </c>
      <c r="E41">
        <v>14.7</v>
      </c>
      <c r="F41" s="67">
        <v>6.9000000000000006E-2</v>
      </c>
      <c r="G41">
        <v>6341</v>
      </c>
      <c r="H41" s="37">
        <v>10600</v>
      </c>
      <c r="I41" s="37">
        <f>H41/'Building data'!$R$6</f>
        <v>0.76170218881591234</v>
      </c>
      <c r="J41" s="61">
        <f t="shared" si="3"/>
        <v>7.2280941016024548E-3</v>
      </c>
    </row>
    <row r="42" spans="1:10" ht="90" x14ac:dyDescent="0.25">
      <c r="C42" s="1" t="s">
        <v>681</v>
      </c>
      <c r="D42">
        <v>12280</v>
      </c>
      <c r="E42">
        <v>7.5</v>
      </c>
      <c r="F42" s="67">
        <v>3.5000000000000003E-2</v>
      </c>
      <c r="G42">
        <v>3242</v>
      </c>
      <c r="H42" s="37">
        <v>20700</v>
      </c>
      <c r="I42" s="37">
        <f>H42/'Building data'!$R$6</f>
        <v>1.4874750291027723</v>
      </c>
      <c r="J42" s="61">
        <f t="shared" si="3"/>
        <v>1.4115240368223661E-2</v>
      </c>
    </row>
    <row r="43" spans="1:10" ht="45" x14ac:dyDescent="0.25">
      <c r="C43" s="1" t="s">
        <v>682</v>
      </c>
      <c r="D43">
        <v>9776</v>
      </c>
      <c r="E43">
        <v>6</v>
      </c>
      <c r="F43" s="67">
        <v>2.8000000000000001E-2</v>
      </c>
      <c r="G43">
        <v>2581</v>
      </c>
      <c r="H43" s="37">
        <v>10400</v>
      </c>
      <c r="I43" s="37">
        <f>H43/'Building data'!$R$6</f>
        <v>0.74733044940429139</v>
      </c>
      <c r="J43" s="61">
        <f t="shared" si="3"/>
        <v>7.0917149676099555E-3</v>
      </c>
    </row>
    <row r="44" spans="1:10" x14ac:dyDescent="0.25">
      <c r="C44" s="1" t="s">
        <v>683</v>
      </c>
      <c r="D44">
        <v>803</v>
      </c>
      <c r="E44">
        <v>0.5</v>
      </c>
      <c r="F44" s="67">
        <v>2E-3</v>
      </c>
      <c r="G44">
        <v>212</v>
      </c>
      <c r="H44" s="37">
        <v>3000</v>
      </c>
      <c r="I44" s="37">
        <f>H44/'Building data'!$R$6</f>
        <v>0.21557609117431481</v>
      </c>
      <c r="J44" s="61">
        <f t="shared" si="3"/>
        <v>2.0456870098874871E-3</v>
      </c>
    </row>
    <row r="45" spans="1:10" ht="18.75" customHeight="1" x14ac:dyDescent="0.25">
      <c r="A45" s="56" t="s">
        <v>686</v>
      </c>
      <c r="B45" s="56" t="s">
        <v>675</v>
      </c>
      <c r="C45" s="56"/>
      <c r="D45" s="56"/>
      <c r="E45" s="56"/>
      <c r="F45" s="56"/>
      <c r="G45" s="56"/>
      <c r="H45" s="56"/>
      <c r="I45" s="56"/>
      <c r="J45" s="61">
        <f t="shared" si="3"/>
        <v>0</v>
      </c>
    </row>
    <row r="46" spans="1:10" x14ac:dyDescent="0.25">
      <c r="C46" s="1" t="s">
        <v>676</v>
      </c>
      <c r="D46">
        <v>9221</v>
      </c>
      <c r="E46">
        <v>5.7</v>
      </c>
      <c r="F46" s="67">
        <v>2.5999999999999999E-2</v>
      </c>
      <c r="G46">
        <v>2434</v>
      </c>
      <c r="H46" s="37">
        <v>11300</v>
      </c>
      <c r="I46" s="37">
        <f>H46/'Building data'!$R$6</f>
        <v>0.81200327675658579</v>
      </c>
      <c r="J46" s="61">
        <f t="shared" si="3"/>
        <v>7.7054210705762016E-3</v>
      </c>
    </row>
    <row r="47" spans="1:10" ht="30" x14ac:dyDescent="0.25">
      <c r="C47" s="1" t="s">
        <v>688</v>
      </c>
      <c r="D47">
        <v>7392</v>
      </c>
      <c r="E47">
        <v>4.5</v>
      </c>
      <c r="F47" s="67">
        <v>2.1000000000000001E-2</v>
      </c>
      <c r="G47">
        <v>1951</v>
      </c>
      <c r="H47" s="37">
        <v>2700</v>
      </c>
      <c r="I47" s="37">
        <f>H47/'Building data'!$R$6</f>
        <v>0.19401848205688332</v>
      </c>
      <c r="J47" s="61">
        <f t="shared" si="3"/>
        <v>1.8411183088987385E-3</v>
      </c>
    </row>
    <row r="48" spans="1:10" ht="30" x14ac:dyDescent="0.25">
      <c r="C48" s="1" t="s">
        <v>684</v>
      </c>
      <c r="D48">
        <v>6256</v>
      </c>
      <c r="E48">
        <v>3.8</v>
      </c>
      <c r="F48" s="67">
        <v>1.7999999999999999E-2</v>
      </c>
      <c r="G48">
        <v>1652</v>
      </c>
      <c r="H48" s="37">
        <v>4900</v>
      </c>
      <c r="I48" s="37">
        <f>H48/'Building data'!$R$6</f>
        <v>0.35210761558471421</v>
      </c>
      <c r="J48" s="61">
        <f t="shared" si="3"/>
        <v>3.3412887828162289E-3</v>
      </c>
    </row>
    <row r="49" spans="1:10" x14ac:dyDescent="0.25">
      <c r="G49" s="65" t="s">
        <v>678</v>
      </c>
      <c r="H49" s="66">
        <f>SUM(H40:H48)</f>
        <v>124800</v>
      </c>
      <c r="I49" s="66">
        <f>H49/'Building data'!$R$6</f>
        <v>8.9679653928514966</v>
      </c>
      <c r="J49" s="67"/>
    </row>
    <row r="52" spans="1:10" ht="18.75" customHeight="1" x14ac:dyDescent="0.25">
      <c r="A52" s="50" t="s">
        <v>689</v>
      </c>
      <c r="B52" s="56" t="s">
        <v>6</v>
      </c>
      <c r="C52" s="56"/>
      <c r="D52" s="56"/>
      <c r="E52" s="56"/>
      <c r="F52" s="56"/>
      <c r="G52" s="56"/>
      <c r="H52" s="56"/>
      <c r="I52" s="50"/>
      <c r="J52" s="57"/>
    </row>
    <row r="53" spans="1:10" ht="45" x14ac:dyDescent="0.25">
      <c r="A53" s="58"/>
      <c r="B53" s="58"/>
      <c r="C53" s="59" t="s">
        <v>690</v>
      </c>
      <c r="D53" s="58">
        <v>10539</v>
      </c>
      <c r="E53" s="58">
        <v>2.06</v>
      </c>
      <c r="F53" s="58">
        <v>2.3199999999999998</v>
      </c>
      <c r="G53" s="58">
        <v>2782.3</v>
      </c>
      <c r="H53" s="60">
        <v>30053</v>
      </c>
      <c r="I53" s="37">
        <f>H53/'Building data'!$R$6</f>
        <v>2.1595694226872277</v>
      </c>
      <c r="J53" s="61">
        <f t="shared" ref="J53:J62" si="4">H53/$H$14</f>
        <v>2.0493010569382884E-2</v>
      </c>
    </row>
    <row r="54" spans="1:10" ht="90" x14ac:dyDescent="0.25">
      <c r="C54" s="1" t="s">
        <v>691</v>
      </c>
      <c r="D54">
        <v>35058</v>
      </c>
      <c r="E54">
        <v>6.84</v>
      </c>
      <c r="F54">
        <v>7.72</v>
      </c>
      <c r="G54">
        <v>9255.2000000000007</v>
      </c>
      <c r="H54" s="37">
        <v>26718</v>
      </c>
      <c r="I54" s="37">
        <f>H54/'Building data'!$R$6</f>
        <v>1.9199206679984477</v>
      </c>
      <c r="J54" s="61">
        <f t="shared" si="4"/>
        <v>1.821888851005796E-2</v>
      </c>
    </row>
    <row r="55" spans="1:10" ht="90" x14ac:dyDescent="0.25">
      <c r="C55" s="1" t="s">
        <v>692</v>
      </c>
      <c r="D55">
        <v>2126</v>
      </c>
      <c r="E55">
        <v>0.42</v>
      </c>
      <c r="F55">
        <v>0.47</v>
      </c>
      <c r="G55">
        <v>561.20000000000005</v>
      </c>
      <c r="H55" s="37">
        <v>1557</v>
      </c>
      <c r="I55" s="37">
        <f>H55/'Building data'!$R$6</f>
        <v>0.11188399131946938</v>
      </c>
      <c r="J55" s="61">
        <f t="shared" si="4"/>
        <v>1.0617115581316059E-3</v>
      </c>
    </row>
    <row r="56" spans="1:10" ht="90" x14ac:dyDescent="0.25">
      <c r="C56" s="1" t="s">
        <v>693</v>
      </c>
      <c r="D56">
        <v>90725</v>
      </c>
      <c r="E56">
        <v>17.71</v>
      </c>
      <c r="F56">
        <v>19.98</v>
      </c>
      <c r="G56">
        <v>23951.3</v>
      </c>
      <c r="H56" s="37">
        <v>55927</v>
      </c>
      <c r="I56" s="37">
        <f>H56/'Building data'!$R$6</f>
        <v>4.0188413503686347</v>
      </c>
      <c r="J56" s="61">
        <f t="shared" si="4"/>
        <v>3.8136379133992496E-2</v>
      </c>
    </row>
    <row r="57" spans="1:10" ht="90" x14ac:dyDescent="0.25">
      <c r="C57" s="1" t="s">
        <v>694</v>
      </c>
      <c r="D57">
        <v>4235</v>
      </c>
      <c r="E57">
        <v>0.83</v>
      </c>
      <c r="F57">
        <v>0.93</v>
      </c>
      <c r="G57">
        <v>1118</v>
      </c>
      <c r="H57" s="37">
        <v>2231</v>
      </c>
      <c r="I57" s="37">
        <f>H57/'Building data'!$R$6</f>
        <v>0.16031675313663213</v>
      </c>
      <c r="J57" s="61">
        <f t="shared" si="4"/>
        <v>1.5213092396863281E-3</v>
      </c>
    </row>
    <row r="58" spans="1:10" ht="90" x14ac:dyDescent="0.25">
      <c r="C58" s="1" t="s">
        <v>695</v>
      </c>
      <c r="D58">
        <v>25957</v>
      </c>
      <c r="E58">
        <v>5.07</v>
      </c>
      <c r="F58">
        <v>5.72</v>
      </c>
      <c r="G58">
        <v>6852.7</v>
      </c>
      <c r="H58" s="37">
        <v>13993</v>
      </c>
      <c r="I58" s="37">
        <f>H58/'Building data'!$R$6</f>
        <v>1.0055187479340624</v>
      </c>
      <c r="J58" s="61">
        <f t="shared" si="4"/>
        <v>9.5417661097852036E-3</v>
      </c>
    </row>
    <row r="59" spans="1:10" ht="60" x14ac:dyDescent="0.25">
      <c r="C59" s="1" t="s">
        <v>696</v>
      </c>
      <c r="D59">
        <v>21591</v>
      </c>
      <c r="E59">
        <v>4.22</v>
      </c>
      <c r="F59">
        <v>4.76</v>
      </c>
      <c r="G59">
        <v>5700</v>
      </c>
      <c r="H59" s="37">
        <v>17705</v>
      </c>
      <c r="I59" s="37">
        <f>H59/'Building data'!$R$6</f>
        <v>1.2722582314137478</v>
      </c>
      <c r="J59" s="61">
        <f t="shared" si="4"/>
        <v>1.2072962836685987E-2</v>
      </c>
    </row>
    <row r="60" spans="1:10" ht="45" x14ac:dyDescent="0.25">
      <c r="A60" s="62"/>
      <c r="B60" s="62"/>
      <c r="C60" s="63" t="s">
        <v>697</v>
      </c>
      <c r="D60" s="62">
        <v>128</v>
      </c>
      <c r="E60" s="62">
        <v>0.03</v>
      </c>
      <c r="F60" s="62">
        <v>0.03</v>
      </c>
      <c r="G60" s="62">
        <v>34</v>
      </c>
      <c r="H60" s="64">
        <v>76</v>
      </c>
      <c r="I60" s="64">
        <f>H60/'Building data'!$R$6</f>
        <v>5.4612609764159757E-3</v>
      </c>
      <c r="J60" s="61">
        <f t="shared" si="4"/>
        <v>5.1824070917149679E-5</v>
      </c>
    </row>
    <row r="61" spans="1:10" ht="18.75" customHeight="1" x14ac:dyDescent="0.25">
      <c r="A61" s="56" t="s">
        <v>689</v>
      </c>
      <c r="B61" s="56" t="s">
        <v>675</v>
      </c>
      <c r="C61" s="56"/>
      <c r="D61" s="56"/>
      <c r="E61" s="56"/>
      <c r="F61" s="56"/>
      <c r="G61" s="56"/>
      <c r="H61" s="56"/>
      <c r="I61" s="56"/>
      <c r="J61" s="61">
        <f t="shared" si="4"/>
        <v>0</v>
      </c>
    </row>
    <row r="62" spans="1:10" ht="45" x14ac:dyDescent="0.25">
      <c r="C62" s="1" t="s">
        <v>698</v>
      </c>
      <c r="D62">
        <v>16835.38</v>
      </c>
      <c r="E62">
        <v>3.2</v>
      </c>
      <c r="F62" s="67">
        <v>3.2000000000000001E-2</v>
      </c>
      <c r="G62">
        <v>4322.2700000000004</v>
      </c>
      <c r="H62" s="37">
        <v>20630</v>
      </c>
      <c r="I62" s="37">
        <f>H62/'Building data'!$R$6</f>
        <v>1.4824449203087049</v>
      </c>
      <c r="J62" s="61">
        <f t="shared" si="4"/>
        <v>1.4067507671326288E-2</v>
      </c>
    </row>
    <row r="63" spans="1:10" x14ac:dyDescent="0.25">
      <c r="G63" s="65" t="s">
        <v>678</v>
      </c>
      <c r="H63" s="66">
        <f>SUM(H53:H62)</f>
        <v>168890</v>
      </c>
      <c r="I63" s="66">
        <f>H63/'Building data'!$R$6</f>
        <v>12.136215346143343</v>
      </c>
      <c r="J63" s="67"/>
    </row>
    <row r="66" spans="1:10" ht="18.75" customHeight="1" x14ac:dyDescent="0.25">
      <c r="A66" s="50" t="s">
        <v>699</v>
      </c>
      <c r="B66" s="56" t="s">
        <v>6</v>
      </c>
      <c r="C66" s="56"/>
      <c r="D66" s="56"/>
      <c r="E66" s="56"/>
      <c r="F66" s="56"/>
      <c r="G66" s="56"/>
      <c r="H66" s="56"/>
      <c r="I66" s="50"/>
      <c r="J66" s="57"/>
    </row>
    <row r="67" spans="1:10" ht="75" x14ac:dyDescent="0.25">
      <c r="A67" s="58"/>
      <c r="B67" s="58"/>
      <c r="C67" s="59" t="s">
        <v>680</v>
      </c>
      <c r="D67" s="58">
        <v>129225</v>
      </c>
      <c r="E67" s="58">
        <v>55.4</v>
      </c>
      <c r="F67" s="68">
        <v>0.25600000000000001</v>
      </c>
      <c r="G67" s="58">
        <v>34115</v>
      </c>
      <c r="H67" s="60">
        <v>92600</v>
      </c>
      <c r="I67" s="37">
        <f>H67/'Building data'!$R$6</f>
        <v>6.6541153475805173</v>
      </c>
      <c r="J67" s="61">
        <f t="shared" ref="J67:J76" si="5">H67/$H$14</f>
        <v>6.3143539038527111E-2</v>
      </c>
    </row>
    <row r="68" spans="1:10" ht="45" x14ac:dyDescent="0.25">
      <c r="C68" s="1" t="s">
        <v>687</v>
      </c>
      <c r="D68">
        <v>40202</v>
      </c>
      <c r="E68">
        <v>17.2</v>
      </c>
      <c r="F68" s="67">
        <v>0.08</v>
      </c>
      <c r="G68">
        <v>10613</v>
      </c>
      <c r="H68" s="37">
        <v>16500</v>
      </c>
      <c r="I68" s="37">
        <f>H68/'Building data'!$R$6</f>
        <v>1.1856685014587316</v>
      </c>
      <c r="J68" s="61">
        <f t="shared" si="5"/>
        <v>1.125127855438118E-2</v>
      </c>
    </row>
    <row r="69" spans="1:10" ht="90" x14ac:dyDescent="0.25">
      <c r="C69" s="1" t="s">
        <v>681</v>
      </c>
      <c r="D69">
        <v>17277</v>
      </c>
      <c r="E69">
        <v>7.4</v>
      </c>
      <c r="F69" s="67">
        <v>3.4000000000000002E-2</v>
      </c>
      <c r="G69">
        <v>4561</v>
      </c>
      <c r="H69" s="37">
        <v>30400</v>
      </c>
      <c r="I69" s="37">
        <f>H69/'Building data'!$R$6</f>
        <v>2.1845043905663903</v>
      </c>
      <c r="J69" s="61">
        <f t="shared" si="5"/>
        <v>2.0729628366859869E-2</v>
      </c>
    </row>
    <row r="70" spans="1:10" ht="45" x14ac:dyDescent="0.25">
      <c r="C70" s="1" t="s">
        <v>682</v>
      </c>
      <c r="D70">
        <v>13560</v>
      </c>
      <c r="E70">
        <v>5.8</v>
      </c>
      <c r="F70" s="67">
        <v>2.7E-2</v>
      </c>
      <c r="G70">
        <v>3580</v>
      </c>
      <c r="H70" s="37">
        <v>13900</v>
      </c>
      <c r="I70" s="37">
        <f>H70/'Building data'!$R$6</f>
        <v>0.99883588910765864</v>
      </c>
      <c r="J70" s="61">
        <f t="shared" si="5"/>
        <v>9.4783498124786907E-3</v>
      </c>
    </row>
    <row r="71" spans="1:10" ht="60" x14ac:dyDescent="0.25">
      <c r="C71" s="1" t="s">
        <v>700</v>
      </c>
      <c r="D71">
        <v>2410</v>
      </c>
      <c r="E71">
        <v>1</v>
      </c>
      <c r="F71" s="67">
        <v>5.0000000000000001E-3</v>
      </c>
      <c r="G71">
        <v>636</v>
      </c>
      <c r="H71" s="37">
        <v>3300</v>
      </c>
      <c r="I71" s="37">
        <f>H71/'Building data'!$R$6</f>
        <v>0.2371337002917463</v>
      </c>
      <c r="J71" s="61">
        <f t="shared" si="5"/>
        <v>2.250255710876236E-3</v>
      </c>
    </row>
    <row r="72" spans="1:10" x14ac:dyDescent="0.25">
      <c r="A72" s="62"/>
      <c r="B72" s="62"/>
      <c r="C72" s="63" t="s">
        <v>683</v>
      </c>
      <c r="D72" s="62">
        <v>935</v>
      </c>
      <c r="E72" s="62">
        <v>0.4</v>
      </c>
      <c r="F72" s="69">
        <v>2E-3</v>
      </c>
      <c r="G72" s="62">
        <v>247</v>
      </c>
      <c r="H72" s="64">
        <v>3300</v>
      </c>
      <c r="I72" s="64">
        <f>H72/'Building data'!$R$6</f>
        <v>0.2371337002917463</v>
      </c>
      <c r="J72" s="61">
        <f t="shared" si="5"/>
        <v>2.250255710876236E-3</v>
      </c>
    </row>
    <row r="73" spans="1:10" ht="18.75" customHeight="1" x14ac:dyDescent="0.25">
      <c r="A73" s="56" t="s">
        <v>699</v>
      </c>
      <c r="B73" s="56" t="s">
        <v>675</v>
      </c>
      <c r="C73" s="56"/>
      <c r="D73" s="56"/>
      <c r="E73" s="56"/>
      <c r="F73" s="56"/>
      <c r="G73" s="56"/>
      <c r="H73" s="56"/>
      <c r="I73" s="56"/>
      <c r="J73" s="61">
        <f t="shared" si="5"/>
        <v>0</v>
      </c>
    </row>
    <row r="74" spans="1:10" x14ac:dyDescent="0.25">
      <c r="C74" s="1" t="s">
        <v>676</v>
      </c>
      <c r="D74">
        <v>19264</v>
      </c>
      <c r="E74">
        <v>8.3000000000000007</v>
      </c>
      <c r="F74" s="67">
        <v>3.7999999999999999E-2</v>
      </c>
      <c r="G74">
        <v>5086</v>
      </c>
      <c r="H74" s="37">
        <v>16100</v>
      </c>
      <c r="I74" s="37">
        <f>H74/'Building data'!$R$6</f>
        <v>1.1569250226354895</v>
      </c>
      <c r="J74" s="61">
        <f t="shared" si="5"/>
        <v>1.0978520286396181E-2</v>
      </c>
    </row>
    <row r="75" spans="1:10" ht="30" x14ac:dyDescent="0.25">
      <c r="C75" s="1" t="s">
        <v>688</v>
      </c>
      <c r="D75">
        <v>9496</v>
      </c>
      <c r="E75">
        <v>4.0999999999999996</v>
      </c>
      <c r="F75" s="67">
        <v>1.9E-2</v>
      </c>
      <c r="G75">
        <v>2507</v>
      </c>
      <c r="H75" s="37">
        <v>1800</v>
      </c>
      <c r="I75" s="37">
        <f>H75/'Building data'!$R$6</f>
        <v>0.12934565470458889</v>
      </c>
      <c r="J75" s="61">
        <f t="shared" si="5"/>
        <v>1.2274122059324924E-3</v>
      </c>
    </row>
    <row r="76" spans="1:10" ht="30" x14ac:dyDescent="0.25">
      <c r="C76" s="1" t="s">
        <v>684</v>
      </c>
      <c r="D76">
        <v>13742</v>
      </c>
      <c r="E76">
        <v>5.9</v>
      </c>
      <c r="F76" s="67">
        <v>2.7E-2</v>
      </c>
      <c r="G76">
        <v>3628</v>
      </c>
      <c r="H76" s="37">
        <v>7000</v>
      </c>
      <c r="I76" s="37">
        <f>H76/'Building data'!$R$6</f>
        <v>0.50301087940673461</v>
      </c>
      <c r="J76" s="61">
        <f t="shared" si="5"/>
        <v>4.7732696897374704E-3</v>
      </c>
    </row>
    <row r="77" spans="1:10" x14ac:dyDescent="0.25">
      <c r="G77" s="65" t="s">
        <v>678</v>
      </c>
      <c r="H77" s="66">
        <f>SUM(H67:H76)</f>
        <v>184900</v>
      </c>
      <c r="I77" s="66">
        <f>H77/'Building data'!$R$6</f>
        <v>13.286673086043603</v>
      </c>
      <c r="J77" s="67"/>
    </row>
    <row r="80" spans="1:10" ht="18.75" customHeight="1" x14ac:dyDescent="0.25">
      <c r="A80" s="50" t="s">
        <v>701</v>
      </c>
      <c r="B80" s="56" t="s">
        <v>6</v>
      </c>
      <c r="C80" s="56"/>
      <c r="D80" s="56"/>
      <c r="E80" s="56"/>
      <c r="F80" s="56"/>
      <c r="G80" s="56"/>
      <c r="H80" s="56"/>
      <c r="I80" s="50"/>
      <c r="J80" s="57"/>
    </row>
    <row r="81" spans="1:10" ht="45" x14ac:dyDescent="0.25">
      <c r="A81" s="58"/>
      <c r="B81" s="58"/>
      <c r="C81" s="59" t="s">
        <v>702</v>
      </c>
      <c r="D81" s="58">
        <v>2904.78</v>
      </c>
      <c r="E81" s="58">
        <v>1.06</v>
      </c>
      <c r="F81" s="58">
        <v>0.84</v>
      </c>
      <c r="G81" s="58">
        <v>0.77</v>
      </c>
      <c r="H81" s="60">
        <v>1080</v>
      </c>
      <c r="I81" s="37">
        <f>H81/'Building data'!$R$6</f>
        <v>7.7607392822753335E-2</v>
      </c>
      <c r="J81" s="61">
        <f>H81/$H$14</f>
        <v>7.3644732355949538E-4</v>
      </c>
    </row>
    <row r="82" spans="1:10" ht="60" x14ac:dyDescent="0.25">
      <c r="C82" s="1" t="s">
        <v>703</v>
      </c>
      <c r="D82">
        <v>96867.33</v>
      </c>
      <c r="E82">
        <v>35.42</v>
      </c>
      <c r="F82">
        <v>28.15</v>
      </c>
      <c r="G82">
        <v>25.57</v>
      </c>
      <c r="H82" s="37">
        <v>57792.15</v>
      </c>
      <c r="I82" s="37">
        <f>H82/'Building data'!$R$6</f>
        <v>4.1528685991865597</v>
      </c>
      <c r="J82" s="61">
        <f>H82/$H$14</f>
        <v>3.940821684282305E-2</v>
      </c>
    </row>
    <row r="83" spans="1:10" ht="60" x14ac:dyDescent="0.25">
      <c r="C83" s="1" t="s">
        <v>704</v>
      </c>
      <c r="D83">
        <v>10273.19</v>
      </c>
      <c r="E83">
        <v>3.76</v>
      </c>
      <c r="F83">
        <v>2.99</v>
      </c>
      <c r="G83">
        <v>2.7</v>
      </c>
      <c r="H83" s="37">
        <v>16857</v>
      </c>
      <c r="I83" s="37">
        <f>H83/'Building data'!$R$6</f>
        <v>1.211322056308475</v>
      </c>
      <c r="J83" s="61">
        <f>H83/$H$14</f>
        <v>1.1494715308557791E-2</v>
      </c>
    </row>
    <row r="84" spans="1:10" ht="60" x14ac:dyDescent="0.25">
      <c r="C84" s="1" t="s">
        <v>705</v>
      </c>
      <c r="D84">
        <v>11742.95</v>
      </c>
      <c r="E84">
        <v>4.29</v>
      </c>
      <c r="F84">
        <v>3.41</v>
      </c>
      <c r="G84">
        <v>3.1</v>
      </c>
      <c r="H84" s="37">
        <v>13693.5</v>
      </c>
      <c r="I84" s="37"/>
      <c r="J84" s="61"/>
    </row>
    <row r="85" spans="1:10" ht="30" x14ac:dyDescent="0.25">
      <c r="C85" s="1" t="s">
        <v>706</v>
      </c>
      <c r="D85">
        <v>8972.18</v>
      </c>
      <c r="E85">
        <v>3.28</v>
      </c>
      <c r="F85">
        <v>2.61</v>
      </c>
      <c r="G85">
        <v>2.37</v>
      </c>
      <c r="H85" s="37">
        <v>8525</v>
      </c>
      <c r="I85" s="37">
        <f>H85/'Building data'!$R$6</f>
        <v>0.61259539242034455</v>
      </c>
      <c r="J85" s="61">
        <f>H85/$H$14</f>
        <v>5.8131605864302762E-3</v>
      </c>
    </row>
    <row r="86" spans="1:10" ht="45" x14ac:dyDescent="0.25">
      <c r="C86" s="1" t="s">
        <v>707</v>
      </c>
      <c r="D86">
        <v>738.47</v>
      </c>
      <c r="E86">
        <v>0.27</v>
      </c>
      <c r="F86">
        <v>0.21</v>
      </c>
      <c r="G86">
        <v>0.19</v>
      </c>
      <c r="H86" s="37">
        <v>2105</v>
      </c>
      <c r="I86" s="37">
        <f>H86/'Building data'!$R$6</f>
        <v>0.15126255730731089</v>
      </c>
      <c r="J86" s="61">
        <f>H86/$H$14</f>
        <v>1.4353903852710535E-3</v>
      </c>
    </row>
    <row r="87" spans="1:10" ht="60" x14ac:dyDescent="0.25">
      <c r="A87" s="62"/>
      <c r="B87" s="62"/>
      <c r="C87" s="63" t="s">
        <v>708</v>
      </c>
      <c r="D87" s="62">
        <v>2403.5500000000002</v>
      </c>
      <c r="E87" s="62">
        <v>0.88</v>
      </c>
      <c r="F87" s="62">
        <v>0.7</v>
      </c>
      <c r="G87" s="62">
        <v>0.63</v>
      </c>
      <c r="H87" s="64">
        <v>3915</v>
      </c>
      <c r="I87" s="64">
        <f>H87/'Building data'!$R$6</f>
        <v>0.28132679898248081</v>
      </c>
      <c r="J87" s="61">
        <f>H87/$H$14</f>
        <v>2.6696215479031708E-3</v>
      </c>
    </row>
    <row r="88" spans="1:10" ht="18.75" customHeight="1" x14ac:dyDescent="0.25">
      <c r="A88" s="56" t="s">
        <v>701</v>
      </c>
      <c r="B88" s="56" t="s">
        <v>675</v>
      </c>
      <c r="C88" s="56"/>
      <c r="D88" s="56"/>
      <c r="E88" s="56"/>
      <c r="F88" s="56"/>
      <c r="G88" s="56"/>
      <c r="H88" s="56"/>
      <c r="I88" s="56"/>
      <c r="J88" s="61">
        <f>H88/$H$14</f>
        <v>0</v>
      </c>
    </row>
    <row r="89" spans="1:10" x14ac:dyDescent="0.25">
      <c r="G89" s="65" t="s">
        <v>678</v>
      </c>
      <c r="H89" s="66">
        <f>SUM(H81:H88)</f>
        <v>103967.65</v>
      </c>
      <c r="I89" s="66">
        <f>H89/'Building data'!$R$6</f>
        <v>7.4709798651930832</v>
      </c>
      <c r="J89" s="67"/>
    </row>
    <row r="92" spans="1:10" ht="18.75" customHeight="1" x14ac:dyDescent="0.25">
      <c r="A92" s="50" t="s">
        <v>709</v>
      </c>
      <c r="B92" s="56" t="s">
        <v>6</v>
      </c>
      <c r="C92" s="56"/>
      <c r="D92" s="56"/>
      <c r="E92" s="56"/>
      <c r="F92" s="56"/>
      <c r="G92" s="56"/>
      <c r="H92" s="56"/>
      <c r="I92" s="50"/>
      <c r="J92" s="57"/>
    </row>
    <row r="93" spans="1:10" ht="75" x14ac:dyDescent="0.25">
      <c r="A93" s="58"/>
      <c r="B93" s="58"/>
      <c r="C93" s="59" t="s">
        <v>710</v>
      </c>
      <c r="D93" s="58">
        <v>27482</v>
      </c>
      <c r="E93" s="58">
        <v>64.400000000000006</v>
      </c>
      <c r="F93" s="58">
        <v>29.9</v>
      </c>
      <c r="G93" s="58">
        <v>7255</v>
      </c>
      <c r="H93" s="60">
        <v>26000</v>
      </c>
      <c r="I93" s="37">
        <f>H93/'Building data'!$R$6</f>
        <v>1.8683261235107285</v>
      </c>
      <c r="J93" s="61">
        <f t="shared" ref="J93:J100" si="6">H93/$H$14</f>
        <v>1.7729287419024888E-2</v>
      </c>
    </row>
    <row r="94" spans="1:10" ht="90" x14ac:dyDescent="0.25">
      <c r="C94" s="1" t="s">
        <v>711</v>
      </c>
      <c r="D94">
        <v>683</v>
      </c>
      <c r="E94">
        <v>1.6</v>
      </c>
      <c r="F94">
        <v>0.7</v>
      </c>
      <c r="G94">
        <v>180</v>
      </c>
      <c r="H94" s="37">
        <v>1000</v>
      </c>
      <c r="I94" s="37">
        <f>H94/'Building data'!$R$6</f>
        <v>7.1858697058104937E-2</v>
      </c>
      <c r="J94" s="61">
        <f t="shared" si="6"/>
        <v>6.8189566996249571E-4</v>
      </c>
    </row>
    <row r="95" spans="1:10" ht="60" x14ac:dyDescent="0.25">
      <c r="C95" s="1" t="s">
        <v>712</v>
      </c>
      <c r="D95">
        <v>15000</v>
      </c>
      <c r="E95">
        <v>35.200000000000003</v>
      </c>
      <c r="F95">
        <v>16.3</v>
      </c>
      <c r="G95">
        <v>3960</v>
      </c>
      <c r="H95" s="37">
        <v>8000</v>
      </c>
      <c r="I95" s="37">
        <f>H95/'Building data'!$R$6</f>
        <v>0.57486957646483949</v>
      </c>
      <c r="J95" s="61">
        <f t="shared" si="6"/>
        <v>5.4551653596999657E-3</v>
      </c>
    </row>
    <row r="96" spans="1:10" ht="90" x14ac:dyDescent="0.25">
      <c r="C96" s="1" t="s">
        <v>681</v>
      </c>
      <c r="D96">
        <v>2711</v>
      </c>
      <c r="E96">
        <v>6.4</v>
      </c>
      <c r="F96">
        <v>3</v>
      </c>
      <c r="G96">
        <v>716</v>
      </c>
      <c r="H96" s="37">
        <v>8000</v>
      </c>
      <c r="I96" s="37">
        <f>H96/'Building data'!$R$6</f>
        <v>0.57486957646483949</v>
      </c>
      <c r="J96" s="61">
        <f t="shared" si="6"/>
        <v>5.4551653596999657E-3</v>
      </c>
    </row>
    <row r="97" spans="1:10" ht="45" x14ac:dyDescent="0.25">
      <c r="C97" s="1" t="s">
        <v>713</v>
      </c>
      <c r="D97">
        <v>5331</v>
      </c>
      <c r="E97">
        <v>12.5</v>
      </c>
      <c r="F97">
        <v>5.8</v>
      </c>
      <c r="G97">
        <v>1407</v>
      </c>
      <c r="H97" s="37">
        <v>9000</v>
      </c>
      <c r="I97" s="37">
        <f>H97/'Building data'!$R$6</f>
        <v>0.64672827352294449</v>
      </c>
      <c r="J97" s="61">
        <f t="shared" si="6"/>
        <v>6.1370610296624618E-3</v>
      </c>
    </row>
    <row r="98" spans="1:10" ht="30" x14ac:dyDescent="0.25">
      <c r="A98" s="62"/>
      <c r="B98" s="62"/>
      <c r="C98" s="63" t="s">
        <v>714</v>
      </c>
      <c r="D98" s="62">
        <v>741</v>
      </c>
      <c r="E98" s="62">
        <v>1.7</v>
      </c>
      <c r="F98" s="62">
        <v>0.8</v>
      </c>
      <c r="G98" s="62">
        <v>196</v>
      </c>
      <c r="H98" s="64">
        <v>2000</v>
      </c>
      <c r="I98" s="64">
        <f>H98/'Building data'!$R$6</f>
        <v>0.14371739411620987</v>
      </c>
      <c r="J98" s="61">
        <f t="shared" si="6"/>
        <v>1.3637913399249914E-3</v>
      </c>
    </row>
    <row r="99" spans="1:10" ht="18.75" customHeight="1" x14ac:dyDescent="0.25">
      <c r="A99" s="56" t="s">
        <v>709</v>
      </c>
      <c r="B99" s="56" t="s">
        <v>675</v>
      </c>
      <c r="C99" s="56"/>
      <c r="D99" s="56"/>
      <c r="E99" s="56"/>
      <c r="F99" s="56"/>
      <c r="G99" s="56"/>
      <c r="H99" s="56"/>
      <c r="I99" s="56"/>
      <c r="J99" s="61">
        <f t="shared" si="6"/>
        <v>0</v>
      </c>
    </row>
    <row r="100" spans="1:10" x14ac:dyDescent="0.25">
      <c r="C100" t="s">
        <v>684</v>
      </c>
      <c r="D100">
        <v>869</v>
      </c>
      <c r="E100">
        <v>2</v>
      </c>
      <c r="F100">
        <v>0.9</v>
      </c>
      <c r="G100">
        <v>229</v>
      </c>
      <c r="H100" s="37">
        <v>1300</v>
      </c>
      <c r="I100" s="37">
        <f>H100/'Building data'!$R$6</f>
        <v>9.3416306175536423E-2</v>
      </c>
      <c r="J100" s="61">
        <f t="shared" si="6"/>
        <v>8.8646437095124444E-4</v>
      </c>
    </row>
    <row r="101" spans="1:10" x14ac:dyDescent="0.25">
      <c r="G101" s="65" t="s">
        <v>678</v>
      </c>
      <c r="H101" s="66">
        <f>SUM(H93:H100)</f>
        <v>55300</v>
      </c>
      <c r="I101" s="66">
        <f>H101/'Building data'!$R$6</f>
        <v>3.9737859473132029</v>
      </c>
      <c r="J101" s="67"/>
    </row>
    <row r="104" spans="1:10" ht="18.75" customHeight="1" x14ac:dyDescent="0.25">
      <c r="A104" s="50" t="s">
        <v>715</v>
      </c>
      <c r="B104" s="56" t="s">
        <v>6</v>
      </c>
      <c r="C104" s="56"/>
      <c r="D104" s="56"/>
      <c r="E104" s="56"/>
      <c r="F104" s="56"/>
      <c r="G104" s="56"/>
      <c r="H104" s="56"/>
      <c r="I104" s="50"/>
      <c r="J104" s="57"/>
    </row>
    <row r="105" spans="1:10" ht="45" x14ac:dyDescent="0.25">
      <c r="A105" s="58"/>
      <c r="B105" s="58"/>
      <c r="C105" s="59" t="s">
        <v>716</v>
      </c>
      <c r="D105" s="58">
        <v>5327</v>
      </c>
      <c r="E105" s="58">
        <v>4.1100000000000003</v>
      </c>
      <c r="F105" s="58">
        <v>2.4900000000000002</v>
      </c>
      <c r="G105" s="58">
        <v>1406.2</v>
      </c>
      <c r="H105" s="60">
        <v>7540</v>
      </c>
      <c r="I105" s="37">
        <f>H105/'Building data'!$R$6</f>
        <v>0.54181457581811121</v>
      </c>
      <c r="J105" s="61">
        <f t="shared" ref="J105:J112" si="7">H105/$H$14</f>
        <v>5.1414933515172177E-3</v>
      </c>
    </row>
    <row r="106" spans="1:10" ht="90" x14ac:dyDescent="0.25">
      <c r="C106" s="1" t="s">
        <v>717</v>
      </c>
      <c r="D106">
        <v>114637</v>
      </c>
      <c r="E106">
        <v>88.5</v>
      </c>
      <c r="F106">
        <v>53.5</v>
      </c>
      <c r="G106">
        <v>30264.1</v>
      </c>
      <c r="H106" s="37">
        <v>60543</v>
      </c>
      <c r="I106" s="37">
        <f>H106/'Building data'!$R$6</f>
        <v>4.3505410959888469</v>
      </c>
      <c r="J106" s="61">
        <f t="shared" si="7"/>
        <v>4.128400954653938E-2</v>
      </c>
    </row>
    <row r="107" spans="1:10" ht="75" x14ac:dyDescent="0.25">
      <c r="C107" s="1" t="s">
        <v>718</v>
      </c>
      <c r="D107">
        <v>14088</v>
      </c>
      <c r="E107">
        <v>10.88</v>
      </c>
      <c r="F107">
        <v>6.57</v>
      </c>
      <c r="G107">
        <v>3719.1</v>
      </c>
      <c r="H107" s="37">
        <v>11809</v>
      </c>
      <c r="I107" s="37">
        <f>H107/'Building data'!$R$6</f>
        <v>0.84857935355916125</v>
      </c>
      <c r="J107" s="61">
        <f t="shared" si="7"/>
        <v>8.0525059665871122E-3</v>
      </c>
    </row>
    <row r="108" spans="1:10" ht="105" x14ac:dyDescent="0.25">
      <c r="C108" s="1" t="s">
        <v>719</v>
      </c>
      <c r="D108">
        <v>12471</v>
      </c>
      <c r="E108">
        <v>9.6300000000000008</v>
      </c>
      <c r="F108">
        <v>5.82</v>
      </c>
      <c r="G108">
        <v>3292.3</v>
      </c>
      <c r="H108" s="37">
        <v>27003</v>
      </c>
      <c r="I108" s="37">
        <f>H108/'Building data'!$R$6</f>
        <v>1.9404003966600076</v>
      </c>
      <c r="J108" s="61">
        <f t="shared" si="7"/>
        <v>1.8413228775997274E-2</v>
      </c>
    </row>
    <row r="109" spans="1:10" ht="18.75" customHeight="1" x14ac:dyDescent="0.25">
      <c r="A109" s="56" t="s">
        <v>715</v>
      </c>
      <c r="B109" s="56" t="s">
        <v>675</v>
      </c>
      <c r="C109" s="56"/>
      <c r="D109" s="56"/>
      <c r="E109" s="56"/>
      <c r="F109" s="56"/>
      <c r="G109" s="56"/>
      <c r="H109" s="56"/>
      <c r="I109" s="56"/>
      <c r="J109" s="61">
        <f t="shared" si="7"/>
        <v>0</v>
      </c>
    </row>
    <row r="110" spans="1:10" ht="30" x14ac:dyDescent="0.25">
      <c r="C110" s="1" t="s">
        <v>720</v>
      </c>
      <c r="D110">
        <v>-16020</v>
      </c>
      <c r="E110">
        <v>-12.37</v>
      </c>
      <c r="F110">
        <v>-7.47</v>
      </c>
      <c r="G110">
        <v>-4229</v>
      </c>
      <c r="H110" s="37">
        <v>3885</v>
      </c>
      <c r="I110" s="37">
        <f>H110/'Building data'!$R$6</f>
        <v>0.27917103807073768</v>
      </c>
      <c r="J110" s="61">
        <f t="shared" si="7"/>
        <v>2.6491646778042961E-3</v>
      </c>
    </row>
    <row r="111" spans="1:10" ht="165" x14ac:dyDescent="0.25">
      <c r="C111" s="1" t="s">
        <v>721</v>
      </c>
      <c r="D111">
        <v>12599</v>
      </c>
      <c r="E111">
        <v>9.73</v>
      </c>
      <c r="F111">
        <v>5.88</v>
      </c>
      <c r="G111">
        <v>3326</v>
      </c>
      <c r="H111" s="37">
        <v>2100</v>
      </c>
      <c r="I111" s="37">
        <f>H111/'Building data'!$R$6</f>
        <v>0.15090326382202038</v>
      </c>
      <c r="J111" s="61">
        <f t="shared" si="7"/>
        <v>1.431980906921241E-3</v>
      </c>
    </row>
    <row r="112" spans="1:10" ht="60" x14ac:dyDescent="0.25">
      <c r="C112" s="1" t="s">
        <v>722</v>
      </c>
      <c r="D112">
        <v>4172</v>
      </c>
      <c r="E112">
        <v>3.22</v>
      </c>
      <c r="F112">
        <v>1.95</v>
      </c>
      <c r="G112">
        <v>1101</v>
      </c>
      <c r="H112" s="37">
        <v>9370</v>
      </c>
      <c r="I112" s="37">
        <f>H112/'Building data'!$R$6</f>
        <v>0.67331599143444332</v>
      </c>
      <c r="J112" s="61">
        <f t="shared" si="7"/>
        <v>6.3893624275485851E-3</v>
      </c>
    </row>
    <row r="113" spans="1:10" x14ac:dyDescent="0.25">
      <c r="G113" s="65" t="s">
        <v>678</v>
      </c>
      <c r="H113" s="66">
        <f>SUM(H105:H112)</f>
        <v>122250</v>
      </c>
      <c r="I113" s="66">
        <f>H113/'Building data'!$R$6</f>
        <v>8.7847257153533285</v>
      </c>
      <c r="J113" s="67"/>
    </row>
    <row r="116" spans="1:10" ht="18.75" customHeight="1" x14ac:dyDescent="0.25">
      <c r="A116" s="50" t="s">
        <v>723</v>
      </c>
      <c r="B116" s="56" t="s">
        <v>6</v>
      </c>
      <c r="C116" s="56"/>
      <c r="D116" s="56"/>
      <c r="E116" s="56"/>
      <c r="F116" s="56"/>
      <c r="G116" s="56"/>
      <c r="H116" s="56"/>
      <c r="I116" s="50"/>
      <c r="J116" s="57"/>
    </row>
    <row r="117" spans="1:10" ht="105" x14ac:dyDescent="0.25">
      <c r="A117" s="58"/>
      <c r="B117" s="58"/>
      <c r="C117" s="59" t="s">
        <v>724</v>
      </c>
      <c r="D117" s="58">
        <v>144953</v>
      </c>
      <c r="E117" s="58">
        <v>27.8</v>
      </c>
      <c r="F117" s="58">
        <v>13.2</v>
      </c>
      <c r="G117" s="58">
        <v>38268</v>
      </c>
      <c r="H117" s="60">
        <v>172700</v>
      </c>
      <c r="I117" s="37">
        <f>H117/'Building data'!$R$6</f>
        <v>12.409996981934723</v>
      </c>
      <c r="J117" s="61">
        <f t="shared" ref="J117:J125" si="8">H117/$H$14</f>
        <v>0.11776338220252301</v>
      </c>
    </row>
    <row r="118" spans="1:10" ht="90" x14ac:dyDescent="0.25">
      <c r="C118" s="1" t="s">
        <v>725</v>
      </c>
      <c r="D118">
        <v>24777</v>
      </c>
      <c r="E118">
        <v>4.8</v>
      </c>
      <c r="F118">
        <v>2.2999999999999998</v>
      </c>
      <c r="G118">
        <v>6541</v>
      </c>
      <c r="H118" s="37">
        <v>32400</v>
      </c>
      <c r="I118" s="37">
        <f>H118/'Building data'!$R$6</f>
        <v>2.3282217846825999</v>
      </c>
      <c r="J118" s="61">
        <f t="shared" si="8"/>
        <v>2.2093419706784863E-2</v>
      </c>
    </row>
    <row r="119" spans="1:10" ht="105" x14ac:dyDescent="0.25">
      <c r="C119" s="1" t="s">
        <v>726</v>
      </c>
      <c r="D119">
        <v>138030</v>
      </c>
      <c r="E119">
        <v>26.5</v>
      </c>
      <c r="F119">
        <v>12.6</v>
      </c>
      <c r="G119">
        <v>36440</v>
      </c>
      <c r="H119" s="37">
        <v>40900</v>
      </c>
      <c r="I119" s="37">
        <f>H119/'Building data'!$R$6</f>
        <v>2.939020709676492</v>
      </c>
      <c r="J119" s="61">
        <f t="shared" si="8"/>
        <v>2.7889532901466077E-2</v>
      </c>
    </row>
    <row r="120" spans="1:10" ht="75" x14ac:dyDescent="0.25">
      <c r="C120" s="1" t="s">
        <v>727</v>
      </c>
      <c r="D120">
        <v>50757</v>
      </c>
      <c r="E120">
        <v>9.6999999999999993</v>
      </c>
      <c r="F120">
        <v>4.5999999999999996</v>
      </c>
      <c r="G120">
        <v>13400</v>
      </c>
      <c r="H120" s="37">
        <v>73300</v>
      </c>
      <c r="I120" s="37">
        <f>H120/'Building data'!$R$6</f>
        <v>5.2672424943590919</v>
      </c>
      <c r="J120" s="61">
        <f t="shared" si="8"/>
        <v>4.998295260825094E-2</v>
      </c>
    </row>
    <row r="121" spans="1:10" ht="45" x14ac:dyDescent="0.25">
      <c r="C121" s="1" t="s">
        <v>728</v>
      </c>
      <c r="D121">
        <v>32269</v>
      </c>
      <c r="E121">
        <v>6.2</v>
      </c>
      <c r="F121">
        <v>2.9</v>
      </c>
      <c r="G121">
        <v>8519</v>
      </c>
      <c r="H121" s="37">
        <v>44300</v>
      </c>
      <c r="I121" s="37">
        <f>H121/'Building data'!$R$6</f>
        <v>3.1833402796740486</v>
      </c>
      <c r="J121" s="61">
        <f t="shared" si="8"/>
        <v>3.0207978179338561E-2</v>
      </c>
    </row>
    <row r="122" spans="1:10" ht="60" x14ac:dyDescent="0.25">
      <c r="A122" s="62"/>
      <c r="B122" s="62"/>
      <c r="C122" s="63" t="s">
        <v>729</v>
      </c>
      <c r="D122" s="62">
        <v>106</v>
      </c>
      <c r="E122" s="62">
        <v>0.02</v>
      </c>
      <c r="F122" s="62">
        <v>0</v>
      </c>
      <c r="G122" s="62">
        <v>28</v>
      </c>
      <c r="H122" s="64">
        <v>1500</v>
      </c>
      <c r="I122" s="64">
        <f>H122/'Building data'!$R$6</f>
        <v>0.10778804558715741</v>
      </c>
      <c r="J122" s="61">
        <f t="shared" si="8"/>
        <v>1.0228435049437436E-3</v>
      </c>
    </row>
    <row r="123" spans="1:10" ht="18.75" customHeight="1" x14ac:dyDescent="0.25">
      <c r="A123" s="56" t="s">
        <v>723</v>
      </c>
      <c r="B123" s="56" t="s">
        <v>675</v>
      </c>
      <c r="C123" s="56"/>
      <c r="D123" s="56"/>
      <c r="E123" s="56"/>
      <c r="F123" s="56"/>
      <c r="G123" s="56"/>
      <c r="H123" s="56"/>
      <c r="I123" s="56"/>
      <c r="J123" s="61">
        <f t="shared" si="8"/>
        <v>0</v>
      </c>
    </row>
    <row r="124" spans="1:10" ht="90" x14ac:dyDescent="0.25">
      <c r="C124" s="1" t="s">
        <v>730</v>
      </c>
      <c r="D124">
        <v>21796</v>
      </c>
      <c r="E124">
        <v>4.2</v>
      </c>
      <c r="F124">
        <v>2</v>
      </c>
      <c r="G124">
        <v>5754</v>
      </c>
      <c r="H124" s="37">
        <v>34900</v>
      </c>
      <c r="I124" s="37">
        <f>H124/'Building data'!$R$6</f>
        <v>2.5078685273278625</v>
      </c>
      <c r="J124" s="61">
        <f t="shared" si="8"/>
        <v>2.3798158881691102E-2</v>
      </c>
    </row>
    <row r="125" spans="1:10" ht="90" x14ac:dyDescent="0.25">
      <c r="C125" s="1" t="s">
        <v>731</v>
      </c>
      <c r="D125">
        <v>789</v>
      </c>
      <c r="E125">
        <v>0.2</v>
      </c>
      <c r="F125">
        <v>0.1</v>
      </c>
      <c r="G125">
        <v>208</v>
      </c>
      <c r="H125" s="37">
        <v>4209</v>
      </c>
      <c r="I125" s="37">
        <f>H125/'Building data'!$R$6</f>
        <v>0.30245325591756367</v>
      </c>
      <c r="J125" s="61">
        <f t="shared" si="8"/>
        <v>2.8700988748721445E-3</v>
      </c>
    </row>
    <row r="126" spans="1:10" x14ac:dyDescent="0.25">
      <c r="G126" s="65" t="s">
        <v>678</v>
      </c>
      <c r="H126" s="66">
        <f>SUM(H117:H125)</f>
        <v>404209</v>
      </c>
      <c r="I126" s="66">
        <f>H126/'Building data'!$R$6</f>
        <v>29.045932079159538</v>
      </c>
      <c r="J126" s="67"/>
    </row>
    <row r="129" spans="1:10" ht="18.75" customHeight="1" x14ac:dyDescent="0.25">
      <c r="A129" s="50" t="s">
        <v>732</v>
      </c>
      <c r="B129" s="56" t="s">
        <v>6</v>
      </c>
      <c r="C129" s="56"/>
      <c r="D129" s="56"/>
      <c r="E129" s="56"/>
      <c r="F129" s="56"/>
      <c r="G129" s="56"/>
      <c r="H129" s="56"/>
      <c r="I129" s="50"/>
      <c r="J129" s="57"/>
    </row>
    <row r="130" spans="1:10" ht="60" x14ac:dyDescent="0.25">
      <c r="A130" s="58"/>
      <c r="B130" s="58"/>
      <c r="C130" s="59" t="s">
        <v>733</v>
      </c>
      <c r="D130" s="58">
        <v>39235.75</v>
      </c>
      <c r="E130" s="58">
        <v>9.8800000000000008</v>
      </c>
      <c r="F130" s="58">
        <v>5.8</v>
      </c>
      <c r="G130" s="58">
        <v>10.36</v>
      </c>
      <c r="H130" s="60">
        <v>34150.949999999997</v>
      </c>
      <c r="I130" s="37">
        <f>H130/'Building data'!$R$6</f>
        <v>2.4540427702964887</v>
      </c>
      <c r="J130" s="61">
        <f t="shared" ref="J130:J141" si="9">H130/$H$14</f>
        <v>2.3287384930105692E-2</v>
      </c>
    </row>
    <row r="131" spans="1:10" ht="45" x14ac:dyDescent="0.25">
      <c r="C131" s="1" t="s">
        <v>734</v>
      </c>
      <c r="D131">
        <v>65231.91</v>
      </c>
      <c r="E131">
        <v>16.420000000000002</v>
      </c>
      <c r="F131">
        <v>9.64</v>
      </c>
      <c r="G131">
        <v>17.22</v>
      </c>
      <c r="H131" s="37">
        <v>64278.45</v>
      </c>
      <c r="I131" s="37">
        <f>H131/'Building data'!$R$6</f>
        <v>4.618965665914545</v>
      </c>
      <c r="J131" s="61">
        <f t="shared" si="9"/>
        <v>4.3831196726900785E-2</v>
      </c>
    </row>
    <row r="132" spans="1:10" ht="60" x14ac:dyDescent="0.25">
      <c r="C132" s="1" t="s">
        <v>704</v>
      </c>
      <c r="D132">
        <v>34630.410000000003</v>
      </c>
      <c r="E132">
        <v>8.7200000000000006</v>
      </c>
      <c r="F132">
        <v>5.12</v>
      </c>
      <c r="G132">
        <v>9.14</v>
      </c>
      <c r="H132" s="37">
        <v>32026.5</v>
      </c>
      <c r="I132" s="37">
        <f>H132/'Building data'!$R$6</f>
        <v>2.3013825613313976</v>
      </c>
      <c r="J132" s="61">
        <f t="shared" si="9"/>
        <v>2.1838731674053868E-2</v>
      </c>
    </row>
    <row r="133" spans="1:10" ht="45" x14ac:dyDescent="0.25">
      <c r="C133" s="1" t="s">
        <v>735</v>
      </c>
      <c r="D133">
        <v>27000.63</v>
      </c>
      <c r="E133">
        <v>6.8</v>
      </c>
      <c r="F133">
        <v>3.99</v>
      </c>
      <c r="G133">
        <v>7.13</v>
      </c>
      <c r="H133" s="37">
        <v>33102</v>
      </c>
      <c r="I133" s="37">
        <f>H133/'Building data'!$R$6</f>
        <v>2.3786665900173896</v>
      </c>
      <c r="J133" s="61">
        <f t="shared" si="9"/>
        <v>2.2572110467098533E-2</v>
      </c>
    </row>
    <row r="134" spans="1:10" ht="30" x14ac:dyDescent="0.25">
      <c r="C134" s="1" t="s">
        <v>736</v>
      </c>
      <c r="D134">
        <v>7344.38</v>
      </c>
      <c r="E134">
        <v>1.85</v>
      </c>
      <c r="F134">
        <v>1.0900000000000001</v>
      </c>
      <c r="G134">
        <v>1.94</v>
      </c>
      <c r="H134" s="37">
        <v>11326.5</v>
      </c>
      <c r="I134" s="37">
        <f>H134/'Building data'!$R$6</f>
        <v>0.81390753222862555</v>
      </c>
      <c r="J134" s="61">
        <f t="shared" si="9"/>
        <v>7.7234913058302082E-3</v>
      </c>
    </row>
    <row r="135" spans="1:10" ht="60" x14ac:dyDescent="0.25">
      <c r="C135" s="1" t="s">
        <v>737</v>
      </c>
      <c r="D135">
        <v>5434.27</v>
      </c>
      <c r="E135">
        <v>1.37</v>
      </c>
      <c r="F135">
        <v>0.8</v>
      </c>
      <c r="G135">
        <v>1.43</v>
      </c>
      <c r="H135" s="37">
        <v>4500</v>
      </c>
      <c r="I135" s="37">
        <f>H135/'Building data'!$R$6</f>
        <v>0.32336413676147224</v>
      </c>
      <c r="J135" s="61">
        <f t="shared" si="9"/>
        <v>3.0685305148312309E-3</v>
      </c>
    </row>
    <row r="136" spans="1:10" ht="30" x14ac:dyDescent="0.25">
      <c r="C136" s="1" t="s">
        <v>738</v>
      </c>
      <c r="D136">
        <v>3245.87</v>
      </c>
      <c r="E136">
        <v>0.82</v>
      </c>
      <c r="F136">
        <v>0.48</v>
      </c>
      <c r="G136">
        <v>0.86</v>
      </c>
      <c r="H136" s="37">
        <v>3150</v>
      </c>
      <c r="I136" s="37">
        <f>H136/'Building data'!$R$6</f>
        <v>0.22635489573303055</v>
      </c>
      <c r="J136" s="61">
        <f t="shared" si="9"/>
        <v>2.1479713603818618E-3</v>
      </c>
    </row>
    <row r="137" spans="1:10" ht="60" x14ac:dyDescent="0.25">
      <c r="C137" s="1" t="s">
        <v>739</v>
      </c>
      <c r="D137">
        <v>5558.82</v>
      </c>
      <c r="E137">
        <v>1.4</v>
      </c>
      <c r="F137">
        <v>0.82</v>
      </c>
      <c r="G137">
        <v>1.47</v>
      </c>
      <c r="H137" s="37">
        <v>4482</v>
      </c>
      <c r="I137" s="37">
        <f>H137/'Building data'!$R$6</f>
        <v>0.32207068021442631</v>
      </c>
      <c r="J137" s="61">
        <f t="shared" si="9"/>
        <v>3.056256392771906E-3</v>
      </c>
    </row>
    <row r="138" spans="1:10" ht="60" x14ac:dyDescent="0.25">
      <c r="C138" s="1" t="s">
        <v>740</v>
      </c>
      <c r="D138">
        <v>3665.93</v>
      </c>
      <c r="E138">
        <v>0.92</v>
      </c>
      <c r="F138">
        <v>0.54</v>
      </c>
      <c r="G138">
        <v>0.97</v>
      </c>
      <c r="H138" s="37">
        <v>1755</v>
      </c>
      <c r="I138" s="37">
        <f>H138/'Building data'!$R$6</f>
        <v>0.12611201333697417</v>
      </c>
      <c r="J138" s="61">
        <f t="shared" si="9"/>
        <v>1.1967269007841801E-3</v>
      </c>
    </row>
    <row r="139" spans="1:10" ht="45" x14ac:dyDescent="0.25">
      <c r="A139" s="62"/>
      <c r="B139" s="62"/>
      <c r="C139" s="63" t="s">
        <v>741</v>
      </c>
      <c r="D139" s="62">
        <v>3322.25</v>
      </c>
      <c r="E139" s="62">
        <v>0.84</v>
      </c>
      <c r="F139" s="62">
        <v>0.49</v>
      </c>
      <c r="G139" s="62">
        <v>0.88</v>
      </c>
      <c r="H139" s="64">
        <v>1885</v>
      </c>
      <c r="I139" s="64">
        <f>H139/'Building data'!$R$6</f>
        <v>0.1354536439545278</v>
      </c>
      <c r="J139" s="61">
        <f t="shared" si="9"/>
        <v>1.2853733378793044E-3</v>
      </c>
    </row>
    <row r="140" spans="1:10" ht="18.75" customHeight="1" x14ac:dyDescent="0.25">
      <c r="A140" s="56" t="s">
        <v>732</v>
      </c>
      <c r="B140" s="56" t="s">
        <v>675</v>
      </c>
      <c r="C140" s="56"/>
      <c r="D140" s="56"/>
      <c r="E140" s="56"/>
      <c r="F140" s="56"/>
      <c r="G140" s="56"/>
      <c r="H140" s="56"/>
      <c r="I140" s="56"/>
      <c r="J140" s="61">
        <f t="shared" si="9"/>
        <v>0</v>
      </c>
    </row>
    <row r="141" spans="1:10" ht="105" x14ac:dyDescent="0.25">
      <c r="C141" s="1" t="s">
        <v>742</v>
      </c>
      <c r="D141">
        <v>13845</v>
      </c>
      <c r="E141">
        <v>3.48</v>
      </c>
      <c r="F141">
        <v>2.0499999999999998</v>
      </c>
      <c r="G141">
        <v>3.66</v>
      </c>
      <c r="H141" s="37">
        <v>12000</v>
      </c>
      <c r="I141" s="37">
        <f>H141/'Building data'!$R$6</f>
        <v>0.86230436469725924</v>
      </c>
      <c r="J141" s="61">
        <f t="shared" si="9"/>
        <v>8.1827480395499485E-3</v>
      </c>
    </row>
    <row r="142" spans="1:10" x14ac:dyDescent="0.25">
      <c r="G142" s="65" t="s">
        <v>678</v>
      </c>
      <c r="H142" s="66">
        <f>SUM(H130:H141)</f>
        <v>202656.4</v>
      </c>
      <c r="I142" s="66">
        <f>H142/'Building data'!$R$6</f>
        <v>14.562624854486137</v>
      </c>
      <c r="J142" s="67"/>
    </row>
    <row r="145" spans="1:10" ht="18.75" customHeight="1" x14ac:dyDescent="0.25">
      <c r="A145" s="50" t="s">
        <v>743</v>
      </c>
      <c r="B145" s="56" t="s">
        <v>6</v>
      </c>
      <c r="C145" s="56"/>
      <c r="D145" s="56"/>
      <c r="E145" s="56"/>
      <c r="F145" s="56"/>
      <c r="G145" s="56"/>
      <c r="H145" s="56"/>
      <c r="I145" s="50"/>
      <c r="J145" s="57"/>
    </row>
    <row r="146" spans="1:10" ht="45" x14ac:dyDescent="0.25">
      <c r="A146" s="58"/>
      <c r="B146" s="58"/>
      <c r="C146" s="59" t="s">
        <v>744</v>
      </c>
      <c r="D146" s="58">
        <v>51662.65</v>
      </c>
      <c r="E146" s="58">
        <v>55.12</v>
      </c>
      <c r="F146" s="58">
        <v>23.73</v>
      </c>
      <c r="G146" s="58">
        <v>13.64</v>
      </c>
      <c r="H146" s="60">
        <v>30485.25</v>
      </c>
      <c r="I146" s="37">
        <f>H146/'Building data'!$R$6</f>
        <v>2.1906303444905935</v>
      </c>
      <c r="J146" s="61">
        <f t="shared" ref="J146:J152" si="10">H146/$H$14</f>
        <v>2.0787759972724175E-2</v>
      </c>
    </row>
    <row r="147" spans="1:10" ht="60" x14ac:dyDescent="0.25">
      <c r="C147" s="1" t="s">
        <v>745</v>
      </c>
      <c r="D147">
        <v>47201.68</v>
      </c>
      <c r="E147">
        <v>50.36</v>
      </c>
      <c r="F147">
        <v>21.68</v>
      </c>
      <c r="G147">
        <v>12.46</v>
      </c>
      <c r="H147" s="37">
        <v>14670</v>
      </c>
      <c r="I147" s="37">
        <f>H147/'Building data'!$R$6</f>
        <v>1.0541670858423995</v>
      </c>
      <c r="J147" s="61">
        <f t="shared" si="10"/>
        <v>1.0003409478349812E-2</v>
      </c>
    </row>
    <row r="148" spans="1:10" ht="45" x14ac:dyDescent="0.25">
      <c r="C148" s="1" t="s">
        <v>746</v>
      </c>
      <c r="D148">
        <v>2888.73</v>
      </c>
      <c r="E148">
        <v>3.08</v>
      </c>
      <c r="F148">
        <v>1.33</v>
      </c>
      <c r="G148">
        <v>0.76</v>
      </c>
      <c r="H148" s="37">
        <v>14530.5</v>
      </c>
      <c r="I148" s="37">
        <f>H148/'Building data'!$R$6</f>
        <v>1.0441427976027937</v>
      </c>
      <c r="J148" s="61">
        <f t="shared" si="10"/>
        <v>9.9082850323900448E-3</v>
      </c>
    </row>
    <row r="149" spans="1:10" ht="30" x14ac:dyDescent="0.25">
      <c r="C149" s="1" t="s">
        <v>747</v>
      </c>
      <c r="D149">
        <v>2910.46</v>
      </c>
      <c r="E149">
        <v>3.11</v>
      </c>
      <c r="F149">
        <v>1.34</v>
      </c>
      <c r="G149">
        <v>0.77</v>
      </c>
      <c r="H149" s="37">
        <v>3753.9</v>
      </c>
      <c r="I149" s="37">
        <f>H149/'Building data'!$R$6</f>
        <v>0.26975036288642013</v>
      </c>
      <c r="J149" s="61">
        <f t="shared" si="10"/>
        <v>2.5597681554722128E-3</v>
      </c>
    </row>
    <row r="150" spans="1:10" ht="30" x14ac:dyDescent="0.25">
      <c r="C150" s="1" t="s">
        <v>748</v>
      </c>
      <c r="D150">
        <v>73.27</v>
      </c>
      <c r="E150">
        <v>0.08</v>
      </c>
      <c r="F150">
        <v>0.03</v>
      </c>
      <c r="G150">
        <v>0.02</v>
      </c>
      <c r="H150" s="37">
        <v>3150</v>
      </c>
      <c r="I150" s="37">
        <f>H150/'Building data'!$R$6</f>
        <v>0.22635489573303055</v>
      </c>
      <c r="J150" s="61">
        <f t="shared" si="10"/>
        <v>2.1479713603818618E-3</v>
      </c>
    </row>
    <row r="151" spans="1:10" ht="18.75" customHeight="1" x14ac:dyDescent="0.25">
      <c r="A151" s="56" t="s">
        <v>743</v>
      </c>
      <c r="B151" s="56" t="s">
        <v>675</v>
      </c>
      <c r="C151" s="56"/>
      <c r="D151" s="56"/>
      <c r="E151" s="56"/>
      <c r="F151" s="56"/>
      <c r="G151" s="56"/>
      <c r="H151" s="56"/>
      <c r="I151" s="56"/>
      <c r="J151" s="61">
        <f t="shared" si="10"/>
        <v>0</v>
      </c>
    </row>
    <row r="152" spans="1:10" ht="90" x14ac:dyDescent="0.25">
      <c r="C152" s="1" t="s">
        <v>749</v>
      </c>
      <c r="D152">
        <v>1800</v>
      </c>
      <c r="E152">
        <v>1.92</v>
      </c>
      <c r="F152">
        <v>0.83</v>
      </c>
      <c r="G152">
        <v>0.48</v>
      </c>
      <c r="H152" s="37">
        <v>4000</v>
      </c>
      <c r="I152" s="37">
        <f>H152/'Building data'!$R$6</f>
        <v>0.28743478823241975</v>
      </c>
      <c r="J152" s="61">
        <f t="shared" si="10"/>
        <v>2.7275826798499828E-3</v>
      </c>
    </row>
    <row r="153" spans="1:10" x14ac:dyDescent="0.25">
      <c r="G153" s="65" t="s">
        <v>678</v>
      </c>
      <c r="H153" s="66">
        <f>SUM(H146:H152)</f>
        <v>70589.649999999994</v>
      </c>
      <c r="I153" s="66">
        <f>H153/'Building data'!$R$6</f>
        <v>5.0724802747876572</v>
      </c>
      <c r="J153" s="67"/>
    </row>
    <row r="156" spans="1:10" ht="18.75" customHeight="1" x14ac:dyDescent="0.25">
      <c r="A156" s="50" t="s">
        <v>750</v>
      </c>
      <c r="B156" s="56" t="s">
        <v>6</v>
      </c>
      <c r="C156" s="56"/>
      <c r="D156" s="56"/>
      <c r="E156" s="56"/>
      <c r="F156" s="56"/>
      <c r="G156" s="56"/>
      <c r="H156" s="56"/>
      <c r="I156" s="50"/>
      <c r="J156" s="57"/>
    </row>
    <row r="157" spans="1:10" ht="60" x14ac:dyDescent="0.25">
      <c r="A157" s="58"/>
      <c r="B157" s="58"/>
      <c r="C157" s="59" t="s">
        <v>751</v>
      </c>
      <c r="D157" s="58">
        <v>76576.14</v>
      </c>
      <c r="E157" s="58">
        <v>41.26</v>
      </c>
      <c r="F157" s="58">
        <v>27.99</v>
      </c>
      <c r="G157" s="58">
        <v>20.22</v>
      </c>
      <c r="H157" s="60">
        <v>50550.75</v>
      </c>
      <c r="I157" s="37">
        <f>H157/'Building data'!$R$6</f>
        <v>3.6325110303099981</v>
      </c>
      <c r="J157" s="61">
        <f t="shared" ref="J157:J165" si="11">H157/$H$14</f>
        <v>3.4470337538356634E-2</v>
      </c>
    </row>
    <row r="158" spans="1:10" ht="60" x14ac:dyDescent="0.25">
      <c r="C158" s="1" t="s">
        <v>752</v>
      </c>
      <c r="D158">
        <v>18963.61</v>
      </c>
      <c r="E158">
        <v>10.220000000000001</v>
      </c>
      <c r="F158">
        <v>6.93</v>
      </c>
      <c r="G158">
        <v>5.01</v>
      </c>
      <c r="H158" s="37">
        <v>13480.2</v>
      </c>
      <c r="I158" s="37">
        <f>H158/'Building data'!$R$6</f>
        <v>0.96866960808266622</v>
      </c>
      <c r="J158" s="61">
        <f t="shared" si="11"/>
        <v>9.1920900102284361E-3</v>
      </c>
    </row>
    <row r="159" spans="1:10" ht="60" x14ac:dyDescent="0.25">
      <c r="C159" s="1" t="s">
        <v>753</v>
      </c>
      <c r="D159">
        <v>17869.240000000002</v>
      </c>
      <c r="E159">
        <v>9.6300000000000008</v>
      </c>
      <c r="F159">
        <v>6.53</v>
      </c>
      <c r="G159">
        <v>4.72</v>
      </c>
      <c r="H159" s="37">
        <v>15525</v>
      </c>
      <c r="I159" s="37">
        <f>H159/'Building data'!$R$6</f>
        <v>1.1156062718270792</v>
      </c>
      <c r="J159" s="61">
        <f t="shared" si="11"/>
        <v>1.0586430276167746E-2</v>
      </c>
    </row>
    <row r="160" spans="1:10" ht="45" x14ac:dyDescent="0.25">
      <c r="C160" s="1" t="s">
        <v>754</v>
      </c>
      <c r="D160">
        <v>8887.35</v>
      </c>
      <c r="E160">
        <v>4.79</v>
      </c>
      <c r="F160">
        <v>3.25</v>
      </c>
      <c r="G160">
        <v>2.35</v>
      </c>
      <c r="H160" s="37">
        <v>13050</v>
      </c>
      <c r="I160" s="37">
        <f>H160/'Building data'!$R$6</f>
        <v>0.93775599660826947</v>
      </c>
      <c r="J160" s="61">
        <f t="shared" si="11"/>
        <v>8.8987384930105697E-3</v>
      </c>
    </row>
    <row r="161" spans="1:10" ht="30" x14ac:dyDescent="0.25">
      <c r="C161" s="1" t="s">
        <v>747</v>
      </c>
      <c r="D161">
        <v>3648.99</v>
      </c>
      <c r="E161">
        <v>1.97</v>
      </c>
      <c r="F161">
        <v>1.33</v>
      </c>
      <c r="G161">
        <v>0.96</v>
      </c>
      <c r="H161" s="37">
        <v>4993.2</v>
      </c>
      <c r="I161" s="37">
        <f>H161/'Building data'!$R$6</f>
        <v>0.35880484615052954</v>
      </c>
      <c r="J161" s="61">
        <f t="shared" si="11"/>
        <v>3.4048414592567338E-3</v>
      </c>
    </row>
    <row r="162" spans="1:10" ht="45" x14ac:dyDescent="0.25">
      <c r="C162" s="1" t="s">
        <v>755</v>
      </c>
      <c r="D162">
        <v>6202.07</v>
      </c>
      <c r="E162">
        <v>3.34</v>
      </c>
      <c r="F162">
        <v>2.27</v>
      </c>
      <c r="G162">
        <v>1.64</v>
      </c>
      <c r="H162" s="37">
        <v>2514.6</v>
      </c>
      <c r="I162" s="37">
        <f>H162/'Building data'!$R$6</f>
        <v>0.18069587962231068</v>
      </c>
      <c r="J162" s="61">
        <f t="shared" si="11"/>
        <v>1.7146948516876916E-3</v>
      </c>
    </row>
    <row r="163" spans="1:10" ht="30" x14ac:dyDescent="0.25">
      <c r="A163" s="62"/>
      <c r="B163" s="62"/>
      <c r="C163" s="63" t="s">
        <v>756</v>
      </c>
      <c r="D163" s="62">
        <v>1208.8800000000001</v>
      </c>
      <c r="E163" s="62">
        <v>0.65</v>
      </c>
      <c r="F163" s="62">
        <v>0.44</v>
      </c>
      <c r="G163" s="62">
        <v>0.32</v>
      </c>
      <c r="H163" s="64">
        <v>3150</v>
      </c>
      <c r="I163" s="64">
        <f>H163/'Building data'!$R$6</f>
        <v>0.22635489573303055</v>
      </c>
      <c r="J163" s="61">
        <f t="shared" si="11"/>
        <v>2.1479713603818618E-3</v>
      </c>
    </row>
    <row r="164" spans="1:10" ht="18.75" customHeight="1" x14ac:dyDescent="0.25">
      <c r="A164" s="56" t="s">
        <v>750</v>
      </c>
      <c r="B164" s="56" t="s">
        <v>675</v>
      </c>
      <c r="C164" s="56"/>
      <c r="D164" s="56"/>
      <c r="E164" s="56"/>
      <c r="F164" s="56"/>
      <c r="G164" s="56"/>
      <c r="H164" s="56"/>
      <c r="I164" s="56"/>
      <c r="J164" s="61">
        <f t="shared" si="11"/>
        <v>0</v>
      </c>
    </row>
    <row r="165" spans="1:10" ht="105" x14ac:dyDescent="0.25">
      <c r="C165" s="1" t="s">
        <v>742</v>
      </c>
      <c r="D165">
        <v>3600</v>
      </c>
      <c r="E165">
        <v>1.94</v>
      </c>
      <c r="F165">
        <v>1.32</v>
      </c>
      <c r="G165">
        <v>0.95</v>
      </c>
      <c r="H165" s="37">
        <v>15200</v>
      </c>
      <c r="I165" s="37">
        <f>H165/'Building data'!$R$6</f>
        <v>1.0922521952831952</v>
      </c>
      <c r="J165" s="61">
        <f t="shared" si="11"/>
        <v>1.0364814183429934E-2</v>
      </c>
    </row>
    <row r="166" spans="1:10" x14ac:dyDescent="0.25">
      <c r="G166" s="65" t="s">
        <v>678</v>
      </c>
      <c r="H166" s="66">
        <f>SUM(H157:H165)</f>
        <v>118463.75</v>
      </c>
      <c r="I166" s="66">
        <f>H166/'Building data'!$R$6</f>
        <v>8.5126507236170781</v>
      </c>
      <c r="J166" s="67"/>
    </row>
    <row r="169" spans="1:10" ht="18.75" customHeight="1" x14ac:dyDescent="0.25">
      <c r="A169" s="50" t="s">
        <v>757</v>
      </c>
      <c r="B169" s="56" t="s">
        <v>6</v>
      </c>
      <c r="C169" s="56"/>
      <c r="D169" s="56"/>
      <c r="E169" s="56"/>
      <c r="F169" s="56"/>
      <c r="G169" s="56"/>
      <c r="H169" s="56"/>
      <c r="I169" s="50"/>
      <c r="J169" s="57"/>
    </row>
    <row r="170" spans="1:10" ht="60" x14ac:dyDescent="0.25">
      <c r="A170" s="58"/>
      <c r="B170" s="58"/>
      <c r="C170" s="59" t="s">
        <v>758</v>
      </c>
      <c r="D170" s="58">
        <v>66659.94</v>
      </c>
      <c r="E170" s="58">
        <v>28.75</v>
      </c>
      <c r="F170" s="58">
        <v>18.350000000000001</v>
      </c>
      <c r="G170" s="58">
        <v>17.600000000000001</v>
      </c>
      <c r="H170" s="60">
        <v>45580.05</v>
      </c>
      <c r="I170" s="37">
        <f>H170/'Building data'!$R$6</f>
        <v>3.2753230048432762</v>
      </c>
      <c r="J170" s="61">
        <f t="shared" ref="J170:J178" si="12">H170/$H$14</f>
        <v>3.1080838731674054E-2</v>
      </c>
    </row>
    <row r="171" spans="1:10" ht="45" x14ac:dyDescent="0.25">
      <c r="C171" s="1" t="s">
        <v>759</v>
      </c>
      <c r="D171">
        <v>24970.5</v>
      </c>
      <c r="E171">
        <v>10.77</v>
      </c>
      <c r="F171">
        <v>6.87</v>
      </c>
      <c r="G171">
        <v>6.59</v>
      </c>
      <c r="H171" s="37">
        <v>18925.650000000001</v>
      </c>
      <c r="I171" s="37">
        <f>H171/'Building data'!$R$6</f>
        <v>1.3599725499777238</v>
      </c>
      <c r="J171" s="61">
        <f t="shared" si="12"/>
        <v>1.2905318786225708E-2</v>
      </c>
    </row>
    <row r="172" spans="1:10" ht="60" x14ac:dyDescent="0.25">
      <c r="C172" s="1" t="s">
        <v>704</v>
      </c>
      <c r="D172">
        <v>30624.6</v>
      </c>
      <c r="E172">
        <v>13.21</v>
      </c>
      <c r="F172">
        <v>8.43</v>
      </c>
      <c r="G172">
        <v>8.08</v>
      </c>
      <c r="H172" s="37">
        <v>11605.5</v>
      </c>
      <c r="I172" s="37">
        <f>H172/'Building data'!$R$6</f>
        <v>0.83395610870783687</v>
      </c>
      <c r="J172" s="61">
        <f t="shared" si="12"/>
        <v>7.9137401977497444E-3</v>
      </c>
    </row>
    <row r="173" spans="1:10" ht="45" x14ac:dyDescent="0.25">
      <c r="C173" s="1" t="s">
        <v>735</v>
      </c>
      <c r="D173">
        <v>13641.87</v>
      </c>
      <c r="E173">
        <v>5.88</v>
      </c>
      <c r="F173">
        <v>3.76</v>
      </c>
      <c r="G173">
        <v>3.6</v>
      </c>
      <c r="H173" s="37">
        <v>11605.5</v>
      </c>
      <c r="I173" s="37">
        <f>H173/'Building data'!$R$6</f>
        <v>0.83395610870783687</v>
      </c>
      <c r="J173" s="61">
        <f t="shared" si="12"/>
        <v>7.9137401977497444E-3</v>
      </c>
    </row>
    <row r="174" spans="1:10" ht="30" x14ac:dyDescent="0.25">
      <c r="C174" s="1" t="s">
        <v>747</v>
      </c>
      <c r="D174">
        <v>1377.18</v>
      </c>
      <c r="E174">
        <v>0.59</v>
      </c>
      <c r="F174">
        <v>0.38</v>
      </c>
      <c r="G174">
        <v>0.36</v>
      </c>
      <c r="H174" s="37">
        <v>1530.9</v>
      </c>
      <c r="I174" s="37">
        <f>H174/'Building data'!$R$6</f>
        <v>0.11000847932625285</v>
      </c>
      <c r="J174" s="61">
        <f t="shared" si="12"/>
        <v>1.0439140811455848E-3</v>
      </c>
    </row>
    <row r="175" spans="1:10" ht="60" x14ac:dyDescent="0.25">
      <c r="C175" s="1" t="s">
        <v>760</v>
      </c>
      <c r="D175">
        <v>1738.55</v>
      </c>
      <c r="E175">
        <v>0.75</v>
      </c>
      <c r="F175">
        <v>0.48</v>
      </c>
      <c r="G175">
        <v>0.46</v>
      </c>
      <c r="H175" s="37">
        <v>14494.5</v>
      </c>
      <c r="I175" s="37">
        <f>H175/'Building data'!$R$6</f>
        <v>1.0415558845087021</v>
      </c>
      <c r="J175" s="61">
        <f t="shared" si="12"/>
        <v>9.8837367882713949E-3</v>
      </c>
    </row>
    <row r="176" spans="1:10" ht="30" x14ac:dyDescent="0.25">
      <c r="C176" s="1" t="s">
        <v>756</v>
      </c>
      <c r="D176">
        <v>2596.2199999999998</v>
      </c>
      <c r="E176">
        <v>1.1200000000000001</v>
      </c>
      <c r="F176">
        <v>0.71</v>
      </c>
      <c r="G176">
        <v>0.69</v>
      </c>
      <c r="H176" s="37">
        <v>999</v>
      </c>
      <c r="I176" s="37">
        <f>H176/'Building data'!$R$6</f>
        <v>7.1786838361046837E-2</v>
      </c>
      <c r="J176" s="61">
        <f t="shared" si="12"/>
        <v>6.8121377429253326E-4</v>
      </c>
    </row>
    <row r="177" spans="1:10" ht="30" x14ac:dyDescent="0.25">
      <c r="A177" s="62"/>
      <c r="B177" s="62"/>
      <c r="C177" s="63" t="s">
        <v>761</v>
      </c>
      <c r="D177" s="62">
        <v>971.56</v>
      </c>
      <c r="E177" s="62">
        <v>0.42</v>
      </c>
      <c r="F177" s="62">
        <v>0.27</v>
      </c>
      <c r="G177" s="62">
        <v>0.26</v>
      </c>
      <c r="H177" s="64">
        <v>180</v>
      </c>
      <c r="I177" s="64">
        <f>H177/'Building data'!$R$6</f>
        <v>1.2934565470458889E-2</v>
      </c>
      <c r="J177" s="61">
        <f t="shared" si="12"/>
        <v>1.2274122059324923E-4</v>
      </c>
    </row>
    <row r="178" spans="1:10" ht="18.75" customHeight="1" x14ac:dyDescent="0.25">
      <c r="A178" s="56" t="s">
        <v>757</v>
      </c>
      <c r="B178" s="56" t="s">
        <v>675</v>
      </c>
      <c r="C178" s="56"/>
      <c r="D178" s="56"/>
      <c r="E178" s="56"/>
      <c r="F178" s="56"/>
      <c r="G178" s="56"/>
      <c r="H178" s="56"/>
      <c r="I178" s="56"/>
      <c r="J178" s="61">
        <f t="shared" si="12"/>
        <v>0</v>
      </c>
    </row>
    <row r="179" spans="1:10" x14ac:dyDescent="0.25">
      <c r="G179" s="65" t="s">
        <v>678</v>
      </c>
      <c r="H179" s="66">
        <f>SUM(H170:H178)</f>
        <v>104921.1</v>
      </c>
      <c r="I179" s="66">
        <f>H179/'Building data'!$R$6</f>
        <v>7.5394935399031349</v>
      </c>
      <c r="J179" s="67"/>
    </row>
    <row r="182" spans="1:10" ht="18.75" customHeight="1" x14ac:dyDescent="0.25">
      <c r="A182" s="50" t="s">
        <v>762</v>
      </c>
      <c r="B182" s="56" t="s">
        <v>6</v>
      </c>
      <c r="C182" s="56"/>
      <c r="D182" s="56"/>
      <c r="E182" s="56"/>
      <c r="F182" s="56"/>
      <c r="G182" s="56"/>
      <c r="H182" s="56"/>
      <c r="I182" s="50"/>
      <c r="J182" s="57"/>
    </row>
    <row r="183" spans="1:10" ht="45" x14ac:dyDescent="0.25">
      <c r="A183" s="58"/>
      <c r="B183" s="58"/>
      <c r="C183" s="59" t="s">
        <v>763</v>
      </c>
      <c r="D183" s="58">
        <v>30008.42</v>
      </c>
      <c r="E183" s="58">
        <v>105.887</v>
      </c>
      <c r="F183" s="58">
        <v>44.26</v>
      </c>
      <c r="G183" s="58">
        <v>7.92</v>
      </c>
      <c r="H183" s="60">
        <v>15061.5</v>
      </c>
      <c r="I183" s="37">
        <f>H183/'Building data'!$R$6</f>
        <v>1.0822997657406475</v>
      </c>
      <c r="J183" s="61">
        <f t="shared" ref="J183:J192" si="13">H183/$H$14</f>
        <v>1.0270371633140129E-2</v>
      </c>
    </row>
    <row r="184" spans="1:10" ht="60" x14ac:dyDescent="0.25">
      <c r="C184" s="1" t="s">
        <v>764</v>
      </c>
      <c r="D184">
        <v>1.47</v>
      </c>
      <c r="E184">
        <v>5.1920000000000002</v>
      </c>
      <c r="F184">
        <v>2.17</v>
      </c>
      <c r="G184">
        <v>0.39</v>
      </c>
      <c r="H184" s="37">
        <v>2595</v>
      </c>
      <c r="I184" s="37">
        <f>H184/'Building data'!$R$6</f>
        <v>0.18647331886578231</v>
      </c>
      <c r="J184" s="61">
        <f t="shared" si="13"/>
        <v>1.7695192635526764E-3</v>
      </c>
    </row>
    <row r="185" spans="1:10" ht="60" x14ac:dyDescent="0.25">
      <c r="C185" s="1" t="s">
        <v>765</v>
      </c>
      <c r="D185">
        <v>3994.99</v>
      </c>
      <c r="E185">
        <v>14.097</v>
      </c>
      <c r="F185">
        <v>5.89</v>
      </c>
      <c r="G185">
        <v>1.05</v>
      </c>
      <c r="H185" s="37">
        <v>6583.5</v>
      </c>
      <c r="I185" s="37">
        <f>H185/'Building data'!$R$6</f>
        <v>0.47308173208203386</v>
      </c>
      <c r="J185" s="61">
        <f t="shared" si="13"/>
        <v>4.4892601431980907E-3</v>
      </c>
    </row>
    <row r="186" spans="1:10" ht="60" x14ac:dyDescent="0.25">
      <c r="C186" s="1" t="s">
        <v>766</v>
      </c>
      <c r="D186">
        <v>2435.9299999999998</v>
      </c>
      <c r="E186">
        <v>8.5950000000000006</v>
      </c>
      <c r="F186">
        <v>3.59</v>
      </c>
      <c r="G186">
        <v>0.64</v>
      </c>
      <c r="H186" s="37">
        <v>1912.5</v>
      </c>
      <c r="I186" s="37">
        <f>H186/'Building data'!$R$6</f>
        <v>0.13742975812362571</v>
      </c>
      <c r="J186" s="61">
        <f t="shared" si="13"/>
        <v>1.3041254688032731E-3</v>
      </c>
    </row>
    <row r="187" spans="1:10" ht="30" x14ac:dyDescent="0.25">
      <c r="C187" s="1" t="s">
        <v>767</v>
      </c>
      <c r="D187">
        <v>2708.29</v>
      </c>
      <c r="E187">
        <v>9.5559999999999992</v>
      </c>
      <c r="F187">
        <v>3.99</v>
      </c>
      <c r="G187">
        <v>0.71</v>
      </c>
      <c r="H187" s="37">
        <v>2088</v>
      </c>
      <c r="I187" s="37">
        <f>H187/'Building data'!$R$6</f>
        <v>0.15004095945732313</v>
      </c>
      <c r="J187" s="61">
        <f t="shared" si="13"/>
        <v>1.423798158881691E-3</v>
      </c>
    </row>
    <row r="188" spans="1:10" ht="30" x14ac:dyDescent="0.25">
      <c r="C188" s="1" t="s">
        <v>768</v>
      </c>
      <c r="D188">
        <v>53.59</v>
      </c>
      <c r="E188">
        <v>0.189</v>
      </c>
      <c r="F188">
        <v>0.08</v>
      </c>
      <c r="G188">
        <v>0.01</v>
      </c>
      <c r="H188" s="37">
        <v>314</v>
      </c>
      <c r="I188" s="37">
        <f>H188/'Building data'!$R$6</f>
        <v>2.2563630876244949E-2</v>
      </c>
      <c r="J188" s="61">
        <f t="shared" si="13"/>
        <v>2.1411524036822366E-4</v>
      </c>
    </row>
    <row r="189" spans="1:10" ht="30" x14ac:dyDescent="0.25">
      <c r="C189" s="1" t="s">
        <v>769</v>
      </c>
      <c r="D189">
        <v>1276.6500000000001</v>
      </c>
      <c r="E189">
        <v>4.5049999999999999</v>
      </c>
      <c r="F189">
        <v>1.88</v>
      </c>
      <c r="G189">
        <v>0.34</v>
      </c>
      <c r="H189" s="37">
        <v>2413</v>
      </c>
      <c r="I189" s="37">
        <f>H189/'Building data'!$R$6</f>
        <v>0.1733950360012072</v>
      </c>
      <c r="J189" s="61">
        <f t="shared" si="13"/>
        <v>1.6454142516195021E-3</v>
      </c>
    </row>
    <row r="190" spans="1:10" ht="60" x14ac:dyDescent="0.25">
      <c r="A190" s="62"/>
      <c r="B190" s="62"/>
      <c r="C190" s="63" t="s">
        <v>770</v>
      </c>
      <c r="D190" s="62">
        <v>510</v>
      </c>
      <c r="E190" s="62">
        <v>1.8</v>
      </c>
      <c r="F190" s="62">
        <v>0.75</v>
      </c>
      <c r="G190" s="62">
        <v>0.13</v>
      </c>
      <c r="H190" s="64">
        <v>2100</v>
      </c>
      <c r="I190" s="64">
        <f>H190/'Building data'!$R$6</f>
        <v>0.15090326382202038</v>
      </c>
      <c r="J190" s="61">
        <f t="shared" si="13"/>
        <v>1.431980906921241E-3</v>
      </c>
    </row>
    <row r="191" spans="1:10" ht="18.75" customHeight="1" x14ac:dyDescent="0.25">
      <c r="A191" s="56" t="s">
        <v>762</v>
      </c>
      <c r="B191" s="56" t="s">
        <v>675</v>
      </c>
      <c r="C191" s="56"/>
      <c r="D191" s="56"/>
      <c r="E191" s="56"/>
      <c r="F191" s="56"/>
      <c r="G191" s="56"/>
      <c r="H191" s="56"/>
      <c r="I191" s="56"/>
      <c r="J191" s="61">
        <f t="shared" si="13"/>
        <v>0</v>
      </c>
    </row>
    <row r="192" spans="1:10" ht="45" x14ac:dyDescent="0.25">
      <c r="C192" s="1" t="s">
        <v>771</v>
      </c>
      <c r="D192">
        <v>0.83</v>
      </c>
      <c r="E192">
        <v>2929</v>
      </c>
      <c r="F192">
        <v>1.22</v>
      </c>
      <c r="G192">
        <v>0.22</v>
      </c>
      <c r="H192" s="37">
        <v>1038</v>
      </c>
      <c r="I192" s="37">
        <f>H192/'Building data'!$R$6</f>
        <v>7.4589327546312922E-2</v>
      </c>
      <c r="J192" s="61">
        <f t="shared" si="13"/>
        <v>7.0780770542107059E-4</v>
      </c>
    </row>
    <row r="193" spans="1:10" x14ac:dyDescent="0.25">
      <c r="G193" s="65" t="s">
        <v>678</v>
      </c>
      <c r="H193" s="66">
        <f>SUM(H183:H192)</f>
        <v>34105.5</v>
      </c>
      <c r="I193" s="66">
        <f>H193/'Building data'!$R$6</f>
        <v>2.4507767925151982</v>
      </c>
      <c r="J193" s="67"/>
    </row>
    <row r="196" spans="1:10" ht="18.75" customHeight="1" x14ac:dyDescent="0.25">
      <c r="A196" s="50" t="s">
        <v>772</v>
      </c>
      <c r="B196" s="56" t="s">
        <v>6</v>
      </c>
      <c r="C196" s="56"/>
      <c r="D196" s="56"/>
      <c r="E196" s="56"/>
      <c r="F196" s="56"/>
      <c r="G196" s="56"/>
      <c r="H196" s="56"/>
      <c r="I196" s="50"/>
      <c r="J196" s="57"/>
    </row>
    <row r="197" spans="1:10" ht="45" x14ac:dyDescent="0.25">
      <c r="A197" s="58"/>
      <c r="B197" s="58"/>
      <c r="C197" s="59" t="s">
        <v>773</v>
      </c>
      <c r="D197" s="58">
        <v>47492.68</v>
      </c>
      <c r="E197" s="58">
        <v>84.42</v>
      </c>
      <c r="F197" s="58">
        <v>40</v>
      </c>
      <c r="G197" s="58">
        <v>12.54</v>
      </c>
      <c r="H197" s="60">
        <v>21670.65</v>
      </c>
      <c r="I197" s="37">
        <f>H197/'Building data'!$R$6</f>
        <v>1.5572246734022219</v>
      </c>
      <c r="J197" s="61">
        <f t="shared" ref="J197:J204" si="14">H197/$H$14</f>
        <v>1.477712240027276E-2</v>
      </c>
    </row>
    <row r="198" spans="1:10" ht="45" x14ac:dyDescent="0.25">
      <c r="C198" s="1" t="s">
        <v>774</v>
      </c>
      <c r="D198">
        <v>620.41</v>
      </c>
      <c r="E198">
        <v>1.1000000000000001</v>
      </c>
      <c r="F198">
        <v>0.52</v>
      </c>
      <c r="G198">
        <v>0.16</v>
      </c>
      <c r="H198" s="37">
        <v>2450</v>
      </c>
      <c r="I198" s="37">
        <f>H198/'Building data'!$R$6</f>
        <v>0.1760538077923571</v>
      </c>
      <c r="J198" s="61">
        <f t="shared" si="14"/>
        <v>1.6706443914081145E-3</v>
      </c>
    </row>
    <row r="199" spans="1:10" ht="60" x14ac:dyDescent="0.25">
      <c r="C199" s="1" t="s">
        <v>775</v>
      </c>
      <c r="D199">
        <v>16711.439999999999</v>
      </c>
      <c r="E199">
        <v>29.7</v>
      </c>
      <c r="F199">
        <v>14.08</v>
      </c>
      <c r="G199">
        <v>4.41</v>
      </c>
      <c r="H199" s="37">
        <v>8046.9</v>
      </c>
      <c r="I199" s="37">
        <f>H199/'Building data'!$R$6</f>
        <v>0.57823974935686462</v>
      </c>
      <c r="J199" s="61">
        <f t="shared" si="14"/>
        <v>5.4871462666212069E-3</v>
      </c>
    </row>
    <row r="200" spans="1:10" ht="60" x14ac:dyDescent="0.25">
      <c r="C200" s="1" t="s">
        <v>776</v>
      </c>
      <c r="D200">
        <v>5289.97</v>
      </c>
      <c r="E200">
        <v>9.4</v>
      </c>
      <c r="F200">
        <v>4.46</v>
      </c>
      <c r="G200">
        <v>1.4</v>
      </c>
      <c r="H200" s="37">
        <v>4462.2</v>
      </c>
      <c r="I200" s="37">
        <f>H200/'Building data'!$R$6</f>
        <v>0.32064787801267586</v>
      </c>
      <c r="J200" s="61">
        <f t="shared" si="14"/>
        <v>3.0427548585066485E-3</v>
      </c>
    </row>
    <row r="201" spans="1:10" ht="30" x14ac:dyDescent="0.25">
      <c r="C201" s="1" t="s">
        <v>777</v>
      </c>
      <c r="D201">
        <v>2742.92</v>
      </c>
      <c r="E201">
        <v>4.88</v>
      </c>
      <c r="F201">
        <v>2.31</v>
      </c>
      <c r="G201">
        <v>0.72</v>
      </c>
      <c r="H201" s="37">
        <v>1857.6</v>
      </c>
      <c r="I201" s="37">
        <f>H201/'Building data'!$R$6</f>
        <v>0.13348471565513573</v>
      </c>
      <c r="J201" s="61">
        <f t="shared" si="14"/>
        <v>1.266689396522332E-3</v>
      </c>
    </row>
    <row r="202" spans="1:10" ht="30" x14ac:dyDescent="0.25">
      <c r="C202" s="1" t="s">
        <v>778</v>
      </c>
      <c r="D202">
        <v>36.01</v>
      </c>
      <c r="E202">
        <v>0.06</v>
      </c>
      <c r="F202">
        <v>0.03</v>
      </c>
      <c r="G202">
        <v>0.01</v>
      </c>
      <c r="H202" s="37">
        <v>94.5</v>
      </c>
      <c r="I202" s="37">
        <f>H202/'Building data'!$R$6</f>
        <v>6.790646871990917E-3</v>
      </c>
      <c r="J202" s="61">
        <f t="shared" si="14"/>
        <v>6.443914081145585E-5</v>
      </c>
    </row>
    <row r="203" spans="1:10" ht="45" x14ac:dyDescent="0.25">
      <c r="A203" s="62"/>
      <c r="B203" s="62"/>
      <c r="C203" s="63" t="s">
        <v>779</v>
      </c>
      <c r="D203" s="62">
        <v>0.53</v>
      </c>
      <c r="E203" s="62">
        <v>0.94</v>
      </c>
      <c r="F203" s="62">
        <v>0.45</v>
      </c>
      <c r="G203" s="62">
        <v>0.14000000000000001</v>
      </c>
      <c r="H203" s="64">
        <v>360</v>
      </c>
      <c r="I203" s="64">
        <f>H203/'Building data'!$R$6</f>
        <v>2.5869130940917778E-2</v>
      </c>
      <c r="J203" s="61">
        <f t="shared" si="14"/>
        <v>2.4548244118649846E-4</v>
      </c>
    </row>
    <row r="204" spans="1:10" ht="18.75" customHeight="1" x14ac:dyDescent="0.25">
      <c r="A204" s="56" t="s">
        <v>772</v>
      </c>
      <c r="B204" s="56" t="s">
        <v>675</v>
      </c>
      <c r="C204" s="56"/>
      <c r="D204" s="56"/>
      <c r="E204" s="56"/>
      <c r="F204" s="56"/>
      <c r="G204" s="56"/>
      <c r="H204" s="56"/>
      <c r="I204" s="56"/>
      <c r="J204" s="61">
        <f t="shared" si="14"/>
        <v>0</v>
      </c>
    </row>
    <row r="205" spans="1:10" x14ac:dyDescent="0.25">
      <c r="G205" s="65" t="s">
        <v>678</v>
      </c>
      <c r="H205" s="66">
        <f>SUM(H197:H204)</f>
        <v>38941.85</v>
      </c>
      <c r="I205" s="66">
        <f>H205/'Building data'!$R$6</f>
        <v>2.7983106020321635</v>
      </c>
      <c r="J205" s="67"/>
    </row>
    <row r="208" spans="1:10" ht="18.75" customHeight="1" x14ac:dyDescent="0.25">
      <c r="A208" s="50" t="s">
        <v>780</v>
      </c>
      <c r="B208" s="56" t="s">
        <v>6</v>
      </c>
      <c r="C208" s="56"/>
      <c r="D208" s="56"/>
      <c r="E208" s="56"/>
      <c r="F208" s="56"/>
      <c r="G208" s="56"/>
      <c r="H208" s="56"/>
      <c r="I208" s="50"/>
      <c r="J208" s="57"/>
    </row>
    <row r="209" spans="1:10" ht="90" x14ac:dyDescent="0.25">
      <c r="A209" s="58"/>
      <c r="B209" s="58"/>
      <c r="C209" s="59" t="s">
        <v>781</v>
      </c>
      <c r="D209" s="58">
        <v>13401</v>
      </c>
      <c r="E209" s="58">
        <v>13.6</v>
      </c>
      <c r="F209" s="58">
        <v>9.3000000000000007</v>
      </c>
      <c r="G209" s="58">
        <v>3538</v>
      </c>
      <c r="H209" s="60">
        <v>15800</v>
      </c>
      <c r="I209" s="37">
        <f>H209/'Building data'!$R$6</f>
        <v>1.135367413518058</v>
      </c>
      <c r="J209" s="61">
        <f t="shared" ref="J209:J217" si="15">H209/$H$14</f>
        <v>1.0773951585407433E-2</v>
      </c>
    </row>
    <row r="210" spans="1:10" ht="75" x14ac:dyDescent="0.25">
      <c r="C210" s="1" t="s">
        <v>782</v>
      </c>
      <c r="D210">
        <v>1580</v>
      </c>
      <c r="E210">
        <v>1.6</v>
      </c>
      <c r="F210">
        <v>1.1000000000000001</v>
      </c>
      <c r="G210">
        <v>417</v>
      </c>
      <c r="H210" s="37">
        <v>2800</v>
      </c>
      <c r="I210" s="37">
        <f>H210/'Building data'!$R$6</f>
        <v>0.20120435176269383</v>
      </c>
      <c r="J210" s="61">
        <f t="shared" si="15"/>
        <v>1.9093078758949881E-3</v>
      </c>
    </row>
    <row r="211" spans="1:10" ht="45" x14ac:dyDescent="0.25">
      <c r="C211" s="1" t="s">
        <v>783</v>
      </c>
      <c r="D211">
        <v>9018</v>
      </c>
      <c r="E211">
        <v>9.1</v>
      </c>
      <c r="F211">
        <v>6.3</v>
      </c>
      <c r="G211">
        <v>2381</v>
      </c>
      <c r="H211" s="37">
        <v>4500</v>
      </c>
      <c r="I211" s="37">
        <f>H211/'Building data'!$R$6</f>
        <v>0.32336413676147224</v>
      </c>
      <c r="J211" s="61">
        <f t="shared" si="15"/>
        <v>3.0685305148312309E-3</v>
      </c>
    </row>
    <row r="212" spans="1:10" ht="60" x14ac:dyDescent="0.25">
      <c r="C212" s="1" t="s">
        <v>784</v>
      </c>
      <c r="D212">
        <v>6475</v>
      </c>
      <c r="E212">
        <v>6.6</v>
      </c>
      <c r="F212">
        <v>4.5</v>
      </c>
      <c r="G212">
        <v>1709</v>
      </c>
      <c r="H212" s="37">
        <v>20100</v>
      </c>
      <c r="I212" s="37">
        <f>H212/'Building data'!$R$6</f>
        <v>1.4443598108679092</v>
      </c>
      <c r="J212" s="61">
        <f t="shared" si="15"/>
        <v>1.3706102966246164E-2</v>
      </c>
    </row>
    <row r="213" spans="1:10" ht="30" x14ac:dyDescent="0.25">
      <c r="C213" s="1" t="s">
        <v>785</v>
      </c>
      <c r="D213">
        <v>5955</v>
      </c>
      <c r="E213">
        <v>6</v>
      </c>
      <c r="F213">
        <v>4.0999999999999996</v>
      </c>
      <c r="G213">
        <v>1572</v>
      </c>
      <c r="H213" s="37">
        <v>8000</v>
      </c>
      <c r="I213" s="37">
        <f>H213/'Building data'!$R$6</f>
        <v>0.57486957646483949</v>
      </c>
      <c r="J213" s="61">
        <f t="shared" si="15"/>
        <v>5.4551653596999657E-3</v>
      </c>
    </row>
    <row r="214" spans="1:10" ht="60" x14ac:dyDescent="0.25">
      <c r="C214" s="1" t="s">
        <v>786</v>
      </c>
      <c r="D214">
        <v>300</v>
      </c>
      <c r="E214">
        <v>0.3</v>
      </c>
      <c r="F214">
        <v>0.2</v>
      </c>
      <c r="G214">
        <v>79</v>
      </c>
      <c r="H214" s="37">
        <v>1700</v>
      </c>
      <c r="I214" s="37">
        <f>H214/'Building data'!$R$6</f>
        <v>0.1221597849987784</v>
      </c>
      <c r="J214" s="61">
        <f t="shared" si="15"/>
        <v>1.1592226389362428E-3</v>
      </c>
    </row>
    <row r="215" spans="1:10" ht="30" x14ac:dyDescent="0.25">
      <c r="A215" s="62"/>
      <c r="B215" s="62"/>
      <c r="C215" s="63" t="s">
        <v>787</v>
      </c>
      <c r="D215" s="62">
        <v>-4458</v>
      </c>
      <c r="E215" s="62">
        <v>-4.5</v>
      </c>
      <c r="F215" s="62">
        <v>-3.1</v>
      </c>
      <c r="G215" s="70" t="s">
        <v>64</v>
      </c>
      <c r="H215" s="64">
        <v>200</v>
      </c>
      <c r="I215" s="64">
        <f>H215/'Building data'!$R$6</f>
        <v>1.4371739411620987E-2</v>
      </c>
      <c r="J215" s="61">
        <f t="shared" si="15"/>
        <v>1.3637913399249915E-4</v>
      </c>
    </row>
    <row r="216" spans="1:10" ht="18.75" customHeight="1" x14ac:dyDescent="0.25">
      <c r="A216" s="56" t="s">
        <v>780</v>
      </c>
      <c r="B216" s="56" t="s">
        <v>675</v>
      </c>
      <c r="C216" s="56"/>
      <c r="D216" s="56"/>
      <c r="E216" s="56"/>
      <c r="F216" s="56"/>
      <c r="G216" s="56"/>
      <c r="H216" s="56"/>
      <c r="I216" s="56"/>
      <c r="J216" s="61">
        <f t="shared" si="15"/>
        <v>0</v>
      </c>
    </row>
    <row r="217" spans="1:10" ht="120" x14ac:dyDescent="0.25">
      <c r="C217" s="1" t="s">
        <v>788</v>
      </c>
      <c r="D217">
        <v>579</v>
      </c>
      <c r="E217">
        <v>0.6</v>
      </c>
      <c r="F217">
        <v>0.4</v>
      </c>
      <c r="G217">
        <v>153</v>
      </c>
      <c r="H217" s="37">
        <v>7000</v>
      </c>
      <c r="I217" s="37">
        <f>H217/'Building data'!$R$6</f>
        <v>0.50301087940673461</v>
      </c>
      <c r="J217" s="61">
        <f t="shared" si="15"/>
        <v>4.7732696897374704E-3</v>
      </c>
    </row>
    <row r="218" spans="1:10" x14ac:dyDescent="0.25">
      <c r="G218" s="65" t="s">
        <v>678</v>
      </c>
      <c r="H218" s="66">
        <f>SUM(H209:H217)</f>
        <v>60100</v>
      </c>
      <c r="I218" s="66">
        <f>H218/'Building data'!$R$6</f>
        <v>4.3187076931921071</v>
      </c>
      <c r="J218" s="67"/>
    </row>
    <row r="221" spans="1:10" ht="18.75" customHeight="1" x14ac:dyDescent="0.25">
      <c r="A221" s="50" t="s">
        <v>789</v>
      </c>
      <c r="B221" s="56" t="s">
        <v>6</v>
      </c>
      <c r="C221" s="56"/>
      <c r="D221" s="56"/>
      <c r="E221" s="56"/>
      <c r="F221" s="56"/>
      <c r="G221" s="56"/>
      <c r="H221" s="56"/>
      <c r="I221" s="50"/>
      <c r="J221" s="57"/>
    </row>
    <row r="222" spans="1:10" ht="90" x14ac:dyDescent="0.25">
      <c r="A222" s="58"/>
      <c r="B222" s="58"/>
      <c r="C222" s="59" t="s">
        <v>790</v>
      </c>
      <c r="D222" s="58">
        <v>173332</v>
      </c>
      <c r="E222" s="58">
        <v>47.3</v>
      </c>
      <c r="F222" s="58">
        <v>19.899999999999999</v>
      </c>
      <c r="G222" s="58">
        <v>45760</v>
      </c>
      <c r="H222" s="60">
        <v>139000</v>
      </c>
      <c r="I222" s="37">
        <f>H222/'Building data'!$R$6</f>
        <v>9.9883588910765866</v>
      </c>
      <c r="J222" s="61">
        <f t="shared" ref="J222:J230" si="16">H222/$H$14</f>
        <v>9.4783498124786911E-2</v>
      </c>
    </row>
    <row r="223" spans="1:10" ht="135" x14ac:dyDescent="0.25">
      <c r="C223" s="1" t="s">
        <v>791</v>
      </c>
      <c r="D223">
        <v>19199</v>
      </c>
      <c r="E223">
        <v>5.2</v>
      </c>
      <c r="F223">
        <v>2.2000000000000002</v>
      </c>
      <c r="G223">
        <v>5068</v>
      </c>
      <c r="H223" s="37">
        <v>21000</v>
      </c>
      <c r="I223" s="37">
        <f>H223/'Building data'!$R$6</f>
        <v>1.5090326382202037</v>
      </c>
      <c r="J223" s="61">
        <f t="shared" si="16"/>
        <v>1.4319809069212411E-2</v>
      </c>
    </row>
    <row r="224" spans="1:10" ht="90" x14ac:dyDescent="0.25">
      <c r="C224" s="1" t="s">
        <v>792</v>
      </c>
      <c r="D224">
        <v>34183</v>
      </c>
      <c r="E224">
        <v>9.3000000000000007</v>
      </c>
      <c r="F224">
        <v>3.9</v>
      </c>
      <c r="G224">
        <v>9024</v>
      </c>
      <c r="H224" s="37">
        <v>13000</v>
      </c>
      <c r="I224" s="37">
        <f>H224/'Building data'!$R$6</f>
        <v>0.93416306175536423</v>
      </c>
      <c r="J224" s="61">
        <f t="shared" si="16"/>
        <v>8.8646437095124438E-3</v>
      </c>
    </row>
    <row r="225" spans="1:10" ht="90" x14ac:dyDescent="0.25">
      <c r="C225" s="1" t="s">
        <v>681</v>
      </c>
      <c r="D225">
        <v>13671</v>
      </c>
      <c r="E225">
        <v>3.7</v>
      </c>
      <c r="F225">
        <v>1.6</v>
      </c>
      <c r="G225">
        <v>3609</v>
      </c>
      <c r="H225" s="37">
        <v>21000</v>
      </c>
      <c r="I225" s="37">
        <f>H225/'Building data'!$R$6</f>
        <v>1.5090326382202037</v>
      </c>
      <c r="J225" s="61">
        <f t="shared" si="16"/>
        <v>1.4319809069212411E-2</v>
      </c>
    </row>
    <row r="226" spans="1:10" ht="60" x14ac:dyDescent="0.25">
      <c r="C226" s="1" t="s">
        <v>793</v>
      </c>
      <c r="D226">
        <v>62681</v>
      </c>
      <c r="E226">
        <v>17.100000000000001</v>
      </c>
      <c r="F226">
        <v>7.1</v>
      </c>
      <c r="G226">
        <v>16548</v>
      </c>
      <c r="H226" s="37">
        <v>55000</v>
      </c>
      <c r="I226" s="37">
        <f>H226/'Building data'!$R$6</f>
        <v>3.9522283381957717</v>
      </c>
      <c r="J226" s="61">
        <f t="shared" si="16"/>
        <v>3.7504261847937266E-2</v>
      </c>
    </row>
    <row r="227" spans="1:10" ht="30" x14ac:dyDescent="0.25">
      <c r="A227" s="62"/>
      <c r="B227" s="62"/>
      <c r="C227" s="63" t="s">
        <v>794</v>
      </c>
      <c r="D227" s="62">
        <v>8784</v>
      </c>
      <c r="E227" s="62">
        <v>2.4</v>
      </c>
      <c r="F227" s="62">
        <v>1</v>
      </c>
      <c r="G227" s="62">
        <v>2319</v>
      </c>
      <c r="H227" s="64">
        <v>21000</v>
      </c>
      <c r="I227" s="64">
        <f>H227/'Building data'!$R$6</f>
        <v>1.5090326382202037</v>
      </c>
      <c r="J227" s="61">
        <f t="shared" si="16"/>
        <v>1.4319809069212411E-2</v>
      </c>
    </row>
    <row r="228" spans="1:10" ht="18.75" customHeight="1" x14ac:dyDescent="0.25">
      <c r="A228" s="56" t="s">
        <v>789</v>
      </c>
      <c r="B228" s="56" t="s">
        <v>675</v>
      </c>
      <c r="C228" s="56"/>
      <c r="D228" s="56"/>
      <c r="E228" s="56"/>
      <c r="F228" s="56"/>
      <c r="G228" s="56"/>
      <c r="H228" s="56"/>
      <c r="I228" s="56"/>
      <c r="J228" s="61">
        <f t="shared" si="16"/>
        <v>0</v>
      </c>
    </row>
    <row r="229" spans="1:10" x14ac:dyDescent="0.25">
      <c r="C229" s="1" t="s">
        <v>676</v>
      </c>
      <c r="D229">
        <v>12698</v>
      </c>
      <c r="E229">
        <v>3.5</v>
      </c>
      <c r="F229">
        <v>1.5</v>
      </c>
      <c r="G229">
        <v>3352</v>
      </c>
      <c r="H229" s="37">
        <v>23600</v>
      </c>
      <c r="I229" s="37">
        <f>H229/'Building data'!$R$6</f>
        <v>1.6958652505712766</v>
      </c>
      <c r="J229" s="61">
        <f t="shared" si="16"/>
        <v>1.60927378111149E-2</v>
      </c>
    </row>
    <row r="230" spans="1:10" ht="60" x14ac:dyDescent="0.25">
      <c r="C230" s="1" t="s">
        <v>795</v>
      </c>
      <c r="D230">
        <v>4351</v>
      </c>
      <c r="E230">
        <v>1.2</v>
      </c>
      <c r="F230">
        <v>0.5</v>
      </c>
      <c r="G230">
        <v>1149</v>
      </c>
      <c r="H230" s="37">
        <v>2000</v>
      </c>
      <c r="I230" s="37">
        <f>H230/'Building data'!$R$6</f>
        <v>0.14371739411620987</v>
      </c>
      <c r="J230" s="61">
        <f t="shared" si="16"/>
        <v>1.3637913399249914E-3</v>
      </c>
    </row>
    <row r="231" spans="1:10" ht="30" x14ac:dyDescent="0.25">
      <c r="C231" s="1" t="s">
        <v>684</v>
      </c>
      <c r="D231">
        <v>7082</v>
      </c>
      <c r="E231">
        <v>1.9</v>
      </c>
      <c r="F231">
        <v>0.8</v>
      </c>
      <c r="G231">
        <v>1870</v>
      </c>
      <c r="H231" s="37">
        <v>1440</v>
      </c>
      <c r="I231" s="37">
        <f>H231/'Building data'!$R$6</f>
        <v>0.10347652376367111</v>
      </c>
      <c r="J231" s="61"/>
    </row>
    <row r="232" spans="1:10" x14ac:dyDescent="0.25">
      <c r="G232" s="65" t="s">
        <v>678</v>
      </c>
      <c r="H232" s="66">
        <f>SUM(H222:H231)</f>
        <v>297040</v>
      </c>
      <c r="I232" s="66">
        <f>H232/'Building data'!$R$6</f>
        <v>21.344907374139492</v>
      </c>
      <c r="J232" s="67"/>
    </row>
    <row r="235" spans="1:10" ht="18.75" customHeight="1" x14ac:dyDescent="0.25">
      <c r="A235" s="50" t="s">
        <v>796</v>
      </c>
      <c r="B235" s="56" t="s">
        <v>6</v>
      </c>
      <c r="C235" s="56"/>
      <c r="D235" s="56"/>
      <c r="E235" s="56"/>
      <c r="F235" s="56"/>
      <c r="G235" s="56"/>
      <c r="H235" s="56"/>
      <c r="I235" s="50"/>
      <c r="J235" s="57"/>
    </row>
    <row r="236" spans="1:10" ht="75" x14ac:dyDescent="0.25">
      <c r="A236" s="58"/>
      <c r="B236" s="58"/>
      <c r="C236" s="59" t="s">
        <v>710</v>
      </c>
      <c r="D236" s="58">
        <v>101651</v>
      </c>
      <c r="E236" s="58">
        <v>55</v>
      </c>
      <c r="F236" s="58">
        <v>26.1</v>
      </c>
      <c r="G236" s="58">
        <v>26836</v>
      </c>
      <c r="H236" s="60">
        <v>68000</v>
      </c>
      <c r="I236" s="37">
        <f>H236/'Building data'!$R$6</f>
        <v>4.8863913999511359</v>
      </c>
      <c r="J236" s="61">
        <f t="shared" ref="J236:J245" si="17">H236/$H$14</f>
        <v>4.6368905557449713E-2</v>
      </c>
    </row>
    <row r="237" spans="1:10" ht="75" x14ac:dyDescent="0.25">
      <c r="C237" s="1" t="s">
        <v>797</v>
      </c>
      <c r="D237">
        <v>2993</v>
      </c>
      <c r="E237">
        <v>1.6</v>
      </c>
      <c r="F237">
        <v>0.8</v>
      </c>
      <c r="G237">
        <v>790</v>
      </c>
      <c r="H237" s="37">
        <v>3000</v>
      </c>
      <c r="I237" s="37">
        <f>H237/'Building data'!$R$6</f>
        <v>0.21557609117431481</v>
      </c>
      <c r="J237" s="61">
        <f t="shared" si="17"/>
        <v>2.0456870098874871E-3</v>
      </c>
    </row>
    <row r="238" spans="1:10" ht="45" x14ac:dyDescent="0.25">
      <c r="C238" s="1" t="s">
        <v>798</v>
      </c>
      <c r="D238">
        <v>43161</v>
      </c>
      <c r="E238">
        <v>23.4</v>
      </c>
      <c r="F238">
        <v>11</v>
      </c>
      <c r="G238">
        <v>11395</v>
      </c>
      <c r="H238" s="37">
        <v>17000</v>
      </c>
      <c r="I238" s="37">
        <f>H238/'Building data'!$R$6</f>
        <v>1.221597849987784</v>
      </c>
      <c r="J238" s="61">
        <f t="shared" si="17"/>
        <v>1.1592226389362428E-2</v>
      </c>
    </row>
    <row r="239" spans="1:10" ht="90" x14ac:dyDescent="0.25">
      <c r="C239" s="1" t="s">
        <v>681</v>
      </c>
      <c r="D239">
        <v>14864</v>
      </c>
      <c r="E239">
        <v>8.1</v>
      </c>
      <c r="F239">
        <v>3.8</v>
      </c>
      <c r="G239">
        <v>3924</v>
      </c>
      <c r="H239" s="37">
        <v>23000</v>
      </c>
      <c r="I239" s="37">
        <f>H239/'Building data'!$R$6</f>
        <v>1.6527500323364135</v>
      </c>
      <c r="J239" s="61">
        <f t="shared" si="17"/>
        <v>1.5683600409137403E-2</v>
      </c>
    </row>
    <row r="240" spans="1:10" ht="45" x14ac:dyDescent="0.25">
      <c r="C240" s="1" t="s">
        <v>682</v>
      </c>
      <c r="D240">
        <v>11492</v>
      </c>
      <c r="E240">
        <v>6.2</v>
      </c>
      <c r="F240">
        <v>3</v>
      </c>
      <c r="G240">
        <v>3034</v>
      </c>
      <c r="H240" s="37">
        <v>9000</v>
      </c>
      <c r="I240" s="37">
        <f>H240/'Building data'!$R$6</f>
        <v>0.64672827352294449</v>
      </c>
      <c r="J240" s="61">
        <f t="shared" si="17"/>
        <v>6.1370610296624618E-3</v>
      </c>
    </row>
    <row r="241" spans="1:10" ht="30" x14ac:dyDescent="0.25">
      <c r="A241" s="62"/>
      <c r="B241" s="62"/>
      <c r="C241" s="63" t="s">
        <v>799</v>
      </c>
      <c r="D241" s="62">
        <v>1273</v>
      </c>
      <c r="E241" s="62">
        <v>0.7</v>
      </c>
      <c r="F241" s="62">
        <v>0.3</v>
      </c>
      <c r="G241" s="62">
        <v>336</v>
      </c>
      <c r="H241" s="64">
        <v>5000</v>
      </c>
      <c r="I241" s="64">
        <f>H241/'Building data'!$R$6</f>
        <v>0.35929348529052468</v>
      </c>
      <c r="J241" s="61">
        <f t="shared" si="17"/>
        <v>3.4094783498124785E-3</v>
      </c>
    </row>
    <row r="242" spans="1:10" ht="18.75" customHeight="1" x14ac:dyDescent="0.25">
      <c r="A242" s="56" t="s">
        <v>796</v>
      </c>
      <c r="B242" s="56" t="s">
        <v>675</v>
      </c>
      <c r="C242" s="56"/>
      <c r="D242" s="56"/>
      <c r="E242" s="56"/>
      <c r="F242" s="56"/>
      <c r="G242" s="56"/>
      <c r="H242" s="56"/>
      <c r="I242" s="56"/>
      <c r="J242" s="61">
        <f t="shared" si="17"/>
        <v>0</v>
      </c>
    </row>
    <row r="243" spans="1:10" x14ac:dyDescent="0.25">
      <c r="C243" s="1" t="s">
        <v>676</v>
      </c>
      <c r="D243">
        <v>8696</v>
      </c>
      <c r="E243">
        <v>4.7</v>
      </c>
      <c r="F243">
        <v>2.2000000000000002</v>
      </c>
      <c r="G243">
        <v>2296</v>
      </c>
      <c r="H243" s="37">
        <v>13200</v>
      </c>
      <c r="I243" s="37">
        <f>H243/'Building data'!$R$6</f>
        <v>0.94853480116698519</v>
      </c>
      <c r="J243" s="61">
        <f t="shared" si="17"/>
        <v>9.0010228435049439E-3</v>
      </c>
    </row>
    <row r="244" spans="1:10" ht="60" x14ac:dyDescent="0.25">
      <c r="C244" s="1" t="s">
        <v>800</v>
      </c>
      <c r="D244">
        <v>4054</v>
      </c>
      <c r="E244">
        <v>2.2000000000000002</v>
      </c>
      <c r="F244">
        <v>1</v>
      </c>
      <c r="G244">
        <v>1070</v>
      </c>
      <c r="H244" s="37">
        <v>1100</v>
      </c>
      <c r="I244" s="37">
        <f>H244/'Building data'!$R$6</f>
        <v>7.9044566763915428E-2</v>
      </c>
      <c r="J244" s="61">
        <f t="shared" si="17"/>
        <v>7.5008523695874532E-4</v>
      </c>
    </row>
    <row r="245" spans="1:10" x14ac:dyDescent="0.25">
      <c r="C245" t="s">
        <v>684</v>
      </c>
      <c r="D245">
        <v>6235</v>
      </c>
      <c r="E245">
        <v>3.4</v>
      </c>
      <c r="F245">
        <v>1.6</v>
      </c>
      <c r="G245">
        <v>1646</v>
      </c>
      <c r="H245" s="37">
        <v>5500</v>
      </c>
      <c r="I245" s="37">
        <f>H245/'Building data'!$R$6</f>
        <v>0.39522283381957718</v>
      </c>
      <c r="J245" s="61">
        <f t="shared" si="17"/>
        <v>3.7504261847937266E-3</v>
      </c>
    </row>
    <row r="246" spans="1:10" x14ac:dyDescent="0.25">
      <c r="G246" s="65" t="s">
        <v>678</v>
      </c>
      <c r="H246" s="66">
        <f>SUM(H236:H245)</f>
        <v>144800</v>
      </c>
      <c r="I246" s="66">
        <f>H246/'Building data'!$R$6</f>
        <v>10.405139334013596</v>
      </c>
      <c r="J246" s="67"/>
    </row>
    <row r="249" spans="1:10" ht="18.75" customHeight="1" x14ac:dyDescent="0.25">
      <c r="A249" s="50" t="s">
        <v>801</v>
      </c>
      <c r="B249" s="56" t="s">
        <v>6</v>
      </c>
      <c r="C249" s="56"/>
      <c r="D249" s="56"/>
      <c r="E249" s="56"/>
      <c r="F249" s="56"/>
      <c r="G249" s="56"/>
      <c r="H249" s="56"/>
      <c r="I249" s="50"/>
      <c r="J249" s="57"/>
    </row>
    <row r="250" spans="1:10" ht="75" x14ac:dyDescent="0.25">
      <c r="A250" s="58"/>
      <c r="B250" s="58"/>
      <c r="C250" s="59" t="s">
        <v>710</v>
      </c>
      <c r="D250" s="58">
        <v>43198</v>
      </c>
      <c r="E250" s="58">
        <v>77.2</v>
      </c>
      <c r="F250" s="58">
        <v>34.1</v>
      </c>
      <c r="G250" s="58">
        <v>11404</v>
      </c>
      <c r="H250" s="60">
        <v>29000</v>
      </c>
      <c r="I250" s="37">
        <f>H250/'Building data'!$R$6</f>
        <v>2.0839022146850432</v>
      </c>
      <c r="J250" s="61">
        <f t="shared" ref="J250:J259" si="18">H250/$H$14</f>
        <v>1.9774974428912375E-2</v>
      </c>
    </row>
    <row r="251" spans="1:10" ht="105" x14ac:dyDescent="0.25">
      <c r="C251" s="1" t="s">
        <v>802</v>
      </c>
      <c r="D251">
        <v>777</v>
      </c>
      <c r="E251">
        <v>1.4</v>
      </c>
      <c r="F251">
        <v>0.6</v>
      </c>
      <c r="G251">
        <v>205</v>
      </c>
      <c r="H251" s="37">
        <v>1000</v>
      </c>
      <c r="I251" s="37">
        <f>H251/'Building data'!$R$6</f>
        <v>7.1858697058104937E-2</v>
      </c>
      <c r="J251" s="61">
        <f t="shared" si="18"/>
        <v>6.8189566996249571E-4</v>
      </c>
    </row>
    <row r="252" spans="1:10" ht="120" x14ac:dyDescent="0.25">
      <c r="C252" s="1" t="s">
        <v>803</v>
      </c>
      <c r="D252">
        <v>1562</v>
      </c>
      <c r="E252">
        <v>2.8</v>
      </c>
      <c r="F252">
        <v>1.2</v>
      </c>
      <c r="G252">
        <v>412</v>
      </c>
      <c r="H252" s="37">
        <v>3000</v>
      </c>
      <c r="I252" s="37">
        <f>H252/'Building data'!$R$6</f>
        <v>0.21557609117431481</v>
      </c>
      <c r="J252" s="61">
        <f t="shared" si="18"/>
        <v>2.0456870098874871E-3</v>
      </c>
    </row>
    <row r="253" spans="1:10" ht="90" x14ac:dyDescent="0.25">
      <c r="C253" s="1" t="s">
        <v>681</v>
      </c>
      <c r="D253">
        <v>7552</v>
      </c>
      <c r="E253">
        <v>13.5</v>
      </c>
      <c r="F253">
        <v>5.8</v>
      </c>
      <c r="G253">
        <v>1994</v>
      </c>
      <c r="H253" s="37">
        <v>11000</v>
      </c>
      <c r="I253" s="37">
        <f>H253/'Building data'!$R$6</f>
        <v>0.79044566763915436</v>
      </c>
      <c r="J253" s="61">
        <f t="shared" si="18"/>
        <v>7.5008523695874532E-3</v>
      </c>
    </row>
    <row r="254" spans="1:10" ht="45" x14ac:dyDescent="0.25">
      <c r="C254" s="1" t="s">
        <v>682</v>
      </c>
      <c r="D254">
        <v>2595</v>
      </c>
      <c r="E254">
        <v>4.5999999999999996</v>
      </c>
      <c r="F254">
        <v>2</v>
      </c>
      <c r="G254">
        <v>685</v>
      </c>
      <c r="H254" s="37">
        <v>3000</v>
      </c>
      <c r="I254" s="37">
        <f>H254/'Building data'!$R$6</f>
        <v>0.21557609117431481</v>
      </c>
      <c r="J254" s="61">
        <f t="shared" si="18"/>
        <v>2.0456870098874871E-3</v>
      </c>
    </row>
    <row r="255" spans="1:10" ht="30" x14ac:dyDescent="0.25">
      <c r="A255" s="62"/>
      <c r="B255" s="62"/>
      <c r="C255" s="63" t="s">
        <v>794</v>
      </c>
      <c r="D255" s="62">
        <v>827</v>
      </c>
      <c r="E255" s="62">
        <v>1.5</v>
      </c>
      <c r="F255" s="62">
        <v>0.6</v>
      </c>
      <c r="G255" s="62">
        <v>218</v>
      </c>
      <c r="H255" s="64">
        <v>2000</v>
      </c>
      <c r="I255" s="64">
        <f>H255/'Building data'!$R$6</f>
        <v>0.14371739411620987</v>
      </c>
      <c r="J255" s="61">
        <f t="shared" si="18"/>
        <v>1.3637913399249914E-3</v>
      </c>
    </row>
    <row r="256" spans="1:10" ht="18.75" customHeight="1" x14ac:dyDescent="0.25">
      <c r="A256" s="56" t="s">
        <v>801</v>
      </c>
      <c r="B256" s="56" t="s">
        <v>675</v>
      </c>
      <c r="C256" s="56"/>
      <c r="D256" s="56"/>
      <c r="E256" s="56"/>
      <c r="F256" s="56"/>
      <c r="G256" s="56"/>
      <c r="H256" s="56"/>
      <c r="I256" s="56"/>
      <c r="J256" s="61">
        <f t="shared" si="18"/>
        <v>0</v>
      </c>
    </row>
    <row r="257" spans="1:10" x14ac:dyDescent="0.25">
      <c r="C257" s="1" t="s">
        <v>676</v>
      </c>
      <c r="D257">
        <v>1701</v>
      </c>
      <c r="E257">
        <v>3</v>
      </c>
      <c r="F257">
        <v>1.3</v>
      </c>
      <c r="G257">
        <v>449</v>
      </c>
      <c r="H257" s="37">
        <v>4500</v>
      </c>
      <c r="I257" s="37">
        <f>H257/'Building data'!$R$6</f>
        <v>0.32336413676147224</v>
      </c>
      <c r="J257" s="61">
        <f t="shared" si="18"/>
        <v>3.0685305148312309E-3</v>
      </c>
    </row>
    <row r="258" spans="1:10" ht="60" x14ac:dyDescent="0.25">
      <c r="C258" s="1" t="s">
        <v>800</v>
      </c>
      <c r="D258">
        <v>1618</v>
      </c>
      <c r="E258">
        <v>2.9</v>
      </c>
      <c r="F258">
        <v>1.3</v>
      </c>
      <c r="G258">
        <v>427</v>
      </c>
      <c r="H258" s="37">
        <v>700</v>
      </c>
      <c r="I258" s="37">
        <f>H258/'Building data'!$R$6</f>
        <v>5.0301087940673457E-2</v>
      </c>
      <c r="J258" s="61">
        <f t="shared" si="18"/>
        <v>4.7732696897374703E-4</v>
      </c>
    </row>
    <row r="259" spans="1:10" x14ac:dyDescent="0.25">
      <c r="C259" t="s">
        <v>684</v>
      </c>
      <c r="D259">
        <v>1037</v>
      </c>
      <c r="E259">
        <v>1.9</v>
      </c>
      <c r="F259">
        <v>0.8</v>
      </c>
      <c r="G259">
        <v>274</v>
      </c>
      <c r="H259" s="37">
        <v>1700</v>
      </c>
      <c r="I259" s="37">
        <f>H259/'Building data'!$R$6</f>
        <v>0.1221597849987784</v>
      </c>
      <c r="J259" s="61">
        <f t="shared" si="18"/>
        <v>1.1592226389362428E-3</v>
      </c>
    </row>
    <row r="260" spans="1:10" x14ac:dyDescent="0.25">
      <c r="G260" s="65" t="s">
        <v>678</v>
      </c>
      <c r="H260" s="66">
        <f>SUM(H250:H259)</f>
        <v>55900</v>
      </c>
      <c r="I260" s="66">
        <f>H260/'Building data'!$R$6</f>
        <v>4.0169011655480658</v>
      </c>
      <c r="J260" s="67"/>
    </row>
    <row r="263" spans="1:10" ht="18.75" customHeight="1" x14ac:dyDescent="0.25">
      <c r="A263" s="50" t="s">
        <v>804</v>
      </c>
      <c r="B263" s="56" t="s">
        <v>6</v>
      </c>
      <c r="C263" s="56"/>
      <c r="D263" s="56"/>
      <c r="E263" s="56"/>
      <c r="F263" s="56"/>
      <c r="G263" s="56"/>
      <c r="H263" s="56"/>
      <c r="I263" s="50"/>
      <c r="J263" s="57"/>
    </row>
    <row r="264" spans="1:10" ht="75" x14ac:dyDescent="0.25">
      <c r="A264" s="58"/>
      <c r="B264" s="58"/>
      <c r="C264" s="59" t="s">
        <v>710</v>
      </c>
      <c r="D264" s="58">
        <v>59296</v>
      </c>
      <c r="E264" s="58">
        <v>61</v>
      </c>
      <c r="F264" s="58">
        <v>29.6</v>
      </c>
      <c r="G264" s="58">
        <v>15654</v>
      </c>
      <c r="H264" s="60">
        <v>40000</v>
      </c>
      <c r="I264" s="37">
        <f>H264/'Building data'!$R$6</f>
        <v>2.8743478823241975</v>
      </c>
      <c r="J264" s="61">
        <f t="shared" ref="J264:J273" si="19">H264/$H$14</f>
        <v>2.7275826798499828E-2</v>
      </c>
    </row>
    <row r="265" spans="1:10" ht="75" x14ac:dyDescent="0.25">
      <c r="C265" s="1" t="s">
        <v>797</v>
      </c>
      <c r="D265">
        <v>1367</v>
      </c>
      <c r="E265">
        <v>1.4</v>
      </c>
      <c r="F265">
        <v>0.7</v>
      </c>
      <c r="G265">
        <v>361</v>
      </c>
      <c r="H265" s="37">
        <v>1000</v>
      </c>
      <c r="I265" s="37">
        <f>H265/'Building data'!$R$6</f>
        <v>7.1858697058104937E-2</v>
      </c>
      <c r="J265" s="61">
        <f t="shared" si="19"/>
        <v>6.8189566996249571E-4</v>
      </c>
    </row>
    <row r="266" spans="1:10" ht="45" x14ac:dyDescent="0.25">
      <c r="C266" s="1" t="s">
        <v>805</v>
      </c>
      <c r="D266">
        <v>24729</v>
      </c>
      <c r="E266">
        <v>25.4</v>
      </c>
      <c r="F266">
        <v>12.4</v>
      </c>
      <c r="G266">
        <v>6528</v>
      </c>
      <c r="H266" s="37">
        <v>12000</v>
      </c>
      <c r="I266" s="37">
        <f>H266/'Building data'!$R$6</f>
        <v>0.86230436469725924</v>
      </c>
      <c r="J266" s="61">
        <f t="shared" si="19"/>
        <v>8.1827480395499485E-3</v>
      </c>
    </row>
    <row r="267" spans="1:10" ht="90" x14ac:dyDescent="0.25">
      <c r="C267" s="1" t="s">
        <v>681</v>
      </c>
      <c r="D267">
        <v>10022</v>
      </c>
      <c r="E267">
        <v>10.3</v>
      </c>
      <c r="F267">
        <v>5</v>
      </c>
      <c r="G267">
        <v>2646</v>
      </c>
      <c r="H267" s="37">
        <v>16000</v>
      </c>
      <c r="I267" s="37">
        <f>H267/'Building data'!$R$6</f>
        <v>1.149739152929679</v>
      </c>
      <c r="J267" s="61">
        <f t="shared" si="19"/>
        <v>1.0910330719399931E-2</v>
      </c>
    </row>
    <row r="268" spans="1:10" ht="45" x14ac:dyDescent="0.25">
      <c r="C268" s="1" t="s">
        <v>682</v>
      </c>
      <c r="D268">
        <v>4171</v>
      </c>
      <c r="E268">
        <v>4.3</v>
      </c>
      <c r="F268">
        <v>2.1</v>
      </c>
      <c r="G268">
        <v>1101</v>
      </c>
      <c r="H268" s="37">
        <v>3000</v>
      </c>
      <c r="I268" s="37">
        <f>H268/'Building data'!$R$6</f>
        <v>0.21557609117431481</v>
      </c>
      <c r="J268" s="61">
        <f t="shared" si="19"/>
        <v>2.0456870098874871E-3</v>
      </c>
    </row>
    <row r="269" spans="1:10" ht="30" x14ac:dyDescent="0.25">
      <c r="A269" s="62"/>
      <c r="B269" s="62"/>
      <c r="C269" s="63" t="s">
        <v>799</v>
      </c>
      <c r="D269" s="62">
        <v>436</v>
      </c>
      <c r="E269" s="62">
        <v>0.5</v>
      </c>
      <c r="F269" s="62">
        <v>0.2</v>
      </c>
      <c r="G269" s="62">
        <v>115</v>
      </c>
      <c r="H269" s="64">
        <v>1000</v>
      </c>
      <c r="I269" s="64">
        <f>H269/'Building data'!$R$6</f>
        <v>7.1858697058104937E-2</v>
      </c>
      <c r="J269" s="61">
        <f t="shared" si="19"/>
        <v>6.8189566996249571E-4</v>
      </c>
    </row>
    <row r="270" spans="1:10" ht="18.75" customHeight="1" x14ac:dyDescent="0.25">
      <c r="A270" s="56" t="s">
        <v>804</v>
      </c>
      <c r="B270" s="56" t="s">
        <v>675</v>
      </c>
      <c r="C270" s="56"/>
      <c r="D270" s="56"/>
      <c r="E270" s="56"/>
      <c r="F270" s="56"/>
      <c r="G270" s="56"/>
      <c r="H270" s="56"/>
      <c r="I270" s="56"/>
      <c r="J270" s="61">
        <f t="shared" si="19"/>
        <v>0</v>
      </c>
    </row>
    <row r="271" spans="1:10" x14ac:dyDescent="0.25">
      <c r="C271" s="1" t="s">
        <v>676</v>
      </c>
      <c r="D271">
        <v>2951</v>
      </c>
      <c r="E271">
        <v>3</v>
      </c>
      <c r="F271">
        <v>1.5</v>
      </c>
      <c r="G271">
        <v>779</v>
      </c>
      <c r="H271" s="37">
        <v>7500</v>
      </c>
      <c r="I271" s="37">
        <f>H271/'Building data'!$R$6</f>
        <v>0.538940227935787</v>
      </c>
      <c r="J271" s="61">
        <f t="shared" si="19"/>
        <v>5.114217524718718E-3</v>
      </c>
    </row>
    <row r="272" spans="1:10" ht="60" x14ac:dyDescent="0.25">
      <c r="C272" s="1" t="s">
        <v>800</v>
      </c>
      <c r="D272">
        <v>819</v>
      </c>
      <c r="E272">
        <v>0.8</v>
      </c>
      <c r="F272">
        <v>0.4</v>
      </c>
      <c r="G272">
        <v>216</v>
      </c>
      <c r="H272" s="37">
        <v>400</v>
      </c>
      <c r="I272" s="37">
        <f>H272/'Building data'!$R$6</f>
        <v>2.8743478823241974E-2</v>
      </c>
      <c r="J272" s="61">
        <f t="shared" si="19"/>
        <v>2.7275826798499829E-4</v>
      </c>
    </row>
    <row r="273" spans="1:10" x14ac:dyDescent="0.25">
      <c r="C273" t="s">
        <v>684</v>
      </c>
      <c r="D273">
        <v>994</v>
      </c>
      <c r="E273">
        <v>1</v>
      </c>
      <c r="F273">
        <v>0.5</v>
      </c>
      <c r="G273">
        <v>263</v>
      </c>
      <c r="H273" s="37">
        <v>2900</v>
      </c>
      <c r="I273" s="37">
        <f>H273/'Building data'!$R$6</f>
        <v>0.20839022146850433</v>
      </c>
      <c r="J273" s="61">
        <f t="shared" si="19"/>
        <v>1.9774974428912375E-3</v>
      </c>
    </row>
    <row r="274" spans="1:10" x14ac:dyDescent="0.25">
      <c r="G274" s="65" t="s">
        <v>678</v>
      </c>
      <c r="H274" s="66">
        <f>SUM(H264:H273)</f>
        <v>83800</v>
      </c>
      <c r="I274" s="66">
        <f>H274/'Building data'!$R$6</f>
        <v>6.0217588134691935</v>
      </c>
      <c r="J274" s="67"/>
    </row>
    <row r="277" spans="1:10" ht="18.75" customHeight="1" x14ac:dyDescent="0.25">
      <c r="A277" s="50" t="s">
        <v>806</v>
      </c>
      <c r="B277" s="56" t="s">
        <v>6</v>
      </c>
      <c r="C277" s="56"/>
      <c r="D277" s="56"/>
      <c r="E277" s="56"/>
      <c r="F277" s="56"/>
      <c r="G277" s="56"/>
      <c r="H277" s="56"/>
      <c r="I277" s="50"/>
      <c r="J277" s="57"/>
    </row>
    <row r="278" spans="1:10" ht="90" x14ac:dyDescent="0.25">
      <c r="A278" s="58"/>
      <c r="B278" s="58"/>
      <c r="C278" s="59" t="s">
        <v>781</v>
      </c>
      <c r="D278" s="58">
        <v>96876</v>
      </c>
      <c r="E278" s="58">
        <v>41.3</v>
      </c>
      <c r="F278" s="58">
        <v>26.1</v>
      </c>
      <c r="G278" s="58">
        <v>25575</v>
      </c>
      <c r="H278" s="60">
        <v>86500</v>
      </c>
      <c r="I278" s="37">
        <f>H278/'Building data'!$R$6</f>
        <v>6.2157772955260775</v>
      </c>
      <c r="J278" s="61">
        <f t="shared" ref="J278:J287" si="20">H278/$H$14</f>
        <v>5.8983975451755884E-2</v>
      </c>
    </row>
    <row r="279" spans="1:10" ht="90" x14ac:dyDescent="0.25">
      <c r="C279" s="1" t="s">
        <v>807</v>
      </c>
      <c r="D279">
        <v>6673</v>
      </c>
      <c r="E279">
        <v>2.8</v>
      </c>
      <c r="F279">
        <v>1.8</v>
      </c>
      <c r="G279">
        <v>1762</v>
      </c>
      <c r="H279" s="37">
        <v>7000</v>
      </c>
      <c r="I279" s="37">
        <f>H279/'Building data'!$R$6</f>
        <v>0.50301087940673461</v>
      </c>
      <c r="J279" s="61">
        <f t="shared" si="20"/>
        <v>4.7732696897374704E-3</v>
      </c>
    </row>
    <row r="280" spans="1:10" ht="90" x14ac:dyDescent="0.25">
      <c r="C280" s="1" t="s">
        <v>671</v>
      </c>
      <c r="D280">
        <v>31632</v>
      </c>
      <c r="E280">
        <v>13.5</v>
      </c>
      <c r="F280">
        <v>8.5</v>
      </c>
      <c r="G280">
        <v>8351</v>
      </c>
      <c r="H280" s="37">
        <v>22900</v>
      </c>
      <c r="I280" s="37">
        <f>H280/'Building data'!$R$6</f>
        <v>1.645564162630603</v>
      </c>
      <c r="J280" s="61">
        <f t="shared" si="20"/>
        <v>1.5615410842141152E-2</v>
      </c>
    </row>
    <row r="281" spans="1:10" ht="75" x14ac:dyDescent="0.25">
      <c r="C281" s="1" t="s">
        <v>727</v>
      </c>
      <c r="D281">
        <v>23794</v>
      </c>
      <c r="E281">
        <v>10.1</v>
      </c>
      <c r="F281">
        <v>6.4</v>
      </c>
      <c r="G281">
        <v>6282</v>
      </c>
      <c r="H281" s="37">
        <v>46800</v>
      </c>
      <c r="I281" s="37">
        <f>H281/'Building data'!$R$6</f>
        <v>3.3629870223193112</v>
      </c>
      <c r="J281" s="61">
        <f t="shared" si="20"/>
        <v>3.19127173542448E-2</v>
      </c>
    </row>
    <row r="282" spans="1:10" ht="30" x14ac:dyDescent="0.25">
      <c r="C282" s="1" t="s">
        <v>785</v>
      </c>
      <c r="D282">
        <v>3340</v>
      </c>
      <c r="E282">
        <v>1.4</v>
      </c>
      <c r="F282">
        <v>0.9</v>
      </c>
      <c r="G282">
        <v>882</v>
      </c>
      <c r="H282" s="37">
        <v>4400</v>
      </c>
      <c r="I282" s="37">
        <f>H282/'Building data'!$R$6</f>
        <v>0.31617826705566171</v>
      </c>
      <c r="J282" s="61">
        <f t="shared" si="20"/>
        <v>3.0003409478349813E-3</v>
      </c>
    </row>
    <row r="283" spans="1:10" ht="45" x14ac:dyDescent="0.25">
      <c r="C283" s="1" t="s">
        <v>808</v>
      </c>
      <c r="D283">
        <v>999</v>
      </c>
      <c r="E283">
        <v>0.4</v>
      </c>
      <c r="F283">
        <v>0.3</v>
      </c>
      <c r="G283">
        <v>264</v>
      </c>
      <c r="H283" s="37">
        <v>5300</v>
      </c>
      <c r="I283" s="37">
        <f>H283/'Building data'!$R$6</f>
        <v>0.38085109440795617</v>
      </c>
      <c r="J283" s="61">
        <f t="shared" si="20"/>
        <v>3.6140470508012274E-3</v>
      </c>
    </row>
    <row r="284" spans="1:10" ht="30" x14ac:dyDescent="0.25">
      <c r="A284" s="62"/>
      <c r="B284" s="62"/>
      <c r="C284" s="63" t="s">
        <v>787</v>
      </c>
      <c r="D284" s="62">
        <v>-20683</v>
      </c>
      <c r="E284" s="62">
        <v>-8.8000000000000007</v>
      </c>
      <c r="F284" s="62">
        <v>-5.6</v>
      </c>
      <c r="G284" s="70" t="s">
        <v>64</v>
      </c>
      <c r="H284" s="64">
        <v>1000</v>
      </c>
      <c r="I284" s="64">
        <f>H284/'Building data'!$R$6</f>
        <v>7.1858697058104937E-2</v>
      </c>
      <c r="J284" s="61">
        <f t="shared" si="20"/>
        <v>6.8189566996249571E-4</v>
      </c>
    </row>
    <row r="285" spans="1:10" ht="18.75" customHeight="1" x14ac:dyDescent="0.25">
      <c r="A285" s="56" t="s">
        <v>806</v>
      </c>
      <c r="B285" s="56" t="s">
        <v>675</v>
      </c>
      <c r="C285" s="56"/>
      <c r="D285" s="56"/>
      <c r="E285" s="56"/>
      <c r="F285" s="56"/>
      <c r="G285" s="56"/>
      <c r="H285" s="56"/>
      <c r="I285" s="56"/>
      <c r="J285" s="61">
        <f t="shared" si="20"/>
        <v>0</v>
      </c>
    </row>
    <row r="286" spans="1:10" ht="105" x14ac:dyDescent="0.25">
      <c r="C286" s="1" t="s">
        <v>809</v>
      </c>
      <c r="D286">
        <v>6148</v>
      </c>
      <c r="E286">
        <v>2.6</v>
      </c>
      <c r="F286">
        <v>1.7</v>
      </c>
      <c r="G286">
        <v>1623</v>
      </c>
      <c r="H286" s="37">
        <v>14100</v>
      </c>
      <c r="I286" s="37">
        <f>H286/'Building data'!$R$6</f>
        <v>1.0132076285192797</v>
      </c>
      <c r="J286" s="61">
        <f t="shared" si="20"/>
        <v>9.6147289464711891E-3</v>
      </c>
    </row>
    <row r="287" spans="1:10" ht="30" x14ac:dyDescent="0.25">
      <c r="C287" s="1" t="s">
        <v>810</v>
      </c>
      <c r="D287">
        <v>22317</v>
      </c>
      <c r="E287">
        <v>9.5</v>
      </c>
      <c r="F287">
        <v>6</v>
      </c>
      <c r="G287">
        <v>5892</v>
      </c>
      <c r="H287" s="37">
        <v>9000</v>
      </c>
      <c r="I287" s="37">
        <f>H287/'Building data'!$R$6</f>
        <v>0.64672827352294449</v>
      </c>
      <c r="J287" s="61">
        <f t="shared" si="20"/>
        <v>6.1370610296624618E-3</v>
      </c>
    </row>
    <row r="288" spans="1:10" x14ac:dyDescent="0.25">
      <c r="G288" s="65" t="s">
        <v>678</v>
      </c>
      <c r="H288" s="66">
        <f>SUM(H278:H287)</f>
        <v>197000</v>
      </c>
      <c r="I288" s="66">
        <f>H288/'Building data'!$R$6</f>
        <v>14.156163320446673</v>
      </c>
      <c r="J288" s="67"/>
    </row>
    <row r="291" spans="1:10" ht="18.75" customHeight="1" x14ac:dyDescent="0.25">
      <c r="A291" s="50" t="s">
        <v>811</v>
      </c>
      <c r="B291" s="56" t="s">
        <v>6</v>
      </c>
      <c r="C291" s="56"/>
      <c r="D291" s="56"/>
      <c r="E291" s="56"/>
      <c r="F291" s="56"/>
      <c r="G291" s="56"/>
      <c r="H291" s="56"/>
      <c r="I291" s="50"/>
      <c r="J291" s="57"/>
    </row>
    <row r="292" spans="1:10" ht="90" x14ac:dyDescent="0.25">
      <c r="A292" s="58"/>
      <c r="B292" s="58"/>
      <c r="C292" s="59" t="s">
        <v>812</v>
      </c>
      <c r="D292" s="58">
        <v>137019</v>
      </c>
      <c r="E292" s="58">
        <v>59.2</v>
      </c>
      <c r="F292" s="58">
        <v>34.4</v>
      </c>
      <c r="G292" s="58">
        <v>36173</v>
      </c>
      <c r="H292" s="60">
        <v>88800</v>
      </c>
      <c r="I292" s="37">
        <f>H292/'Building data'!$R$6</f>
        <v>6.3810522987597187</v>
      </c>
      <c r="J292" s="61">
        <f t="shared" ref="J292:J301" si="21">H292/$H$14</f>
        <v>6.0552335492669619E-2</v>
      </c>
    </row>
    <row r="293" spans="1:10" ht="90" x14ac:dyDescent="0.25">
      <c r="C293" s="1" t="s">
        <v>725</v>
      </c>
      <c r="D293">
        <v>5258</v>
      </c>
      <c r="E293">
        <v>2.2999999999999998</v>
      </c>
      <c r="F293">
        <v>1.3</v>
      </c>
      <c r="G293">
        <v>1388</v>
      </c>
      <c r="H293" s="37">
        <v>4900</v>
      </c>
      <c r="I293" s="37">
        <f>H293/'Building data'!$R$6</f>
        <v>0.35210761558471421</v>
      </c>
      <c r="J293" s="61">
        <f t="shared" si="21"/>
        <v>3.3412887828162289E-3</v>
      </c>
    </row>
    <row r="294" spans="1:10" ht="105" x14ac:dyDescent="0.25">
      <c r="C294" s="1" t="s">
        <v>813</v>
      </c>
      <c r="D294">
        <v>44963</v>
      </c>
      <c r="E294">
        <v>19.399999999999999</v>
      </c>
      <c r="F294">
        <v>11.3</v>
      </c>
      <c r="G294">
        <v>11870</v>
      </c>
      <c r="H294" s="37">
        <v>16600</v>
      </c>
      <c r="I294" s="37">
        <f>H294/'Building data'!$R$6</f>
        <v>1.1928543711645421</v>
      </c>
      <c r="J294" s="61">
        <f t="shared" si="21"/>
        <v>1.131946812137743E-2</v>
      </c>
    </row>
    <row r="295" spans="1:10" ht="75" x14ac:dyDescent="0.25">
      <c r="C295" s="1" t="s">
        <v>727</v>
      </c>
      <c r="D295">
        <v>20608</v>
      </c>
      <c r="E295">
        <v>8.9</v>
      </c>
      <c r="F295">
        <v>5.2</v>
      </c>
      <c r="G295">
        <v>5440</v>
      </c>
      <c r="H295" s="37">
        <v>47638</v>
      </c>
      <c r="I295" s="37">
        <f>H295/'Building data'!$R$6</f>
        <v>3.423204610454003</v>
      </c>
      <c r="J295" s="61">
        <f t="shared" si="21"/>
        <v>3.248414592567337E-2</v>
      </c>
    </row>
    <row r="296" spans="1:10" ht="45" x14ac:dyDescent="0.25">
      <c r="C296" s="1" t="s">
        <v>728</v>
      </c>
      <c r="D296">
        <v>10128</v>
      </c>
      <c r="E296">
        <v>4.4000000000000004</v>
      </c>
      <c r="F296">
        <v>2.6</v>
      </c>
      <c r="G296">
        <v>2674</v>
      </c>
      <c r="H296" s="37">
        <v>9800</v>
      </c>
      <c r="I296" s="37">
        <f>H296/'Building data'!$R$6</f>
        <v>0.70421523116942841</v>
      </c>
      <c r="J296" s="61">
        <f t="shared" si="21"/>
        <v>6.6825775656324578E-3</v>
      </c>
    </row>
    <row r="297" spans="1:10" ht="45" x14ac:dyDescent="0.25">
      <c r="A297" s="62"/>
      <c r="B297" s="62"/>
      <c r="C297" s="63" t="s">
        <v>814</v>
      </c>
      <c r="D297" s="62">
        <v>2436</v>
      </c>
      <c r="E297" s="62">
        <v>1.1000000000000001</v>
      </c>
      <c r="F297" s="62">
        <v>0.6</v>
      </c>
      <c r="G297" s="62">
        <v>643</v>
      </c>
      <c r="H297" s="64">
        <v>5900</v>
      </c>
      <c r="I297" s="64">
        <f>H297/'Building data'!$R$6</f>
        <v>0.42396631264281914</v>
      </c>
      <c r="J297" s="61">
        <f t="shared" si="21"/>
        <v>4.0231844527787251E-3</v>
      </c>
    </row>
    <row r="298" spans="1:10" ht="18.75" customHeight="1" x14ac:dyDescent="0.25">
      <c r="A298" s="56" t="s">
        <v>811</v>
      </c>
      <c r="B298" s="56" t="s">
        <v>675</v>
      </c>
      <c r="C298" s="56"/>
      <c r="D298" s="56"/>
      <c r="E298" s="56"/>
      <c r="F298" s="56"/>
      <c r="G298" s="56"/>
      <c r="H298" s="56"/>
      <c r="I298" s="56"/>
      <c r="J298" s="61">
        <f t="shared" si="21"/>
        <v>0</v>
      </c>
    </row>
    <row r="299" spans="1:10" ht="90" x14ac:dyDescent="0.25">
      <c r="C299" s="1" t="s">
        <v>730</v>
      </c>
      <c r="D299">
        <v>9824</v>
      </c>
      <c r="E299">
        <v>4.2</v>
      </c>
      <c r="F299">
        <v>2.5</v>
      </c>
      <c r="G299">
        <v>2593</v>
      </c>
      <c r="H299" s="37">
        <v>16000</v>
      </c>
      <c r="I299" s="37">
        <f>H299/'Building data'!$R$6</f>
        <v>1.149739152929679</v>
      </c>
      <c r="J299" s="61">
        <f t="shared" si="21"/>
        <v>1.0910330719399931E-2</v>
      </c>
    </row>
    <row r="300" spans="1:10" ht="75" x14ac:dyDescent="0.25">
      <c r="C300" s="1" t="s">
        <v>815</v>
      </c>
      <c r="D300">
        <v>13277</v>
      </c>
      <c r="E300">
        <v>5.7</v>
      </c>
      <c r="F300">
        <v>3.3</v>
      </c>
      <c r="G300">
        <v>3505</v>
      </c>
      <c r="H300" s="37">
        <v>1900</v>
      </c>
      <c r="I300" s="37">
        <f>H300/'Building data'!$R$6</f>
        <v>0.1365315244103994</v>
      </c>
      <c r="J300" s="61">
        <f t="shared" si="21"/>
        <v>1.2956017729287418E-3</v>
      </c>
    </row>
    <row r="301" spans="1:10" x14ac:dyDescent="0.25">
      <c r="C301" t="s">
        <v>684</v>
      </c>
      <c r="D301">
        <v>13297</v>
      </c>
      <c r="E301">
        <v>5.7</v>
      </c>
      <c r="F301">
        <v>3.3</v>
      </c>
      <c r="G301">
        <v>3510</v>
      </c>
      <c r="H301" s="37">
        <v>6900</v>
      </c>
      <c r="I301" s="37">
        <f>H301/'Building data'!$R$6</f>
        <v>0.49582500970092408</v>
      </c>
      <c r="J301" s="61">
        <f t="shared" si="21"/>
        <v>4.7050801227412203E-3</v>
      </c>
    </row>
    <row r="302" spans="1:10" x14ac:dyDescent="0.25">
      <c r="G302" s="65" t="s">
        <v>678</v>
      </c>
      <c r="H302" s="66">
        <f>SUM(H292:H301)</f>
        <v>198438</v>
      </c>
      <c r="I302" s="66">
        <f>H302/'Building data'!$R$6</f>
        <v>14.259496126816227</v>
      </c>
      <c r="J302" s="67"/>
    </row>
    <row r="305" spans="1:10" ht="18.75" customHeight="1" x14ac:dyDescent="0.25">
      <c r="A305" s="50" t="s">
        <v>816</v>
      </c>
      <c r="B305" s="56" t="s">
        <v>6</v>
      </c>
      <c r="C305" s="56"/>
      <c r="D305" s="56"/>
      <c r="E305" s="56"/>
      <c r="F305" s="56"/>
      <c r="G305" s="56"/>
      <c r="H305" s="56"/>
      <c r="I305" s="50"/>
      <c r="J305" s="57"/>
    </row>
    <row r="306" spans="1:10" ht="90" x14ac:dyDescent="0.25">
      <c r="A306" s="58"/>
      <c r="B306" s="58"/>
      <c r="C306" s="59" t="s">
        <v>817</v>
      </c>
      <c r="D306" s="58">
        <v>141983</v>
      </c>
      <c r="E306" s="58">
        <v>26.5</v>
      </c>
      <c r="F306" s="58">
        <v>14.2</v>
      </c>
      <c r="G306" s="58">
        <v>37484</v>
      </c>
      <c r="H306" s="60">
        <v>118300</v>
      </c>
      <c r="I306" s="37">
        <f>H306/'Building data'!$R$6</f>
        <v>8.500883861973815</v>
      </c>
      <c r="J306" s="61">
        <f t="shared" ref="J306:J315" si="22">H306/$H$14</f>
        <v>8.066825775656325E-2</v>
      </c>
    </row>
    <row r="307" spans="1:10" ht="90" x14ac:dyDescent="0.25">
      <c r="C307" s="1" t="s">
        <v>807</v>
      </c>
      <c r="D307">
        <v>90434</v>
      </c>
      <c r="E307">
        <v>16.899999999999999</v>
      </c>
      <c r="F307">
        <v>9</v>
      </c>
      <c r="G307">
        <v>23875</v>
      </c>
      <c r="H307" s="37">
        <v>69100</v>
      </c>
      <c r="I307" s="37">
        <f>H307/'Building data'!$R$6</f>
        <v>4.9654359667150514</v>
      </c>
      <c r="J307" s="61">
        <f t="shared" si="22"/>
        <v>4.7118990794408455E-2</v>
      </c>
    </row>
    <row r="308" spans="1:10" ht="90" x14ac:dyDescent="0.25">
      <c r="C308" s="1" t="s">
        <v>818</v>
      </c>
      <c r="D308">
        <v>69645</v>
      </c>
      <c r="E308">
        <v>13</v>
      </c>
      <c r="F308">
        <v>6.9</v>
      </c>
      <c r="G308">
        <v>18386</v>
      </c>
      <c r="H308" s="37">
        <v>24500</v>
      </c>
      <c r="I308" s="37">
        <f>H308/'Building data'!$R$6</f>
        <v>1.7605380779235711</v>
      </c>
      <c r="J308" s="61">
        <f t="shared" si="22"/>
        <v>1.6706443914081145E-2</v>
      </c>
    </row>
    <row r="309" spans="1:10" ht="60" x14ac:dyDescent="0.25">
      <c r="C309" s="1" t="s">
        <v>784</v>
      </c>
      <c r="D309">
        <v>27714</v>
      </c>
      <c r="E309">
        <v>5.2</v>
      </c>
      <c r="F309">
        <v>2.8</v>
      </c>
      <c r="G309">
        <v>7316</v>
      </c>
      <c r="H309" s="37">
        <v>55800</v>
      </c>
      <c r="I309" s="37">
        <f>H309/'Building data'!$R$6</f>
        <v>4.0097152958422555</v>
      </c>
      <c r="J309" s="61">
        <f t="shared" si="22"/>
        <v>3.804977838390726E-2</v>
      </c>
    </row>
    <row r="310" spans="1:10" ht="30" x14ac:dyDescent="0.25">
      <c r="C310" s="1" t="s">
        <v>785</v>
      </c>
      <c r="D310">
        <v>32509</v>
      </c>
      <c r="E310">
        <v>6.1</v>
      </c>
      <c r="F310">
        <v>3.2</v>
      </c>
      <c r="G310">
        <v>8583</v>
      </c>
      <c r="H310" s="37">
        <v>28000</v>
      </c>
      <c r="I310" s="37">
        <f>H310/'Building data'!$R$6</f>
        <v>2.0120435176269384</v>
      </c>
      <c r="J310" s="61">
        <f t="shared" si="22"/>
        <v>1.9093078758949882E-2</v>
      </c>
    </row>
    <row r="311" spans="1:10" ht="45" x14ac:dyDescent="0.25">
      <c r="C311" s="1" t="s">
        <v>819</v>
      </c>
      <c r="D311">
        <v>2540</v>
      </c>
      <c r="E311">
        <v>0.5</v>
      </c>
      <c r="F311">
        <v>0.3</v>
      </c>
      <c r="G311">
        <v>671</v>
      </c>
      <c r="H311" s="37">
        <v>9400</v>
      </c>
      <c r="I311" s="37">
        <f>H311/'Building data'!$R$6</f>
        <v>0.67547175234618639</v>
      </c>
      <c r="J311" s="61">
        <f t="shared" si="22"/>
        <v>6.4098192976474603E-3</v>
      </c>
    </row>
    <row r="312" spans="1:10" ht="60" x14ac:dyDescent="0.25">
      <c r="A312" s="62"/>
      <c r="B312" s="62"/>
      <c r="C312" s="63" t="s">
        <v>820</v>
      </c>
      <c r="D312" s="62">
        <v>-15080</v>
      </c>
      <c r="E312" s="62">
        <v>-2.8</v>
      </c>
      <c r="F312" s="62">
        <v>-1.5</v>
      </c>
      <c r="G312" s="70" t="s">
        <v>64</v>
      </c>
      <c r="H312" s="64">
        <v>1900</v>
      </c>
      <c r="I312" s="64">
        <f>H312/'Building data'!$R$6</f>
        <v>0.1365315244103994</v>
      </c>
      <c r="J312" s="61">
        <f t="shared" si="22"/>
        <v>1.2956017729287418E-3</v>
      </c>
    </row>
    <row r="313" spans="1:10" ht="18.75" customHeight="1" x14ac:dyDescent="0.25">
      <c r="A313" s="56" t="s">
        <v>816</v>
      </c>
      <c r="B313" s="56" t="s">
        <v>675</v>
      </c>
      <c r="C313" s="56"/>
      <c r="D313" s="56"/>
      <c r="E313" s="56"/>
      <c r="F313" s="56"/>
      <c r="G313" s="56"/>
      <c r="H313" s="56"/>
      <c r="I313" s="56"/>
      <c r="J313" s="61">
        <f t="shared" si="22"/>
        <v>0</v>
      </c>
    </row>
    <row r="314" spans="1:10" ht="120" x14ac:dyDescent="0.25">
      <c r="C314" s="1" t="s">
        <v>821</v>
      </c>
      <c r="D314">
        <v>37231</v>
      </c>
      <c r="E314">
        <v>6.9</v>
      </c>
      <c r="F314">
        <v>3.7</v>
      </c>
      <c r="G314">
        <v>9829</v>
      </c>
      <c r="H314" s="37">
        <v>37600</v>
      </c>
      <c r="I314" s="37">
        <f>H314/'Building data'!$R$6</f>
        <v>2.7018870093847456</v>
      </c>
      <c r="J314" s="61">
        <f t="shared" si="22"/>
        <v>2.5639277190589841E-2</v>
      </c>
    </row>
    <row r="315" spans="1:10" ht="30" x14ac:dyDescent="0.25">
      <c r="C315" s="1" t="s">
        <v>810</v>
      </c>
      <c r="D315">
        <v>28995</v>
      </c>
      <c r="E315">
        <v>5.4</v>
      </c>
      <c r="F315">
        <v>2.9</v>
      </c>
      <c r="G315">
        <v>7655</v>
      </c>
      <c r="H315" s="37">
        <v>12700</v>
      </c>
      <c r="I315" s="37">
        <f>H315/'Building data'!$R$6</f>
        <v>0.91260545263793269</v>
      </c>
      <c r="J315" s="61">
        <f t="shared" si="22"/>
        <v>8.6600750085236954E-3</v>
      </c>
    </row>
    <row r="316" spans="1:10" x14ac:dyDescent="0.25">
      <c r="G316" s="65" t="s">
        <v>678</v>
      </c>
      <c r="H316" s="66">
        <f>SUM(H306:H315)</f>
        <v>357300</v>
      </c>
      <c r="I316" s="66">
        <f>H316/'Building data'!$R$6</f>
        <v>25.675112458860895</v>
      </c>
      <c r="J316" s="67"/>
    </row>
    <row r="319" spans="1:10" ht="18.75" customHeight="1" x14ac:dyDescent="0.25">
      <c r="A319" s="50" t="s">
        <v>822</v>
      </c>
      <c r="B319" s="56" t="s">
        <v>6</v>
      </c>
      <c r="C319" s="56"/>
      <c r="D319" s="56"/>
      <c r="E319" s="56"/>
      <c r="F319" s="56"/>
      <c r="G319" s="56"/>
      <c r="H319" s="56"/>
      <c r="I319" s="50"/>
      <c r="J319" s="57"/>
    </row>
    <row r="320" spans="1:10" ht="90" x14ac:dyDescent="0.25">
      <c r="A320" s="58"/>
      <c r="B320" s="58"/>
      <c r="C320" s="59" t="s">
        <v>823</v>
      </c>
      <c r="D320" s="58">
        <v>88900</v>
      </c>
      <c r="E320" s="58">
        <v>46.39</v>
      </c>
      <c r="F320" s="68">
        <v>0.23480000000000001</v>
      </c>
      <c r="G320" s="58">
        <v>23469.599999999999</v>
      </c>
      <c r="H320" s="60">
        <v>124266</v>
      </c>
      <c r="I320" s="37">
        <f>H320/'Building data'!$R$6</f>
        <v>8.9295928486224678</v>
      </c>
      <c r="J320" s="61">
        <f t="shared" ref="J320:J331" si="23">H320/$H$14</f>
        <v>8.4736447323559491E-2</v>
      </c>
    </row>
    <row r="321" spans="1:10" ht="45" x14ac:dyDescent="0.25">
      <c r="C321" s="1" t="s">
        <v>824</v>
      </c>
      <c r="D321">
        <v>1200</v>
      </c>
      <c r="E321">
        <v>0.63</v>
      </c>
      <c r="F321" s="67">
        <v>3.2000000000000002E-3</v>
      </c>
      <c r="G321">
        <v>317</v>
      </c>
      <c r="H321" s="37">
        <v>8824</v>
      </c>
      <c r="I321" s="37">
        <f>H321/'Building data'!$R$6</f>
        <v>0.63408114284071793</v>
      </c>
      <c r="J321" s="61">
        <f t="shared" si="23"/>
        <v>6.0170473917490622E-3</v>
      </c>
    </row>
    <row r="322" spans="1:10" ht="60" x14ac:dyDescent="0.25">
      <c r="C322" s="1" t="s">
        <v>825</v>
      </c>
      <c r="D322">
        <v>1100</v>
      </c>
      <c r="E322">
        <v>0.56999999999999995</v>
      </c>
      <c r="F322" s="67">
        <v>2.8999999999999998E-3</v>
      </c>
      <c r="G322">
        <v>290.39999999999998</v>
      </c>
      <c r="H322" s="37">
        <v>1200</v>
      </c>
      <c r="I322" s="37">
        <f>H322/'Building data'!$R$6</f>
        <v>8.6230436469725932E-2</v>
      </c>
      <c r="J322" s="61">
        <f t="shared" si="23"/>
        <v>8.1827480395499494E-4</v>
      </c>
    </row>
    <row r="323" spans="1:10" ht="105" x14ac:dyDescent="0.25">
      <c r="C323" s="1" t="s">
        <v>826</v>
      </c>
      <c r="D323">
        <v>17300</v>
      </c>
      <c r="E323">
        <v>9.0299999999999994</v>
      </c>
      <c r="F323" s="67">
        <v>4.5699999999999998E-2</v>
      </c>
      <c r="G323">
        <v>4567.2</v>
      </c>
      <c r="H323" s="37">
        <v>12893</v>
      </c>
      <c r="I323" s="37">
        <f>H323/'Building data'!$R$6</f>
        <v>0.92647418117014702</v>
      </c>
      <c r="J323" s="61">
        <f t="shared" si="23"/>
        <v>8.7916808728264583E-3</v>
      </c>
    </row>
    <row r="324" spans="1:10" ht="195" x14ac:dyDescent="0.25">
      <c r="C324" s="1" t="s">
        <v>827</v>
      </c>
      <c r="D324">
        <v>1840</v>
      </c>
      <c r="E324">
        <v>0.96</v>
      </c>
      <c r="F324" s="67">
        <v>4.8999999999999998E-3</v>
      </c>
      <c r="G324">
        <v>485.76</v>
      </c>
      <c r="H324" s="37">
        <v>480</v>
      </c>
      <c r="I324" s="37">
        <f>H324/'Building data'!$R$6</f>
        <v>3.4492174587890369E-2</v>
      </c>
      <c r="J324" s="61">
        <f t="shared" si="23"/>
        <v>3.2730992158199796E-4</v>
      </c>
    </row>
    <row r="325" spans="1:10" ht="45" x14ac:dyDescent="0.25">
      <c r="C325" s="1" t="s">
        <v>828</v>
      </c>
      <c r="D325">
        <v>16700</v>
      </c>
      <c r="E325">
        <v>8.7200000000000006</v>
      </c>
      <c r="F325" s="67">
        <v>4.41E-2</v>
      </c>
      <c r="G325">
        <v>4408.8</v>
      </c>
      <c r="H325" s="37">
        <v>11350</v>
      </c>
      <c r="I325" s="37">
        <f>H325/'Building data'!$R$6</f>
        <v>0.81559621160949103</v>
      </c>
      <c r="J325" s="61">
        <f t="shared" si="23"/>
        <v>7.7395158540743266E-3</v>
      </c>
    </row>
    <row r="326" spans="1:10" ht="45" x14ac:dyDescent="0.25">
      <c r="C326" s="1" t="s">
        <v>829</v>
      </c>
      <c r="D326">
        <v>4600</v>
      </c>
      <c r="E326">
        <v>2.4</v>
      </c>
      <c r="F326" s="67">
        <v>1.21E-2</v>
      </c>
      <c r="G326">
        <v>1214.4000000000001</v>
      </c>
      <c r="H326" s="37">
        <v>3562</v>
      </c>
      <c r="I326" s="37">
        <f>H326/'Building data'!$R$6</f>
        <v>0.2559606789209698</v>
      </c>
      <c r="J326" s="61">
        <f t="shared" si="23"/>
        <v>2.42891237640641E-3</v>
      </c>
    </row>
    <row r="327" spans="1:10" ht="60" x14ac:dyDescent="0.25">
      <c r="A327" s="62"/>
      <c r="B327" s="62"/>
      <c r="C327" s="63" t="s">
        <v>830</v>
      </c>
      <c r="D327" s="62">
        <v>13100</v>
      </c>
      <c r="E327" s="62">
        <v>6.84</v>
      </c>
      <c r="F327" s="69">
        <v>3.4599999999999999E-2</v>
      </c>
      <c r="G327" s="62">
        <v>3458.4</v>
      </c>
      <c r="H327" s="64">
        <v>21022</v>
      </c>
      <c r="I327" s="64">
        <f>H327/'Building data'!$R$6</f>
        <v>1.5106135295554821</v>
      </c>
      <c r="J327" s="61">
        <f t="shared" si="23"/>
        <v>1.4334810773951585E-2</v>
      </c>
    </row>
    <row r="328" spans="1:10" ht="18.75" customHeight="1" x14ac:dyDescent="0.25">
      <c r="A328" s="56" t="s">
        <v>822</v>
      </c>
      <c r="B328" s="56" t="s">
        <v>675</v>
      </c>
      <c r="C328" s="56"/>
      <c r="D328" s="56"/>
      <c r="E328" s="56"/>
      <c r="F328" s="56"/>
      <c r="G328" s="56"/>
      <c r="H328" s="56"/>
      <c r="I328" s="56"/>
      <c r="J328" s="61">
        <f t="shared" si="23"/>
        <v>0</v>
      </c>
    </row>
    <row r="329" spans="1:10" ht="225" x14ac:dyDescent="0.25">
      <c r="C329" s="1" t="s">
        <v>831</v>
      </c>
      <c r="D329">
        <v>8500</v>
      </c>
      <c r="E329">
        <v>4.4400000000000004</v>
      </c>
      <c r="F329" s="67">
        <v>2.24E-2</v>
      </c>
      <c r="G329">
        <v>2244</v>
      </c>
      <c r="H329" s="37">
        <v>12000</v>
      </c>
      <c r="I329" s="37">
        <f>H329/'Building data'!$R$6</f>
        <v>0.86230436469725924</v>
      </c>
      <c r="J329" s="61">
        <f t="shared" si="23"/>
        <v>8.1827480395499485E-3</v>
      </c>
    </row>
    <row r="330" spans="1:10" ht="135" x14ac:dyDescent="0.25">
      <c r="C330" s="1" t="s">
        <v>832</v>
      </c>
      <c r="D330">
        <v>14000</v>
      </c>
      <c r="E330">
        <v>7.31</v>
      </c>
      <c r="F330" s="67">
        <v>3.6999999999999998E-2</v>
      </c>
      <c r="G330">
        <v>3696</v>
      </c>
      <c r="H330" s="37">
        <v>5748</v>
      </c>
      <c r="I330" s="37">
        <f>H330/'Building data'!$R$6</f>
        <v>0.4130437906899872</v>
      </c>
      <c r="J330" s="61">
        <f t="shared" si="23"/>
        <v>3.9195363109444251E-3</v>
      </c>
    </row>
    <row r="331" spans="1:10" ht="90" x14ac:dyDescent="0.25">
      <c r="C331" s="1" t="s">
        <v>833</v>
      </c>
      <c r="D331">
        <v>5700</v>
      </c>
      <c r="E331">
        <v>2.97</v>
      </c>
      <c r="F331" s="67">
        <v>1.4999999999999999E-2</v>
      </c>
      <c r="G331">
        <v>1505</v>
      </c>
      <c r="H331" s="37">
        <v>4200</v>
      </c>
      <c r="I331" s="37">
        <f>H331/'Building data'!$R$6</f>
        <v>0.30180652764404076</v>
      </c>
      <c r="J331" s="61">
        <f t="shared" si="23"/>
        <v>2.8639618138424821E-3</v>
      </c>
    </row>
    <row r="332" spans="1:10" x14ac:dyDescent="0.25">
      <c r="G332" s="65" t="s">
        <v>678</v>
      </c>
      <c r="H332" s="66">
        <f>SUM(H320:H331)</f>
        <v>205545</v>
      </c>
      <c r="I332" s="66">
        <f>H332/'Building data'!$R$6</f>
        <v>14.77019588680818</v>
      </c>
      <c r="J332" s="67"/>
    </row>
    <row r="335" spans="1:10" ht="18.75" customHeight="1" x14ac:dyDescent="0.25">
      <c r="A335" s="50" t="s">
        <v>834</v>
      </c>
      <c r="B335" s="56" t="s">
        <v>6</v>
      </c>
      <c r="C335" s="56"/>
      <c r="D335" s="56"/>
      <c r="E335" s="56"/>
      <c r="F335" s="56"/>
      <c r="G335" s="56"/>
      <c r="H335" s="56"/>
      <c r="I335" s="50"/>
      <c r="J335" s="57"/>
    </row>
    <row r="336" spans="1:10" ht="45" x14ac:dyDescent="0.25">
      <c r="A336" s="58"/>
      <c r="B336" s="58"/>
      <c r="C336" s="59" t="s">
        <v>835</v>
      </c>
      <c r="D336" s="58">
        <v>44300</v>
      </c>
      <c r="E336" s="58">
        <v>20.39</v>
      </c>
      <c r="F336" s="68">
        <v>0.1009</v>
      </c>
      <c r="G336" s="58">
        <v>11695.2</v>
      </c>
      <c r="H336" s="60">
        <v>42729</v>
      </c>
      <c r="I336" s="37">
        <f>H336/'Building data'!$R$6</f>
        <v>3.070450266595766</v>
      </c>
      <c r="J336" s="61">
        <f t="shared" ref="J336:J348" si="24">H336/$H$14</f>
        <v>2.913672008182748E-2</v>
      </c>
    </row>
    <row r="337" spans="1:10" ht="105" x14ac:dyDescent="0.25">
      <c r="C337" s="1" t="s">
        <v>836</v>
      </c>
      <c r="D337">
        <v>56500</v>
      </c>
      <c r="E337">
        <v>26.01</v>
      </c>
      <c r="F337" s="67">
        <v>0.12870000000000001</v>
      </c>
      <c r="G337">
        <v>14916</v>
      </c>
      <c r="H337" s="37">
        <v>110548</v>
      </c>
      <c r="I337" s="37">
        <f>H337/'Building data'!$R$6</f>
        <v>7.943835242379385</v>
      </c>
      <c r="J337" s="61">
        <f t="shared" si="24"/>
        <v>7.5382202523013975E-2</v>
      </c>
    </row>
    <row r="338" spans="1:10" ht="45" x14ac:dyDescent="0.25">
      <c r="C338" s="1" t="s">
        <v>837</v>
      </c>
      <c r="D338">
        <v>800</v>
      </c>
      <c r="E338">
        <v>0.37</v>
      </c>
      <c r="F338" s="67">
        <v>1.8E-3</v>
      </c>
      <c r="G338">
        <v>211.2</v>
      </c>
      <c r="H338" s="37">
        <v>1200</v>
      </c>
      <c r="I338" s="37">
        <f>H338/'Building data'!$R$6</f>
        <v>8.6230436469725932E-2</v>
      </c>
      <c r="J338" s="61">
        <f t="shared" si="24"/>
        <v>8.1827480395499494E-4</v>
      </c>
    </row>
    <row r="339" spans="1:10" ht="60" x14ac:dyDescent="0.25">
      <c r="C339" s="1" t="s">
        <v>838</v>
      </c>
      <c r="D339">
        <v>11900</v>
      </c>
      <c r="E339">
        <v>5.48</v>
      </c>
      <c r="F339" s="67">
        <v>2.7099999999999999E-2</v>
      </c>
      <c r="G339">
        <v>3141.6</v>
      </c>
      <c r="H339" s="37">
        <v>7553</v>
      </c>
      <c r="I339" s="37">
        <f>H339/'Building data'!$R$6</f>
        <v>0.54274873887986663</v>
      </c>
      <c r="J339" s="61">
        <f t="shared" si="24"/>
        <v>5.1503579952267304E-3</v>
      </c>
    </row>
    <row r="340" spans="1:10" ht="165" x14ac:dyDescent="0.25">
      <c r="C340" s="1" t="s">
        <v>839</v>
      </c>
      <c r="D340">
        <v>7700</v>
      </c>
      <c r="E340">
        <v>3.55</v>
      </c>
      <c r="F340" s="67">
        <v>1.7500000000000002E-2</v>
      </c>
      <c r="G340">
        <v>2032.8</v>
      </c>
      <c r="H340" s="37">
        <v>4318</v>
      </c>
      <c r="I340" s="37">
        <f>H340/'Building data'!$R$6</f>
        <v>0.31028585389689711</v>
      </c>
      <c r="J340" s="61">
        <f t="shared" si="24"/>
        <v>2.9444255028980566E-3</v>
      </c>
    </row>
    <row r="341" spans="1:10" ht="135" x14ac:dyDescent="0.25">
      <c r="C341" s="1" t="s">
        <v>840</v>
      </c>
      <c r="D341">
        <v>4500</v>
      </c>
      <c r="E341">
        <v>2.0699999999999998</v>
      </c>
      <c r="F341" s="67">
        <v>1.0200000000000001E-2</v>
      </c>
      <c r="G341">
        <v>1188</v>
      </c>
      <c r="H341" s="37">
        <v>3027</v>
      </c>
      <c r="I341" s="37">
        <f>H341/'Building data'!$R$6</f>
        <v>0.21751627599488366</v>
      </c>
      <c r="J341" s="61">
        <f t="shared" si="24"/>
        <v>2.0640981929764745E-3</v>
      </c>
    </row>
    <row r="342" spans="1:10" ht="45" x14ac:dyDescent="0.25">
      <c r="C342" s="1" t="s">
        <v>841</v>
      </c>
      <c r="D342">
        <v>27000</v>
      </c>
      <c r="E342">
        <v>12.43</v>
      </c>
      <c r="F342" s="67">
        <v>6.1499999999999999E-2</v>
      </c>
      <c r="G342">
        <v>7128</v>
      </c>
      <c r="H342" s="37">
        <v>19754</v>
      </c>
      <c r="I342" s="37">
        <f>H342/'Building data'!$R$6</f>
        <v>1.4194967016858049</v>
      </c>
      <c r="J342" s="61">
        <f t="shared" si="24"/>
        <v>1.3470167064439141E-2</v>
      </c>
    </row>
    <row r="343" spans="1:10" ht="45" x14ac:dyDescent="0.25">
      <c r="C343" s="1" t="s">
        <v>842</v>
      </c>
      <c r="D343">
        <v>2700</v>
      </c>
      <c r="E343">
        <v>1.24</v>
      </c>
      <c r="F343" s="67">
        <v>6.1000000000000004E-3</v>
      </c>
      <c r="G343">
        <v>712.8</v>
      </c>
      <c r="H343" s="37">
        <v>2957</v>
      </c>
      <c r="I343" s="37">
        <f>H343/'Building data'!$R$6</f>
        <v>0.21248616720081631</v>
      </c>
      <c r="J343" s="61">
        <f t="shared" si="24"/>
        <v>2.0163654960791001E-3</v>
      </c>
    </row>
    <row r="344" spans="1:10" ht="105" x14ac:dyDescent="0.25">
      <c r="A344" s="62"/>
      <c r="B344" s="62"/>
      <c r="C344" s="63" t="s">
        <v>843</v>
      </c>
      <c r="D344" s="62">
        <v>7000</v>
      </c>
      <c r="E344" s="62">
        <v>3.22</v>
      </c>
      <c r="F344" s="69">
        <v>1.5900000000000001E-2</v>
      </c>
      <c r="G344" s="62">
        <v>1848</v>
      </c>
      <c r="H344" s="64">
        <v>15495</v>
      </c>
      <c r="I344" s="64">
        <f>H344/'Building data'!$R$6</f>
        <v>1.1134505109153361</v>
      </c>
      <c r="J344" s="61">
        <f t="shared" si="24"/>
        <v>1.0565973406068872E-2</v>
      </c>
    </row>
    <row r="345" spans="1:10" ht="18.75" customHeight="1" x14ac:dyDescent="0.25">
      <c r="A345" s="56" t="s">
        <v>834</v>
      </c>
      <c r="B345" s="56" t="s">
        <v>675</v>
      </c>
      <c r="C345" s="56"/>
      <c r="D345" s="56"/>
      <c r="E345" s="56"/>
      <c r="F345" s="56"/>
      <c r="G345" s="56"/>
      <c r="H345" s="56"/>
      <c r="I345" s="56"/>
      <c r="J345" s="61">
        <f t="shared" si="24"/>
        <v>0</v>
      </c>
    </row>
    <row r="346" spans="1:10" ht="225" x14ac:dyDescent="0.25">
      <c r="C346" s="1" t="s">
        <v>844</v>
      </c>
      <c r="D346">
        <v>11700</v>
      </c>
      <c r="E346">
        <v>5.39</v>
      </c>
      <c r="F346" s="67">
        <v>2.6599999999999999E-2</v>
      </c>
      <c r="G346">
        <v>3089</v>
      </c>
      <c r="H346" s="37">
        <v>19200</v>
      </c>
      <c r="I346" s="37">
        <f>H346/'Building data'!$R$6</f>
        <v>1.3796869835156149</v>
      </c>
      <c r="J346" s="61">
        <f t="shared" si="24"/>
        <v>1.3092396863279919E-2</v>
      </c>
    </row>
    <row r="347" spans="1:10" ht="135" x14ac:dyDescent="0.25">
      <c r="C347" s="1" t="s">
        <v>845</v>
      </c>
      <c r="D347">
        <v>17400</v>
      </c>
      <c r="E347">
        <v>8.01</v>
      </c>
      <c r="F347" s="67">
        <v>3.9600000000000003E-2</v>
      </c>
      <c r="G347">
        <v>4594</v>
      </c>
      <c r="H347" s="37">
        <v>7387</v>
      </c>
      <c r="I347" s="37">
        <f>H347/'Building data'!$R$6</f>
        <v>0.53082019516822121</v>
      </c>
      <c r="J347" s="61">
        <f t="shared" si="24"/>
        <v>5.0371633140129561E-3</v>
      </c>
    </row>
    <row r="348" spans="1:10" ht="90" x14ac:dyDescent="0.25">
      <c r="C348" s="1" t="s">
        <v>846</v>
      </c>
      <c r="D348">
        <v>8300</v>
      </c>
      <c r="E348">
        <v>3.82</v>
      </c>
      <c r="F348" s="67">
        <v>1.89E-2</v>
      </c>
      <c r="G348">
        <v>2191</v>
      </c>
      <c r="H348" s="37">
        <v>3150</v>
      </c>
      <c r="I348" s="37">
        <f>H348/'Building data'!$R$6</f>
        <v>0.22635489573303055</v>
      </c>
      <c r="J348" s="61">
        <f t="shared" si="24"/>
        <v>2.1479713603818618E-3</v>
      </c>
    </row>
    <row r="349" spans="1:10" x14ac:dyDescent="0.25">
      <c r="G349" s="65" t="s">
        <v>678</v>
      </c>
      <c r="H349" s="66">
        <f>SUM(H336:H348)</f>
        <v>237318</v>
      </c>
      <c r="I349" s="66">
        <f>H349/'Building data'!$R$6</f>
        <v>17.053362268435347</v>
      </c>
      <c r="J349" s="67"/>
    </row>
    <row r="352" spans="1:10" ht="18.75" customHeight="1" x14ac:dyDescent="0.25">
      <c r="A352" s="50" t="s">
        <v>847</v>
      </c>
      <c r="B352" s="56" t="s">
        <v>6</v>
      </c>
      <c r="C352" s="56"/>
      <c r="D352" s="56"/>
      <c r="E352" s="56"/>
      <c r="F352" s="56"/>
      <c r="G352" s="56"/>
      <c r="H352" s="56"/>
      <c r="I352" s="50"/>
      <c r="J352" s="57"/>
    </row>
    <row r="353" spans="1:10" ht="75" x14ac:dyDescent="0.25">
      <c r="A353" s="58"/>
      <c r="B353" s="58"/>
      <c r="C353" s="59" t="s">
        <v>680</v>
      </c>
      <c r="D353" s="58">
        <v>100401</v>
      </c>
      <c r="E353" s="58">
        <v>30.5</v>
      </c>
      <c r="F353" s="68">
        <v>0.185</v>
      </c>
      <c r="G353" s="58">
        <v>26506</v>
      </c>
      <c r="H353" s="60">
        <v>109500</v>
      </c>
      <c r="I353" s="37">
        <f>H353/'Building data'!$R$6</f>
        <v>7.8685273278624912</v>
      </c>
      <c r="J353" s="61">
        <f t="shared" ref="J353:J361" si="25">H353/$H$14</f>
        <v>7.4667575860893287E-2</v>
      </c>
    </row>
    <row r="354" spans="1:10" ht="45" x14ac:dyDescent="0.25">
      <c r="C354" s="1" t="s">
        <v>687</v>
      </c>
      <c r="D354">
        <v>36978</v>
      </c>
      <c r="E354">
        <v>11.2</v>
      </c>
      <c r="F354" s="67">
        <v>6.8000000000000005E-2</v>
      </c>
      <c r="G354">
        <v>9762</v>
      </c>
      <c r="H354" s="37">
        <v>20300</v>
      </c>
      <c r="I354" s="37">
        <f>H354/'Building data'!$R$6</f>
        <v>1.4587315502795302</v>
      </c>
      <c r="J354" s="61">
        <f t="shared" si="25"/>
        <v>1.3842482100238664E-2</v>
      </c>
    </row>
    <row r="355" spans="1:10" ht="90" x14ac:dyDescent="0.25">
      <c r="C355" s="1" t="s">
        <v>681</v>
      </c>
      <c r="D355">
        <v>22034</v>
      </c>
      <c r="E355">
        <v>6.7</v>
      </c>
      <c r="F355" s="67">
        <v>4.1000000000000002E-2</v>
      </c>
      <c r="G355">
        <v>5817</v>
      </c>
      <c r="H355" s="37">
        <v>38900</v>
      </c>
      <c r="I355" s="37">
        <f>H355/'Building data'!$R$6</f>
        <v>2.795303315560282</v>
      </c>
      <c r="J355" s="61">
        <f t="shared" si="25"/>
        <v>2.6525741561541083E-2</v>
      </c>
    </row>
    <row r="356" spans="1:10" ht="45" x14ac:dyDescent="0.25">
      <c r="C356" s="1" t="s">
        <v>682</v>
      </c>
      <c r="D356">
        <v>21889</v>
      </c>
      <c r="E356">
        <v>6.6</v>
      </c>
      <c r="F356" s="67">
        <v>0.04</v>
      </c>
      <c r="G356">
        <v>5779</v>
      </c>
      <c r="H356" s="37">
        <v>28500</v>
      </c>
      <c r="I356" s="37">
        <f>H356/'Building data'!$R$6</f>
        <v>2.0479728661559906</v>
      </c>
      <c r="J356" s="61">
        <f t="shared" si="25"/>
        <v>1.943402659393113E-2</v>
      </c>
    </row>
    <row r="357" spans="1:10" x14ac:dyDescent="0.25">
      <c r="C357" s="1" t="s">
        <v>683</v>
      </c>
      <c r="D357">
        <v>1616</v>
      </c>
      <c r="E357">
        <v>0.5</v>
      </c>
      <c r="F357" s="67">
        <v>3.0000000000000001E-3</v>
      </c>
      <c r="G357">
        <v>427</v>
      </c>
      <c r="H357" s="37">
        <v>7700</v>
      </c>
      <c r="I357" s="37">
        <f>H357/'Building data'!$R$6</f>
        <v>0.55331196734740806</v>
      </c>
      <c r="J357" s="61">
        <f t="shared" si="25"/>
        <v>5.2505966587112173E-3</v>
      </c>
    </row>
    <row r="358" spans="1:10" ht="18.75" customHeight="1" x14ac:dyDescent="0.25">
      <c r="A358" s="56" t="s">
        <v>847</v>
      </c>
      <c r="B358" s="56" t="s">
        <v>675</v>
      </c>
      <c r="C358" s="56"/>
      <c r="D358" s="56"/>
      <c r="E358" s="56"/>
      <c r="F358" s="56"/>
      <c r="G358" s="56"/>
      <c r="H358" s="56"/>
      <c r="I358" s="56"/>
      <c r="J358" s="61">
        <f t="shared" si="25"/>
        <v>0</v>
      </c>
    </row>
    <row r="359" spans="1:10" x14ac:dyDescent="0.25">
      <c r="C359" s="1" t="s">
        <v>676</v>
      </c>
      <c r="D359">
        <v>9986</v>
      </c>
      <c r="E359">
        <v>3</v>
      </c>
      <c r="F359" s="67">
        <v>1.7999999999999999E-2</v>
      </c>
      <c r="G359">
        <v>2636</v>
      </c>
      <c r="H359" s="37">
        <v>22200</v>
      </c>
      <c r="I359" s="37">
        <f>H359/'Building data'!$R$6</f>
        <v>1.5952630746899297</v>
      </c>
      <c r="J359" s="61">
        <f t="shared" si="25"/>
        <v>1.5138083873167405E-2</v>
      </c>
    </row>
    <row r="360" spans="1:10" ht="30" x14ac:dyDescent="0.25">
      <c r="C360" s="1" t="s">
        <v>688</v>
      </c>
      <c r="D360">
        <v>9240</v>
      </c>
      <c r="E360">
        <v>2.8</v>
      </c>
      <c r="F360" s="67">
        <v>1.7000000000000001E-2</v>
      </c>
      <c r="G360">
        <v>2439</v>
      </c>
      <c r="H360" s="37">
        <v>2200</v>
      </c>
      <c r="I360" s="37">
        <f>H360/'Building data'!$R$6</f>
        <v>0.15808913352783086</v>
      </c>
      <c r="J360" s="61">
        <f t="shared" si="25"/>
        <v>1.5001704739174906E-3</v>
      </c>
    </row>
    <row r="361" spans="1:10" x14ac:dyDescent="0.25">
      <c r="C361" t="s">
        <v>684</v>
      </c>
      <c r="D361">
        <v>-11610</v>
      </c>
      <c r="E361">
        <v>-3.5</v>
      </c>
      <c r="F361" s="67">
        <v>-2.1000000000000001E-2</v>
      </c>
      <c r="G361">
        <v>-3065</v>
      </c>
      <c r="H361" s="37">
        <v>9900</v>
      </c>
      <c r="I361" s="37">
        <f>H361/'Building data'!$R$6</f>
        <v>0.71140110087523889</v>
      </c>
      <c r="J361" s="61">
        <f t="shared" si="25"/>
        <v>6.7507671326287079E-3</v>
      </c>
    </row>
    <row r="362" spans="1:10" x14ac:dyDescent="0.25">
      <c r="G362" s="65" t="s">
        <v>678</v>
      </c>
      <c r="H362" s="66">
        <f>SUM(H353:H361)</f>
        <v>239200</v>
      </c>
      <c r="I362" s="66">
        <f>H362/'Building data'!$R$6</f>
        <v>17.188600336298702</v>
      </c>
      <c r="J362" s="67"/>
    </row>
    <row r="365" spans="1:10" ht="18.75" customHeight="1" x14ac:dyDescent="0.25">
      <c r="A365" s="50" t="s">
        <v>848</v>
      </c>
      <c r="B365" s="56" t="s">
        <v>6</v>
      </c>
      <c r="C365" s="56"/>
      <c r="D365" s="56"/>
      <c r="E365" s="56"/>
      <c r="F365" s="56"/>
      <c r="G365" s="56"/>
      <c r="H365" s="56"/>
      <c r="I365" s="50"/>
      <c r="J365" s="57"/>
    </row>
    <row r="366" spans="1:10" ht="105" x14ac:dyDescent="0.25">
      <c r="A366" s="58"/>
      <c r="B366" s="58"/>
      <c r="C366" s="59" t="s">
        <v>836</v>
      </c>
      <c r="D366" s="58">
        <v>141200</v>
      </c>
      <c r="E366" s="58">
        <v>44.14</v>
      </c>
      <c r="F366" s="68">
        <v>0.2281</v>
      </c>
      <c r="G366" s="58">
        <v>37276.800000000003</v>
      </c>
      <c r="H366" s="60">
        <v>231789</v>
      </c>
      <c r="I366" s="37">
        <f>H366/'Building data'!$R$6</f>
        <v>16.656055532401087</v>
      </c>
      <c r="J366" s="61">
        <f t="shared" ref="J366:J376" si="26">H366/$H$14</f>
        <v>0.15805591544493691</v>
      </c>
    </row>
    <row r="367" spans="1:10" ht="60" x14ac:dyDescent="0.25">
      <c r="C367" s="1" t="s">
        <v>849</v>
      </c>
      <c r="D367">
        <v>300</v>
      </c>
      <c r="E367">
        <v>0.09</v>
      </c>
      <c r="F367" s="67">
        <v>5.0000000000000001E-4</v>
      </c>
      <c r="G367">
        <v>79.2</v>
      </c>
      <c r="H367" s="37">
        <v>1800</v>
      </c>
      <c r="I367" s="37">
        <f>H367/'Building data'!$R$6</f>
        <v>0.12934565470458889</v>
      </c>
      <c r="J367" s="61">
        <f t="shared" si="26"/>
        <v>1.2274122059324924E-3</v>
      </c>
    </row>
    <row r="368" spans="1:10" ht="45" x14ac:dyDescent="0.25">
      <c r="C368" s="1" t="s">
        <v>850</v>
      </c>
      <c r="D368">
        <v>17200</v>
      </c>
      <c r="E368">
        <v>5.38</v>
      </c>
      <c r="F368" s="67">
        <v>2.7799999999999998E-2</v>
      </c>
      <c r="G368">
        <v>4540.8</v>
      </c>
      <c r="H368" s="37">
        <v>28207</v>
      </c>
      <c r="I368" s="37">
        <f>H368/'Building data'!$R$6</f>
        <v>2.0269182679179658</v>
      </c>
      <c r="J368" s="61">
        <f t="shared" si="26"/>
        <v>1.9234231162632117E-2</v>
      </c>
    </row>
    <row r="369" spans="1:10" ht="45" x14ac:dyDescent="0.25">
      <c r="C369" s="1" t="s">
        <v>851</v>
      </c>
      <c r="D369">
        <v>900</v>
      </c>
      <c r="E369">
        <v>0.28000000000000003</v>
      </c>
      <c r="F369" s="67">
        <v>1.5E-3</v>
      </c>
      <c r="G369">
        <v>237.6</v>
      </c>
      <c r="H369" s="37">
        <v>340</v>
      </c>
      <c r="I369" s="37">
        <f>H369/'Building data'!$R$6</f>
        <v>2.4431956999755679E-2</v>
      </c>
      <c r="J369" s="61">
        <f t="shared" si="26"/>
        <v>2.3184452778724854E-4</v>
      </c>
    </row>
    <row r="370" spans="1:10" ht="45" x14ac:dyDescent="0.25">
      <c r="C370" s="1" t="s">
        <v>852</v>
      </c>
      <c r="D370">
        <v>17200</v>
      </c>
      <c r="E370">
        <v>5.38</v>
      </c>
      <c r="F370" s="67">
        <v>2.7799999999999998E-2</v>
      </c>
      <c r="G370">
        <v>4540.8</v>
      </c>
      <c r="H370" s="37">
        <v>12492</v>
      </c>
      <c r="I370" s="37">
        <f>H370/'Building data'!$R$6</f>
        <v>0.89765884364984694</v>
      </c>
      <c r="J370" s="61">
        <f t="shared" si="26"/>
        <v>8.5182407091714974E-3</v>
      </c>
    </row>
    <row r="371" spans="1:10" ht="45" x14ac:dyDescent="0.25">
      <c r="C371" s="1" t="s">
        <v>853</v>
      </c>
      <c r="D371">
        <v>2800</v>
      </c>
      <c r="E371">
        <v>0.88</v>
      </c>
      <c r="F371" s="67">
        <v>4.4999999999999997E-3</v>
      </c>
      <c r="G371">
        <v>739.2</v>
      </c>
      <c r="H371" s="37">
        <v>1871</v>
      </c>
      <c r="I371" s="37">
        <f>H371/'Building data'!$R$6</f>
        <v>0.13444762219571435</v>
      </c>
      <c r="J371" s="61">
        <f t="shared" si="26"/>
        <v>1.2758267984998295E-3</v>
      </c>
    </row>
    <row r="372" spans="1:10" ht="105" x14ac:dyDescent="0.25">
      <c r="A372" s="62"/>
      <c r="B372" s="62"/>
      <c r="C372" s="63" t="s">
        <v>854</v>
      </c>
      <c r="D372" s="62">
        <v>12100</v>
      </c>
      <c r="E372" s="62">
        <v>3.78</v>
      </c>
      <c r="F372" s="69">
        <v>1.95E-2</v>
      </c>
      <c r="G372" s="62">
        <v>3194.4</v>
      </c>
      <c r="H372" s="64">
        <v>33213</v>
      </c>
      <c r="I372" s="64">
        <f>H372/'Building data'!$R$6</f>
        <v>2.3866429053908393</v>
      </c>
      <c r="J372" s="61">
        <f t="shared" si="26"/>
        <v>2.264780088646437E-2</v>
      </c>
    </row>
    <row r="373" spans="1:10" ht="18.75" customHeight="1" x14ac:dyDescent="0.25">
      <c r="A373" s="56" t="s">
        <v>848</v>
      </c>
      <c r="B373" s="56" t="s">
        <v>675</v>
      </c>
      <c r="C373" s="56"/>
      <c r="D373" s="56"/>
      <c r="E373" s="56"/>
      <c r="F373" s="56"/>
      <c r="G373" s="56"/>
      <c r="H373" s="56"/>
      <c r="I373" s="56"/>
      <c r="J373" s="61">
        <f t="shared" si="26"/>
        <v>0</v>
      </c>
    </row>
    <row r="374" spans="1:10" ht="225" x14ac:dyDescent="0.25">
      <c r="C374" s="1" t="s">
        <v>844</v>
      </c>
      <c r="D374">
        <v>16500</v>
      </c>
      <c r="E374">
        <v>5.16</v>
      </c>
      <c r="F374" s="67">
        <v>2.6599999999999999E-2</v>
      </c>
      <c r="G374">
        <v>4356</v>
      </c>
      <c r="H374" s="37">
        <v>19200</v>
      </c>
      <c r="I374" s="37">
        <f>H374/'Building data'!$R$6</f>
        <v>1.3796869835156149</v>
      </c>
      <c r="J374" s="61">
        <f t="shared" si="26"/>
        <v>1.3092396863279919E-2</v>
      </c>
    </row>
    <row r="375" spans="1:10" ht="135" x14ac:dyDescent="0.25">
      <c r="C375" s="1" t="s">
        <v>845</v>
      </c>
      <c r="D375">
        <v>31300</v>
      </c>
      <c r="E375">
        <v>9.7899999999999991</v>
      </c>
      <c r="F375" s="67">
        <v>5.0599999999999999E-2</v>
      </c>
      <c r="G375">
        <v>8263</v>
      </c>
      <c r="H375" s="37">
        <v>12209</v>
      </c>
      <c r="I375" s="37">
        <f>H375/'Building data'!$R$6</f>
        <v>0.87732283238240316</v>
      </c>
      <c r="J375" s="61">
        <f t="shared" si="26"/>
        <v>8.3252642345721106E-3</v>
      </c>
    </row>
    <row r="376" spans="1:10" ht="120" x14ac:dyDescent="0.25">
      <c r="C376" s="1" t="s">
        <v>855</v>
      </c>
      <c r="D376">
        <v>5900</v>
      </c>
      <c r="E376">
        <v>1.84</v>
      </c>
      <c r="F376" s="67">
        <v>9.4999999999999998E-3</v>
      </c>
      <c r="G376">
        <v>1558</v>
      </c>
      <c r="H376" s="37">
        <v>3339</v>
      </c>
      <c r="I376" s="37">
        <f>H376/'Building data'!$R$6</f>
        <v>0.2399361894770124</v>
      </c>
      <c r="J376" s="61">
        <f t="shared" si="26"/>
        <v>2.2768496420047732E-3</v>
      </c>
    </row>
    <row r="377" spans="1:10" x14ac:dyDescent="0.25">
      <c r="G377" s="65" t="s">
        <v>678</v>
      </c>
      <c r="H377" s="66">
        <f>SUM(H366:H376)</f>
        <v>344460</v>
      </c>
      <c r="I377" s="66">
        <f>H377/'Building data'!$R$6</f>
        <v>24.752446788634828</v>
      </c>
      <c r="J377" s="67"/>
    </row>
    <row r="380" spans="1:10" ht="18.75" customHeight="1" x14ac:dyDescent="0.25">
      <c r="A380" s="50" t="s">
        <v>856</v>
      </c>
      <c r="B380" s="56" t="s">
        <v>6</v>
      </c>
      <c r="C380" s="56"/>
      <c r="D380" s="56"/>
      <c r="E380" s="56"/>
      <c r="F380" s="56"/>
      <c r="G380" s="56"/>
      <c r="H380" s="56"/>
      <c r="I380" s="50"/>
      <c r="J380" s="57"/>
    </row>
    <row r="381" spans="1:10" ht="225" x14ac:dyDescent="0.25">
      <c r="A381" s="58"/>
      <c r="B381" s="58"/>
      <c r="C381" s="59" t="s">
        <v>857</v>
      </c>
      <c r="D381" s="58">
        <v>115314</v>
      </c>
      <c r="E381" s="58">
        <v>22.4</v>
      </c>
      <c r="F381" s="58">
        <v>12.8</v>
      </c>
      <c r="G381" s="58">
        <v>30443</v>
      </c>
      <c r="H381" s="60">
        <v>122600</v>
      </c>
      <c r="I381" s="37">
        <f>H381/'Building data'!$R$6</f>
        <v>8.8098762593236657</v>
      </c>
      <c r="J381" s="61">
        <f t="shared" ref="J381:J391" si="27">H381/$H$14</f>
        <v>8.3600409137401979E-2</v>
      </c>
    </row>
    <row r="382" spans="1:10" ht="165" x14ac:dyDescent="0.25">
      <c r="C382" s="1" t="s">
        <v>858</v>
      </c>
      <c r="D382">
        <v>68833</v>
      </c>
      <c r="E382">
        <v>13.4</v>
      </c>
      <c r="F382">
        <v>7.6</v>
      </c>
      <c r="G382">
        <v>18172</v>
      </c>
      <c r="H382" s="37">
        <v>56800</v>
      </c>
      <c r="I382" s="37">
        <f>H382/'Building data'!$R$6</f>
        <v>4.0815739929003607</v>
      </c>
      <c r="J382" s="61">
        <f t="shared" si="27"/>
        <v>3.8731674053869757E-2</v>
      </c>
    </row>
    <row r="383" spans="1:10" ht="210" x14ac:dyDescent="0.25">
      <c r="C383" s="1" t="s">
        <v>859</v>
      </c>
      <c r="D383">
        <v>12666</v>
      </c>
      <c r="E383">
        <v>2.5</v>
      </c>
      <c r="F383">
        <v>1.4</v>
      </c>
      <c r="G383">
        <v>3344</v>
      </c>
      <c r="H383" s="37">
        <v>14700</v>
      </c>
      <c r="I383" s="37">
        <f>H383/'Building data'!$R$6</f>
        <v>1.0563228467541426</v>
      </c>
      <c r="J383" s="61">
        <f t="shared" si="27"/>
        <v>1.0023866348448688E-2</v>
      </c>
    </row>
    <row r="384" spans="1:10" ht="90" x14ac:dyDescent="0.25">
      <c r="C384" s="1" t="s">
        <v>860</v>
      </c>
      <c r="D384">
        <v>38706</v>
      </c>
      <c r="E384">
        <v>7.5</v>
      </c>
      <c r="F384">
        <v>4.3</v>
      </c>
      <c r="G384">
        <v>10218</v>
      </c>
      <c r="H384" s="37">
        <v>21000</v>
      </c>
      <c r="I384" s="37">
        <f>H384/'Building data'!$R$6</f>
        <v>1.5090326382202037</v>
      </c>
      <c r="J384" s="61">
        <f t="shared" si="27"/>
        <v>1.4319809069212411E-2</v>
      </c>
    </row>
    <row r="385" spans="1:10" ht="75" x14ac:dyDescent="0.25">
      <c r="C385" s="1" t="s">
        <v>727</v>
      </c>
      <c r="D385">
        <v>33297</v>
      </c>
      <c r="E385">
        <v>6.5</v>
      </c>
      <c r="F385">
        <v>3.7</v>
      </c>
      <c r="G385">
        <v>8790</v>
      </c>
      <c r="H385" s="37">
        <v>45700</v>
      </c>
      <c r="I385" s="37">
        <f>H385/'Building data'!$R$6</f>
        <v>3.2839424555553958</v>
      </c>
      <c r="J385" s="61">
        <f t="shared" si="27"/>
        <v>3.1162632117286055E-2</v>
      </c>
    </row>
    <row r="386" spans="1:10" ht="30" x14ac:dyDescent="0.25">
      <c r="C386" s="1" t="s">
        <v>785</v>
      </c>
      <c r="D386">
        <v>33334</v>
      </c>
      <c r="E386">
        <v>6.5</v>
      </c>
      <c r="F386">
        <v>3.7</v>
      </c>
      <c r="G386">
        <v>8800</v>
      </c>
      <c r="H386" s="37">
        <v>33000</v>
      </c>
      <c r="I386" s="37">
        <f>H386/'Building data'!$R$6</f>
        <v>2.3713370029174632</v>
      </c>
      <c r="J386" s="61">
        <f t="shared" si="27"/>
        <v>2.250255710876236E-2</v>
      </c>
    </row>
    <row r="387" spans="1:10" ht="60" x14ac:dyDescent="0.25">
      <c r="C387" s="1" t="s">
        <v>861</v>
      </c>
      <c r="D387">
        <v>104</v>
      </c>
      <c r="E387">
        <v>0</v>
      </c>
      <c r="F387">
        <v>0</v>
      </c>
      <c r="G387">
        <v>27</v>
      </c>
      <c r="H387" s="37">
        <v>2500</v>
      </c>
      <c r="I387" s="37">
        <f>H387/'Building data'!$R$6</f>
        <v>0.17964674264526234</v>
      </c>
      <c r="J387" s="61">
        <f t="shared" si="27"/>
        <v>1.7047391749062393E-3</v>
      </c>
    </row>
    <row r="388" spans="1:10" ht="30" x14ac:dyDescent="0.25">
      <c r="A388" s="62"/>
      <c r="B388" s="62"/>
      <c r="C388" s="63" t="s">
        <v>787</v>
      </c>
      <c r="D388" s="62">
        <v>-11944</v>
      </c>
      <c r="E388" s="62">
        <v>-2.2999999999999998</v>
      </c>
      <c r="F388" s="62">
        <v>-1.3</v>
      </c>
      <c r="G388" s="62">
        <v>-3153</v>
      </c>
      <c r="H388" s="71" t="s">
        <v>64</v>
      </c>
      <c r="I388" s="64" t="e">
        <f>H388/'Building data'!$R$6</f>
        <v>#VALUE!</v>
      </c>
      <c r="J388" s="61" t="e">
        <f t="shared" si="27"/>
        <v>#VALUE!</v>
      </c>
    </row>
    <row r="389" spans="1:10" ht="18.75" customHeight="1" x14ac:dyDescent="0.25">
      <c r="A389" s="56" t="s">
        <v>856</v>
      </c>
      <c r="B389" s="56" t="s">
        <v>675</v>
      </c>
      <c r="C389" s="56"/>
      <c r="D389" s="56"/>
      <c r="E389" s="56"/>
      <c r="F389" s="56"/>
      <c r="G389" s="56"/>
      <c r="H389" s="56"/>
      <c r="I389" s="56"/>
      <c r="J389" s="61">
        <f t="shared" si="27"/>
        <v>0</v>
      </c>
    </row>
    <row r="390" spans="1:10" ht="150" x14ac:dyDescent="0.25">
      <c r="C390" s="1" t="s">
        <v>862</v>
      </c>
      <c r="D390">
        <v>25079</v>
      </c>
      <c r="E390">
        <v>4.9000000000000004</v>
      </c>
      <c r="F390">
        <v>2.8</v>
      </c>
      <c r="G390">
        <v>6621</v>
      </c>
      <c r="H390" s="37">
        <v>36200</v>
      </c>
      <c r="I390" s="37">
        <f>H390/'Building data'!$R$6</f>
        <v>2.6012848335033989</v>
      </c>
      <c r="J390" s="61">
        <f t="shared" si="27"/>
        <v>2.4684623252642347E-2</v>
      </c>
    </row>
    <row r="391" spans="1:10" ht="150" x14ac:dyDescent="0.25">
      <c r="C391" s="1" t="s">
        <v>863</v>
      </c>
      <c r="D391">
        <v>19997</v>
      </c>
      <c r="E391">
        <v>3.9</v>
      </c>
      <c r="F391">
        <v>2.2000000000000002</v>
      </c>
      <c r="G391">
        <v>5279</v>
      </c>
      <c r="H391" s="37">
        <v>18100</v>
      </c>
      <c r="I391" s="37">
        <f>H391/'Building data'!$R$6</f>
        <v>1.3006424167516994</v>
      </c>
      <c r="J391" s="61">
        <f t="shared" si="27"/>
        <v>1.2342311626321174E-2</v>
      </c>
    </row>
    <row r="392" spans="1:10" x14ac:dyDescent="0.25">
      <c r="G392" s="65" t="s">
        <v>678</v>
      </c>
      <c r="H392" s="66">
        <f>SUM(H381:H391)</f>
        <v>350600</v>
      </c>
      <c r="I392" s="66">
        <f>H392/'Building data'!$R$6</f>
        <v>25.193659188571591</v>
      </c>
      <c r="J392" s="67"/>
    </row>
    <row r="395" spans="1:10" ht="18.75" customHeight="1" x14ac:dyDescent="0.25">
      <c r="A395" s="50" t="s">
        <v>864</v>
      </c>
      <c r="B395" s="56" t="s">
        <v>6</v>
      </c>
      <c r="C395" s="56"/>
      <c r="D395" s="56"/>
      <c r="E395" s="56"/>
      <c r="F395" s="56"/>
      <c r="G395" s="56"/>
      <c r="H395" s="56"/>
      <c r="I395" s="50"/>
      <c r="J395" s="57"/>
    </row>
    <row r="396" spans="1:10" ht="75" x14ac:dyDescent="0.25">
      <c r="A396" s="58"/>
      <c r="B396" s="58"/>
      <c r="C396" s="59" t="s">
        <v>680</v>
      </c>
      <c r="D396" s="58">
        <v>210552</v>
      </c>
      <c r="E396" s="58">
        <v>38.799999999999997</v>
      </c>
      <c r="F396" s="68">
        <v>0.19700000000000001</v>
      </c>
      <c r="G396" s="58">
        <v>55586</v>
      </c>
      <c r="H396" s="60">
        <v>178800</v>
      </c>
      <c r="I396" s="37">
        <f>H396/'Building data'!$R$6</f>
        <v>12.848335033989162</v>
      </c>
      <c r="J396" s="61">
        <f t="shared" ref="J396:J405" si="28">H396/$H$14</f>
        <v>0.12192294578929423</v>
      </c>
    </row>
    <row r="397" spans="1:10" ht="45" x14ac:dyDescent="0.25">
      <c r="C397" s="1" t="s">
        <v>865</v>
      </c>
      <c r="D397">
        <v>83096</v>
      </c>
      <c r="E397">
        <v>15.3</v>
      </c>
      <c r="F397" s="67">
        <v>7.8E-2</v>
      </c>
      <c r="G397">
        <v>21937</v>
      </c>
      <c r="H397" s="37">
        <v>83000</v>
      </c>
      <c r="I397" s="37">
        <f>H397/'Building data'!$R$6</f>
        <v>5.9642718558227097</v>
      </c>
      <c r="J397" s="61">
        <f t="shared" si="28"/>
        <v>5.6597340606887148E-2</v>
      </c>
    </row>
    <row r="398" spans="1:10" ht="90" x14ac:dyDescent="0.25">
      <c r="C398" s="1" t="s">
        <v>681</v>
      </c>
      <c r="D398">
        <v>39410</v>
      </c>
      <c r="E398">
        <v>7.3</v>
      </c>
      <c r="F398" s="67">
        <v>3.6999999999999998E-2</v>
      </c>
      <c r="G398">
        <v>10404</v>
      </c>
      <c r="H398" s="37">
        <v>66500</v>
      </c>
      <c r="I398" s="37">
        <f>H398/'Building data'!$R$6</f>
        <v>4.7786033543639785</v>
      </c>
      <c r="J398" s="61">
        <f t="shared" si="28"/>
        <v>4.5346062052505964E-2</v>
      </c>
    </row>
    <row r="399" spans="1:10" ht="45" x14ac:dyDescent="0.25">
      <c r="C399" s="1" t="s">
        <v>682</v>
      </c>
      <c r="D399">
        <v>35857</v>
      </c>
      <c r="E399">
        <v>6.6</v>
      </c>
      <c r="F399" s="67">
        <v>3.4000000000000002E-2</v>
      </c>
      <c r="G399">
        <v>9466</v>
      </c>
      <c r="H399" s="37">
        <v>45400</v>
      </c>
      <c r="I399" s="37">
        <f>H399/'Building data'!$R$6</f>
        <v>3.2623848464379641</v>
      </c>
      <c r="J399" s="61">
        <f t="shared" si="28"/>
        <v>3.0958063416297307E-2</v>
      </c>
    </row>
    <row r="400" spans="1:10" ht="60" x14ac:dyDescent="0.25">
      <c r="C400" s="1" t="s">
        <v>700</v>
      </c>
      <c r="D400">
        <v>12412</v>
      </c>
      <c r="E400">
        <v>2.2999999999999998</v>
      </c>
      <c r="F400" s="67">
        <v>1.2E-2</v>
      </c>
      <c r="G400">
        <v>3277</v>
      </c>
      <c r="H400" s="37">
        <v>17500</v>
      </c>
      <c r="I400" s="37">
        <f>H400/'Building data'!$R$6</f>
        <v>1.2575271985168364</v>
      </c>
      <c r="J400" s="61">
        <f t="shared" si="28"/>
        <v>1.1933174224343675E-2</v>
      </c>
    </row>
    <row r="401" spans="1:10" x14ac:dyDescent="0.25">
      <c r="A401" s="62"/>
      <c r="B401" s="62"/>
      <c r="C401" s="63" t="s">
        <v>683</v>
      </c>
      <c r="D401" s="62">
        <v>3238</v>
      </c>
      <c r="E401" s="62">
        <v>0.6</v>
      </c>
      <c r="F401" s="69">
        <v>3.0000000000000001E-3</v>
      </c>
      <c r="G401" s="62">
        <v>855</v>
      </c>
      <c r="H401" s="64">
        <v>14700</v>
      </c>
      <c r="I401" s="64">
        <f>H401/'Building data'!$R$6</f>
        <v>1.0563228467541426</v>
      </c>
      <c r="J401" s="61">
        <f t="shared" si="28"/>
        <v>1.0023866348448688E-2</v>
      </c>
    </row>
    <row r="402" spans="1:10" ht="18.75" customHeight="1" x14ac:dyDescent="0.25">
      <c r="A402" s="56" t="s">
        <v>864</v>
      </c>
      <c r="B402" s="56" t="s">
        <v>675</v>
      </c>
      <c r="C402" s="56"/>
      <c r="D402" s="56"/>
      <c r="E402" s="56"/>
      <c r="F402" s="56"/>
      <c r="G402" s="56"/>
      <c r="H402" s="56"/>
      <c r="I402" s="56"/>
      <c r="J402" s="61">
        <f t="shared" si="28"/>
        <v>0</v>
      </c>
    </row>
    <row r="403" spans="1:10" x14ac:dyDescent="0.25">
      <c r="C403" s="1" t="s">
        <v>676</v>
      </c>
      <c r="D403">
        <v>12100</v>
      </c>
      <c r="E403">
        <v>2.2000000000000002</v>
      </c>
      <c r="F403" s="67">
        <v>1.0999999999999999E-2</v>
      </c>
      <c r="G403">
        <v>3194</v>
      </c>
      <c r="H403" s="37">
        <v>37000</v>
      </c>
      <c r="I403" s="37">
        <f>H403/'Building data'!$R$6</f>
        <v>2.6587717911498827</v>
      </c>
      <c r="J403" s="61">
        <f t="shared" si="28"/>
        <v>2.5230139788612341E-2</v>
      </c>
    </row>
    <row r="404" spans="1:10" ht="30" x14ac:dyDescent="0.25">
      <c r="C404" s="1" t="s">
        <v>688</v>
      </c>
      <c r="D404">
        <v>25410</v>
      </c>
      <c r="E404">
        <v>4.7</v>
      </c>
      <c r="F404" s="67">
        <v>2.4E-2</v>
      </c>
      <c r="G404">
        <v>6708</v>
      </c>
      <c r="H404" s="37">
        <v>3900</v>
      </c>
      <c r="I404" s="37">
        <f>H404/'Building data'!$R$6</f>
        <v>0.28024891852660927</v>
      </c>
      <c r="J404" s="61">
        <f t="shared" si="28"/>
        <v>2.6593931128537332E-3</v>
      </c>
    </row>
    <row r="405" spans="1:10" x14ac:dyDescent="0.25">
      <c r="C405" t="s">
        <v>684</v>
      </c>
      <c r="D405">
        <v>0</v>
      </c>
      <c r="E405">
        <v>0</v>
      </c>
      <c r="F405" s="67">
        <v>0</v>
      </c>
      <c r="G405">
        <v>0</v>
      </c>
      <c r="H405" s="37">
        <v>16300</v>
      </c>
      <c r="I405" s="37">
        <f>H405/'Building data'!$R$6</f>
        <v>1.1712967620471104</v>
      </c>
      <c r="J405" s="61">
        <f t="shared" si="28"/>
        <v>1.111489942038868E-2</v>
      </c>
    </row>
    <row r="406" spans="1:10" x14ac:dyDescent="0.25">
      <c r="G406" s="65" t="s">
        <v>678</v>
      </c>
      <c r="H406" s="66">
        <f>SUM(H396:H405)</f>
        <v>463100</v>
      </c>
      <c r="I406" s="66">
        <f>H406/'Building data'!$R$6</f>
        <v>33.277762607608395</v>
      </c>
      <c r="J406" s="67"/>
    </row>
    <row r="409" spans="1:10" ht="18.75" customHeight="1" x14ac:dyDescent="0.25">
      <c r="A409" s="50" t="s">
        <v>866</v>
      </c>
      <c r="B409" s="56" t="s">
        <v>6</v>
      </c>
      <c r="C409" s="56"/>
      <c r="D409" s="56"/>
      <c r="E409" s="56"/>
      <c r="F409" s="56"/>
      <c r="G409" s="56"/>
      <c r="H409" s="56"/>
      <c r="I409" s="50"/>
      <c r="J409" s="57"/>
    </row>
    <row r="410" spans="1:10" ht="75" x14ac:dyDescent="0.25">
      <c r="A410" s="58"/>
      <c r="B410" s="58"/>
      <c r="C410" s="59" t="s">
        <v>680</v>
      </c>
      <c r="D410" s="58">
        <v>201896</v>
      </c>
      <c r="E410" s="58">
        <v>47.1</v>
      </c>
      <c r="F410" s="68">
        <v>0.254</v>
      </c>
      <c r="G410" s="58">
        <v>53300.6</v>
      </c>
      <c r="H410" s="60">
        <v>191000</v>
      </c>
      <c r="I410" s="37">
        <f>H410/'Building data'!$R$6</f>
        <v>13.725011138098044</v>
      </c>
      <c r="J410" s="61">
        <f t="shared" ref="J410:J419" si="29">H410/$H$14</f>
        <v>0.13024207296283669</v>
      </c>
    </row>
    <row r="411" spans="1:10" ht="45" x14ac:dyDescent="0.25">
      <c r="C411" s="1" t="s">
        <v>687</v>
      </c>
      <c r="D411">
        <v>27987</v>
      </c>
      <c r="E411">
        <v>6.5</v>
      </c>
      <c r="F411" s="67">
        <v>3.5000000000000003E-2</v>
      </c>
      <c r="G411">
        <v>7388.6</v>
      </c>
      <c r="H411" s="37">
        <v>11600</v>
      </c>
      <c r="I411" s="37">
        <f>H411/'Building data'!$R$6</f>
        <v>0.83356088587401733</v>
      </c>
      <c r="J411" s="61">
        <f t="shared" si="29"/>
        <v>7.90998977156495E-3</v>
      </c>
    </row>
    <row r="412" spans="1:10" ht="90" x14ac:dyDescent="0.25">
      <c r="C412" s="1" t="s">
        <v>681</v>
      </c>
      <c r="D412">
        <v>8636</v>
      </c>
      <c r="E412">
        <v>2</v>
      </c>
      <c r="F412" s="67">
        <v>1.0999999999999999E-2</v>
      </c>
      <c r="G412">
        <v>2279.9</v>
      </c>
      <c r="H412" s="37">
        <v>21300</v>
      </c>
      <c r="I412" s="37">
        <f>H412/'Building data'!$R$6</f>
        <v>1.5305902473376352</v>
      </c>
      <c r="J412" s="61">
        <f t="shared" si="29"/>
        <v>1.452437777020116E-2</v>
      </c>
    </row>
    <row r="413" spans="1:10" ht="45" x14ac:dyDescent="0.25">
      <c r="C413" s="1" t="s">
        <v>682</v>
      </c>
      <c r="D413">
        <v>13705</v>
      </c>
      <c r="E413">
        <v>3.2</v>
      </c>
      <c r="F413" s="67">
        <v>1.7000000000000001E-2</v>
      </c>
      <c r="G413">
        <v>3618.2</v>
      </c>
      <c r="H413" s="37">
        <v>16900</v>
      </c>
      <c r="I413" s="37">
        <f>H413/'Building data'!$R$6</f>
        <v>1.2144119802819735</v>
      </c>
      <c r="J413" s="61">
        <f t="shared" si="29"/>
        <v>1.1524036822366178E-2</v>
      </c>
    </row>
    <row r="414" spans="1:10" ht="45" x14ac:dyDescent="0.25">
      <c r="C414" s="1" t="s">
        <v>867</v>
      </c>
      <c r="D414">
        <v>11011</v>
      </c>
      <c r="E414">
        <v>2.6</v>
      </c>
      <c r="F414" s="67">
        <v>1.4E-2</v>
      </c>
      <c r="G414">
        <v>2906.8</v>
      </c>
      <c r="H414" s="37">
        <v>9700</v>
      </c>
      <c r="I414" s="37">
        <f>H414/'Building data'!$R$6</f>
        <v>0.69702936146361794</v>
      </c>
      <c r="J414" s="61">
        <f t="shared" si="29"/>
        <v>6.6143879986362087E-3</v>
      </c>
    </row>
    <row r="415" spans="1:10" x14ac:dyDescent="0.25">
      <c r="A415" s="62"/>
      <c r="B415" s="62"/>
      <c r="C415" s="63" t="s">
        <v>868</v>
      </c>
      <c r="D415" s="62">
        <v>1047</v>
      </c>
      <c r="E415" s="62">
        <v>0.2</v>
      </c>
      <c r="F415" s="69">
        <v>1E-3</v>
      </c>
      <c r="G415" s="62">
        <v>276.5</v>
      </c>
      <c r="H415" s="64">
        <v>3700</v>
      </c>
      <c r="I415" s="64">
        <f>H415/'Building data'!$R$6</f>
        <v>0.26587717911498826</v>
      </c>
      <c r="J415" s="61">
        <f t="shared" si="29"/>
        <v>2.5230139788612344E-3</v>
      </c>
    </row>
    <row r="416" spans="1:10" ht="18.75" customHeight="1" x14ac:dyDescent="0.25">
      <c r="A416" s="56" t="s">
        <v>866</v>
      </c>
      <c r="B416" s="56" t="s">
        <v>675</v>
      </c>
      <c r="C416" s="56"/>
      <c r="D416" s="56"/>
      <c r="E416" s="56"/>
      <c r="F416" s="56"/>
      <c r="G416" s="56"/>
      <c r="H416" s="56"/>
      <c r="I416" s="56"/>
      <c r="J416" s="61">
        <f t="shared" si="29"/>
        <v>0</v>
      </c>
    </row>
    <row r="417" spans="1:10" x14ac:dyDescent="0.25">
      <c r="C417" s="1" t="s">
        <v>676</v>
      </c>
      <c r="D417">
        <v>18420</v>
      </c>
      <c r="E417">
        <v>4.3</v>
      </c>
      <c r="F417" s="67">
        <v>2.3E-2</v>
      </c>
      <c r="G417">
        <v>4862.8999999999996</v>
      </c>
      <c r="H417" s="37">
        <v>27500</v>
      </c>
      <c r="I417" s="37">
        <f>H417/'Building data'!$R$6</f>
        <v>1.9761141690978858</v>
      </c>
      <c r="J417" s="61">
        <f t="shared" si="29"/>
        <v>1.8752130923968633E-2</v>
      </c>
    </row>
    <row r="418" spans="1:10" ht="30" x14ac:dyDescent="0.25">
      <c r="C418" s="1" t="s">
        <v>688</v>
      </c>
      <c r="D418">
        <v>16220</v>
      </c>
      <c r="E418">
        <v>3.8</v>
      </c>
      <c r="F418" s="67">
        <v>0.02</v>
      </c>
      <c r="G418">
        <v>4282.1000000000004</v>
      </c>
      <c r="H418" s="37">
        <v>3100</v>
      </c>
      <c r="I418" s="37">
        <f>H418/'Building data'!$R$6</f>
        <v>0.22276196088012531</v>
      </c>
      <c r="J418" s="61">
        <f t="shared" si="29"/>
        <v>2.1138765768837367E-3</v>
      </c>
    </row>
    <row r="419" spans="1:10" x14ac:dyDescent="0.25">
      <c r="C419" t="s">
        <v>684</v>
      </c>
      <c r="D419">
        <v>15427</v>
      </c>
      <c r="E419">
        <v>3.6</v>
      </c>
      <c r="F419" s="67">
        <v>1.9E-2</v>
      </c>
      <c r="G419">
        <v>4072.8</v>
      </c>
      <c r="H419" s="37">
        <v>12900</v>
      </c>
      <c r="I419" s="37">
        <f>H419/'Building data'!$R$6</f>
        <v>0.92697719204955376</v>
      </c>
      <c r="J419" s="61">
        <f t="shared" si="29"/>
        <v>8.7964541425161955E-3</v>
      </c>
    </row>
    <row r="420" spans="1:10" x14ac:dyDescent="0.25">
      <c r="G420" s="65" t="s">
        <v>678</v>
      </c>
      <c r="H420" s="66">
        <f>SUM(H410:H419)</f>
        <v>297700</v>
      </c>
      <c r="I420" s="66">
        <f>H420/'Building data'!$R$6</f>
        <v>21.39233411419784</v>
      </c>
      <c r="J420" s="67"/>
    </row>
    <row r="423" spans="1:10" ht="18.75" customHeight="1" x14ac:dyDescent="0.25">
      <c r="A423" s="50" t="s">
        <v>869</v>
      </c>
      <c r="B423" s="56" t="s">
        <v>6</v>
      </c>
      <c r="C423" s="56"/>
      <c r="D423" s="56"/>
      <c r="E423" s="56"/>
      <c r="F423" s="56"/>
      <c r="G423" s="56"/>
      <c r="H423" s="56"/>
      <c r="I423" s="50"/>
      <c r="J423" s="57"/>
    </row>
    <row r="424" spans="1:10" ht="75" x14ac:dyDescent="0.25">
      <c r="A424" s="58"/>
      <c r="B424" s="58"/>
      <c r="C424" s="59" t="s">
        <v>680</v>
      </c>
      <c r="D424" s="58">
        <v>70286</v>
      </c>
      <c r="E424" s="58">
        <v>52.9</v>
      </c>
      <c r="F424" s="68">
        <v>0.26300000000000001</v>
      </c>
      <c r="G424" s="58">
        <v>18555</v>
      </c>
      <c r="H424" s="60">
        <v>58100</v>
      </c>
      <c r="I424" s="37">
        <f>H424/'Building data'!$R$6</f>
        <v>4.1749902990758967</v>
      </c>
      <c r="J424" s="61">
        <f t="shared" ref="J424:J432" si="30">H424/$H$14</f>
        <v>3.9618138424821002E-2</v>
      </c>
    </row>
    <row r="425" spans="1:10" ht="75" x14ac:dyDescent="0.25">
      <c r="C425" s="1" t="s">
        <v>680</v>
      </c>
      <c r="D425">
        <v>21929</v>
      </c>
      <c r="E425">
        <v>16.5</v>
      </c>
      <c r="F425" s="67">
        <v>8.2000000000000003E-2</v>
      </c>
      <c r="G425">
        <v>5789</v>
      </c>
      <c r="H425" s="37">
        <v>10500</v>
      </c>
      <c r="I425" s="37">
        <f>H425/'Building data'!$R$6</f>
        <v>0.75451631911010186</v>
      </c>
      <c r="J425" s="61">
        <f t="shared" si="30"/>
        <v>7.1599045346062056E-3</v>
      </c>
    </row>
    <row r="426" spans="1:10" ht="90" x14ac:dyDescent="0.25">
      <c r="C426" s="1" t="s">
        <v>681</v>
      </c>
      <c r="D426">
        <v>11998</v>
      </c>
      <c r="E426">
        <v>9</v>
      </c>
      <c r="F426" s="67">
        <v>4.4999999999999998E-2</v>
      </c>
      <c r="G426">
        <v>3167</v>
      </c>
      <c r="H426" s="37">
        <v>20800</v>
      </c>
      <c r="I426" s="37">
        <f>H426/'Building data'!$R$6</f>
        <v>1.4946608988085828</v>
      </c>
      <c r="J426" s="61">
        <f t="shared" si="30"/>
        <v>1.4183429935219911E-2</v>
      </c>
    </row>
    <row r="427" spans="1:10" ht="45" x14ac:dyDescent="0.25">
      <c r="C427" s="1" t="s">
        <v>682</v>
      </c>
      <c r="D427">
        <v>3639</v>
      </c>
      <c r="E427">
        <v>2.7</v>
      </c>
      <c r="F427" s="67">
        <v>1.4E-2</v>
      </c>
      <c r="G427">
        <v>961</v>
      </c>
      <c r="H427" s="37">
        <v>4500</v>
      </c>
      <c r="I427" s="37">
        <f>H427/'Building data'!$R$6</f>
        <v>0.32336413676147224</v>
      </c>
      <c r="J427" s="61">
        <f t="shared" si="30"/>
        <v>3.0685305148312309E-3</v>
      </c>
    </row>
    <row r="428" spans="1:10" ht="60" x14ac:dyDescent="0.25">
      <c r="A428" s="62"/>
      <c r="B428" s="62"/>
      <c r="C428" s="63" t="s">
        <v>700</v>
      </c>
      <c r="D428" s="62">
        <v>1451</v>
      </c>
      <c r="E428" s="62">
        <v>1.1000000000000001</v>
      </c>
      <c r="F428" s="69">
        <v>5.0000000000000001E-3</v>
      </c>
      <c r="G428" s="62">
        <v>383</v>
      </c>
      <c r="H428" s="64">
        <v>2100</v>
      </c>
      <c r="I428" s="64">
        <f>H428/'Building data'!$R$6</f>
        <v>0.15090326382202038</v>
      </c>
      <c r="J428" s="61">
        <f t="shared" si="30"/>
        <v>1.431980906921241E-3</v>
      </c>
    </row>
    <row r="429" spans="1:10" ht="18.75" customHeight="1" x14ac:dyDescent="0.25">
      <c r="A429" s="56" t="s">
        <v>869</v>
      </c>
      <c r="B429" s="56" t="s">
        <v>675</v>
      </c>
      <c r="C429" s="56"/>
      <c r="D429" s="56"/>
      <c r="E429" s="56"/>
      <c r="F429" s="56"/>
      <c r="G429" s="56"/>
      <c r="H429" s="56"/>
      <c r="I429" s="56"/>
      <c r="J429" s="61">
        <f t="shared" si="30"/>
        <v>0</v>
      </c>
    </row>
    <row r="430" spans="1:10" x14ac:dyDescent="0.25">
      <c r="C430" s="1" t="s">
        <v>676</v>
      </c>
      <c r="D430">
        <v>7068</v>
      </c>
      <c r="E430">
        <v>5.3</v>
      </c>
      <c r="F430" s="67">
        <v>2.5999999999999999E-2</v>
      </c>
      <c r="G430">
        <v>1866</v>
      </c>
      <c r="H430" s="37">
        <v>9600</v>
      </c>
      <c r="I430" s="37">
        <f>H430/'Building data'!$R$6</f>
        <v>0.68984349175780746</v>
      </c>
      <c r="J430" s="61">
        <f t="shared" si="30"/>
        <v>6.5461984316399595E-3</v>
      </c>
    </row>
    <row r="431" spans="1:10" ht="30" x14ac:dyDescent="0.25">
      <c r="C431" s="1" t="s">
        <v>688</v>
      </c>
      <c r="D431">
        <v>6930</v>
      </c>
      <c r="E431">
        <v>5.2</v>
      </c>
      <c r="F431" s="67">
        <v>2.5999999999999999E-2</v>
      </c>
      <c r="G431">
        <v>1830</v>
      </c>
      <c r="H431" s="37">
        <v>1400</v>
      </c>
      <c r="I431" s="37">
        <f>H431/'Building data'!$R$6</f>
        <v>0.10060217588134691</v>
      </c>
      <c r="J431" s="61">
        <f t="shared" si="30"/>
        <v>9.5465393794749406E-4</v>
      </c>
    </row>
    <row r="432" spans="1:10" x14ac:dyDescent="0.25">
      <c r="C432" t="s">
        <v>684</v>
      </c>
      <c r="D432">
        <v>0</v>
      </c>
      <c r="E432">
        <v>0</v>
      </c>
      <c r="F432" s="67">
        <v>0</v>
      </c>
      <c r="G432">
        <v>0</v>
      </c>
      <c r="H432" s="37">
        <v>4000</v>
      </c>
      <c r="I432" s="37">
        <f>H432/'Building data'!$R$6</f>
        <v>0.28743478823241975</v>
      </c>
      <c r="J432" s="61">
        <f t="shared" si="30"/>
        <v>2.7275826798499828E-3</v>
      </c>
    </row>
    <row r="433" spans="1:10" x14ac:dyDescent="0.25">
      <c r="G433" s="65" t="s">
        <v>678</v>
      </c>
      <c r="H433" s="66">
        <f>SUM(H424:H432)</f>
        <v>111000</v>
      </c>
      <c r="I433" s="66">
        <f>H433/'Building data'!$R$6</f>
        <v>7.9763153734496486</v>
      </c>
      <c r="J433" s="67"/>
    </row>
    <row r="436" spans="1:10" ht="18.75" customHeight="1" x14ac:dyDescent="0.25">
      <c r="A436" s="50" t="s">
        <v>870</v>
      </c>
      <c r="B436" s="56" t="s">
        <v>6</v>
      </c>
      <c r="C436" s="56"/>
      <c r="D436" s="56"/>
      <c r="E436" s="56"/>
      <c r="F436" s="56"/>
      <c r="G436" s="56"/>
      <c r="H436" s="56"/>
      <c r="I436" s="50"/>
      <c r="J436" s="57"/>
    </row>
    <row r="437" spans="1:10" ht="225" x14ac:dyDescent="0.25">
      <c r="A437" s="58"/>
      <c r="B437" s="58"/>
      <c r="C437" s="59" t="s">
        <v>857</v>
      </c>
      <c r="D437" s="58">
        <v>175159</v>
      </c>
      <c r="E437" s="58">
        <v>40.9</v>
      </c>
      <c r="F437" s="58">
        <v>21.5</v>
      </c>
      <c r="G437" s="58">
        <v>46242</v>
      </c>
      <c r="H437" s="60">
        <v>150100</v>
      </c>
      <c r="I437" s="37">
        <f>H437/'Building data'!$R$6</f>
        <v>10.785990428421551</v>
      </c>
      <c r="J437" s="61">
        <f t="shared" ref="J437:J445" si="31">H437/$H$14</f>
        <v>0.10235254006137061</v>
      </c>
    </row>
    <row r="438" spans="1:10" ht="210" x14ac:dyDescent="0.25">
      <c r="C438" s="1" t="s">
        <v>859</v>
      </c>
      <c r="D438">
        <v>15422</v>
      </c>
      <c r="E438">
        <v>3.6</v>
      </c>
      <c r="F438">
        <v>1.9</v>
      </c>
      <c r="G438">
        <v>4071</v>
      </c>
      <c r="H438" s="37">
        <v>17800</v>
      </c>
      <c r="I438" s="37">
        <f>H438/'Building data'!$R$6</f>
        <v>1.279084807634268</v>
      </c>
      <c r="J438" s="61">
        <f t="shared" si="31"/>
        <v>1.2137742925332424E-2</v>
      </c>
    </row>
    <row r="439" spans="1:10" ht="75" x14ac:dyDescent="0.25">
      <c r="C439" s="1" t="s">
        <v>727</v>
      </c>
      <c r="D439">
        <v>22150</v>
      </c>
      <c r="E439">
        <v>5.2</v>
      </c>
      <c r="F439">
        <v>2.7</v>
      </c>
      <c r="G439">
        <v>5848</v>
      </c>
      <c r="H439" s="37">
        <v>35300</v>
      </c>
      <c r="I439" s="37">
        <f>H439/'Building data'!$R$6</f>
        <v>2.5366120061511044</v>
      </c>
      <c r="J439" s="61">
        <f t="shared" si="31"/>
        <v>2.4070917149676099E-2</v>
      </c>
    </row>
    <row r="440" spans="1:10" ht="30" x14ac:dyDescent="0.25">
      <c r="C440" s="1" t="s">
        <v>785</v>
      </c>
      <c r="D440">
        <v>29715</v>
      </c>
      <c r="E440">
        <v>6.9</v>
      </c>
      <c r="F440">
        <v>3.6</v>
      </c>
      <c r="G440">
        <v>7845</v>
      </c>
      <c r="H440" s="37">
        <v>29300</v>
      </c>
      <c r="I440" s="37">
        <f>H440/'Building data'!$R$6</f>
        <v>2.1054598238024749</v>
      </c>
      <c r="J440" s="61">
        <f t="shared" si="31"/>
        <v>1.9979543129901123E-2</v>
      </c>
    </row>
    <row r="441" spans="1:10" ht="60" x14ac:dyDescent="0.25">
      <c r="C441" s="1" t="s">
        <v>861</v>
      </c>
      <c r="D441">
        <v>150</v>
      </c>
      <c r="E441">
        <v>0</v>
      </c>
      <c r="F441">
        <v>0</v>
      </c>
      <c r="G441">
        <v>40</v>
      </c>
      <c r="H441" s="37">
        <v>2400</v>
      </c>
      <c r="I441" s="37">
        <f>H441/'Building data'!$R$6</f>
        <v>0.17246087293945186</v>
      </c>
      <c r="J441" s="61">
        <f t="shared" si="31"/>
        <v>1.6365496079099899E-3</v>
      </c>
    </row>
    <row r="442" spans="1:10" ht="30" x14ac:dyDescent="0.25">
      <c r="A442" s="62"/>
      <c r="B442" s="62"/>
      <c r="C442" s="63" t="s">
        <v>787</v>
      </c>
      <c r="D442" s="62">
        <v>27982</v>
      </c>
      <c r="E442" s="62">
        <v>6.5</v>
      </c>
      <c r="F442" s="62">
        <v>3.4</v>
      </c>
      <c r="G442" s="62">
        <v>7387</v>
      </c>
      <c r="H442" s="71" t="s">
        <v>64</v>
      </c>
      <c r="I442" s="64" t="e">
        <f>H442/'Building data'!$R$6</f>
        <v>#VALUE!</v>
      </c>
      <c r="J442" s="61" t="e">
        <f t="shared" si="31"/>
        <v>#VALUE!</v>
      </c>
    </row>
    <row r="443" spans="1:10" ht="18.75" customHeight="1" x14ac:dyDescent="0.25">
      <c r="A443" s="56" t="s">
        <v>870</v>
      </c>
      <c r="B443" s="56" t="s">
        <v>675</v>
      </c>
      <c r="C443" s="56"/>
      <c r="D443" s="56"/>
      <c r="E443" s="56"/>
      <c r="F443" s="56"/>
      <c r="G443" s="56"/>
      <c r="H443" s="56"/>
      <c r="I443" s="56"/>
      <c r="J443" s="61">
        <f t="shared" si="31"/>
        <v>0</v>
      </c>
    </row>
    <row r="444" spans="1:10" ht="45" x14ac:dyDescent="0.25">
      <c r="C444" s="1" t="s">
        <v>871</v>
      </c>
      <c r="D444">
        <v>20833</v>
      </c>
      <c r="E444">
        <v>4.9000000000000004</v>
      </c>
      <c r="F444">
        <v>2.6</v>
      </c>
      <c r="G444">
        <v>5500</v>
      </c>
      <c r="H444" s="37">
        <v>30100</v>
      </c>
      <c r="I444" s="37">
        <f>H444/'Building data'!$R$6</f>
        <v>2.1629467814489587</v>
      </c>
      <c r="J444" s="61">
        <f t="shared" si="31"/>
        <v>2.052505966587112E-2</v>
      </c>
    </row>
    <row r="445" spans="1:10" ht="45" x14ac:dyDescent="0.25">
      <c r="C445" s="1" t="s">
        <v>871</v>
      </c>
      <c r="D445">
        <v>14659</v>
      </c>
      <c r="E445">
        <v>3.4</v>
      </c>
      <c r="F445">
        <v>1.8</v>
      </c>
      <c r="G445">
        <v>3870</v>
      </c>
      <c r="H445" s="37">
        <v>15000</v>
      </c>
      <c r="I445" s="37">
        <f>H445/'Building data'!$R$6</f>
        <v>1.077880455871574</v>
      </c>
      <c r="J445" s="61">
        <f t="shared" si="31"/>
        <v>1.0228435049437436E-2</v>
      </c>
    </row>
    <row r="446" spans="1:10" x14ac:dyDescent="0.25">
      <c r="G446" s="65" t="s">
        <v>678</v>
      </c>
      <c r="H446" s="66">
        <f>SUM(H437:H445)</f>
        <v>280000</v>
      </c>
      <c r="I446" s="66">
        <f>H446/'Building data'!$R$6</f>
        <v>20.120435176269382</v>
      </c>
      <c r="J446" s="67"/>
    </row>
    <row r="449" spans="1:10" ht="18.75" customHeight="1" x14ac:dyDescent="0.25">
      <c r="A449" s="50" t="s">
        <v>872</v>
      </c>
      <c r="B449" s="56" t="s">
        <v>6</v>
      </c>
      <c r="C449" s="56"/>
      <c r="D449" s="56"/>
      <c r="E449" s="56"/>
      <c r="F449" s="56"/>
      <c r="G449" s="56"/>
      <c r="H449" s="56"/>
      <c r="I449" s="50"/>
      <c r="J449" s="57"/>
    </row>
    <row r="450" spans="1:10" ht="75" x14ac:dyDescent="0.25">
      <c r="A450" s="58"/>
      <c r="B450" s="58"/>
      <c r="C450" s="59" t="s">
        <v>680</v>
      </c>
      <c r="D450" s="58">
        <v>373908</v>
      </c>
      <c r="E450" s="58">
        <v>38.4</v>
      </c>
      <c r="F450" s="68">
        <v>0.182</v>
      </c>
      <c r="G450" s="58">
        <v>98712</v>
      </c>
      <c r="H450" s="60">
        <v>343500</v>
      </c>
      <c r="I450" s="37">
        <f>H450/'Building data'!$R$6</f>
        <v>24.683462439459046</v>
      </c>
      <c r="J450" s="61">
        <f t="shared" ref="J450:J460" si="32">H450/$H$14</f>
        <v>0.2342311626321173</v>
      </c>
    </row>
    <row r="451" spans="1:10" ht="45" x14ac:dyDescent="0.25">
      <c r="C451" s="1" t="s">
        <v>687</v>
      </c>
      <c r="D451">
        <v>127938</v>
      </c>
      <c r="E451">
        <v>13.1</v>
      </c>
      <c r="F451" s="67">
        <v>6.2E-2</v>
      </c>
      <c r="G451">
        <v>33776</v>
      </c>
      <c r="H451" s="37">
        <v>59700</v>
      </c>
      <c r="I451" s="37">
        <f>H451/'Building data'!$R$6</f>
        <v>4.2899642143688652</v>
      </c>
      <c r="J451" s="61">
        <f t="shared" si="32"/>
        <v>4.0709171496760996E-2</v>
      </c>
    </row>
    <row r="452" spans="1:10" ht="135" x14ac:dyDescent="0.25">
      <c r="C452" s="1" t="s">
        <v>873</v>
      </c>
      <c r="D452">
        <v>5302</v>
      </c>
      <c r="E452">
        <v>0.5</v>
      </c>
      <c r="F452" s="67">
        <v>3.0000000000000001E-3</v>
      </c>
      <c r="G452">
        <v>1400</v>
      </c>
      <c r="H452" s="37">
        <v>4700</v>
      </c>
      <c r="I452" s="37">
        <f>H452/'Building data'!$R$6</f>
        <v>0.3377358761730932</v>
      </c>
      <c r="J452" s="61">
        <f t="shared" si="32"/>
        <v>3.2049096488237301E-3</v>
      </c>
    </row>
    <row r="453" spans="1:10" ht="90" x14ac:dyDescent="0.25">
      <c r="C453" s="1" t="s">
        <v>681</v>
      </c>
      <c r="D453">
        <v>76886</v>
      </c>
      <c r="E453">
        <v>7.9</v>
      </c>
      <c r="F453" s="67">
        <v>3.6999999999999998E-2</v>
      </c>
      <c r="G453">
        <v>20298</v>
      </c>
      <c r="H453" s="37">
        <v>118500</v>
      </c>
      <c r="I453" s="37">
        <f>H453/'Building data'!$R$6</f>
        <v>8.5152556013854355</v>
      </c>
      <c r="J453" s="61">
        <f t="shared" si="32"/>
        <v>8.0804636890555739E-2</v>
      </c>
    </row>
    <row r="454" spans="1:10" ht="45" x14ac:dyDescent="0.25">
      <c r="C454" s="1" t="s">
        <v>682</v>
      </c>
      <c r="D454">
        <v>45958</v>
      </c>
      <c r="E454">
        <v>4.7</v>
      </c>
      <c r="F454" s="67">
        <v>2.1999999999999999E-2</v>
      </c>
      <c r="G454">
        <v>12133</v>
      </c>
      <c r="H454" s="37">
        <v>47700</v>
      </c>
      <c r="I454" s="37">
        <f>H454/'Building data'!$R$6</f>
        <v>3.4276598496716058</v>
      </c>
      <c r="J454" s="61">
        <f t="shared" si="32"/>
        <v>3.2526423457211046E-2</v>
      </c>
    </row>
    <row r="455" spans="1:10" ht="60" x14ac:dyDescent="0.25">
      <c r="C455" s="1" t="s">
        <v>874</v>
      </c>
      <c r="D455">
        <v>24007</v>
      </c>
      <c r="E455">
        <v>2.5</v>
      </c>
      <c r="F455" s="67">
        <v>1.2E-2</v>
      </c>
      <c r="G455">
        <v>6338</v>
      </c>
      <c r="H455" s="37">
        <v>19800</v>
      </c>
      <c r="I455" s="37">
        <f>H455/'Building data'!$R$6</f>
        <v>1.4228022017504778</v>
      </c>
      <c r="J455" s="61">
        <f t="shared" si="32"/>
        <v>1.3501534265257416E-2</v>
      </c>
    </row>
    <row r="456" spans="1:10" x14ac:dyDescent="0.25">
      <c r="A456" s="62"/>
      <c r="B456" s="62"/>
      <c r="C456" s="63" t="s">
        <v>875</v>
      </c>
      <c r="D456" s="62">
        <v>17469</v>
      </c>
      <c r="E456" s="62">
        <v>1.8</v>
      </c>
      <c r="F456" s="69">
        <v>8.9999999999999993E-3</v>
      </c>
      <c r="G456" s="62">
        <v>4612</v>
      </c>
      <c r="H456" s="64">
        <v>55500</v>
      </c>
      <c r="I456" s="64">
        <f>H456/'Building data'!$R$6</f>
        <v>3.9881576867248243</v>
      </c>
      <c r="J456" s="61">
        <f t="shared" si="32"/>
        <v>3.7845209682918511E-2</v>
      </c>
    </row>
    <row r="457" spans="1:10" ht="18.75" customHeight="1" x14ac:dyDescent="0.25">
      <c r="A457" s="56" t="s">
        <v>872</v>
      </c>
      <c r="B457" s="56" t="s">
        <v>675</v>
      </c>
      <c r="C457" s="56"/>
      <c r="D457" s="56"/>
      <c r="E457" s="56"/>
      <c r="F457" s="56"/>
      <c r="G457" s="56"/>
      <c r="H457" s="56"/>
      <c r="I457" s="56"/>
      <c r="J457" s="61">
        <f t="shared" si="32"/>
        <v>0</v>
      </c>
    </row>
    <row r="458" spans="1:10" x14ac:dyDescent="0.25">
      <c r="C458" s="1" t="s">
        <v>676</v>
      </c>
      <c r="D458">
        <v>55151</v>
      </c>
      <c r="E458">
        <v>5.7</v>
      </c>
      <c r="F458" s="67">
        <v>2.7E-2</v>
      </c>
      <c r="G458">
        <v>14560</v>
      </c>
      <c r="H458" s="37">
        <v>65900</v>
      </c>
      <c r="I458" s="37">
        <f>H458/'Building data'!$R$6</f>
        <v>4.7354881361291152</v>
      </c>
      <c r="J458" s="61">
        <f t="shared" si="32"/>
        <v>4.4936924650528468E-2</v>
      </c>
    </row>
    <row r="459" spans="1:10" ht="30" x14ac:dyDescent="0.25">
      <c r="C459" s="1" t="s">
        <v>688</v>
      </c>
      <c r="D459">
        <v>52100</v>
      </c>
      <c r="E459">
        <v>5.4</v>
      </c>
      <c r="F459" s="67">
        <v>2.5000000000000001E-2</v>
      </c>
      <c r="G459">
        <v>13754</v>
      </c>
      <c r="H459" s="37">
        <v>6600</v>
      </c>
      <c r="I459" s="37">
        <f>H459/'Building data'!$R$6</f>
        <v>0.47426740058349259</v>
      </c>
      <c r="J459" s="61">
        <f t="shared" si="32"/>
        <v>4.5005114217524719E-3</v>
      </c>
    </row>
    <row r="460" spans="1:10" x14ac:dyDescent="0.25">
      <c r="C460" t="s">
        <v>684</v>
      </c>
      <c r="D460">
        <v>36172</v>
      </c>
      <c r="E460">
        <v>3.7</v>
      </c>
      <c r="F460" s="67">
        <v>1.7999999999999999E-2</v>
      </c>
      <c r="G460">
        <v>9549</v>
      </c>
      <c r="H460" s="37">
        <v>29200</v>
      </c>
      <c r="I460" s="37">
        <f>H460/'Building data'!$R$6</f>
        <v>2.0982739540966642</v>
      </c>
      <c r="J460" s="61">
        <f t="shared" si="32"/>
        <v>1.9911353562904875E-2</v>
      </c>
    </row>
    <row r="461" spans="1:10" x14ac:dyDescent="0.25">
      <c r="G461" s="65" t="s">
        <v>678</v>
      </c>
      <c r="H461" s="66">
        <f>SUM(H450:H460)</f>
        <v>751100</v>
      </c>
      <c r="I461" s="66">
        <f>H461/'Building data'!$R$6</f>
        <v>53.973067360342618</v>
      </c>
      <c r="J461" s="67"/>
    </row>
    <row r="464" spans="1:10" ht="18.75" customHeight="1" x14ac:dyDescent="0.25">
      <c r="A464" s="50" t="s">
        <v>876</v>
      </c>
      <c r="B464" s="56" t="s">
        <v>6</v>
      </c>
      <c r="C464" s="56"/>
      <c r="D464" s="56"/>
      <c r="E464" s="56"/>
      <c r="F464" s="56"/>
      <c r="G464" s="56"/>
      <c r="H464" s="56"/>
      <c r="I464" s="50"/>
      <c r="J464" s="57"/>
    </row>
    <row r="465" spans="1:10" ht="75" x14ac:dyDescent="0.25">
      <c r="A465" s="58"/>
      <c r="B465" s="58"/>
      <c r="C465" s="59" t="s">
        <v>680</v>
      </c>
      <c r="D465" s="58">
        <v>188659</v>
      </c>
      <c r="E465" s="58">
        <v>49.8</v>
      </c>
      <c r="F465" s="68">
        <v>0.248</v>
      </c>
      <c r="G465" s="58">
        <v>49806</v>
      </c>
      <c r="H465" s="60">
        <v>155500</v>
      </c>
      <c r="I465" s="37">
        <f>H465/'Building data'!$R$6</f>
        <v>11.174027392535319</v>
      </c>
      <c r="J465" s="61">
        <f t="shared" ref="J465:J473" si="33">H465/$H$14</f>
        <v>0.10603477667916809</v>
      </c>
    </row>
    <row r="466" spans="1:10" ht="45" x14ac:dyDescent="0.25">
      <c r="C466" s="1" t="s">
        <v>687</v>
      </c>
      <c r="D466">
        <v>30657</v>
      </c>
      <c r="E466">
        <v>8.1</v>
      </c>
      <c r="F466" s="67">
        <v>0.04</v>
      </c>
      <c r="G466">
        <v>8093</v>
      </c>
      <c r="H466" s="37">
        <v>13200</v>
      </c>
      <c r="I466" s="37">
        <f>H466/'Building data'!$R$6</f>
        <v>0.94853480116698519</v>
      </c>
      <c r="J466" s="61">
        <f t="shared" si="33"/>
        <v>9.0010228435049439E-3</v>
      </c>
    </row>
    <row r="467" spans="1:10" ht="90" x14ac:dyDescent="0.25">
      <c r="C467" s="1" t="s">
        <v>681</v>
      </c>
      <c r="D467">
        <v>16628</v>
      </c>
      <c r="E467">
        <v>4.4000000000000004</v>
      </c>
      <c r="F467" s="67">
        <v>2.1999999999999999E-2</v>
      </c>
      <c r="G467">
        <v>4390</v>
      </c>
      <c r="H467" s="37">
        <v>24900</v>
      </c>
      <c r="I467" s="37">
        <f>H467/'Building data'!$R$6</f>
        <v>1.789281556746813</v>
      </c>
      <c r="J467" s="61">
        <f t="shared" si="33"/>
        <v>1.6979202182066142E-2</v>
      </c>
    </row>
    <row r="468" spans="1:10" ht="45" x14ac:dyDescent="0.25">
      <c r="C468" s="1" t="s">
        <v>682</v>
      </c>
      <c r="D468">
        <v>21224</v>
      </c>
      <c r="E468">
        <v>5.6</v>
      </c>
      <c r="F468" s="67">
        <v>2.8000000000000001E-2</v>
      </c>
      <c r="G468">
        <v>5603</v>
      </c>
      <c r="H468" s="37">
        <v>22500</v>
      </c>
      <c r="I468" s="37">
        <f>H468/'Building data'!$R$6</f>
        <v>1.6168206838073611</v>
      </c>
      <c r="J468" s="61">
        <f t="shared" si="33"/>
        <v>1.5342652574156155E-2</v>
      </c>
    </row>
    <row r="469" spans="1:10" x14ac:dyDescent="0.25">
      <c r="C469" s="1" t="s">
        <v>683</v>
      </c>
      <c r="D469">
        <v>482</v>
      </c>
      <c r="E469">
        <v>0.1</v>
      </c>
      <c r="F469" s="67">
        <v>1E-3</v>
      </c>
      <c r="G469">
        <v>127</v>
      </c>
      <c r="H469" s="37">
        <v>2100</v>
      </c>
      <c r="I469" s="37">
        <f>H469/'Building data'!$R$6</f>
        <v>0.15090326382202038</v>
      </c>
      <c r="J469" s="61">
        <f t="shared" si="33"/>
        <v>1.431980906921241E-3</v>
      </c>
    </row>
    <row r="470" spans="1:10" ht="18.75" customHeight="1" x14ac:dyDescent="0.25">
      <c r="A470" s="56" t="s">
        <v>876</v>
      </c>
      <c r="B470" s="56" t="s">
        <v>675</v>
      </c>
      <c r="C470" s="56"/>
      <c r="D470" s="56"/>
      <c r="E470" s="56"/>
      <c r="F470" s="56"/>
      <c r="G470" s="56"/>
      <c r="H470" s="56"/>
      <c r="I470" s="56"/>
      <c r="J470" s="61">
        <f t="shared" si="33"/>
        <v>0</v>
      </c>
    </row>
    <row r="471" spans="1:10" x14ac:dyDescent="0.25">
      <c r="C471" s="1" t="s">
        <v>676</v>
      </c>
      <c r="D471">
        <v>18419</v>
      </c>
      <c r="E471">
        <v>4.9000000000000004</v>
      </c>
      <c r="F471" s="67">
        <v>2.4E-2</v>
      </c>
      <c r="G471">
        <v>4863</v>
      </c>
      <c r="H471" s="37">
        <v>24500</v>
      </c>
      <c r="I471" s="37">
        <f>H471/'Building data'!$R$6</f>
        <v>1.7605380779235711</v>
      </c>
      <c r="J471" s="61">
        <f t="shared" si="33"/>
        <v>1.6706443914081145E-2</v>
      </c>
    </row>
    <row r="472" spans="1:10" ht="30" x14ac:dyDescent="0.25">
      <c r="C472" s="1" t="s">
        <v>688</v>
      </c>
      <c r="D472">
        <v>13654</v>
      </c>
      <c r="E472">
        <v>3.6</v>
      </c>
      <c r="F472" s="67">
        <v>1.7999999999999999E-2</v>
      </c>
      <c r="G472">
        <v>3605</v>
      </c>
      <c r="H472" s="37">
        <v>1500</v>
      </c>
      <c r="I472" s="37">
        <f>H472/'Building data'!$R$6</f>
        <v>0.10778804558715741</v>
      </c>
      <c r="J472" s="61">
        <f t="shared" si="33"/>
        <v>1.0228435049437436E-3</v>
      </c>
    </row>
    <row r="473" spans="1:10" x14ac:dyDescent="0.25">
      <c r="C473" t="s">
        <v>684</v>
      </c>
      <c r="D473">
        <v>15400</v>
      </c>
      <c r="E473">
        <v>4.0999999999999996</v>
      </c>
      <c r="F473" s="67">
        <v>0.02</v>
      </c>
      <c r="G473">
        <v>4066</v>
      </c>
      <c r="H473" s="37">
        <v>11400</v>
      </c>
      <c r="I473" s="37">
        <f>H473/'Building data'!$R$6</f>
        <v>0.81918914646239627</v>
      </c>
      <c r="J473" s="61">
        <f t="shared" si="33"/>
        <v>7.7736106375724517E-3</v>
      </c>
    </row>
    <row r="474" spans="1:10" x14ac:dyDescent="0.25">
      <c r="G474" s="65" t="s">
        <v>678</v>
      </c>
      <c r="H474" s="66">
        <f>SUM(H465:H473)</f>
        <v>255600</v>
      </c>
      <c r="I474" s="66">
        <f>H474/'Building data'!$R$6</f>
        <v>18.367082968051623</v>
      </c>
      <c r="J474" s="67"/>
    </row>
    <row r="477" spans="1:10" ht="18.75" customHeight="1" x14ac:dyDescent="0.25">
      <c r="A477" s="50" t="s">
        <v>877</v>
      </c>
      <c r="B477" s="56" t="s">
        <v>6</v>
      </c>
      <c r="C477" s="56"/>
      <c r="D477" s="56"/>
      <c r="E477" s="56"/>
      <c r="F477" s="56"/>
      <c r="G477" s="56"/>
      <c r="H477" s="56"/>
      <c r="I477" s="50"/>
      <c r="J477" s="57"/>
    </row>
    <row r="478" spans="1:10" ht="75" x14ac:dyDescent="0.25">
      <c r="A478" s="58"/>
      <c r="B478" s="58"/>
      <c r="C478" s="59" t="s">
        <v>680</v>
      </c>
      <c r="D478" s="58">
        <v>28640</v>
      </c>
      <c r="E478" s="58">
        <v>49.8</v>
      </c>
      <c r="F478" s="68">
        <v>0.22800000000000001</v>
      </c>
      <c r="G478" s="58">
        <v>7561</v>
      </c>
      <c r="H478" s="60">
        <v>27900</v>
      </c>
      <c r="I478" s="37">
        <f>H478/'Building data'!$R$6</f>
        <v>2.0048576479211278</v>
      </c>
      <c r="J478" s="61">
        <f t="shared" ref="J478:J487" si="34">H478/$H$14</f>
        <v>1.902488919195363E-2</v>
      </c>
    </row>
    <row r="479" spans="1:10" ht="45" x14ac:dyDescent="0.25">
      <c r="C479" s="1" t="s">
        <v>687</v>
      </c>
      <c r="D479">
        <v>14714</v>
      </c>
      <c r="E479">
        <v>25.6</v>
      </c>
      <c r="F479" s="67">
        <v>0.11700000000000001</v>
      </c>
      <c r="G479">
        <v>3885</v>
      </c>
      <c r="H479" s="37">
        <v>7000</v>
      </c>
      <c r="I479" s="37">
        <f>H479/'Building data'!$R$6</f>
        <v>0.50301087940673461</v>
      </c>
      <c r="J479" s="61">
        <f t="shared" si="34"/>
        <v>4.7732696897374704E-3</v>
      </c>
    </row>
    <row r="480" spans="1:10" ht="90" x14ac:dyDescent="0.25">
      <c r="C480" s="1" t="s">
        <v>681</v>
      </c>
      <c r="D480">
        <v>7248</v>
      </c>
      <c r="E480">
        <v>12.6</v>
      </c>
      <c r="F480" s="67">
        <v>5.8000000000000003E-2</v>
      </c>
      <c r="G480">
        <v>1914</v>
      </c>
      <c r="H480" s="37">
        <v>13100</v>
      </c>
      <c r="I480" s="37">
        <f>H480/'Building data'!$R$6</f>
        <v>0.94134893146117471</v>
      </c>
      <c r="J480" s="61">
        <f t="shared" si="34"/>
        <v>8.9328332765086938E-3</v>
      </c>
    </row>
    <row r="481" spans="1:10" ht="45" x14ac:dyDescent="0.25">
      <c r="C481" s="1" t="s">
        <v>682</v>
      </c>
      <c r="D481">
        <v>4544</v>
      </c>
      <c r="E481">
        <v>7.9</v>
      </c>
      <c r="F481" s="67">
        <v>3.5999999999999997E-2</v>
      </c>
      <c r="G481">
        <v>1200</v>
      </c>
      <c r="H481" s="37">
        <v>5500</v>
      </c>
      <c r="I481" s="37">
        <f>H481/'Building data'!$R$6</f>
        <v>0.39522283381957718</v>
      </c>
      <c r="J481" s="61">
        <f t="shared" si="34"/>
        <v>3.7504261847937266E-3</v>
      </c>
    </row>
    <row r="482" spans="1:10" ht="60" x14ac:dyDescent="0.25">
      <c r="C482" s="1" t="s">
        <v>700</v>
      </c>
      <c r="D482">
        <v>430</v>
      </c>
      <c r="E482">
        <v>0.7</v>
      </c>
      <c r="F482" s="67">
        <v>3.0000000000000001E-3</v>
      </c>
      <c r="G482">
        <v>114</v>
      </c>
      <c r="H482" s="37">
        <v>700</v>
      </c>
      <c r="I482" s="37">
        <f>H482/'Building data'!$R$6</f>
        <v>5.0301087940673457E-2</v>
      </c>
      <c r="J482" s="61">
        <f t="shared" si="34"/>
        <v>4.7732696897374703E-4</v>
      </c>
    </row>
    <row r="483" spans="1:10" x14ac:dyDescent="0.25">
      <c r="A483" s="62"/>
      <c r="B483" s="62"/>
      <c r="C483" s="63" t="s">
        <v>683</v>
      </c>
      <c r="D483" s="62">
        <v>529</v>
      </c>
      <c r="E483" s="62">
        <v>0.9</v>
      </c>
      <c r="F483" s="69">
        <v>4.0000000000000001E-3</v>
      </c>
      <c r="G483" s="62">
        <v>140</v>
      </c>
      <c r="H483" s="64">
        <v>1700</v>
      </c>
      <c r="I483" s="64">
        <f>H483/'Building data'!$R$6</f>
        <v>0.1221597849987784</v>
      </c>
      <c r="J483" s="61">
        <f t="shared" si="34"/>
        <v>1.1592226389362428E-3</v>
      </c>
    </row>
    <row r="484" spans="1:10" ht="18.75" customHeight="1" x14ac:dyDescent="0.25">
      <c r="A484" s="56" t="s">
        <v>877</v>
      </c>
      <c r="B484" s="56" t="s">
        <v>675</v>
      </c>
      <c r="C484" s="56"/>
      <c r="D484" s="56"/>
      <c r="E484" s="56"/>
      <c r="F484" s="56"/>
      <c r="G484" s="56"/>
      <c r="H484" s="56"/>
      <c r="I484" s="56"/>
      <c r="J484" s="61">
        <f t="shared" si="34"/>
        <v>0</v>
      </c>
    </row>
    <row r="485" spans="1:10" x14ac:dyDescent="0.25">
      <c r="C485" s="1" t="s">
        <v>676</v>
      </c>
      <c r="D485">
        <v>5859</v>
      </c>
      <c r="E485">
        <v>10.199999999999999</v>
      </c>
      <c r="F485" s="67">
        <v>4.7E-2</v>
      </c>
      <c r="G485">
        <v>1547</v>
      </c>
      <c r="H485" s="37">
        <v>4600</v>
      </c>
      <c r="I485" s="37">
        <f>H485/'Building data'!$R$6</f>
        <v>0.33055000646728272</v>
      </c>
      <c r="J485" s="61">
        <f t="shared" si="34"/>
        <v>3.1367200818274805E-3</v>
      </c>
    </row>
    <row r="486" spans="1:10" ht="30" x14ac:dyDescent="0.25">
      <c r="C486" s="1" t="s">
        <v>688</v>
      </c>
      <c r="D486">
        <v>2772</v>
      </c>
      <c r="E486">
        <v>4.8</v>
      </c>
      <c r="F486" s="67">
        <v>2.1999999999999999E-2</v>
      </c>
      <c r="G486">
        <v>732</v>
      </c>
      <c r="H486" s="37">
        <v>1000</v>
      </c>
      <c r="I486" s="37">
        <f>H486/'Building data'!$R$6</f>
        <v>7.1858697058104937E-2</v>
      </c>
      <c r="J486" s="61">
        <f t="shared" si="34"/>
        <v>6.8189566996249571E-4</v>
      </c>
    </row>
    <row r="487" spans="1:10" x14ac:dyDescent="0.25">
      <c r="C487" t="s">
        <v>684</v>
      </c>
      <c r="D487">
        <v>1530</v>
      </c>
      <c r="E487">
        <v>2.7</v>
      </c>
      <c r="F487" s="67">
        <v>1.2E-2</v>
      </c>
      <c r="G487">
        <v>404</v>
      </c>
      <c r="H487" s="37">
        <v>1700</v>
      </c>
      <c r="I487" s="37">
        <f>H487/'Building data'!$R$6</f>
        <v>0.1221597849987784</v>
      </c>
      <c r="J487" s="61">
        <f t="shared" si="34"/>
        <v>1.1592226389362428E-3</v>
      </c>
    </row>
    <row r="488" spans="1:10" x14ac:dyDescent="0.25">
      <c r="G488" s="65" t="s">
        <v>678</v>
      </c>
      <c r="H488" s="66">
        <f>SUM(H478:H487)</f>
        <v>63200</v>
      </c>
      <c r="I488" s="66">
        <f>H488/'Building data'!$R$6</f>
        <v>4.5414696540722321</v>
      </c>
      <c r="J488" s="67"/>
    </row>
    <row r="491" spans="1:10" ht="18.75" customHeight="1" x14ac:dyDescent="0.25">
      <c r="A491" s="50" t="s">
        <v>878</v>
      </c>
      <c r="B491" s="56" t="s">
        <v>6</v>
      </c>
      <c r="C491" s="56"/>
      <c r="D491" s="56"/>
      <c r="E491" s="56"/>
      <c r="F491" s="56"/>
      <c r="G491" s="56"/>
      <c r="H491" s="56"/>
      <c r="I491" s="50"/>
      <c r="J491" s="57"/>
    </row>
    <row r="492" spans="1:10" ht="75" x14ac:dyDescent="0.25">
      <c r="A492" s="58"/>
      <c r="B492" s="58"/>
      <c r="C492" s="59" t="s">
        <v>680</v>
      </c>
      <c r="D492" s="58">
        <v>37792</v>
      </c>
      <c r="E492" s="58">
        <v>61.2</v>
      </c>
      <c r="F492" s="68">
        <v>0.28000000000000003</v>
      </c>
      <c r="G492" s="58">
        <v>9977</v>
      </c>
      <c r="H492" s="60">
        <v>35400</v>
      </c>
      <c r="I492" s="37">
        <f>H492/'Building data'!$R$6</f>
        <v>2.5437978758569146</v>
      </c>
      <c r="J492" s="61">
        <f t="shared" ref="J492:J501" si="35">H492/$H$14</f>
        <v>2.413910671667235E-2</v>
      </c>
    </row>
    <row r="493" spans="1:10" ht="45" x14ac:dyDescent="0.25">
      <c r="C493" s="1" t="s">
        <v>687</v>
      </c>
      <c r="D493">
        <v>14552</v>
      </c>
      <c r="E493">
        <v>23.6</v>
      </c>
      <c r="F493" s="67">
        <v>0.108</v>
      </c>
      <c r="G493">
        <v>3842</v>
      </c>
      <c r="H493" s="37">
        <v>7000</v>
      </c>
      <c r="I493" s="37">
        <f>H493/'Building data'!$R$6</f>
        <v>0.50301087940673461</v>
      </c>
      <c r="J493" s="61">
        <f t="shared" si="35"/>
        <v>4.7732696897374704E-3</v>
      </c>
    </row>
    <row r="494" spans="1:10" ht="90" x14ac:dyDescent="0.25">
      <c r="C494" s="1" t="s">
        <v>681</v>
      </c>
      <c r="D494">
        <v>6887</v>
      </c>
      <c r="E494">
        <v>11.2</v>
      </c>
      <c r="F494" s="67">
        <v>5.0999999999999997E-2</v>
      </c>
      <c r="G494">
        <v>1818</v>
      </c>
      <c r="H494" s="37">
        <v>14000</v>
      </c>
      <c r="I494" s="37">
        <f>H494/'Building data'!$R$6</f>
        <v>1.0060217588134692</v>
      </c>
      <c r="J494" s="61">
        <f t="shared" si="35"/>
        <v>9.5465393794749408E-3</v>
      </c>
    </row>
    <row r="495" spans="1:10" ht="45" x14ac:dyDescent="0.25">
      <c r="C495" s="72" t="s">
        <v>682</v>
      </c>
      <c r="D495">
        <v>7029</v>
      </c>
      <c r="E495">
        <v>11.4</v>
      </c>
      <c r="F495" s="67">
        <v>5.1999999999999998E-2</v>
      </c>
      <c r="G495">
        <v>1856</v>
      </c>
      <c r="H495" s="37">
        <v>9900</v>
      </c>
      <c r="I495" s="37">
        <f>H495/'Building data'!$R$6</f>
        <v>0.71140110087523889</v>
      </c>
      <c r="J495" s="61">
        <f t="shared" si="35"/>
        <v>6.7507671326287079E-3</v>
      </c>
    </row>
    <row r="496" spans="1:10" ht="60" x14ac:dyDescent="0.25">
      <c r="C496" s="1" t="s">
        <v>879</v>
      </c>
      <c r="D496">
        <v>31</v>
      </c>
      <c r="E496">
        <v>0.1</v>
      </c>
      <c r="F496" s="67">
        <v>0</v>
      </c>
      <c r="G496">
        <v>8</v>
      </c>
      <c r="H496" s="37">
        <v>100</v>
      </c>
      <c r="I496" s="37">
        <f>H496/'Building data'!$R$6</f>
        <v>7.1858697058104935E-3</v>
      </c>
      <c r="J496" s="61">
        <f t="shared" si="35"/>
        <v>6.8189566996249573E-5</v>
      </c>
    </row>
    <row r="497" spans="1:10" x14ac:dyDescent="0.25">
      <c r="A497" s="62"/>
      <c r="B497" s="62"/>
      <c r="C497" s="63" t="s">
        <v>683</v>
      </c>
      <c r="D497" s="62">
        <v>290</v>
      </c>
      <c r="E497" s="62">
        <v>0.5</v>
      </c>
      <c r="F497" s="69">
        <v>2E-3</v>
      </c>
      <c r="G497" s="62">
        <v>77</v>
      </c>
      <c r="H497" s="64">
        <v>1200</v>
      </c>
      <c r="I497" s="64">
        <f>H497/'Building data'!$R$6</f>
        <v>8.6230436469725932E-2</v>
      </c>
      <c r="J497" s="61">
        <f t="shared" si="35"/>
        <v>8.1827480395499494E-4</v>
      </c>
    </row>
    <row r="498" spans="1:10" ht="18.75" customHeight="1" x14ac:dyDescent="0.25">
      <c r="A498" s="56" t="s">
        <v>878</v>
      </c>
      <c r="B498" s="56" t="s">
        <v>675</v>
      </c>
      <c r="C498" s="56"/>
      <c r="D498" s="56"/>
      <c r="E498" s="56"/>
      <c r="F498" s="56"/>
      <c r="G498" s="56"/>
      <c r="H498" s="56"/>
      <c r="I498" s="56"/>
      <c r="J498" s="61">
        <f t="shared" si="35"/>
        <v>0</v>
      </c>
    </row>
    <row r="499" spans="1:10" x14ac:dyDescent="0.25">
      <c r="C499" s="1" t="s">
        <v>676</v>
      </c>
      <c r="D499">
        <v>1320</v>
      </c>
      <c r="E499">
        <v>2.1</v>
      </c>
      <c r="F499" s="67">
        <v>0.01</v>
      </c>
      <c r="G499">
        <v>348</v>
      </c>
      <c r="H499" s="37">
        <v>4900</v>
      </c>
      <c r="I499" s="37">
        <f>H499/'Building data'!$R$6</f>
        <v>0.35210761558471421</v>
      </c>
      <c r="J499" s="61">
        <f t="shared" si="35"/>
        <v>3.3412887828162289E-3</v>
      </c>
    </row>
    <row r="500" spans="1:10" ht="30" x14ac:dyDescent="0.25">
      <c r="C500" s="1" t="s">
        <v>688</v>
      </c>
      <c r="D500">
        <v>2310</v>
      </c>
      <c r="E500">
        <v>3.7</v>
      </c>
      <c r="F500" s="67">
        <v>1.7000000000000001E-2</v>
      </c>
      <c r="G500">
        <v>610</v>
      </c>
      <c r="H500" s="37">
        <v>1100</v>
      </c>
      <c r="I500" s="37">
        <f>H500/'Building data'!$R$6</f>
        <v>7.9044566763915428E-2</v>
      </c>
      <c r="J500" s="61">
        <f t="shared" si="35"/>
        <v>7.5008523695874532E-4</v>
      </c>
    </row>
    <row r="501" spans="1:10" x14ac:dyDescent="0.25">
      <c r="C501" t="s">
        <v>684</v>
      </c>
      <c r="D501">
        <v>0</v>
      </c>
      <c r="E501">
        <v>0</v>
      </c>
      <c r="F501" s="67">
        <v>0</v>
      </c>
      <c r="G501">
        <v>0</v>
      </c>
      <c r="H501" s="37">
        <v>1900</v>
      </c>
      <c r="I501" s="37">
        <f>H501/'Building data'!$R$6</f>
        <v>0.1365315244103994</v>
      </c>
      <c r="J501" s="61">
        <f t="shared" si="35"/>
        <v>1.2956017729287418E-3</v>
      </c>
    </row>
    <row r="502" spans="1:10" x14ac:dyDescent="0.25">
      <c r="G502" s="65" t="s">
        <v>678</v>
      </c>
      <c r="H502" s="66">
        <f>SUM(H492:H501)</f>
        <v>75500</v>
      </c>
      <c r="I502" s="66">
        <f>H502/'Building data'!$R$6</f>
        <v>5.4253316278869228</v>
      </c>
      <c r="J502" s="67"/>
    </row>
    <row r="505" spans="1:10" ht="18.75" customHeight="1" x14ac:dyDescent="0.25">
      <c r="A505" s="50" t="s">
        <v>880</v>
      </c>
      <c r="B505" s="56" t="s">
        <v>6</v>
      </c>
      <c r="C505" s="56"/>
      <c r="D505" s="56"/>
      <c r="E505" s="56"/>
      <c r="F505" s="56"/>
      <c r="G505" s="56"/>
      <c r="H505" s="56"/>
      <c r="I505" s="50"/>
      <c r="J505" s="57"/>
    </row>
    <row r="506" spans="1:10" ht="75" x14ac:dyDescent="0.25">
      <c r="A506" s="58"/>
      <c r="B506" s="58"/>
      <c r="C506" s="59" t="s">
        <v>680</v>
      </c>
      <c r="D506" s="58">
        <v>109925</v>
      </c>
      <c r="E506" s="58">
        <v>39.700000000000003</v>
      </c>
      <c r="F506" s="68">
        <v>0.246</v>
      </c>
      <c r="G506" s="58">
        <v>29020.1</v>
      </c>
      <c r="H506" s="60">
        <v>102000</v>
      </c>
      <c r="I506" s="37">
        <f>H506/'Building data'!$R$6</f>
        <v>7.3295870999267034</v>
      </c>
      <c r="J506" s="61">
        <f t="shared" ref="J506:J515" si="36">H506/$H$14</f>
        <v>6.955335833617457E-2</v>
      </c>
    </row>
    <row r="507" spans="1:10" ht="45" x14ac:dyDescent="0.25">
      <c r="C507" s="1" t="s">
        <v>687</v>
      </c>
      <c r="D507">
        <v>37514</v>
      </c>
      <c r="E507">
        <v>13.6</v>
      </c>
      <c r="F507" s="67">
        <v>8.4000000000000005E-2</v>
      </c>
      <c r="G507">
        <v>9903.7999999999993</v>
      </c>
      <c r="H507" s="37">
        <v>19400</v>
      </c>
      <c r="I507" s="37">
        <f>H507/'Building data'!$R$6</f>
        <v>1.3940587229272359</v>
      </c>
      <c r="J507" s="61">
        <f t="shared" si="36"/>
        <v>1.3228775997272417E-2</v>
      </c>
    </row>
    <row r="508" spans="1:10" ht="90" x14ac:dyDescent="0.25">
      <c r="C508" s="1" t="s">
        <v>681</v>
      </c>
      <c r="D508">
        <v>17528</v>
      </c>
      <c r="E508">
        <v>6.3</v>
      </c>
      <c r="F508" s="67">
        <v>3.9E-2</v>
      </c>
      <c r="G508">
        <v>4627.3</v>
      </c>
      <c r="H508" s="37">
        <v>33900</v>
      </c>
      <c r="I508" s="37">
        <f>H508/'Building data'!$R$6</f>
        <v>2.4360098302697573</v>
      </c>
      <c r="J508" s="61">
        <f t="shared" si="36"/>
        <v>2.3116263211728605E-2</v>
      </c>
    </row>
    <row r="509" spans="1:10" ht="45" x14ac:dyDescent="0.25">
      <c r="C509" s="1" t="s">
        <v>682</v>
      </c>
      <c r="D509">
        <v>11156</v>
      </c>
      <c r="E509">
        <v>4</v>
      </c>
      <c r="F509" s="67">
        <v>2.5000000000000001E-2</v>
      </c>
      <c r="G509">
        <v>2945.3</v>
      </c>
      <c r="H509" s="37">
        <v>14700</v>
      </c>
      <c r="I509" s="37">
        <f>H509/'Building data'!$R$6</f>
        <v>1.0563228467541426</v>
      </c>
      <c r="J509" s="61">
        <f t="shared" si="36"/>
        <v>1.0023866348448688E-2</v>
      </c>
    </row>
    <row r="510" spans="1:10" ht="60" x14ac:dyDescent="0.25">
      <c r="C510" s="1" t="s">
        <v>700</v>
      </c>
      <c r="D510">
        <v>4942</v>
      </c>
      <c r="E510">
        <v>1.8</v>
      </c>
      <c r="F510" s="67">
        <v>1.0999999999999999E-2</v>
      </c>
      <c r="G510">
        <v>1304.8</v>
      </c>
      <c r="H510" s="37">
        <v>7900</v>
      </c>
      <c r="I510" s="37">
        <f>H510/'Building data'!$R$6</f>
        <v>0.56768370675902902</v>
      </c>
      <c r="J510" s="61">
        <f t="shared" si="36"/>
        <v>5.3869757927037165E-3</v>
      </c>
    </row>
    <row r="511" spans="1:10" x14ac:dyDescent="0.25">
      <c r="A511" s="62"/>
      <c r="B511" s="62"/>
      <c r="C511" s="63" t="s">
        <v>683</v>
      </c>
      <c r="D511" s="62">
        <v>1131</v>
      </c>
      <c r="E511" s="62">
        <v>0.4</v>
      </c>
      <c r="F511" s="69">
        <v>3.0000000000000001E-3</v>
      </c>
      <c r="G511" s="62">
        <v>298.60000000000002</v>
      </c>
      <c r="H511" s="64">
        <v>4600</v>
      </c>
      <c r="I511" s="64">
        <f>H511/'Building data'!$R$6</f>
        <v>0.33055000646728272</v>
      </c>
      <c r="J511" s="61">
        <f t="shared" si="36"/>
        <v>3.1367200818274805E-3</v>
      </c>
    </row>
    <row r="512" spans="1:10" ht="18.75" customHeight="1" x14ac:dyDescent="0.25">
      <c r="A512" s="56" t="s">
        <v>880</v>
      </c>
      <c r="B512" s="56" t="s">
        <v>675</v>
      </c>
      <c r="C512" s="56"/>
      <c r="D512" s="56"/>
      <c r="E512" s="56"/>
      <c r="F512" s="56"/>
      <c r="G512" s="56"/>
      <c r="H512" s="56"/>
      <c r="I512" s="56"/>
      <c r="J512" s="61">
        <f t="shared" si="36"/>
        <v>0</v>
      </c>
    </row>
    <row r="513" spans="1:10" x14ac:dyDescent="0.25">
      <c r="C513" s="1" t="s">
        <v>676</v>
      </c>
      <c r="D513">
        <v>6270</v>
      </c>
      <c r="E513">
        <v>2.2999999999999998</v>
      </c>
      <c r="F513" s="67">
        <v>1.4E-2</v>
      </c>
      <c r="G513">
        <v>1655.3</v>
      </c>
      <c r="H513" s="37">
        <v>19000</v>
      </c>
      <c r="I513" s="37">
        <f>H513/'Building data'!$R$6</f>
        <v>1.3653152441039937</v>
      </c>
      <c r="J513" s="61">
        <f t="shared" si="36"/>
        <v>1.2956017729287419E-2</v>
      </c>
    </row>
    <row r="514" spans="1:10" ht="30" x14ac:dyDescent="0.25">
      <c r="C514" s="1" t="s">
        <v>688</v>
      </c>
      <c r="D514">
        <v>6930</v>
      </c>
      <c r="E514">
        <v>2.5</v>
      </c>
      <c r="F514" s="67">
        <v>1.4999999999999999E-2</v>
      </c>
      <c r="G514">
        <v>1829.5</v>
      </c>
      <c r="H514" s="37">
        <v>2100</v>
      </c>
      <c r="I514" s="37">
        <f>H514/'Building data'!$R$6</f>
        <v>0.15090326382202038</v>
      </c>
      <c r="J514" s="61">
        <f t="shared" si="36"/>
        <v>1.431980906921241E-3</v>
      </c>
    </row>
    <row r="515" spans="1:10" x14ac:dyDescent="0.25">
      <c r="C515" t="s">
        <v>684</v>
      </c>
      <c r="D515">
        <v>610</v>
      </c>
      <c r="E515">
        <v>0.2</v>
      </c>
      <c r="F515" s="67">
        <v>1E-3</v>
      </c>
      <c r="G515">
        <v>161.1</v>
      </c>
      <c r="H515" s="37">
        <v>8300</v>
      </c>
      <c r="I515" s="37">
        <f>H515/'Building data'!$R$6</f>
        <v>0.59642718558227104</v>
      </c>
      <c r="J515" s="61">
        <f t="shared" si="36"/>
        <v>5.6597340606887149E-3</v>
      </c>
    </row>
    <row r="516" spans="1:10" x14ac:dyDescent="0.25">
      <c r="G516" s="65" t="s">
        <v>678</v>
      </c>
      <c r="H516" s="66">
        <f>SUM(H506:H515)</f>
        <v>211900</v>
      </c>
      <c r="I516" s="66">
        <f>H516/'Building data'!$R$6</f>
        <v>15.226857906612436</v>
      </c>
      <c r="J516" s="67"/>
    </row>
    <row r="519" spans="1:10" ht="18.75" customHeight="1" x14ac:dyDescent="0.25">
      <c r="A519" s="50" t="s">
        <v>881</v>
      </c>
      <c r="B519" s="56" t="s">
        <v>6</v>
      </c>
      <c r="C519" s="56"/>
      <c r="D519" s="56"/>
      <c r="E519" s="56"/>
      <c r="F519" s="56"/>
      <c r="G519" s="56"/>
      <c r="H519" s="56"/>
      <c r="I519" s="50"/>
      <c r="J519" s="57"/>
    </row>
    <row r="520" spans="1:10" ht="90" x14ac:dyDescent="0.25">
      <c r="A520" s="58"/>
      <c r="B520" s="58"/>
      <c r="C520" s="59" t="s">
        <v>882</v>
      </c>
      <c r="D520" s="58">
        <v>53820</v>
      </c>
      <c r="E520" s="58">
        <v>67.099999999999994</v>
      </c>
      <c r="F520" s="68">
        <v>0.31900000000000001</v>
      </c>
      <c r="G520" s="58">
        <v>12020</v>
      </c>
      <c r="H520" s="60">
        <v>46100</v>
      </c>
      <c r="I520" s="37">
        <f>H520/'Building data'!$R$6</f>
        <v>3.3126859343786377</v>
      </c>
      <c r="J520" s="61">
        <f t="shared" ref="J520:J526" si="37">H520/$H$14</f>
        <v>3.1435390385271052E-2</v>
      </c>
    </row>
    <row r="521" spans="1:10" ht="45" x14ac:dyDescent="0.25">
      <c r="C521" s="1" t="s">
        <v>687</v>
      </c>
      <c r="D521">
        <v>12853</v>
      </c>
      <c r="E521">
        <v>16</v>
      </c>
      <c r="F521" s="67">
        <v>7.5999999999999998E-2</v>
      </c>
      <c r="G521">
        <v>2871</v>
      </c>
      <c r="H521" s="37">
        <v>6000</v>
      </c>
      <c r="I521" s="37">
        <f>H521/'Building data'!$R$6</f>
        <v>0.43115218234862962</v>
      </c>
      <c r="J521" s="61">
        <f t="shared" si="37"/>
        <v>4.0913740197749742E-3</v>
      </c>
    </row>
    <row r="522" spans="1:10" ht="90" x14ac:dyDescent="0.25">
      <c r="C522" s="1" t="s">
        <v>681</v>
      </c>
      <c r="D522">
        <v>8726</v>
      </c>
      <c r="E522">
        <v>10.9</v>
      </c>
      <c r="F522" s="67">
        <v>5.1999999999999998E-2</v>
      </c>
      <c r="G522">
        <v>1949</v>
      </c>
      <c r="H522" s="37">
        <v>13500</v>
      </c>
      <c r="I522" s="37">
        <f>H522/'Building data'!$R$6</f>
        <v>0.97009241028441662</v>
      </c>
      <c r="J522" s="61">
        <f t="shared" si="37"/>
        <v>9.2055915444936923E-3</v>
      </c>
    </row>
    <row r="523" spans="1:10" ht="45" x14ac:dyDescent="0.25">
      <c r="C523" s="1" t="s">
        <v>682</v>
      </c>
      <c r="D523">
        <v>2780</v>
      </c>
      <c r="E523">
        <v>3.5</v>
      </c>
      <c r="F523" s="67">
        <v>1.6E-2</v>
      </c>
      <c r="G523">
        <v>621</v>
      </c>
      <c r="H523" s="37">
        <v>3700</v>
      </c>
      <c r="I523" s="37">
        <f>H523/'Building data'!$R$6</f>
        <v>0.26587717911498826</v>
      </c>
      <c r="J523" s="61">
        <f t="shared" si="37"/>
        <v>2.5230139788612344E-3</v>
      </c>
    </row>
    <row r="524" spans="1:10" x14ac:dyDescent="0.25">
      <c r="A524" s="62"/>
      <c r="B524" s="62"/>
      <c r="C524" s="63" t="s">
        <v>683</v>
      </c>
      <c r="D524" s="62">
        <v>216</v>
      </c>
      <c r="E524" s="62">
        <v>0.3</v>
      </c>
      <c r="F524" s="69">
        <v>1E-3</v>
      </c>
      <c r="G524" s="62">
        <v>48</v>
      </c>
      <c r="H524" s="64">
        <v>700</v>
      </c>
      <c r="I524" s="64">
        <f>H524/'Building data'!$R$6</f>
        <v>5.0301087940673457E-2</v>
      </c>
      <c r="J524" s="61">
        <f t="shared" si="37"/>
        <v>4.7732696897374703E-4</v>
      </c>
    </row>
    <row r="525" spans="1:10" ht="18.75" customHeight="1" x14ac:dyDescent="0.25">
      <c r="A525" s="56" t="s">
        <v>881</v>
      </c>
      <c r="B525" s="56" t="s">
        <v>675</v>
      </c>
      <c r="C525" s="56"/>
      <c r="D525" s="56"/>
      <c r="E525" s="56"/>
      <c r="F525" s="56"/>
      <c r="G525" s="56"/>
      <c r="H525" s="56"/>
      <c r="I525" s="56"/>
      <c r="J525" s="61">
        <f t="shared" si="37"/>
        <v>0</v>
      </c>
    </row>
    <row r="526" spans="1:10" x14ac:dyDescent="0.25">
      <c r="C526" t="s">
        <v>684</v>
      </c>
      <c r="D526">
        <v>0</v>
      </c>
      <c r="E526">
        <v>0</v>
      </c>
      <c r="F526" s="67">
        <v>0</v>
      </c>
      <c r="G526">
        <v>0</v>
      </c>
      <c r="H526" s="37">
        <v>2400</v>
      </c>
      <c r="I526" s="37">
        <f>H526/'Building data'!$R$6</f>
        <v>0.17246087293945186</v>
      </c>
      <c r="J526" s="61">
        <f t="shared" si="37"/>
        <v>1.6365496079099899E-3</v>
      </c>
    </row>
    <row r="527" spans="1:10" x14ac:dyDescent="0.25">
      <c r="G527" s="65" t="s">
        <v>678</v>
      </c>
      <c r="H527" s="66">
        <f>SUM(H520:H526)</f>
        <v>72400</v>
      </c>
      <c r="I527" s="66">
        <f>H527/'Building data'!$R$6</f>
        <v>5.2025696670067978</v>
      </c>
      <c r="J527" s="67"/>
    </row>
    <row r="530" spans="1:10" ht="18.75" customHeight="1" x14ac:dyDescent="0.25">
      <c r="A530" s="50" t="s">
        <v>883</v>
      </c>
      <c r="B530" s="56" t="s">
        <v>6</v>
      </c>
      <c r="C530" s="56"/>
      <c r="D530" s="56"/>
      <c r="E530" s="56"/>
      <c r="F530" s="56"/>
      <c r="G530" s="56"/>
      <c r="H530" s="56"/>
      <c r="I530" s="50"/>
      <c r="J530" s="57"/>
    </row>
    <row r="531" spans="1:10" ht="75" x14ac:dyDescent="0.25">
      <c r="A531" s="58"/>
      <c r="B531" s="58"/>
      <c r="C531" s="59" t="s">
        <v>680</v>
      </c>
      <c r="D531" s="58">
        <v>70183</v>
      </c>
      <c r="E531" s="58">
        <v>64.3</v>
      </c>
      <c r="F531" s="68">
        <v>0.28599999999999998</v>
      </c>
      <c r="G531" s="58">
        <v>18528</v>
      </c>
      <c r="H531" s="60">
        <v>51900</v>
      </c>
      <c r="I531" s="37">
        <f>H531/'Building data'!$R$6</f>
        <v>3.7294663773156462</v>
      </c>
      <c r="J531" s="61">
        <f t="shared" ref="J531:J537" si="38">H531/$H$14</f>
        <v>3.539038527105353E-2</v>
      </c>
    </row>
    <row r="532" spans="1:10" ht="45" x14ac:dyDescent="0.25">
      <c r="C532" s="1" t="s">
        <v>687</v>
      </c>
      <c r="D532">
        <v>29542</v>
      </c>
      <c r="E532">
        <v>27</v>
      </c>
      <c r="F532" s="67">
        <v>0.12</v>
      </c>
      <c r="G532">
        <v>7799</v>
      </c>
      <c r="H532" s="37">
        <v>13800</v>
      </c>
      <c r="I532" s="37">
        <f>H532/'Building data'!$R$6</f>
        <v>0.99165001940184816</v>
      </c>
      <c r="J532" s="61">
        <f t="shared" si="38"/>
        <v>9.4101602454824407E-3</v>
      </c>
    </row>
    <row r="533" spans="1:10" ht="90" x14ac:dyDescent="0.25">
      <c r="C533" s="1" t="s">
        <v>681</v>
      </c>
      <c r="D533">
        <v>12258</v>
      </c>
      <c r="E533">
        <v>11.2</v>
      </c>
      <c r="F533" s="67">
        <v>0.05</v>
      </c>
      <c r="G533">
        <v>3236</v>
      </c>
      <c r="H533" s="37">
        <v>22200</v>
      </c>
      <c r="I533" s="37">
        <f>H533/'Building data'!$R$6</f>
        <v>1.5952630746899297</v>
      </c>
      <c r="J533" s="61">
        <f t="shared" si="38"/>
        <v>1.5138083873167405E-2</v>
      </c>
    </row>
    <row r="534" spans="1:10" ht="45" x14ac:dyDescent="0.25">
      <c r="A534" s="62"/>
      <c r="B534" s="62"/>
      <c r="C534" s="63" t="s">
        <v>682</v>
      </c>
      <c r="D534" s="62">
        <v>1333</v>
      </c>
      <c r="E534" s="62">
        <v>1.2</v>
      </c>
      <c r="F534" s="69">
        <v>5.0000000000000001E-3</v>
      </c>
      <c r="G534" s="62">
        <v>352</v>
      </c>
      <c r="H534" s="64">
        <v>1700</v>
      </c>
      <c r="I534" s="64">
        <f>H534/'Building data'!$R$6</f>
        <v>0.1221597849987784</v>
      </c>
      <c r="J534" s="61">
        <f t="shared" si="38"/>
        <v>1.1592226389362428E-3</v>
      </c>
    </row>
    <row r="535" spans="1:10" ht="18.75" customHeight="1" x14ac:dyDescent="0.25">
      <c r="A535" s="56" t="s">
        <v>883</v>
      </c>
      <c r="B535" s="56" t="s">
        <v>675</v>
      </c>
      <c r="C535" s="56"/>
      <c r="D535" s="56"/>
      <c r="E535" s="56"/>
      <c r="F535" s="56"/>
      <c r="G535" s="56"/>
      <c r="H535" s="56"/>
      <c r="I535" s="56"/>
      <c r="J535" s="61">
        <f t="shared" si="38"/>
        <v>0</v>
      </c>
    </row>
    <row r="536" spans="1:10" x14ac:dyDescent="0.25">
      <c r="C536" s="1" t="s">
        <v>676</v>
      </c>
      <c r="D536">
        <v>6563</v>
      </c>
      <c r="E536">
        <v>6</v>
      </c>
      <c r="F536" s="67">
        <v>2.7E-2</v>
      </c>
      <c r="G536">
        <v>1733</v>
      </c>
      <c r="H536" s="37">
        <v>7200</v>
      </c>
      <c r="I536" s="37">
        <f>H536/'Building data'!$R$6</f>
        <v>0.51738261881835557</v>
      </c>
      <c r="J536" s="61">
        <f t="shared" si="38"/>
        <v>4.9096488237299696E-3</v>
      </c>
    </row>
    <row r="537" spans="1:10" x14ac:dyDescent="0.25">
      <c r="C537" t="s">
        <v>684</v>
      </c>
      <c r="D537">
        <v>1918</v>
      </c>
      <c r="E537">
        <v>1.8</v>
      </c>
      <c r="F537" s="67">
        <v>8.0000000000000002E-3</v>
      </c>
      <c r="G537">
        <v>506</v>
      </c>
      <c r="H537" s="37">
        <v>3300</v>
      </c>
      <c r="I537" s="37">
        <f>H537/'Building data'!$R$6</f>
        <v>0.2371337002917463</v>
      </c>
      <c r="J537" s="61">
        <f t="shared" si="38"/>
        <v>2.250255710876236E-3</v>
      </c>
    </row>
    <row r="538" spans="1:10" x14ac:dyDescent="0.25">
      <c r="G538" s="65" t="s">
        <v>678</v>
      </c>
      <c r="H538" s="66">
        <f>SUM(H531:H537)</f>
        <v>100100</v>
      </c>
      <c r="I538" s="66">
        <f>H538/'Building data'!$R$6</f>
        <v>7.1930555755163041</v>
      </c>
      <c r="J538" s="67"/>
    </row>
    <row r="541" spans="1:10" ht="18.75" customHeight="1" x14ac:dyDescent="0.25">
      <c r="A541" s="50" t="s">
        <v>884</v>
      </c>
      <c r="B541" s="56" t="s">
        <v>6</v>
      </c>
      <c r="C541" s="56"/>
      <c r="D541" s="56"/>
      <c r="E541" s="56"/>
      <c r="F541" s="56"/>
      <c r="G541" s="56"/>
      <c r="H541" s="56"/>
      <c r="I541" s="50"/>
      <c r="J541" s="57"/>
    </row>
    <row r="542" spans="1:10" ht="75" x14ac:dyDescent="0.25">
      <c r="A542" s="58"/>
      <c r="B542" s="58"/>
      <c r="C542" s="59" t="s">
        <v>885</v>
      </c>
      <c r="D542" s="58">
        <v>36707</v>
      </c>
      <c r="E542" s="58">
        <v>21</v>
      </c>
      <c r="F542" s="68">
        <v>0.129</v>
      </c>
      <c r="G542" s="58">
        <v>9690.5</v>
      </c>
      <c r="H542" s="60">
        <v>85500</v>
      </c>
      <c r="I542" s="37">
        <f>H542/'Building data'!$R$6</f>
        <v>6.1439185984679723</v>
      </c>
      <c r="J542" s="61">
        <f t="shared" ref="J542:J549" si="39">H542/$H$14</f>
        <v>5.8302079781793387E-2</v>
      </c>
    </row>
    <row r="543" spans="1:10" ht="105" x14ac:dyDescent="0.25">
      <c r="C543" s="1" t="s">
        <v>886</v>
      </c>
      <c r="D543">
        <v>23111</v>
      </c>
      <c r="E543">
        <v>13.2</v>
      </c>
      <c r="F543" s="67">
        <v>8.1000000000000003E-2</v>
      </c>
      <c r="G543">
        <v>6101.4</v>
      </c>
      <c r="H543" s="37">
        <v>13200</v>
      </c>
      <c r="I543" s="37">
        <f>H543/'Building data'!$R$6</f>
        <v>0.94853480116698519</v>
      </c>
      <c r="J543" s="61">
        <f t="shared" si="39"/>
        <v>9.0010228435049439E-3</v>
      </c>
    </row>
    <row r="544" spans="1:10" ht="135" x14ac:dyDescent="0.25">
      <c r="C544" s="1" t="s">
        <v>887</v>
      </c>
      <c r="D544">
        <v>7146</v>
      </c>
      <c r="E544">
        <v>4.0999999999999996</v>
      </c>
      <c r="F544" s="67">
        <v>2.5000000000000001E-2</v>
      </c>
      <c r="G544">
        <v>1886.7</v>
      </c>
      <c r="H544" s="37">
        <v>29600</v>
      </c>
      <c r="I544" s="37">
        <f>H544/'Building data'!$R$6</f>
        <v>2.1270174329199061</v>
      </c>
      <c r="J544" s="61">
        <f t="shared" si="39"/>
        <v>2.0184111830889875E-2</v>
      </c>
    </row>
    <row r="545" spans="1:10" ht="45" x14ac:dyDescent="0.25">
      <c r="C545" s="1" t="s">
        <v>682</v>
      </c>
      <c r="D545">
        <v>5892</v>
      </c>
      <c r="E545">
        <v>3.4</v>
      </c>
      <c r="F545" s="67">
        <v>2.1000000000000001E-2</v>
      </c>
      <c r="G545">
        <v>1555.5</v>
      </c>
      <c r="H545" s="37">
        <v>7600</v>
      </c>
      <c r="I545" s="37">
        <f>H545/'Building data'!$R$6</f>
        <v>0.54612609764159759</v>
      </c>
      <c r="J545" s="61">
        <f t="shared" si="39"/>
        <v>5.1824070917149672E-3</v>
      </c>
    </row>
    <row r="546" spans="1:10" x14ac:dyDescent="0.25">
      <c r="A546" s="62"/>
      <c r="B546" s="62"/>
      <c r="C546" s="63" t="s">
        <v>888</v>
      </c>
      <c r="D546" s="62">
        <v>1076</v>
      </c>
      <c r="E546" s="62">
        <v>0.6</v>
      </c>
      <c r="F546" s="69">
        <v>4.0000000000000001E-3</v>
      </c>
      <c r="G546" s="62">
        <v>284</v>
      </c>
      <c r="H546" s="64">
        <v>3100</v>
      </c>
      <c r="I546" s="64">
        <f>H546/'Building data'!$R$6</f>
        <v>0.22276196088012531</v>
      </c>
      <c r="J546" s="61">
        <f t="shared" si="39"/>
        <v>2.1138765768837367E-3</v>
      </c>
    </row>
    <row r="547" spans="1:10" ht="18.75" customHeight="1" x14ac:dyDescent="0.25">
      <c r="A547" s="56" t="s">
        <v>884</v>
      </c>
      <c r="B547" s="56" t="s">
        <v>675</v>
      </c>
      <c r="C547" s="56"/>
      <c r="D547" s="56"/>
      <c r="E547" s="56"/>
      <c r="F547" s="56"/>
      <c r="G547" s="56"/>
      <c r="H547" s="56"/>
      <c r="I547" s="56"/>
      <c r="J547" s="61">
        <f t="shared" si="39"/>
        <v>0</v>
      </c>
    </row>
    <row r="548" spans="1:10" x14ac:dyDescent="0.25">
      <c r="C548" s="1" t="s">
        <v>676</v>
      </c>
      <c r="D548">
        <v>4625</v>
      </c>
      <c r="E548">
        <v>2.7</v>
      </c>
      <c r="F548" s="67">
        <v>1.6E-2</v>
      </c>
      <c r="G548">
        <v>1221</v>
      </c>
      <c r="H548" s="37">
        <v>12200</v>
      </c>
      <c r="I548" s="37">
        <f>H548/'Building data'!$R$6</f>
        <v>0.87667610410888031</v>
      </c>
      <c r="J548" s="61">
        <f t="shared" si="39"/>
        <v>8.3191271735424486E-3</v>
      </c>
    </row>
    <row r="549" spans="1:10" x14ac:dyDescent="0.25">
      <c r="C549" t="s">
        <v>684</v>
      </c>
      <c r="D549">
        <v>0</v>
      </c>
      <c r="E549">
        <v>0</v>
      </c>
      <c r="F549" s="67">
        <v>0</v>
      </c>
      <c r="G549">
        <v>0</v>
      </c>
      <c r="H549" s="37">
        <v>5200</v>
      </c>
      <c r="I549" s="37">
        <f>H549/'Building data'!$R$6</f>
        <v>0.37366522470214569</v>
      </c>
      <c r="J549" s="61">
        <f t="shared" si="39"/>
        <v>3.5458574838049778E-3</v>
      </c>
    </row>
    <row r="550" spans="1:10" x14ac:dyDescent="0.25">
      <c r="G550" s="65" t="s">
        <v>678</v>
      </c>
      <c r="H550" s="66">
        <f>SUM(H542:H549)</f>
        <v>156400</v>
      </c>
      <c r="I550" s="66">
        <f>H550/'Building data'!$R$6</f>
        <v>11.238700219887612</v>
      </c>
      <c r="J550" s="67"/>
    </row>
    <row r="553" spans="1:10" ht="18.75" customHeight="1" x14ac:dyDescent="0.25">
      <c r="A553" s="50" t="s">
        <v>889</v>
      </c>
      <c r="B553" s="56" t="s">
        <v>6</v>
      </c>
      <c r="C553" s="56"/>
      <c r="D553" s="56"/>
      <c r="E553" s="56"/>
      <c r="F553" s="56"/>
      <c r="G553" s="56"/>
      <c r="H553" s="56"/>
      <c r="I553" s="50"/>
      <c r="J553" s="57"/>
    </row>
    <row r="554" spans="1:10" ht="75" x14ac:dyDescent="0.25">
      <c r="A554" s="58"/>
      <c r="B554" s="58"/>
      <c r="C554" s="59" t="s">
        <v>680</v>
      </c>
      <c r="D554" s="58">
        <v>51408</v>
      </c>
      <c r="E554" s="58">
        <v>51.8</v>
      </c>
      <c r="F554" s="68">
        <v>0.28599999999999998</v>
      </c>
      <c r="G554" s="58">
        <v>11355</v>
      </c>
      <c r="H554" s="60">
        <v>74200</v>
      </c>
      <c r="I554" s="37">
        <f>H554/'Building data'!$R$6</f>
        <v>5.3319153217113868</v>
      </c>
      <c r="J554" s="61">
        <f t="shared" ref="J554:J561" si="40">H554/$H$14</f>
        <v>5.0596658711217185E-2</v>
      </c>
    </row>
    <row r="555" spans="1:10" ht="45" x14ac:dyDescent="0.25">
      <c r="C555" s="1" t="s">
        <v>687</v>
      </c>
      <c r="D555">
        <v>6402</v>
      </c>
      <c r="E555">
        <v>6.5</v>
      </c>
      <c r="F555" s="67">
        <v>3.5999999999999997E-2</v>
      </c>
      <c r="G555">
        <v>1414</v>
      </c>
      <c r="H555" s="37">
        <v>6500</v>
      </c>
      <c r="I555" s="37">
        <f>H555/'Building data'!$R$6</f>
        <v>0.46708153087768212</v>
      </c>
      <c r="J555" s="61">
        <f t="shared" si="40"/>
        <v>4.4323218547562219E-3</v>
      </c>
    </row>
    <row r="556" spans="1:10" ht="90" x14ac:dyDescent="0.25">
      <c r="C556" s="1" t="s">
        <v>681</v>
      </c>
      <c r="D556">
        <v>4911</v>
      </c>
      <c r="E556">
        <v>5</v>
      </c>
      <c r="F556" s="67">
        <v>2.7E-2</v>
      </c>
      <c r="G556">
        <v>1085</v>
      </c>
      <c r="H556" s="37">
        <v>15300</v>
      </c>
      <c r="I556" s="37">
        <f>H556/'Building data'!$R$6</f>
        <v>1.0994380649890056</v>
      </c>
      <c r="J556" s="61">
        <f t="shared" si="40"/>
        <v>1.0433003750426184E-2</v>
      </c>
    </row>
    <row r="557" spans="1:10" ht="45" x14ac:dyDescent="0.25">
      <c r="C557" s="1" t="s">
        <v>890</v>
      </c>
      <c r="D557">
        <v>545</v>
      </c>
      <c r="E557">
        <v>0.5</v>
      </c>
      <c r="F557" s="67">
        <v>3.0000000000000001E-3</v>
      </c>
      <c r="G557">
        <v>120</v>
      </c>
      <c r="H557" s="37">
        <v>700</v>
      </c>
      <c r="I557" s="37">
        <f>H557/'Building data'!$R$6</f>
        <v>5.0301087940673457E-2</v>
      </c>
      <c r="J557" s="61">
        <f t="shared" si="40"/>
        <v>4.7732696897374703E-4</v>
      </c>
    </row>
    <row r="558" spans="1:10" x14ac:dyDescent="0.25">
      <c r="A558" s="62"/>
      <c r="B558" s="62"/>
      <c r="C558" s="63" t="s">
        <v>683</v>
      </c>
      <c r="D558" s="62">
        <v>548</v>
      </c>
      <c r="E558" s="62">
        <v>0.6</v>
      </c>
      <c r="F558" s="69">
        <v>3.0000000000000001E-3</v>
      </c>
      <c r="G558" s="62">
        <v>121</v>
      </c>
      <c r="H558" s="64">
        <v>1700</v>
      </c>
      <c r="I558" s="64">
        <f>H558/'Building data'!$R$6</f>
        <v>0.1221597849987784</v>
      </c>
      <c r="J558" s="61">
        <f t="shared" si="40"/>
        <v>1.1592226389362428E-3</v>
      </c>
    </row>
    <row r="559" spans="1:10" ht="18.75" customHeight="1" x14ac:dyDescent="0.25">
      <c r="A559" s="56" t="s">
        <v>889</v>
      </c>
      <c r="B559" s="56" t="s">
        <v>675</v>
      </c>
      <c r="C559" s="56"/>
      <c r="D559" s="56"/>
      <c r="E559" s="56"/>
      <c r="F559" s="56"/>
      <c r="G559" s="56"/>
      <c r="H559" s="56"/>
      <c r="I559" s="56"/>
      <c r="J559" s="61">
        <f t="shared" si="40"/>
        <v>0</v>
      </c>
    </row>
    <row r="560" spans="1:10" x14ac:dyDescent="0.25">
      <c r="C560" s="1" t="s">
        <v>676</v>
      </c>
      <c r="D560">
        <v>660</v>
      </c>
      <c r="E560">
        <v>0.7</v>
      </c>
      <c r="F560" s="67">
        <v>4.0000000000000001E-3</v>
      </c>
      <c r="G560">
        <v>146</v>
      </c>
      <c r="H560" s="37">
        <v>7300</v>
      </c>
      <c r="I560" s="37">
        <f>H560/'Building data'!$R$6</f>
        <v>0.52456848852416604</v>
      </c>
      <c r="J560" s="61">
        <f t="shared" si="40"/>
        <v>4.9778383907262188E-3</v>
      </c>
    </row>
    <row r="561" spans="1:10" x14ac:dyDescent="0.25">
      <c r="C561" t="s">
        <v>684</v>
      </c>
      <c r="D561">
        <v>0</v>
      </c>
      <c r="E561">
        <v>0</v>
      </c>
      <c r="F561" s="67">
        <v>0</v>
      </c>
      <c r="G561">
        <v>0</v>
      </c>
      <c r="H561" s="37">
        <v>3000</v>
      </c>
      <c r="I561" s="37">
        <f>H561/'Building data'!$R$6</f>
        <v>0.21557609117431481</v>
      </c>
      <c r="J561" s="61">
        <f t="shared" si="40"/>
        <v>2.0456870098874871E-3</v>
      </c>
    </row>
    <row r="562" spans="1:10" x14ac:dyDescent="0.25">
      <c r="G562" s="65" t="s">
        <v>678</v>
      </c>
      <c r="H562" s="66">
        <f>SUM(H554:H561)</f>
        <v>108700</v>
      </c>
      <c r="I562" s="66">
        <f>H562/'Building data'!$R$6</f>
        <v>7.8110403702160065</v>
      </c>
      <c r="J562" s="67"/>
    </row>
    <row r="565" spans="1:10" ht="18.75" customHeight="1" x14ac:dyDescent="0.25">
      <c r="A565" s="50" t="s">
        <v>891</v>
      </c>
      <c r="B565" s="56" t="s">
        <v>6</v>
      </c>
      <c r="C565" s="56"/>
      <c r="D565" s="56"/>
      <c r="E565" s="56"/>
      <c r="F565" s="56"/>
      <c r="G565" s="56"/>
      <c r="H565" s="56"/>
      <c r="I565" s="50"/>
      <c r="J565" s="57"/>
    </row>
    <row r="566" spans="1:10" ht="75" x14ac:dyDescent="0.25">
      <c r="A566" s="58"/>
      <c r="B566" s="58"/>
      <c r="C566" s="59" t="s">
        <v>680</v>
      </c>
      <c r="D566" s="58">
        <v>84756</v>
      </c>
      <c r="E566" s="58">
        <v>49.6</v>
      </c>
      <c r="F566" s="68">
        <v>0.32200000000000001</v>
      </c>
      <c r="G566" s="58">
        <v>18318</v>
      </c>
      <c r="H566" s="60">
        <v>84300</v>
      </c>
      <c r="I566" s="37">
        <f>H566/'Building data'!$R$6</f>
        <v>6.0576881619982466</v>
      </c>
      <c r="J566" s="61">
        <f t="shared" ref="J566:J571" si="41">H566/$H$14</f>
        <v>5.7483804977838393E-2</v>
      </c>
    </row>
    <row r="567" spans="1:10" ht="90" x14ac:dyDescent="0.25">
      <c r="C567" s="1" t="s">
        <v>681</v>
      </c>
      <c r="D567">
        <v>12140</v>
      </c>
      <c r="E567">
        <v>7.1</v>
      </c>
      <c r="F567" s="67">
        <v>4.5999999999999999E-2</v>
      </c>
      <c r="G567">
        <v>2624</v>
      </c>
      <c r="H567" s="37">
        <v>24100</v>
      </c>
      <c r="I567" s="37">
        <f>H567/'Building data'!$R$6</f>
        <v>1.731794599100329</v>
      </c>
      <c r="J567" s="61">
        <f t="shared" si="41"/>
        <v>1.6433685646096149E-2</v>
      </c>
    </row>
    <row r="568" spans="1:10" ht="45" x14ac:dyDescent="0.25">
      <c r="C568" s="1" t="s">
        <v>682</v>
      </c>
      <c r="D568">
        <v>5709</v>
      </c>
      <c r="E568">
        <v>3.3</v>
      </c>
      <c r="F568" s="67">
        <v>2.1999999999999999E-2</v>
      </c>
      <c r="G568">
        <v>1234</v>
      </c>
      <c r="H568" s="37">
        <v>8200</v>
      </c>
      <c r="I568" s="37">
        <f>H568/'Building data'!$R$6</f>
        <v>0.58924131587646045</v>
      </c>
      <c r="J568" s="61">
        <f t="shared" si="41"/>
        <v>5.5915444936924649E-3</v>
      </c>
    </row>
    <row r="569" spans="1:10" ht="30" x14ac:dyDescent="0.25">
      <c r="A569" s="62"/>
      <c r="B569" s="62"/>
      <c r="C569" s="63" t="s">
        <v>892</v>
      </c>
      <c r="D569" s="62">
        <v>1021</v>
      </c>
      <c r="E569" s="62">
        <v>0.6</v>
      </c>
      <c r="F569" s="69">
        <v>4.0000000000000001E-3</v>
      </c>
      <c r="G569" s="62">
        <v>221</v>
      </c>
      <c r="H569" s="64">
        <v>3300</v>
      </c>
      <c r="I569" s="64">
        <f>H569/'Building data'!$R$6</f>
        <v>0.2371337002917463</v>
      </c>
      <c r="J569" s="61">
        <f t="shared" si="41"/>
        <v>2.250255710876236E-3</v>
      </c>
    </row>
    <row r="570" spans="1:10" ht="18.75" customHeight="1" x14ac:dyDescent="0.25">
      <c r="A570" s="56" t="s">
        <v>891</v>
      </c>
      <c r="B570" s="56" t="s">
        <v>675</v>
      </c>
      <c r="C570" s="56"/>
      <c r="D570" s="56"/>
      <c r="E570" s="56"/>
      <c r="F570" s="56"/>
      <c r="G570" s="56"/>
      <c r="H570" s="56"/>
      <c r="I570" s="56"/>
      <c r="J570" s="61">
        <f t="shared" si="41"/>
        <v>0</v>
      </c>
    </row>
    <row r="571" spans="1:10" x14ac:dyDescent="0.25">
      <c r="C571" t="s">
        <v>684</v>
      </c>
      <c r="D571">
        <v>2772</v>
      </c>
      <c r="E571">
        <v>1.6</v>
      </c>
      <c r="F571" s="67">
        <v>1.0999999999999999E-2</v>
      </c>
      <c r="G571">
        <v>599</v>
      </c>
      <c r="H571" s="37">
        <v>5100</v>
      </c>
      <c r="I571" s="37">
        <f>H571/'Building data'!$R$6</f>
        <v>0.36647935499633516</v>
      </c>
      <c r="J571" s="61">
        <f t="shared" si="41"/>
        <v>3.4776679168087282E-3</v>
      </c>
    </row>
    <row r="572" spans="1:10" x14ac:dyDescent="0.25">
      <c r="G572" s="65" t="s">
        <v>678</v>
      </c>
      <c r="H572" s="66">
        <f>SUM(H566:H571)</f>
        <v>125000</v>
      </c>
      <c r="I572" s="66">
        <f>H572/'Building data'!$R$6</f>
        <v>8.9823371322631171</v>
      </c>
      <c r="J572" s="67"/>
    </row>
    <row r="575" spans="1:10" ht="18.75" customHeight="1" x14ac:dyDescent="0.25">
      <c r="A575" s="50" t="s">
        <v>893</v>
      </c>
      <c r="B575" s="56" t="s">
        <v>6</v>
      </c>
      <c r="C575" s="56"/>
      <c r="D575" s="56"/>
      <c r="E575" s="56"/>
      <c r="F575" s="56"/>
      <c r="G575" s="56"/>
      <c r="H575" s="56"/>
      <c r="I575" s="50"/>
      <c r="J575" s="57"/>
    </row>
    <row r="576" spans="1:10" ht="75" x14ac:dyDescent="0.25">
      <c r="A576" s="58"/>
      <c r="B576" s="58"/>
      <c r="C576" s="59" t="s">
        <v>680</v>
      </c>
      <c r="D576" s="58">
        <v>228551</v>
      </c>
      <c r="E576" s="58">
        <v>35.4</v>
      </c>
      <c r="F576" s="68">
        <v>0.2</v>
      </c>
      <c r="G576" s="58">
        <v>60337</v>
      </c>
      <c r="H576" s="60">
        <v>233100</v>
      </c>
      <c r="I576" s="37">
        <f>H576/'Building data'!$R$6</f>
        <v>16.750262284244261</v>
      </c>
      <c r="J576" s="61">
        <f t="shared" ref="J576:J585" si="42">H576/$H$14</f>
        <v>0.15894988066825777</v>
      </c>
    </row>
    <row r="577" spans="1:10" ht="45" x14ac:dyDescent="0.25">
      <c r="C577" s="1" t="s">
        <v>687</v>
      </c>
      <c r="D577">
        <v>50059</v>
      </c>
      <c r="E577">
        <v>7.8</v>
      </c>
      <c r="F577" s="67">
        <v>4.3999999999999997E-2</v>
      </c>
      <c r="G577">
        <v>13216</v>
      </c>
      <c r="H577" s="37">
        <v>22600</v>
      </c>
      <c r="I577" s="37">
        <f>H577/'Building data'!$R$6</f>
        <v>1.6240065535131716</v>
      </c>
      <c r="J577" s="61">
        <f t="shared" si="42"/>
        <v>1.5410842141152403E-2</v>
      </c>
    </row>
    <row r="578" spans="1:10" ht="90" x14ac:dyDescent="0.25">
      <c r="C578" s="1" t="s">
        <v>681</v>
      </c>
      <c r="D578">
        <v>22977</v>
      </c>
      <c r="E578">
        <v>3.6</v>
      </c>
      <c r="F578" s="67">
        <v>0.02</v>
      </c>
      <c r="G578">
        <v>6066</v>
      </c>
      <c r="H578" s="37">
        <v>39600</v>
      </c>
      <c r="I578" s="37">
        <f>H578/'Building data'!$R$6</f>
        <v>2.8456044035009556</v>
      </c>
      <c r="J578" s="61">
        <f t="shared" si="42"/>
        <v>2.7003068530514832E-2</v>
      </c>
    </row>
    <row r="579" spans="1:10" ht="45" x14ac:dyDescent="0.25">
      <c r="C579" s="1" t="s">
        <v>682</v>
      </c>
      <c r="D579">
        <v>42000</v>
      </c>
      <c r="E579">
        <v>6.5</v>
      </c>
      <c r="F579" s="67">
        <v>3.6999999999999998E-2</v>
      </c>
      <c r="G579">
        <v>11088</v>
      </c>
      <c r="H579" s="37">
        <v>44700</v>
      </c>
      <c r="I579" s="37">
        <f>H579/'Building data'!$R$6</f>
        <v>3.2120837584972906</v>
      </c>
      <c r="J579" s="61">
        <f t="shared" si="42"/>
        <v>3.0480736447323558E-2</v>
      </c>
    </row>
    <row r="580" spans="1:10" ht="60" x14ac:dyDescent="0.25">
      <c r="C580" s="1" t="s">
        <v>700</v>
      </c>
      <c r="D580">
        <v>3461</v>
      </c>
      <c r="E580">
        <v>0.5</v>
      </c>
      <c r="F580" s="67">
        <v>3.0000000000000001E-3</v>
      </c>
      <c r="G580">
        <v>914</v>
      </c>
      <c r="H580" s="37">
        <v>4800</v>
      </c>
      <c r="I580" s="37">
        <f>H580/'Building data'!$R$6</f>
        <v>0.34492174587890373</v>
      </c>
      <c r="J580" s="61">
        <f t="shared" si="42"/>
        <v>3.2730992158199797E-3</v>
      </c>
    </row>
    <row r="581" spans="1:10" x14ac:dyDescent="0.25">
      <c r="A581" s="62"/>
      <c r="B581" s="62"/>
      <c r="C581" s="63" t="s">
        <v>683</v>
      </c>
      <c r="D581" s="62">
        <v>1553</v>
      </c>
      <c r="E581" s="62">
        <v>0.2</v>
      </c>
      <c r="F581" s="69">
        <v>1E-3</v>
      </c>
      <c r="G581" s="62">
        <v>410</v>
      </c>
      <c r="H581" s="64">
        <v>5500</v>
      </c>
      <c r="I581" s="64">
        <f>H581/'Building data'!$R$6</f>
        <v>0.39522283381957718</v>
      </c>
      <c r="J581" s="61">
        <f t="shared" si="42"/>
        <v>3.7504261847937266E-3</v>
      </c>
    </row>
    <row r="582" spans="1:10" ht="18.75" customHeight="1" x14ac:dyDescent="0.25">
      <c r="A582" s="56" t="s">
        <v>893</v>
      </c>
      <c r="B582" s="56" t="s">
        <v>675</v>
      </c>
      <c r="C582" s="56"/>
      <c r="D582" s="56"/>
      <c r="E582" s="56"/>
      <c r="F582" s="56"/>
      <c r="G582" s="56"/>
      <c r="H582" s="56"/>
      <c r="I582" s="56"/>
      <c r="J582" s="61">
        <f t="shared" si="42"/>
        <v>0</v>
      </c>
    </row>
    <row r="583" spans="1:10" x14ac:dyDescent="0.25">
      <c r="C583" s="1" t="s">
        <v>676</v>
      </c>
      <c r="D583">
        <v>37976</v>
      </c>
      <c r="E583">
        <v>5.9</v>
      </c>
      <c r="F583" s="67">
        <v>3.3000000000000002E-2</v>
      </c>
      <c r="G583">
        <v>10026</v>
      </c>
      <c r="H583" s="37">
        <v>41500</v>
      </c>
      <c r="I583" s="37">
        <f>H583/'Building data'!$R$6</f>
        <v>2.9821359279113548</v>
      </c>
      <c r="J583" s="61">
        <f t="shared" si="42"/>
        <v>2.8298670303443574E-2</v>
      </c>
    </row>
    <row r="584" spans="1:10" ht="30" x14ac:dyDescent="0.25">
      <c r="C584" s="1" t="s">
        <v>688</v>
      </c>
      <c r="D584">
        <v>13860</v>
      </c>
      <c r="E584">
        <v>2.1</v>
      </c>
      <c r="F584" s="67">
        <v>1.2E-2</v>
      </c>
      <c r="G584">
        <v>3659</v>
      </c>
      <c r="H584" s="37">
        <v>2500</v>
      </c>
      <c r="I584" s="37">
        <f>H584/'Building data'!$R$6</f>
        <v>0.17964674264526234</v>
      </c>
      <c r="J584" s="61">
        <f t="shared" si="42"/>
        <v>1.7047391749062393E-3</v>
      </c>
    </row>
    <row r="585" spans="1:10" x14ac:dyDescent="0.25">
      <c r="C585" t="s">
        <v>684</v>
      </c>
      <c r="D585">
        <v>26106</v>
      </c>
      <c r="E585">
        <v>4</v>
      </c>
      <c r="F585" s="67">
        <v>2.3E-2</v>
      </c>
      <c r="G585">
        <v>6892</v>
      </c>
      <c r="H585" s="37">
        <v>19300</v>
      </c>
      <c r="I585" s="37">
        <f>H585/'Building data'!$R$6</f>
        <v>1.3868728532214254</v>
      </c>
      <c r="J585" s="61">
        <f t="shared" si="42"/>
        <v>1.3160586430276167E-2</v>
      </c>
    </row>
    <row r="586" spans="1:10" x14ac:dyDescent="0.25">
      <c r="G586" s="65" t="s">
        <v>678</v>
      </c>
      <c r="H586" s="66">
        <f>SUM(H576:H585)</f>
        <v>413600</v>
      </c>
      <c r="I586" s="66">
        <f>H586/'Building data'!$R$6</f>
        <v>29.720757103232202</v>
      </c>
      <c r="J586" s="67"/>
    </row>
    <row r="589" spans="1:10" ht="18.75" customHeight="1" x14ac:dyDescent="0.25">
      <c r="A589" s="50" t="s">
        <v>894</v>
      </c>
      <c r="B589" s="56" t="s">
        <v>6</v>
      </c>
      <c r="C589" s="56"/>
      <c r="D589" s="56"/>
      <c r="E589" s="56"/>
      <c r="F589" s="56"/>
      <c r="G589" s="56"/>
      <c r="H589" s="56"/>
      <c r="I589" s="50"/>
      <c r="J589" s="57"/>
    </row>
    <row r="590" spans="1:10" ht="150" x14ac:dyDescent="0.25">
      <c r="A590" s="58"/>
      <c r="B590" s="58"/>
      <c r="C590" s="59" t="s">
        <v>895</v>
      </c>
      <c r="D590" s="58">
        <v>171989</v>
      </c>
      <c r="E590" s="58">
        <v>40.9</v>
      </c>
      <c r="F590" s="58">
        <v>23</v>
      </c>
      <c r="G590" s="58">
        <v>45405</v>
      </c>
      <c r="H590" s="60">
        <v>164300</v>
      </c>
      <c r="I590" s="37">
        <f>H590/'Building data'!$R$6</f>
        <v>11.806383926646641</v>
      </c>
      <c r="J590" s="61">
        <f t="shared" ref="J590:J598" si="43">H590/$H$14</f>
        <v>0.11203545857483806</v>
      </c>
    </row>
    <row r="591" spans="1:10" ht="90" x14ac:dyDescent="0.25">
      <c r="C591" s="1" t="s">
        <v>807</v>
      </c>
      <c r="D591">
        <v>14050</v>
      </c>
      <c r="E591">
        <v>3.3</v>
      </c>
      <c r="F591">
        <v>1.9</v>
      </c>
      <c r="G591">
        <v>3709</v>
      </c>
      <c r="H591" s="37">
        <v>17200</v>
      </c>
      <c r="I591" s="37">
        <f>H591/'Building data'!$R$6</f>
        <v>1.2359695893994049</v>
      </c>
      <c r="J591" s="61">
        <f t="shared" si="43"/>
        <v>1.1728605523354927E-2</v>
      </c>
    </row>
    <row r="592" spans="1:10" ht="90" x14ac:dyDescent="0.25">
      <c r="C592" s="1" t="s">
        <v>896</v>
      </c>
      <c r="D592">
        <v>23040</v>
      </c>
      <c r="E592">
        <v>5.5</v>
      </c>
      <c r="F592">
        <v>3.1</v>
      </c>
      <c r="G592">
        <v>6083</v>
      </c>
      <c r="H592" s="37">
        <v>15600</v>
      </c>
      <c r="I592" s="37">
        <f>H592/'Building data'!$R$6</f>
        <v>1.1209956741064371</v>
      </c>
      <c r="J592" s="61">
        <f t="shared" si="43"/>
        <v>1.0637572451414933E-2</v>
      </c>
    </row>
    <row r="593" spans="1:10" ht="75" x14ac:dyDescent="0.25">
      <c r="C593" s="1" t="s">
        <v>897</v>
      </c>
      <c r="D593">
        <v>15684</v>
      </c>
      <c r="E593">
        <v>3.7</v>
      </c>
      <c r="F593">
        <v>2.1</v>
      </c>
      <c r="G593">
        <v>4140</v>
      </c>
      <c r="H593" s="37">
        <v>27900</v>
      </c>
      <c r="I593" s="37">
        <f>H593/'Building data'!$R$6</f>
        <v>2.0048576479211278</v>
      </c>
      <c r="J593" s="61">
        <f t="shared" si="43"/>
        <v>1.902488919195363E-2</v>
      </c>
    </row>
    <row r="594" spans="1:10" ht="30" x14ac:dyDescent="0.25">
      <c r="C594" s="1" t="s">
        <v>785</v>
      </c>
      <c r="D594">
        <v>16267</v>
      </c>
      <c r="E594">
        <v>3.9</v>
      </c>
      <c r="F594">
        <v>2.2000000000000002</v>
      </c>
      <c r="G594">
        <v>4294</v>
      </c>
      <c r="H594" s="37">
        <v>22300</v>
      </c>
      <c r="I594" s="37">
        <f>H594/'Building data'!$R$6</f>
        <v>1.6024489443957401</v>
      </c>
      <c r="J594" s="61">
        <f t="shared" si="43"/>
        <v>1.5206273440163655E-2</v>
      </c>
    </row>
    <row r="595" spans="1:10" ht="30" x14ac:dyDescent="0.25">
      <c r="A595" s="62"/>
      <c r="B595" s="62"/>
      <c r="C595" s="63" t="s">
        <v>787</v>
      </c>
      <c r="D595" s="62">
        <v>-30686</v>
      </c>
      <c r="E595" s="62">
        <v>-7.3</v>
      </c>
      <c r="F595" s="62">
        <v>-4.0999999999999996</v>
      </c>
      <c r="G595" s="62">
        <v>-8101</v>
      </c>
      <c r="H595" s="64">
        <v>12600</v>
      </c>
      <c r="I595" s="64">
        <f>H595/'Building data'!$R$6</f>
        <v>0.90541958293212221</v>
      </c>
      <c r="J595" s="61">
        <f t="shared" si="43"/>
        <v>8.591885441527447E-3</v>
      </c>
    </row>
    <row r="596" spans="1:10" ht="18.75" customHeight="1" x14ac:dyDescent="0.25">
      <c r="A596" s="56" t="s">
        <v>894</v>
      </c>
      <c r="B596" s="56" t="s">
        <v>675</v>
      </c>
      <c r="C596" s="56"/>
      <c r="D596" s="56"/>
      <c r="E596" s="56"/>
      <c r="F596" s="56"/>
      <c r="G596" s="56"/>
      <c r="H596" s="56"/>
      <c r="I596" s="56"/>
      <c r="J596" s="61">
        <f t="shared" si="43"/>
        <v>0</v>
      </c>
    </row>
    <row r="597" spans="1:10" ht="105" x14ac:dyDescent="0.25">
      <c r="C597" s="1" t="s">
        <v>898</v>
      </c>
      <c r="D597">
        <v>13225</v>
      </c>
      <c r="E597">
        <v>3.1</v>
      </c>
      <c r="F597">
        <v>1.8</v>
      </c>
      <c r="G597">
        <v>3491</v>
      </c>
      <c r="H597" s="37">
        <v>29500</v>
      </c>
      <c r="I597" s="37">
        <f>H597/'Building data'!$R$6</f>
        <v>2.1198315632140958</v>
      </c>
      <c r="J597" s="61">
        <f t="shared" si="43"/>
        <v>2.0115922263893624E-2</v>
      </c>
    </row>
    <row r="598" spans="1:10" ht="75" x14ac:dyDescent="0.25">
      <c r="C598" s="1" t="s">
        <v>899</v>
      </c>
      <c r="D598">
        <v>37900</v>
      </c>
      <c r="E598">
        <v>9</v>
      </c>
      <c r="F598">
        <v>5.0999999999999996</v>
      </c>
      <c r="G598">
        <v>10006</v>
      </c>
      <c r="H598" s="37">
        <v>14700</v>
      </c>
      <c r="I598" s="37">
        <f>H598/'Building data'!$R$6</f>
        <v>1.0563228467541426</v>
      </c>
      <c r="J598" s="61">
        <f t="shared" si="43"/>
        <v>1.0023866348448688E-2</v>
      </c>
    </row>
    <row r="599" spans="1:10" x14ac:dyDescent="0.25">
      <c r="G599" s="65" t="s">
        <v>678</v>
      </c>
      <c r="H599" s="66">
        <f>SUM(H590:H598)</f>
        <v>304100</v>
      </c>
      <c r="I599" s="66">
        <f>H599/'Building data'!$R$6</f>
        <v>21.852229775369711</v>
      </c>
      <c r="J599" s="67"/>
    </row>
    <row r="602" spans="1:10" ht="18.75" customHeight="1" x14ac:dyDescent="0.25">
      <c r="A602" s="50" t="s">
        <v>900</v>
      </c>
      <c r="B602" s="56" t="s">
        <v>6</v>
      </c>
      <c r="C602" s="56"/>
      <c r="D602" s="56"/>
      <c r="E602" s="56"/>
      <c r="F602" s="56"/>
      <c r="G602" s="56"/>
      <c r="H602" s="56"/>
      <c r="I602" s="50"/>
      <c r="J602" s="57"/>
    </row>
    <row r="603" spans="1:10" ht="225" x14ac:dyDescent="0.25">
      <c r="A603" s="58"/>
      <c r="B603" s="58"/>
      <c r="C603" s="59" t="s">
        <v>901</v>
      </c>
      <c r="D603" s="58">
        <v>73924</v>
      </c>
      <c r="E603" s="58">
        <v>29</v>
      </c>
      <c r="F603" s="58">
        <v>17.600000000000001</v>
      </c>
      <c r="G603" s="58">
        <v>19516</v>
      </c>
      <c r="H603" s="60">
        <v>80600</v>
      </c>
      <c r="I603" s="37">
        <f>H603/'Building data'!$R$6</f>
        <v>5.7918109828832582</v>
      </c>
      <c r="J603" s="61">
        <f t="shared" ref="J603:J611" si="44">H603/$H$14</f>
        <v>5.4960790998977153E-2</v>
      </c>
    </row>
    <row r="604" spans="1:10" ht="90" x14ac:dyDescent="0.25">
      <c r="C604" s="1" t="s">
        <v>807</v>
      </c>
      <c r="D604">
        <v>1872</v>
      </c>
      <c r="E604">
        <v>0.7</v>
      </c>
      <c r="F604">
        <v>0.7</v>
      </c>
      <c r="G604">
        <v>494</v>
      </c>
      <c r="H604" s="37">
        <v>3600</v>
      </c>
      <c r="I604" s="37">
        <f>H604/'Building data'!$R$6</f>
        <v>0.25869130940917778</v>
      </c>
      <c r="J604" s="61">
        <f t="shared" si="44"/>
        <v>2.4548244118649848E-3</v>
      </c>
    </row>
    <row r="605" spans="1:10" ht="90" x14ac:dyDescent="0.25">
      <c r="C605" s="1" t="s">
        <v>902</v>
      </c>
      <c r="D605">
        <v>27050</v>
      </c>
      <c r="E605">
        <v>10.6</v>
      </c>
      <c r="F605">
        <v>6.5</v>
      </c>
      <c r="G605">
        <v>7141</v>
      </c>
      <c r="H605" s="37">
        <v>17500</v>
      </c>
      <c r="I605" s="37">
        <f>H605/'Building data'!$R$6</f>
        <v>1.2575271985168364</v>
      </c>
      <c r="J605" s="61">
        <f t="shared" si="44"/>
        <v>1.1933174224343675E-2</v>
      </c>
    </row>
    <row r="606" spans="1:10" ht="75" x14ac:dyDescent="0.25">
      <c r="C606" s="1" t="s">
        <v>897</v>
      </c>
      <c r="D606">
        <v>15137</v>
      </c>
      <c r="E606">
        <v>5.9</v>
      </c>
      <c r="F606">
        <v>3.6</v>
      </c>
      <c r="G606">
        <v>3996</v>
      </c>
      <c r="H606" s="37">
        <v>29500</v>
      </c>
      <c r="I606" s="37">
        <f>H606/'Building data'!$R$6</f>
        <v>2.1198315632140958</v>
      </c>
      <c r="J606" s="61">
        <f t="shared" si="44"/>
        <v>2.0115922263893624E-2</v>
      </c>
    </row>
    <row r="607" spans="1:10" ht="30" x14ac:dyDescent="0.25">
      <c r="C607" s="1" t="s">
        <v>785</v>
      </c>
      <c r="D607">
        <v>7438</v>
      </c>
      <c r="E607">
        <v>2.9</v>
      </c>
      <c r="F607">
        <v>1.8</v>
      </c>
      <c r="G607">
        <v>1964</v>
      </c>
      <c r="H607" s="37">
        <v>12100</v>
      </c>
      <c r="I607" s="37">
        <f>H607/'Building data'!$R$6</f>
        <v>0.86949023440306972</v>
      </c>
      <c r="J607" s="61">
        <f t="shared" si="44"/>
        <v>8.2509376065461985E-3</v>
      </c>
    </row>
    <row r="608" spans="1:10" ht="30" x14ac:dyDescent="0.25">
      <c r="A608" s="62"/>
      <c r="B608" s="62"/>
      <c r="C608" s="63" t="s">
        <v>787</v>
      </c>
      <c r="D608" s="62">
        <v>-20636</v>
      </c>
      <c r="E608" s="62">
        <v>-8.1</v>
      </c>
      <c r="F608" s="62">
        <v>-4.9000000000000004</v>
      </c>
      <c r="G608" s="62">
        <v>-5448</v>
      </c>
      <c r="H608" s="64">
        <v>7700</v>
      </c>
      <c r="I608" s="64">
        <f>H608/'Building data'!$R$6</f>
        <v>0.55331196734740806</v>
      </c>
      <c r="J608" s="61">
        <f t="shared" si="44"/>
        <v>5.2505966587112173E-3</v>
      </c>
    </row>
    <row r="609" spans="1:10" ht="18.75" customHeight="1" x14ac:dyDescent="0.25">
      <c r="A609" s="56" t="s">
        <v>900</v>
      </c>
      <c r="B609" s="56" t="s">
        <v>675</v>
      </c>
      <c r="C609" s="56"/>
      <c r="D609" s="56"/>
      <c r="E609" s="56"/>
      <c r="F609" s="56"/>
      <c r="G609" s="56"/>
      <c r="H609" s="56"/>
      <c r="I609" s="56"/>
      <c r="J609" s="61">
        <f t="shared" si="44"/>
        <v>0</v>
      </c>
    </row>
    <row r="610" spans="1:10" ht="105" x14ac:dyDescent="0.25">
      <c r="C610" s="1" t="s">
        <v>903</v>
      </c>
      <c r="D610">
        <v>10303</v>
      </c>
      <c r="E610">
        <v>4</v>
      </c>
      <c r="F610">
        <v>2.5</v>
      </c>
      <c r="G610">
        <v>2720</v>
      </c>
      <c r="H610" s="37">
        <v>17900</v>
      </c>
      <c r="I610" s="37">
        <f>H610/'Building data'!$R$6</f>
        <v>1.2862706773400785</v>
      </c>
      <c r="J610" s="61">
        <f t="shared" si="44"/>
        <v>1.2205932492328674E-2</v>
      </c>
    </row>
    <row r="611" spans="1:10" ht="75" x14ac:dyDescent="0.25">
      <c r="C611" s="1" t="s">
        <v>899</v>
      </c>
      <c r="D611">
        <v>17003</v>
      </c>
      <c r="E611">
        <v>6.7</v>
      </c>
      <c r="F611">
        <v>4.0999999999999996</v>
      </c>
      <c r="G611">
        <v>4489</v>
      </c>
      <c r="H611" s="73" t="s">
        <v>64</v>
      </c>
      <c r="I611" s="37" t="e">
        <f>H611/'Building data'!$R$6</f>
        <v>#VALUE!</v>
      </c>
      <c r="J611" s="61" t="e">
        <f t="shared" si="44"/>
        <v>#VALUE!</v>
      </c>
    </row>
    <row r="612" spans="1:10" x14ac:dyDescent="0.25">
      <c r="G612" s="65" t="s">
        <v>678</v>
      </c>
      <c r="H612" s="66">
        <f>SUM(H603:H611)</f>
        <v>168900</v>
      </c>
      <c r="I612" s="66">
        <f>H612/'Building data'!$R$6</f>
        <v>12.136933933113925</v>
      </c>
      <c r="J612" s="67"/>
    </row>
    <row r="615" spans="1:10" ht="18.75" customHeight="1" x14ac:dyDescent="0.25">
      <c r="A615" s="50" t="s">
        <v>904</v>
      </c>
      <c r="B615" s="56" t="s">
        <v>6</v>
      </c>
      <c r="C615" s="56"/>
      <c r="D615" s="56"/>
      <c r="E615" s="56"/>
      <c r="F615" s="56"/>
      <c r="G615" s="56"/>
      <c r="H615" s="56"/>
      <c r="I615" s="50"/>
      <c r="J615" s="57"/>
    </row>
    <row r="616" spans="1:10" ht="150" x14ac:dyDescent="0.25">
      <c r="A616" s="58"/>
      <c r="B616" s="58"/>
      <c r="C616" s="59" t="s">
        <v>905</v>
      </c>
      <c r="D616" s="58">
        <v>34277</v>
      </c>
      <c r="E616" s="58">
        <v>54</v>
      </c>
      <c r="F616" s="58">
        <v>32.4</v>
      </c>
      <c r="G616" s="58">
        <v>9049</v>
      </c>
      <c r="H616" s="60">
        <v>33700</v>
      </c>
      <c r="I616" s="37">
        <f>H616/'Building data'!$R$6</f>
        <v>2.4216380908581363</v>
      </c>
      <c r="J616" s="61">
        <f t="shared" ref="J616:J625" si="45">H616/$H$14</f>
        <v>2.2979884077736105E-2</v>
      </c>
    </row>
    <row r="617" spans="1:10" ht="135" x14ac:dyDescent="0.25">
      <c r="C617" s="1" t="s">
        <v>906</v>
      </c>
      <c r="D617">
        <v>1163</v>
      </c>
      <c r="E617">
        <v>1.8</v>
      </c>
      <c r="F617">
        <v>1.1000000000000001</v>
      </c>
      <c r="G617">
        <v>307</v>
      </c>
      <c r="H617" s="37">
        <v>2100</v>
      </c>
      <c r="I617" s="37">
        <f>H617/'Building data'!$R$6</f>
        <v>0.15090326382202038</v>
      </c>
      <c r="J617" s="61">
        <f t="shared" si="45"/>
        <v>1.431980906921241E-3</v>
      </c>
    </row>
    <row r="618" spans="1:10" ht="90" x14ac:dyDescent="0.25">
      <c r="C618" s="1" t="s">
        <v>907</v>
      </c>
      <c r="D618">
        <v>8921</v>
      </c>
      <c r="E618">
        <v>14.1</v>
      </c>
      <c r="F618">
        <v>8.4</v>
      </c>
      <c r="G618">
        <v>2355</v>
      </c>
      <c r="H618" s="37">
        <v>7600</v>
      </c>
      <c r="I618" s="37">
        <f>H618/'Building data'!$R$6</f>
        <v>0.54612609764159759</v>
      </c>
      <c r="J618" s="61">
        <f t="shared" si="45"/>
        <v>5.1824070917149672E-3</v>
      </c>
    </row>
    <row r="619" spans="1:10" ht="75" x14ac:dyDescent="0.25">
      <c r="C619" s="1" t="s">
        <v>908</v>
      </c>
      <c r="D619">
        <v>2317</v>
      </c>
      <c r="E619">
        <v>3.7</v>
      </c>
      <c r="F619">
        <v>2.2000000000000002</v>
      </c>
      <c r="G619">
        <v>612</v>
      </c>
      <c r="H619" s="37">
        <v>13700</v>
      </c>
      <c r="I619" s="37">
        <f>H619/'Building data'!$R$6</f>
        <v>0.98446414969603768</v>
      </c>
      <c r="J619" s="61">
        <f t="shared" si="45"/>
        <v>9.3419706784861924E-3</v>
      </c>
    </row>
    <row r="620" spans="1:10" ht="30" x14ac:dyDescent="0.25">
      <c r="C620" s="1" t="s">
        <v>785</v>
      </c>
      <c r="D620">
        <v>1375</v>
      </c>
      <c r="E620">
        <v>2.2000000000000002</v>
      </c>
      <c r="F620">
        <v>1.3</v>
      </c>
      <c r="G620">
        <v>363</v>
      </c>
      <c r="H620" s="37">
        <v>2900</v>
      </c>
      <c r="I620" s="37">
        <f>H620/'Building data'!$R$6</f>
        <v>0.20839022146850433</v>
      </c>
      <c r="J620" s="61">
        <f t="shared" si="45"/>
        <v>1.9774974428912375E-3</v>
      </c>
    </row>
    <row r="621" spans="1:10" ht="45" x14ac:dyDescent="0.25">
      <c r="C621" s="1" t="s">
        <v>909</v>
      </c>
      <c r="D621">
        <v>241</v>
      </c>
      <c r="E621">
        <v>0.4</v>
      </c>
      <c r="F621">
        <v>0.2</v>
      </c>
      <c r="G621">
        <v>64</v>
      </c>
      <c r="H621" s="37">
        <v>1300</v>
      </c>
      <c r="I621" s="37">
        <f>H621/'Building data'!$R$6</f>
        <v>9.3416306175536423E-2</v>
      </c>
      <c r="J621" s="61">
        <f t="shared" si="45"/>
        <v>8.8646437095124444E-4</v>
      </c>
    </row>
    <row r="622" spans="1:10" ht="30" x14ac:dyDescent="0.25">
      <c r="A622" s="62"/>
      <c r="B622" s="62"/>
      <c r="C622" s="63" t="s">
        <v>787</v>
      </c>
      <c r="D622" s="62">
        <v>-6632</v>
      </c>
      <c r="E622" s="62">
        <v>-10.5</v>
      </c>
      <c r="F622" s="62">
        <v>-6.3</v>
      </c>
      <c r="G622" s="62">
        <v>-1751</v>
      </c>
      <c r="H622" s="64">
        <v>1900</v>
      </c>
      <c r="I622" s="64">
        <f>H622/'Building data'!$R$6</f>
        <v>0.1365315244103994</v>
      </c>
      <c r="J622" s="61">
        <f t="shared" si="45"/>
        <v>1.2956017729287418E-3</v>
      </c>
    </row>
    <row r="623" spans="1:10" ht="18.75" customHeight="1" x14ac:dyDescent="0.25">
      <c r="A623" s="56" t="s">
        <v>904</v>
      </c>
      <c r="B623" s="56" t="s">
        <v>675</v>
      </c>
      <c r="C623" s="56"/>
      <c r="D623" s="56"/>
      <c r="E623" s="56"/>
      <c r="F623" s="56"/>
      <c r="G623" s="56"/>
      <c r="H623" s="56"/>
      <c r="I623" s="56"/>
      <c r="J623" s="61">
        <f t="shared" si="45"/>
        <v>0</v>
      </c>
    </row>
    <row r="624" spans="1:10" ht="105" x14ac:dyDescent="0.25">
      <c r="C624" s="1" t="s">
        <v>903</v>
      </c>
      <c r="D624">
        <v>2323</v>
      </c>
      <c r="E624">
        <v>3.7</v>
      </c>
      <c r="F624">
        <v>2.2000000000000002</v>
      </c>
      <c r="G624">
        <v>613</v>
      </c>
      <c r="H624" s="37">
        <v>4500</v>
      </c>
      <c r="I624" s="37">
        <f>H624/'Building data'!$R$6</f>
        <v>0.32336413676147224</v>
      </c>
      <c r="J624" s="61">
        <f t="shared" si="45"/>
        <v>3.0685305148312309E-3</v>
      </c>
    </row>
    <row r="625" spans="1:10" ht="75" x14ac:dyDescent="0.25">
      <c r="C625" s="1" t="s">
        <v>899</v>
      </c>
      <c r="D625">
        <v>1589</v>
      </c>
      <c r="E625">
        <v>2.5</v>
      </c>
      <c r="F625">
        <v>1.5</v>
      </c>
      <c r="G625">
        <v>419</v>
      </c>
      <c r="H625" s="37">
        <v>2200</v>
      </c>
      <c r="I625" s="37">
        <f>H625/'Building data'!$R$6</f>
        <v>0.15808913352783086</v>
      </c>
      <c r="J625" s="61">
        <f t="shared" si="45"/>
        <v>1.5001704739174906E-3</v>
      </c>
    </row>
    <row r="626" spans="1:10" x14ac:dyDescent="0.25">
      <c r="G626" s="65" t="s">
        <v>678</v>
      </c>
      <c r="H626" s="66">
        <f>SUM(H616:H625)</f>
        <v>69900</v>
      </c>
      <c r="I626" s="66">
        <f>H626/'Building data'!$R$6</f>
        <v>5.0229229243615352</v>
      </c>
      <c r="J626" s="67"/>
    </row>
    <row r="629" spans="1:10" ht="18.75" customHeight="1" x14ac:dyDescent="0.25">
      <c r="A629" s="50" t="s">
        <v>910</v>
      </c>
      <c r="B629" s="56" t="s">
        <v>6</v>
      </c>
      <c r="C629" s="56"/>
      <c r="D629" s="56"/>
      <c r="E629" s="56"/>
      <c r="F629" s="56"/>
      <c r="G629" s="56"/>
      <c r="H629" s="56"/>
      <c r="I629" s="50"/>
      <c r="J629" s="57"/>
    </row>
    <row r="630" spans="1:10" ht="90" x14ac:dyDescent="0.25">
      <c r="A630" s="58"/>
      <c r="B630" s="58"/>
      <c r="C630" s="59" t="s">
        <v>781</v>
      </c>
      <c r="D630" s="58">
        <v>211243</v>
      </c>
      <c r="E630" s="58">
        <v>34.700000000000003</v>
      </c>
      <c r="F630" s="58">
        <v>23.4</v>
      </c>
      <c r="G630" s="58">
        <v>55768</v>
      </c>
      <c r="H630" s="60">
        <v>202700</v>
      </c>
      <c r="I630" s="37">
        <f>H630/'Building data'!$R$6</f>
        <v>14.565757893677871</v>
      </c>
      <c r="J630" s="61">
        <f t="shared" ref="J630:J639" si="46">H630/$H$14</f>
        <v>0.13822025230139789</v>
      </c>
    </row>
    <row r="631" spans="1:10" ht="135" x14ac:dyDescent="0.25">
      <c r="C631" s="1" t="s">
        <v>911</v>
      </c>
      <c r="D631">
        <v>8227</v>
      </c>
      <c r="E631">
        <v>1.4</v>
      </c>
      <c r="F631">
        <v>0.9</v>
      </c>
      <c r="G631">
        <v>2172</v>
      </c>
      <c r="H631" s="37">
        <v>8900</v>
      </c>
      <c r="I631" s="37">
        <f>H631/'Building data'!$R$6</f>
        <v>0.63954240381713401</v>
      </c>
      <c r="J631" s="61">
        <f t="shared" si="46"/>
        <v>6.0688714626662118E-3</v>
      </c>
    </row>
    <row r="632" spans="1:10" ht="90" x14ac:dyDescent="0.25">
      <c r="C632" s="1" t="s">
        <v>912</v>
      </c>
      <c r="D632">
        <v>21025</v>
      </c>
      <c r="E632">
        <v>3.5</v>
      </c>
      <c r="F632">
        <v>2.2999999999999998</v>
      </c>
      <c r="G632">
        <v>5551</v>
      </c>
      <c r="H632" s="37">
        <v>14000</v>
      </c>
      <c r="I632" s="37">
        <f>H632/'Building data'!$R$6</f>
        <v>1.0060217588134692</v>
      </c>
      <c r="J632" s="61">
        <f t="shared" si="46"/>
        <v>9.5465393794749408E-3</v>
      </c>
    </row>
    <row r="633" spans="1:10" ht="75" x14ac:dyDescent="0.25">
      <c r="C633" s="1" t="s">
        <v>897</v>
      </c>
      <c r="D633">
        <v>15751</v>
      </c>
      <c r="E633">
        <v>2.6</v>
      </c>
      <c r="F633">
        <v>1.7</v>
      </c>
      <c r="G633">
        <v>4158</v>
      </c>
      <c r="H633" s="37">
        <v>25400</v>
      </c>
      <c r="I633" s="37">
        <f>H633/'Building data'!$R$6</f>
        <v>1.8252109052758654</v>
      </c>
      <c r="J633" s="61">
        <f t="shared" si="46"/>
        <v>1.7320150017047391E-2</v>
      </c>
    </row>
    <row r="634" spans="1:10" ht="30" x14ac:dyDescent="0.25">
      <c r="C634" s="1" t="s">
        <v>785</v>
      </c>
      <c r="D634">
        <v>26078</v>
      </c>
      <c r="E634">
        <v>4.3</v>
      </c>
      <c r="F634">
        <v>2.9</v>
      </c>
      <c r="G634">
        <v>6885</v>
      </c>
      <c r="H634" s="37">
        <v>32000</v>
      </c>
      <c r="I634" s="37">
        <f>H634/'Building data'!$R$6</f>
        <v>2.299478305859358</v>
      </c>
      <c r="J634" s="61">
        <f t="shared" si="46"/>
        <v>2.1820661438799863E-2</v>
      </c>
    </row>
    <row r="635" spans="1:10" ht="30" x14ac:dyDescent="0.25">
      <c r="C635" s="1" t="s">
        <v>913</v>
      </c>
      <c r="D635">
        <v>6323</v>
      </c>
      <c r="E635">
        <v>1</v>
      </c>
      <c r="F635">
        <v>0.7</v>
      </c>
      <c r="G635">
        <v>1669</v>
      </c>
      <c r="H635" s="37">
        <v>22700</v>
      </c>
      <c r="I635" s="37">
        <f>H635/'Building data'!$R$6</f>
        <v>1.6311924232189821</v>
      </c>
      <c r="J635" s="61">
        <f t="shared" si="46"/>
        <v>1.5479031708148653E-2</v>
      </c>
    </row>
    <row r="636" spans="1:10" ht="30" x14ac:dyDescent="0.25">
      <c r="A636" s="62"/>
      <c r="B636" s="62"/>
      <c r="C636" s="63" t="s">
        <v>787</v>
      </c>
      <c r="D636" s="62">
        <v>-45037</v>
      </c>
      <c r="E636" s="62">
        <v>-7.4</v>
      </c>
      <c r="F636" s="62">
        <v>-5</v>
      </c>
      <c r="G636" s="62">
        <v>-11890</v>
      </c>
      <c r="H636" s="64">
        <v>18200</v>
      </c>
      <c r="I636" s="64">
        <f>H636/'Building data'!$R$6</f>
        <v>1.3078282864575099</v>
      </c>
      <c r="J636" s="61">
        <f t="shared" si="46"/>
        <v>1.2410501193317422E-2</v>
      </c>
    </row>
    <row r="637" spans="1:10" ht="18.75" customHeight="1" x14ac:dyDescent="0.25">
      <c r="A637" s="56" t="s">
        <v>910</v>
      </c>
      <c r="B637" s="56" t="s">
        <v>675</v>
      </c>
      <c r="C637" s="56"/>
      <c r="D637" s="56"/>
      <c r="E637" s="56"/>
      <c r="F637" s="56"/>
      <c r="G637" s="56"/>
      <c r="H637" s="56"/>
      <c r="I637" s="56"/>
      <c r="J637" s="61">
        <f t="shared" si="46"/>
        <v>0</v>
      </c>
    </row>
    <row r="638" spans="1:10" ht="105" x14ac:dyDescent="0.25">
      <c r="C638" s="1" t="s">
        <v>898</v>
      </c>
      <c r="D638">
        <v>9841</v>
      </c>
      <c r="E638">
        <v>1.6</v>
      </c>
      <c r="F638">
        <v>1.1000000000000001</v>
      </c>
      <c r="G638">
        <v>2598</v>
      </c>
      <c r="H638" s="37">
        <v>42600</v>
      </c>
      <c r="I638" s="37">
        <f>H638/'Building data'!$R$6</f>
        <v>3.0611804946752703</v>
      </c>
      <c r="J638" s="61">
        <f t="shared" si="46"/>
        <v>2.9048755540402319E-2</v>
      </c>
    </row>
    <row r="639" spans="1:10" ht="75" x14ac:dyDescent="0.25">
      <c r="C639" s="1" t="s">
        <v>899</v>
      </c>
      <c r="D639">
        <v>49345</v>
      </c>
      <c r="E639">
        <v>8.1</v>
      </c>
      <c r="F639">
        <v>5.5</v>
      </c>
      <c r="G639">
        <v>13027</v>
      </c>
      <c r="H639" s="37">
        <v>21300</v>
      </c>
      <c r="I639" s="37">
        <f>H639/'Building data'!$R$6</f>
        <v>1.5305902473376352</v>
      </c>
      <c r="J639" s="61">
        <f t="shared" si="46"/>
        <v>1.452437777020116E-2</v>
      </c>
    </row>
    <row r="640" spans="1:10" x14ac:dyDescent="0.25">
      <c r="G640" s="65" t="s">
        <v>678</v>
      </c>
      <c r="H640" s="66">
        <f>SUM(H630:H639)</f>
        <v>387800</v>
      </c>
      <c r="I640" s="66">
        <f>H640/'Building data'!$R$6</f>
        <v>27.866802719133094</v>
      </c>
      <c r="J640" s="67"/>
    </row>
    <row r="643" spans="1:10" ht="18.75" customHeight="1" x14ac:dyDescent="0.25">
      <c r="A643" s="50" t="s">
        <v>914</v>
      </c>
      <c r="B643" s="56" t="s">
        <v>6</v>
      </c>
      <c r="C643" s="56"/>
      <c r="D643" s="56"/>
      <c r="E643" s="56"/>
      <c r="F643" s="56"/>
      <c r="G643" s="56"/>
      <c r="H643" s="56"/>
      <c r="I643" s="50"/>
      <c r="J643" s="57"/>
    </row>
    <row r="644" spans="1:10" ht="225" x14ac:dyDescent="0.25">
      <c r="A644" s="58"/>
      <c r="B644" s="58"/>
      <c r="C644" s="59" t="s">
        <v>915</v>
      </c>
      <c r="D644" s="58">
        <v>207010</v>
      </c>
      <c r="E644" s="58">
        <v>35.299999999999997</v>
      </c>
      <c r="F644" s="58">
        <v>19.899999999999999</v>
      </c>
      <c r="G644" s="58">
        <v>54651</v>
      </c>
      <c r="H644" s="60">
        <v>178600</v>
      </c>
      <c r="I644" s="37">
        <f>H644/'Building data'!$R$6</f>
        <v>12.833963294577542</v>
      </c>
      <c r="J644" s="61">
        <f t="shared" ref="J644:J653" si="47">H644/$H$14</f>
        <v>0.12178656665530174</v>
      </c>
    </row>
    <row r="645" spans="1:10" ht="165" x14ac:dyDescent="0.25">
      <c r="C645" s="1" t="s">
        <v>916</v>
      </c>
      <c r="D645">
        <v>16586</v>
      </c>
      <c r="E645">
        <v>2.8</v>
      </c>
      <c r="F645">
        <v>1.6</v>
      </c>
      <c r="G645">
        <v>4379</v>
      </c>
      <c r="H645" s="37">
        <v>18800</v>
      </c>
      <c r="I645" s="37">
        <f>H645/'Building data'!$R$6</f>
        <v>1.3509435046923728</v>
      </c>
      <c r="J645" s="61">
        <f t="shared" si="47"/>
        <v>1.2819638595294921E-2</v>
      </c>
    </row>
    <row r="646" spans="1:10" ht="45" x14ac:dyDescent="0.25">
      <c r="C646" s="1" t="s">
        <v>783</v>
      </c>
      <c r="D646">
        <v>57832</v>
      </c>
      <c r="E646">
        <v>9.9</v>
      </c>
      <c r="F646">
        <v>5.6</v>
      </c>
      <c r="G646">
        <v>15268</v>
      </c>
      <c r="H646" s="37">
        <v>38200</v>
      </c>
      <c r="I646" s="37">
        <f>H646/'Building data'!$R$6</f>
        <v>2.7450022276196084</v>
      </c>
      <c r="J646" s="61">
        <f t="shared" si="47"/>
        <v>2.6048414592567338E-2</v>
      </c>
    </row>
    <row r="647" spans="1:10" ht="75" x14ac:dyDescent="0.25">
      <c r="C647" s="1" t="s">
        <v>897</v>
      </c>
      <c r="D647">
        <v>35412</v>
      </c>
      <c r="E647">
        <v>6</v>
      </c>
      <c r="F647">
        <v>3.4</v>
      </c>
      <c r="G647">
        <v>9349</v>
      </c>
      <c r="H647" s="37">
        <v>63600</v>
      </c>
      <c r="I647" s="37">
        <f>H647/'Building data'!$R$6</f>
        <v>4.570213132895474</v>
      </c>
      <c r="J647" s="61">
        <f t="shared" si="47"/>
        <v>4.3368564609614732E-2</v>
      </c>
    </row>
    <row r="648" spans="1:10" ht="30" x14ac:dyDescent="0.25">
      <c r="C648" s="1" t="s">
        <v>785</v>
      </c>
      <c r="D648">
        <v>28531</v>
      </c>
      <c r="E648">
        <v>4.9000000000000004</v>
      </c>
      <c r="F648">
        <v>2.8</v>
      </c>
      <c r="G648">
        <v>7532</v>
      </c>
      <c r="H648" s="37">
        <v>39500</v>
      </c>
      <c r="I648" s="37">
        <f>H648/'Building data'!$R$6</f>
        <v>2.8384185337951449</v>
      </c>
      <c r="J648" s="61">
        <f t="shared" si="47"/>
        <v>2.6934878963518583E-2</v>
      </c>
    </row>
    <row r="649" spans="1:10" ht="75" x14ac:dyDescent="0.25">
      <c r="C649" s="1" t="s">
        <v>917</v>
      </c>
      <c r="D649">
        <v>1543</v>
      </c>
      <c r="E649">
        <v>0.3</v>
      </c>
      <c r="F649">
        <v>0.2</v>
      </c>
      <c r="G649">
        <v>407</v>
      </c>
      <c r="H649" s="37">
        <v>6500</v>
      </c>
      <c r="I649" s="37">
        <f>H649/'Building data'!$R$6</f>
        <v>0.46708153087768212</v>
      </c>
      <c r="J649" s="61">
        <f t="shared" si="47"/>
        <v>4.4323218547562219E-3</v>
      </c>
    </row>
    <row r="650" spans="1:10" ht="30" x14ac:dyDescent="0.25">
      <c r="A650" s="62"/>
      <c r="B650" s="62"/>
      <c r="C650" s="63" t="s">
        <v>787</v>
      </c>
      <c r="D650" s="62">
        <v>-41619</v>
      </c>
      <c r="E650" s="62">
        <v>-7.1</v>
      </c>
      <c r="F650" s="62">
        <v>-4</v>
      </c>
      <c r="G650" s="62">
        <v>-10987</v>
      </c>
      <c r="H650" s="64">
        <v>17600</v>
      </c>
      <c r="I650" s="64">
        <f>H650/'Building data'!$R$6</f>
        <v>1.2647130682226468</v>
      </c>
      <c r="J650" s="61">
        <f t="shared" si="47"/>
        <v>1.2001363791339925E-2</v>
      </c>
    </row>
    <row r="651" spans="1:10" ht="18.75" customHeight="1" x14ac:dyDescent="0.25">
      <c r="A651" s="56" t="s">
        <v>914</v>
      </c>
      <c r="B651" s="56" t="s">
        <v>675</v>
      </c>
      <c r="C651" s="56"/>
      <c r="D651" s="56"/>
      <c r="E651" s="56"/>
      <c r="F651" s="56"/>
      <c r="G651" s="56"/>
      <c r="H651" s="56"/>
      <c r="I651" s="56"/>
      <c r="J651" s="61">
        <f t="shared" si="47"/>
        <v>0</v>
      </c>
    </row>
    <row r="652" spans="1:10" ht="105" x14ac:dyDescent="0.25">
      <c r="C652" s="1" t="s">
        <v>903</v>
      </c>
      <c r="D652">
        <v>21954</v>
      </c>
      <c r="E652">
        <v>3.8</v>
      </c>
      <c r="F652">
        <v>2.1</v>
      </c>
      <c r="G652">
        <v>5796</v>
      </c>
      <c r="H652" s="37">
        <v>41100</v>
      </c>
      <c r="I652" s="37">
        <f>H652/'Building data'!$R$6</f>
        <v>2.9533924490881129</v>
      </c>
      <c r="J652" s="61">
        <f t="shared" si="47"/>
        <v>2.8025912035458574E-2</v>
      </c>
    </row>
    <row r="653" spans="1:10" ht="75" x14ac:dyDescent="0.25">
      <c r="C653" s="1" t="s">
        <v>899</v>
      </c>
      <c r="D653">
        <v>34676</v>
      </c>
      <c r="E653">
        <v>5.9</v>
      </c>
      <c r="F653">
        <v>3.3</v>
      </c>
      <c r="G653">
        <v>9154</v>
      </c>
      <c r="H653" s="37">
        <v>20500</v>
      </c>
      <c r="I653" s="37">
        <f>H653/'Building data'!$R$6</f>
        <v>1.4731032896911513</v>
      </c>
      <c r="J653" s="61">
        <f t="shared" si="47"/>
        <v>1.3978861234231163E-2</v>
      </c>
    </row>
    <row r="654" spans="1:10" x14ac:dyDescent="0.25">
      <c r="G654" s="65" t="s">
        <v>678</v>
      </c>
      <c r="H654" s="66">
        <f>SUM(H644:H653)</f>
        <v>424400</v>
      </c>
      <c r="I654" s="66">
        <f>H654/'Building data'!$R$6</f>
        <v>30.496831031459735</v>
      </c>
      <c r="J654" s="67"/>
    </row>
    <row r="657" spans="1:10" ht="18.75" customHeight="1" x14ac:dyDescent="0.25">
      <c r="A657" s="50" t="s">
        <v>918</v>
      </c>
      <c r="B657" s="56" t="s">
        <v>6</v>
      </c>
      <c r="C657" s="56"/>
      <c r="D657" s="56"/>
      <c r="E657" s="56"/>
      <c r="F657" s="56"/>
      <c r="G657" s="56"/>
      <c r="H657" s="56"/>
      <c r="I657" s="50"/>
      <c r="J657" s="57"/>
    </row>
    <row r="658" spans="1:10" ht="150" x14ac:dyDescent="0.25">
      <c r="A658" s="58"/>
      <c r="B658" s="58"/>
      <c r="C658" s="59" t="s">
        <v>919</v>
      </c>
      <c r="D658" s="58">
        <v>145240</v>
      </c>
      <c r="E658" s="58">
        <v>48.2</v>
      </c>
      <c r="F658" s="58">
        <v>22.8</v>
      </c>
      <c r="G658" s="58">
        <v>38343</v>
      </c>
      <c r="H658" s="60">
        <v>101500</v>
      </c>
      <c r="I658" s="37">
        <f>H658/'Building data'!$R$6</f>
        <v>7.2936577513976513</v>
      </c>
      <c r="J658" s="61">
        <f t="shared" ref="J658:J666" si="48">H658/$H$14</f>
        <v>6.9212410501193311E-2</v>
      </c>
    </row>
    <row r="659" spans="1:10" ht="150" x14ac:dyDescent="0.25">
      <c r="C659" s="1" t="s">
        <v>920</v>
      </c>
      <c r="D659">
        <v>9053</v>
      </c>
      <c r="E659">
        <v>3</v>
      </c>
      <c r="F659">
        <v>1.4</v>
      </c>
      <c r="G659">
        <v>2390</v>
      </c>
      <c r="H659" s="37">
        <v>9000</v>
      </c>
      <c r="I659" s="37">
        <f>H659/'Building data'!$R$6</f>
        <v>0.64672827352294449</v>
      </c>
      <c r="J659" s="61">
        <f t="shared" si="48"/>
        <v>6.1370610296624618E-3</v>
      </c>
    </row>
    <row r="660" spans="1:10" ht="90" x14ac:dyDescent="0.25">
      <c r="C660" s="1" t="s">
        <v>921</v>
      </c>
      <c r="D660">
        <v>62453</v>
      </c>
      <c r="E660">
        <v>20.7</v>
      </c>
      <c r="F660">
        <v>9.8000000000000007</v>
      </c>
      <c r="G660">
        <v>16488</v>
      </c>
      <c r="H660" s="37">
        <v>21500</v>
      </c>
      <c r="I660" s="37">
        <f>H660/'Building data'!$R$6</f>
        <v>1.5449619867492561</v>
      </c>
      <c r="J660" s="61">
        <f t="shared" si="48"/>
        <v>1.4660756904193658E-2</v>
      </c>
    </row>
    <row r="661" spans="1:10" ht="75" x14ac:dyDescent="0.25">
      <c r="C661" s="1" t="s">
        <v>897</v>
      </c>
      <c r="D661">
        <v>23723</v>
      </c>
      <c r="E661">
        <v>7.9</v>
      </c>
      <c r="F661">
        <v>3.7</v>
      </c>
      <c r="G661">
        <v>6263</v>
      </c>
      <c r="H661" s="37">
        <v>43100</v>
      </c>
      <c r="I661" s="37">
        <f>H661/'Building data'!$R$6</f>
        <v>3.0971098432043229</v>
      </c>
      <c r="J661" s="61">
        <f t="shared" si="48"/>
        <v>2.9389703375383568E-2</v>
      </c>
    </row>
    <row r="662" spans="1:10" ht="30" x14ac:dyDescent="0.25">
      <c r="C662" s="1" t="s">
        <v>785</v>
      </c>
      <c r="D662">
        <v>24206</v>
      </c>
      <c r="E662">
        <v>8</v>
      </c>
      <c r="F662">
        <v>3.8</v>
      </c>
      <c r="G662">
        <v>6390</v>
      </c>
      <c r="H662" s="37">
        <v>25900</v>
      </c>
      <c r="I662" s="37">
        <f>H662/'Building data'!$R$6</f>
        <v>1.861140253804918</v>
      </c>
      <c r="J662" s="61">
        <f t="shared" si="48"/>
        <v>1.7661097852028639E-2</v>
      </c>
    </row>
    <row r="663" spans="1:10" ht="60" x14ac:dyDescent="0.25">
      <c r="C663" s="1" t="s">
        <v>786</v>
      </c>
      <c r="D663">
        <v>374</v>
      </c>
      <c r="E663">
        <v>0.1</v>
      </c>
      <c r="F663">
        <v>0.1</v>
      </c>
      <c r="G663">
        <v>99</v>
      </c>
      <c r="H663" s="37">
        <v>3000</v>
      </c>
      <c r="I663" s="37">
        <f>H663/'Building data'!$R$6</f>
        <v>0.21557609117431481</v>
      </c>
      <c r="J663" s="61">
        <f t="shared" si="48"/>
        <v>2.0456870098874871E-3</v>
      </c>
    </row>
    <row r="664" spans="1:10" ht="30" x14ac:dyDescent="0.25">
      <c r="A664" s="62"/>
      <c r="B664" s="62"/>
      <c r="C664" s="63" t="s">
        <v>787</v>
      </c>
      <c r="D664" s="62">
        <v>15648</v>
      </c>
      <c r="E664" s="62">
        <v>5.2</v>
      </c>
      <c r="F664" s="62">
        <v>2.5</v>
      </c>
      <c r="G664" s="62">
        <v>4131</v>
      </c>
      <c r="H664" s="64">
        <v>9000</v>
      </c>
      <c r="I664" s="64">
        <f>H664/'Building data'!$R$6</f>
        <v>0.64672827352294449</v>
      </c>
      <c r="J664" s="61">
        <f t="shared" si="48"/>
        <v>6.1370610296624618E-3</v>
      </c>
    </row>
    <row r="665" spans="1:10" ht="18.75" customHeight="1" x14ac:dyDescent="0.25">
      <c r="A665" s="56" t="s">
        <v>918</v>
      </c>
      <c r="B665" s="56" t="s">
        <v>675</v>
      </c>
      <c r="C665" s="56"/>
      <c r="D665" s="56"/>
      <c r="E665" s="56"/>
      <c r="F665" s="56"/>
      <c r="G665" s="56"/>
      <c r="H665" s="56"/>
      <c r="I665" s="56"/>
      <c r="J665" s="61">
        <f t="shared" si="48"/>
        <v>0</v>
      </c>
    </row>
    <row r="666" spans="1:10" ht="105" x14ac:dyDescent="0.25">
      <c r="C666" s="1" t="s">
        <v>922</v>
      </c>
      <c r="D666">
        <v>12057</v>
      </c>
      <c r="E666">
        <v>4</v>
      </c>
      <c r="F666">
        <v>1.9</v>
      </c>
      <c r="G666">
        <v>3183</v>
      </c>
      <c r="H666" s="37">
        <v>5200</v>
      </c>
      <c r="I666" s="37">
        <f>H666/'Building data'!$R$6</f>
        <v>0.37366522470214569</v>
      </c>
      <c r="J666" s="61">
        <f t="shared" si="48"/>
        <v>3.5458574838049778E-3</v>
      </c>
    </row>
    <row r="667" spans="1:10" x14ac:dyDescent="0.25">
      <c r="G667" s="65" t="s">
        <v>678</v>
      </c>
      <c r="H667" s="66">
        <f>SUM(H658:H666)</f>
        <v>218200</v>
      </c>
      <c r="I667" s="66">
        <f>H667/'Building data'!$R$6</f>
        <v>15.679567698078497</v>
      </c>
      <c r="J667" s="67"/>
    </row>
    <row r="670" spans="1:10" ht="18.75" customHeight="1" x14ac:dyDescent="0.25">
      <c r="A670" s="50" t="s">
        <v>923</v>
      </c>
      <c r="B670" s="56" t="s">
        <v>6</v>
      </c>
      <c r="C670" s="56"/>
      <c r="D670" s="56"/>
      <c r="E670" s="56"/>
      <c r="F670" s="56"/>
      <c r="G670" s="56"/>
      <c r="H670" s="56"/>
      <c r="I670" s="50"/>
      <c r="J670" s="57"/>
    </row>
    <row r="671" spans="1:10" ht="150" x14ac:dyDescent="0.25">
      <c r="A671" s="58"/>
      <c r="B671" s="58"/>
      <c r="C671" s="59" t="s">
        <v>895</v>
      </c>
      <c r="D671" s="58">
        <v>218503</v>
      </c>
      <c r="E671" s="58">
        <v>50.5</v>
      </c>
      <c r="F671" s="58">
        <v>25.9</v>
      </c>
      <c r="G671" s="58">
        <v>57685</v>
      </c>
      <c r="H671" s="60">
        <v>174900</v>
      </c>
      <c r="I671" s="37">
        <f>H671/'Building data'!$R$6</f>
        <v>12.568086115462554</v>
      </c>
      <c r="J671" s="61">
        <f t="shared" ref="J671:J679" si="49">H671/$H$14</f>
        <v>0.11926355267644051</v>
      </c>
    </row>
    <row r="672" spans="1:10" ht="90" x14ac:dyDescent="0.25">
      <c r="C672" s="1" t="s">
        <v>807</v>
      </c>
      <c r="D672">
        <v>5846</v>
      </c>
      <c r="E672">
        <v>1.4</v>
      </c>
      <c r="F672">
        <v>0.7</v>
      </c>
      <c r="G672">
        <v>1543</v>
      </c>
      <c r="H672" s="37">
        <v>8200</v>
      </c>
      <c r="I672" s="37">
        <f>H672/'Building data'!$R$6</f>
        <v>0.58924131587646045</v>
      </c>
      <c r="J672" s="61">
        <f t="shared" si="49"/>
        <v>5.5915444936924649E-3</v>
      </c>
    </row>
    <row r="673" spans="1:10" ht="90" x14ac:dyDescent="0.25">
      <c r="C673" s="1" t="s">
        <v>896</v>
      </c>
      <c r="D673">
        <v>22540</v>
      </c>
      <c r="E673">
        <v>5.2</v>
      </c>
      <c r="F673">
        <v>2.7</v>
      </c>
      <c r="G673">
        <v>5950</v>
      </c>
      <c r="H673" s="37">
        <v>16000</v>
      </c>
      <c r="I673" s="37">
        <f>H673/'Building data'!$R$6</f>
        <v>1.149739152929679</v>
      </c>
      <c r="J673" s="61">
        <f t="shared" si="49"/>
        <v>1.0910330719399931E-2</v>
      </c>
    </row>
    <row r="674" spans="1:10" ht="75" x14ac:dyDescent="0.25">
      <c r="C674" s="1" t="s">
        <v>897</v>
      </c>
      <c r="D674">
        <v>15788</v>
      </c>
      <c r="E674">
        <v>3.7</v>
      </c>
      <c r="F674">
        <v>1.9</v>
      </c>
      <c r="G674">
        <v>4168</v>
      </c>
      <c r="H674" s="37">
        <v>31000</v>
      </c>
      <c r="I674" s="37">
        <f>H674/'Building data'!$R$6</f>
        <v>2.2276196088012532</v>
      </c>
      <c r="J674" s="61">
        <f t="shared" si="49"/>
        <v>2.1138765768837369E-2</v>
      </c>
    </row>
    <row r="675" spans="1:10" ht="30" x14ac:dyDescent="0.25">
      <c r="C675" s="1" t="s">
        <v>785</v>
      </c>
      <c r="D675">
        <v>19135</v>
      </c>
      <c r="E675">
        <v>4.4000000000000004</v>
      </c>
      <c r="F675">
        <v>2.2999999999999998</v>
      </c>
      <c r="G675">
        <v>5052</v>
      </c>
      <c r="H675" s="37">
        <v>24800</v>
      </c>
      <c r="I675" s="37">
        <f>H675/'Building data'!$R$6</f>
        <v>1.7820956870410025</v>
      </c>
      <c r="J675" s="61">
        <f t="shared" si="49"/>
        <v>1.6911012615069894E-2</v>
      </c>
    </row>
    <row r="676" spans="1:10" ht="30" x14ac:dyDescent="0.25">
      <c r="A676" s="62"/>
      <c r="B676" s="62"/>
      <c r="C676" s="63" t="s">
        <v>787</v>
      </c>
      <c r="D676" s="62">
        <v>-30752</v>
      </c>
      <c r="E676" s="62">
        <v>-7.1</v>
      </c>
      <c r="F676" s="62">
        <v>-3.7</v>
      </c>
      <c r="G676" s="62">
        <v>-8119</v>
      </c>
      <c r="H676" s="64">
        <v>13000</v>
      </c>
      <c r="I676" s="64">
        <f>H676/'Building data'!$R$6</f>
        <v>0.93416306175536423</v>
      </c>
      <c r="J676" s="61">
        <f t="shared" si="49"/>
        <v>8.8646437095124438E-3</v>
      </c>
    </row>
    <row r="677" spans="1:10" ht="18.75" customHeight="1" x14ac:dyDescent="0.25">
      <c r="A677" s="56" t="s">
        <v>923</v>
      </c>
      <c r="B677" s="56" t="s">
        <v>675</v>
      </c>
      <c r="C677" s="56"/>
      <c r="D677" s="56"/>
      <c r="E677" s="56"/>
      <c r="F677" s="56"/>
      <c r="G677" s="56"/>
      <c r="H677" s="56"/>
      <c r="I677" s="56"/>
      <c r="J677" s="61">
        <f t="shared" si="49"/>
        <v>0</v>
      </c>
    </row>
    <row r="678" spans="1:10" ht="105" x14ac:dyDescent="0.25">
      <c r="C678" s="1" t="s">
        <v>898</v>
      </c>
      <c r="D678">
        <v>11580</v>
      </c>
      <c r="E678">
        <v>2.7</v>
      </c>
      <c r="F678">
        <v>1.4</v>
      </c>
      <c r="G678">
        <v>3057</v>
      </c>
      <c r="H678" s="37">
        <v>30300</v>
      </c>
      <c r="I678" s="37">
        <f>H678/'Building data'!$R$6</f>
        <v>2.1773185208605796</v>
      </c>
      <c r="J678" s="61">
        <f t="shared" si="49"/>
        <v>2.0661438799863621E-2</v>
      </c>
    </row>
    <row r="679" spans="1:10" ht="75" x14ac:dyDescent="0.25">
      <c r="C679" s="1" t="s">
        <v>899</v>
      </c>
      <c r="D679">
        <v>25186</v>
      </c>
      <c r="E679">
        <v>5.8</v>
      </c>
      <c r="F679">
        <v>3</v>
      </c>
      <c r="G679">
        <v>6649</v>
      </c>
      <c r="H679" s="37">
        <v>15100</v>
      </c>
      <c r="I679" s="37">
        <f>H679/'Building data'!$R$6</f>
        <v>1.0850663255773845</v>
      </c>
      <c r="J679" s="61">
        <f t="shared" si="49"/>
        <v>1.0296624616433686E-2</v>
      </c>
    </row>
    <row r="680" spans="1:10" x14ac:dyDescent="0.25">
      <c r="G680" s="65" t="s">
        <v>678</v>
      </c>
      <c r="H680" s="66">
        <f>SUM(H671:H679)</f>
        <v>313300</v>
      </c>
      <c r="I680" s="66">
        <f>H680/'Building data'!$R$6</f>
        <v>22.513329788304276</v>
      </c>
      <c r="J680" s="67"/>
    </row>
    <row r="683" spans="1:10" ht="18.75" customHeight="1" x14ac:dyDescent="0.25">
      <c r="A683" s="50" t="s">
        <v>924</v>
      </c>
      <c r="B683" s="56" t="s">
        <v>6</v>
      </c>
      <c r="C683" s="56"/>
      <c r="D683" s="56"/>
      <c r="E683" s="56"/>
      <c r="F683" s="56"/>
      <c r="G683" s="56"/>
      <c r="H683" s="56"/>
      <c r="I683" s="50"/>
      <c r="J683" s="57"/>
    </row>
    <row r="684" spans="1:10" ht="150" x14ac:dyDescent="0.25">
      <c r="A684" s="58"/>
      <c r="B684" s="58"/>
      <c r="C684" s="59" t="s">
        <v>895</v>
      </c>
      <c r="D684" s="58">
        <v>19602</v>
      </c>
      <c r="E684" s="58">
        <v>65.099999999999994</v>
      </c>
      <c r="F684" s="58">
        <v>28.8</v>
      </c>
      <c r="G684" s="58">
        <v>5175</v>
      </c>
      <c r="H684" s="60">
        <v>18100</v>
      </c>
      <c r="I684" s="37">
        <f>H684/'Building data'!$R$6</f>
        <v>1.3006424167516994</v>
      </c>
      <c r="J684" s="61">
        <f t="shared" ref="J684:J692" si="50">H684/$H$14</f>
        <v>1.2342311626321174E-2</v>
      </c>
    </row>
    <row r="685" spans="1:10" ht="150" x14ac:dyDescent="0.25">
      <c r="C685" s="1" t="s">
        <v>895</v>
      </c>
      <c r="D685">
        <v>419</v>
      </c>
      <c r="E685">
        <v>1.4</v>
      </c>
      <c r="F685">
        <v>0.6</v>
      </c>
      <c r="G685">
        <v>111</v>
      </c>
      <c r="H685" s="37">
        <v>500</v>
      </c>
      <c r="I685" s="37">
        <f>H685/'Building data'!$R$6</f>
        <v>3.5929348529052468E-2</v>
      </c>
      <c r="J685" s="61">
        <f t="shared" si="50"/>
        <v>3.4094783498124785E-4</v>
      </c>
    </row>
    <row r="686" spans="1:10" ht="45" x14ac:dyDescent="0.25">
      <c r="C686" s="1" t="s">
        <v>783</v>
      </c>
      <c r="D686">
        <v>9503</v>
      </c>
      <c r="E686">
        <v>31.6</v>
      </c>
      <c r="F686">
        <v>14</v>
      </c>
      <c r="G686">
        <v>2509</v>
      </c>
      <c r="H686" s="37">
        <v>5700</v>
      </c>
      <c r="I686" s="37">
        <f>H686/'Building data'!$R$6</f>
        <v>0.40959457323119813</v>
      </c>
      <c r="J686" s="61">
        <f t="shared" si="50"/>
        <v>3.8868053187862258E-3</v>
      </c>
    </row>
    <row r="687" spans="1:10" ht="75" x14ac:dyDescent="0.25">
      <c r="C687" s="1" t="s">
        <v>897</v>
      </c>
      <c r="D687">
        <v>3896</v>
      </c>
      <c r="E687">
        <v>13</v>
      </c>
      <c r="F687">
        <v>5.7</v>
      </c>
      <c r="G687">
        <v>1029</v>
      </c>
      <c r="H687" s="37">
        <v>12700</v>
      </c>
      <c r="I687" s="37">
        <f>H687/'Building data'!$R$6</f>
        <v>0.91260545263793269</v>
      </c>
      <c r="J687" s="61">
        <f t="shared" si="50"/>
        <v>8.6600750085236954E-3</v>
      </c>
    </row>
    <row r="688" spans="1:10" ht="30" x14ac:dyDescent="0.25">
      <c r="C688" s="1" t="s">
        <v>785</v>
      </c>
      <c r="D688">
        <v>699</v>
      </c>
      <c r="E688">
        <v>2.2999999999999998</v>
      </c>
      <c r="F688">
        <v>1</v>
      </c>
      <c r="G688">
        <v>184</v>
      </c>
      <c r="H688" s="37">
        <v>1700</v>
      </c>
      <c r="I688" s="37">
        <f>H688/'Building data'!$R$6</f>
        <v>0.1221597849987784</v>
      </c>
      <c r="J688" s="61">
        <f t="shared" si="50"/>
        <v>1.1592226389362428E-3</v>
      </c>
    </row>
    <row r="689" spans="1:10" x14ac:dyDescent="0.25">
      <c r="C689" s="1" t="s">
        <v>925</v>
      </c>
      <c r="D689">
        <v>133</v>
      </c>
      <c r="E689">
        <v>0.4</v>
      </c>
      <c r="F689">
        <v>0.2</v>
      </c>
      <c r="G689">
        <v>35</v>
      </c>
      <c r="H689" s="37">
        <v>1100</v>
      </c>
      <c r="I689" s="37">
        <f>H689/'Building data'!$R$6</f>
        <v>7.9044566763915428E-2</v>
      </c>
      <c r="J689" s="61">
        <f t="shared" si="50"/>
        <v>7.5008523695874532E-4</v>
      </c>
    </row>
    <row r="690" spans="1:10" ht="30" x14ac:dyDescent="0.25">
      <c r="A690" s="62"/>
      <c r="B690" s="62"/>
      <c r="C690" s="63" t="s">
        <v>787</v>
      </c>
      <c r="D690" s="62">
        <v>-2847</v>
      </c>
      <c r="E690" s="62">
        <v>-9.5</v>
      </c>
      <c r="F690" s="62">
        <v>-4.2</v>
      </c>
      <c r="G690" s="62">
        <v>-752</v>
      </c>
      <c r="H690" s="64">
        <v>900</v>
      </c>
      <c r="I690" s="64">
        <f>H690/'Building data'!$R$6</f>
        <v>6.4672827352294446E-2</v>
      </c>
      <c r="J690" s="61">
        <f t="shared" si="50"/>
        <v>6.137061029662462E-4</v>
      </c>
    </row>
    <row r="691" spans="1:10" ht="18.75" customHeight="1" x14ac:dyDescent="0.25">
      <c r="A691" s="56" t="s">
        <v>924</v>
      </c>
      <c r="B691" s="56" t="s">
        <v>675</v>
      </c>
      <c r="C691" s="56"/>
      <c r="D691" s="56"/>
      <c r="E691" s="56"/>
      <c r="F691" s="56"/>
      <c r="G691" s="56"/>
      <c r="H691" s="56"/>
      <c r="I691" s="56"/>
      <c r="J691" s="61">
        <f t="shared" si="50"/>
        <v>0</v>
      </c>
    </row>
    <row r="692" spans="1:10" ht="105" x14ac:dyDescent="0.25">
      <c r="C692" s="1" t="s">
        <v>903</v>
      </c>
      <c r="D692">
        <v>837</v>
      </c>
      <c r="E692">
        <v>2.8</v>
      </c>
      <c r="F692">
        <v>1.2</v>
      </c>
      <c r="G692">
        <v>221</v>
      </c>
      <c r="H692" s="37">
        <v>2200</v>
      </c>
      <c r="I692" s="37">
        <f>H692/'Building data'!$R$6</f>
        <v>0.15808913352783086</v>
      </c>
      <c r="J692" s="61">
        <f t="shared" si="50"/>
        <v>1.5001704739174906E-3</v>
      </c>
    </row>
    <row r="693" spans="1:10" x14ac:dyDescent="0.25">
      <c r="G693" s="65" t="s">
        <v>678</v>
      </c>
      <c r="H693" s="66">
        <f>SUM(H684:H692)</f>
        <v>42900</v>
      </c>
      <c r="I693" s="66">
        <f>H693/'Building data'!$R$6</f>
        <v>3.082738103792702</v>
      </c>
      <c r="J693" s="67"/>
    </row>
    <row r="696" spans="1:10" ht="18.75" customHeight="1" x14ac:dyDescent="0.25">
      <c r="A696" s="50" t="s">
        <v>926</v>
      </c>
      <c r="B696" s="56" t="s">
        <v>6</v>
      </c>
      <c r="C696" s="56"/>
      <c r="D696" s="56"/>
      <c r="E696" s="56"/>
      <c r="F696" s="56"/>
      <c r="G696" s="56"/>
      <c r="H696" s="56"/>
      <c r="I696" s="50"/>
      <c r="J696" s="57"/>
    </row>
    <row r="697" spans="1:10" ht="90" x14ac:dyDescent="0.25">
      <c r="A697" s="58"/>
      <c r="B697" s="58"/>
      <c r="C697" s="59" t="s">
        <v>781</v>
      </c>
      <c r="D697" s="58">
        <v>43373</v>
      </c>
      <c r="E697" s="58">
        <v>48.1</v>
      </c>
      <c r="F697" s="58">
        <v>32.799999999999997</v>
      </c>
      <c r="G697" s="58">
        <v>11450</v>
      </c>
      <c r="H697" s="60">
        <v>36200</v>
      </c>
      <c r="I697" s="37">
        <f>H697/'Building data'!$R$6</f>
        <v>2.6012848335033989</v>
      </c>
      <c r="J697" s="61">
        <f t="shared" ref="J697:J706" si="51">H697/$H$14</f>
        <v>2.4684623252642347E-2</v>
      </c>
    </row>
    <row r="698" spans="1:10" ht="90" x14ac:dyDescent="0.25">
      <c r="C698" s="1" t="s">
        <v>807</v>
      </c>
      <c r="D698">
        <v>1364</v>
      </c>
      <c r="E698">
        <v>1.5</v>
      </c>
      <c r="F698">
        <v>1</v>
      </c>
      <c r="G698">
        <v>360</v>
      </c>
      <c r="H698" s="37">
        <v>1500</v>
      </c>
      <c r="I698" s="37">
        <f>H698/'Building data'!$R$6</f>
        <v>0.10778804558715741</v>
      </c>
      <c r="J698" s="61">
        <f t="shared" si="51"/>
        <v>1.0228435049437436E-3</v>
      </c>
    </row>
    <row r="699" spans="1:10" ht="45" x14ac:dyDescent="0.25">
      <c r="C699" s="1" t="s">
        <v>927</v>
      </c>
      <c r="D699">
        <v>3960</v>
      </c>
      <c r="E699">
        <v>4.4000000000000004</v>
      </c>
      <c r="F699">
        <v>3</v>
      </c>
      <c r="G699">
        <v>1045</v>
      </c>
      <c r="H699" s="37">
        <v>4800</v>
      </c>
      <c r="I699" s="37">
        <f>H699/'Building data'!$R$6</f>
        <v>0.34492174587890373</v>
      </c>
      <c r="J699" s="61">
        <f t="shared" si="51"/>
        <v>3.2730992158199797E-3</v>
      </c>
    </row>
    <row r="700" spans="1:10" ht="45" x14ac:dyDescent="0.25">
      <c r="C700" s="1" t="s">
        <v>928</v>
      </c>
      <c r="D700">
        <v>14</v>
      </c>
      <c r="E700">
        <v>0</v>
      </c>
      <c r="F700">
        <v>0</v>
      </c>
      <c r="G700">
        <v>4</v>
      </c>
      <c r="H700" s="37">
        <v>8000</v>
      </c>
      <c r="I700" s="37">
        <f>H700/'Building data'!$R$6</f>
        <v>0.57486957646483949</v>
      </c>
      <c r="J700" s="61">
        <f t="shared" si="51"/>
        <v>5.4551653596999657E-3</v>
      </c>
    </row>
    <row r="701" spans="1:10" ht="30" x14ac:dyDescent="0.25">
      <c r="C701" s="1" t="s">
        <v>785</v>
      </c>
      <c r="D701">
        <v>3746</v>
      </c>
      <c r="E701">
        <v>4.2</v>
      </c>
      <c r="F701">
        <v>2.8</v>
      </c>
      <c r="G701">
        <v>989</v>
      </c>
      <c r="H701" s="37">
        <v>5000</v>
      </c>
      <c r="I701" s="37">
        <f>H701/'Building data'!$R$6</f>
        <v>0.35929348529052468</v>
      </c>
      <c r="J701" s="61">
        <f t="shared" si="51"/>
        <v>3.4094783498124785E-3</v>
      </c>
    </row>
    <row r="702" spans="1:10" ht="30" x14ac:dyDescent="0.25">
      <c r="C702" s="1" t="s">
        <v>929</v>
      </c>
      <c r="D702">
        <v>86</v>
      </c>
      <c r="E702">
        <v>0.1</v>
      </c>
      <c r="F702">
        <v>0.1</v>
      </c>
      <c r="G702">
        <v>23</v>
      </c>
      <c r="H702" s="37">
        <v>700</v>
      </c>
      <c r="I702" s="37">
        <f>H702/'Building data'!$R$6</f>
        <v>5.0301087940673457E-2</v>
      </c>
      <c r="J702" s="61">
        <f t="shared" si="51"/>
        <v>4.7732696897374703E-4</v>
      </c>
    </row>
    <row r="703" spans="1:10" ht="30" x14ac:dyDescent="0.25">
      <c r="A703" s="62"/>
      <c r="B703" s="62"/>
      <c r="C703" s="63" t="s">
        <v>787</v>
      </c>
      <c r="D703" s="62">
        <v>-6785</v>
      </c>
      <c r="E703" s="62">
        <v>-7.5</v>
      </c>
      <c r="F703" s="62">
        <v>-5.0999999999999996</v>
      </c>
      <c r="G703" s="62">
        <v>-1791</v>
      </c>
      <c r="H703" s="64">
        <v>2700</v>
      </c>
      <c r="I703" s="64">
        <f>H703/'Building data'!$R$6</f>
        <v>0.19401848205688332</v>
      </c>
      <c r="J703" s="61">
        <f t="shared" si="51"/>
        <v>1.8411183088987385E-3</v>
      </c>
    </row>
    <row r="704" spans="1:10" ht="18.75" customHeight="1" x14ac:dyDescent="0.25">
      <c r="A704" s="56" t="s">
        <v>926</v>
      </c>
      <c r="B704" s="56" t="s">
        <v>675</v>
      </c>
      <c r="C704" s="56"/>
      <c r="D704" s="56"/>
      <c r="E704" s="56"/>
      <c r="F704" s="56"/>
      <c r="G704" s="56"/>
      <c r="H704" s="56"/>
      <c r="I704" s="56"/>
      <c r="J704" s="61">
        <f t="shared" si="51"/>
        <v>0</v>
      </c>
    </row>
    <row r="705" spans="1:10" ht="105" x14ac:dyDescent="0.25">
      <c r="C705" s="1" t="s">
        <v>903</v>
      </c>
      <c r="D705">
        <v>551</v>
      </c>
      <c r="E705">
        <v>0.6</v>
      </c>
      <c r="F705">
        <v>0.4</v>
      </c>
      <c r="G705">
        <v>146</v>
      </c>
      <c r="H705" s="37">
        <v>6400</v>
      </c>
      <c r="I705" s="37">
        <f>H705/'Building data'!$R$6</f>
        <v>0.45989566117187158</v>
      </c>
      <c r="J705" s="61">
        <f t="shared" si="51"/>
        <v>4.3641322877599727E-3</v>
      </c>
    </row>
    <row r="706" spans="1:10" ht="75" x14ac:dyDescent="0.25">
      <c r="C706" s="1" t="s">
        <v>899</v>
      </c>
      <c r="D706">
        <v>1807</v>
      </c>
      <c r="E706">
        <v>2</v>
      </c>
      <c r="F706">
        <v>1.4</v>
      </c>
      <c r="G706">
        <v>477</v>
      </c>
      <c r="H706" s="37">
        <v>3200</v>
      </c>
      <c r="I706" s="37">
        <f>H706/'Building data'!$R$6</f>
        <v>0.22994783058593579</v>
      </c>
      <c r="J706" s="61">
        <f t="shared" si="51"/>
        <v>2.1820661438799864E-3</v>
      </c>
    </row>
    <row r="707" spans="1:10" x14ac:dyDescent="0.25">
      <c r="G707" s="65" t="s">
        <v>678</v>
      </c>
      <c r="H707" s="66">
        <f>SUM(H697:H706)</f>
        <v>68500</v>
      </c>
      <c r="I707" s="66">
        <f>H707/'Building data'!$R$6</f>
        <v>4.9223207484801881</v>
      </c>
      <c r="J707" s="67"/>
    </row>
    <row r="710" spans="1:10" ht="18.75" customHeight="1" x14ac:dyDescent="0.25">
      <c r="A710" s="50" t="s">
        <v>930</v>
      </c>
      <c r="B710" s="56" t="s">
        <v>6</v>
      </c>
      <c r="C710" s="56"/>
      <c r="D710" s="56"/>
      <c r="E710" s="56"/>
      <c r="F710" s="56"/>
      <c r="G710" s="56"/>
      <c r="H710" s="56"/>
      <c r="I710" s="50"/>
      <c r="J710" s="57"/>
    </row>
    <row r="711" spans="1:10" ht="150" x14ac:dyDescent="0.25">
      <c r="A711" s="58"/>
      <c r="B711" s="58"/>
      <c r="C711" s="59" t="s">
        <v>895</v>
      </c>
      <c r="D711" s="58">
        <v>74393</v>
      </c>
      <c r="E711" s="58">
        <v>40.9</v>
      </c>
      <c r="F711" s="58">
        <v>24.9</v>
      </c>
      <c r="G711" s="58">
        <v>19640</v>
      </c>
      <c r="H711" s="60">
        <v>61800</v>
      </c>
      <c r="I711" s="37">
        <f>H711/'Building data'!$R$6</f>
        <v>4.440867478190885</v>
      </c>
      <c r="J711" s="61">
        <f t="shared" ref="J711:J718" si="52">H711/$H$14</f>
        <v>4.2141152403682235E-2</v>
      </c>
    </row>
    <row r="712" spans="1:10" ht="90" x14ac:dyDescent="0.25">
      <c r="C712" s="1" t="s">
        <v>807</v>
      </c>
      <c r="D712">
        <v>4155</v>
      </c>
      <c r="E712">
        <v>2.2999999999999998</v>
      </c>
      <c r="F712">
        <v>1.4</v>
      </c>
      <c r="G712">
        <v>1097</v>
      </c>
      <c r="H712" s="37">
        <v>4300</v>
      </c>
      <c r="I712" s="37">
        <f>H712/'Building data'!$R$6</f>
        <v>0.30899239734985123</v>
      </c>
      <c r="J712" s="61">
        <f t="shared" si="52"/>
        <v>2.9321513808387317E-3</v>
      </c>
    </row>
    <row r="713" spans="1:10" ht="45" x14ac:dyDescent="0.25">
      <c r="C713" s="1" t="s">
        <v>931</v>
      </c>
      <c r="D713">
        <v>30183</v>
      </c>
      <c r="E713">
        <v>16.600000000000001</v>
      </c>
      <c r="F713">
        <v>10.1</v>
      </c>
      <c r="G713">
        <v>7968</v>
      </c>
      <c r="H713" s="37">
        <v>20700</v>
      </c>
      <c r="I713" s="37">
        <f>H713/'Building data'!$R$6</f>
        <v>1.4874750291027723</v>
      </c>
      <c r="J713" s="61">
        <f t="shared" si="52"/>
        <v>1.4115240368223661E-2</v>
      </c>
    </row>
    <row r="714" spans="1:10" ht="75" x14ac:dyDescent="0.25">
      <c r="C714" s="1" t="s">
        <v>897</v>
      </c>
      <c r="D714">
        <v>8190</v>
      </c>
      <c r="E714">
        <v>4.5</v>
      </c>
      <c r="F714">
        <v>2.7</v>
      </c>
      <c r="G714">
        <v>2162</v>
      </c>
      <c r="H714" s="37">
        <v>22800</v>
      </c>
      <c r="I714" s="37">
        <f>H714/'Building data'!$R$6</f>
        <v>1.6383782929247925</v>
      </c>
      <c r="J714" s="61">
        <f t="shared" si="52"/>
        <v>1.5547221275144903E-2</v>
      </c>
    </row>
    <row r="715" spans="1:10" ht="30" x14ac:dyDescent="0.25">
      <c r="C715" s="1" t="s">
        <v>785</v>
      </c>
      <c r="D715">
        <v>8364</v>
      </c>
      <c r="E715">
        <v>4.5999999999999996</v>
      </c>
      <c r="F715">
        <v>2.8</v>
      </c>
      <c r="G715">
        <v>2208</v>
      </c>
      <c r="H715" s="37">
        <v>11800</v>
      </c>
      <c r="I715" s="37">
        <f>H715/'Building data'!$R$6</f>
        <v>0.84793262528563829</v>
      </c>
      <c r="J715" s="61">
        <f t="shared" si="52"/>
        <v>8.0463689055574501E-3</v>
      </c>
    </row>
    <row r="716" spans="1:10" ht="30" x14ac:dyDescent="0.25">
      <c r="A716" s="62"/>
      <c r="B716" s="62"/>
      <c r="C716" s="63" t="s">
        <v>787</v>
      </c>
      <c r="D716" s="62">
        <v>-15385</v>
      </c>
      <c r="E716" s="62">
        <v>-8.5</v>
      </c>
      <c r="F716" s="62">
        <v>-5.2</v>
      </c>
      <c r="G716" s="62">
        <v>-4062</v>
      </c>
      <c r="H716" s="64">
        <v>5500</v>
      </c>
      <c r="I716" s="64">
        <f>H716/'Building data'!$R$6</f>
        <v>0.39522283381957718</v>
      </c>
      <c r="J716" s="61">
        <f t="shared" si="52"/>
        <v>3.7504261847937266E-3</v>
      </c>
    </row>
    <row r="717" spans="1:10" ht="18.75" customHeight="1" x14ac:dyDescent="0.25">
      <c r="A717" s="56" t="s">
        <v>930</v>
      </c>
      <c r="B717" s="56" t="s">
        <v>675</v>
      </c>
      <c r="C717" s="56"/>
      <c r="D717" s="56"/>
      <c r="E717" s="56"/>
      <c r="F717" s="56"/>
      <c r="G717" s="56"/>
      <c r="H717" s="56"/>
      <c r="I717" s="56"/>
      <c r="J717" s="61">
        <f t="shared" si="52"/>
        <v>0</v>
      </c>
    </row>
    <row r="718" spans="1:10" ht="105" x14ac:dyDescent="0.25">
      <c r="C718" s="1" t="s">
        <v>903</v>
      </c>
      <c r="D718">
        <v>5745</v>
      </c>
      <c r="E718">
        <v>3.2</v>
      </c>
      <c r="F718">
        <v>1.9</v>
      </c>
      <c r="G718">
        <v>1517</v>
      </c>
      <c r="H718" s="37">
        <v>12800</v>
      </c>
      <c r="I718" s="37">
        <f>H718/'Building data'!$R$6</f>
        <v>0.91979132234374317</v>
      </c>
      <c r="J718" s="61">
        <f t="shared" si="52"/>
        <v>8.7282645755199454E-3</v>
      </c>
    </row>
    <row r="719" spans="1:10" x14ac:dyDescent="0.25">
      <c r="G719" s="65" t="s">
        <v>678</v>
      </c>
      <c r="H719" s="66">
        <f>SUM(H711:H718)</f>
        <v>139700</v>
      </c>
      <c r="I719" s="66">
        <f>H719/'Building data'!$R$6</f>
        <v>10.038659979017259</v>
      </c>
      <c r="J719" s="67"/>
    </row>
    <row r="722" spans="1:10" ht="18.75" customHeight="1" x14ac:dyDescent="0.25">
      <c r="A722" s="50" t="s">
        <v>932</v>
      </c>
      <c r="B722" s="56" t="s">
        <v>6</v>
      </c>
      <c r="C722" s="56"/>
      <c r="D722" s="56"/>
      <c r="E722" s="56"/>
      <c r="F722" s="56"/>
      <c r="G722" s="56"/>
      <c r="H722" s="56"/>
      <c r="I722" s="50"/>
      <c r="J722" s="57"/>
    </row>
    <row r="723" spans="1:10" ht="105" x14ac:dyDescent="0.25">
      <c r="A723" s="58"/>
      <c r="B723" s="58"/>
      <c r="C723" s="59" t="s">
        <v>933</v>
      </c>
      <c r="D723" s="58">
        <v>60646</v>
      </c>
      <c r="E723" s="58">
        <v>22.6</v>
      </c>
      <c r="F723" s="58">
        <v>20.8</v>
      </c>
      <c r="G723" s="58">
        <v>16011</v>
      </c>
      <c r="H723" s="60">
        <v>70600</v>
      </c>
      <c r="I723" s="37">
        <f>H723/'Building data'!$R$6</f>
        <v>5.0732240123022088</v>
      </c>
      <c r="J723" s="61">
        <f t="shared" ref="J723:J732" si="53">H723/$H$14</f>
        <v>4.8141834299352197E-2</v>
      </c>
    </row>
    <row r="724" spans="1:10" ht="60" x14ac:dyDescent="0.25">
      <c r="C724" s="1" t="s">
        <v>934</v>
      </c>
      <c r="D724">
        <v>3578</v>
      </c>
      <c r="E724">
        <v>1.3</v>
      </c>
      <c r="F724">
        <v>1.2</v>
      </c>
      <c r="G724">
        <v>945</v>
      </c>
      <c r="H724" s="37">
        <v>5000</v>
      </c>
      <c r="I724" s="37">
        <f>H724/'Building data'!$R$6</f>
        <v>0.35929348529052468</v>
      </c>
      <c r="J724" s="61">
        <f t="shared" si="53"/>
        <v>3.4094783498124785E-3</v>
      </c>
    </row>
    <row r="725" spans="1:10" ht="60" x14ac:dyDescent="0.25">
      <c r="C725" s="1" t="s">
        <v>935</v>
      </c>
      <c r="D725">
        <v>943</v>
      </c>
      <c r="E725">
        <v>0.4</v>
      </c>
      <c r="F725">
        <v>0.3</v>
      </c>
      <c r="G725">
        <v>249</v>
      </c>
      <c r="H725" s="37">
        <v>700</v>
      </c>
      <c r="I725" s="37">
        <f>H725/'Building data'!$R$6</f>
        <v>5.0301087940673457E-2</v>
      </c>
      <c r="J725" s="61">
        <f t="shared" si="53"/>
        <v>4.7732696897374703E-4</v>
      </c>
    </row>
    <row r="726" spans="1:10" ht="60" x14ac:dyDescent="0.25">
      <c r="C726" s="1" t="s">
        <v>784</v>
      </c>
      <c r="D726">
        <v>12446</v>
      </c>
      <c r="E726">
        <v>4.5999999999999996</v>
      </c>
      <c r="F726">
        <v>4.3</v>
      </c>
      <c r="G726">
        <v>3286</v>
      </c>
      <c r="H726" s="37">
        <v>38200</v>
      </c>
      <c r="I726" s="37">
        <f>H726/'Building data'!$R$6</f>
        <v>2.7450022276196084</v>
      </c>
      <c r="J726" s="61">
        <f t="shared" si="53"/>
        <v>2.6048414592567338E-2</v>
      </c>
    </row>
    <row r="727" spans="1:10" ht="30" x14ac:dyDescent="0.25">
      <c r="C727" s="1" t="s">
        <v>785</v>
      </c>
      <c r="D727">
        <v>11274</v>
      </c>
      <c r="E727">
        <v>4.2</v>
      </c>
      <c r="F727">
        <v>3.8</v>
      </c>
      <c r="G727">
        <v>2976</v>
      </c>
      <c r="H727" s="37">
        <v>18700</v>
      </c>
      <c r="I727" s="37">
        <f>H727/'Building data'!$R$6</f>
        <v>1.3437576349865623</v>
      </c>
      <c r="J727" s="61">
        <f t="shared" si="53"/>
        <v>1.275144902829867E-2</v>
      </c>
    </row>
    <row r="728" spans="1:10" ht="60" x14ac:dyDescent="0.25">
      <c r="C728" s="1" t="s">
        <v>936</v>
      </c>
      <c r="D728">
        <v>472</v>
      </c>
      <c r="E728">
        <v>0.2</v>
      </c>
      <c r="F728">
        <v>0.2</v>
      </c>
      <c r="G728">
        <v>125</v>
      </c>
      <c r="H728" s="37">
        <v>3600</v>
      </c>
      <c r="I728" s="37">
        <f>H728/'Building data'!$R$6</f>
        <v>0.25869130940917778</v>
      </c>
      <c r="J728" s="61">
        <f t="shared" si="53"/>
        <v>2.4548244118649848E-3</v>
      </c>
    </row>
    <row r="729" spans="1:10" ht="30" x14ac:dyDescent="0.25">
      <c r="A729" s="62"/>
      <c r="B729" s="62"/>
      <c r="C729" s="63" t="s">
        <v>787</v>
      </c>
      <c r="D729" s="62">
        <v>-18681</v>
      </c>
      <c r="E729" s="62">
        <v>-7</v>
      </c>
      <c r="F729" s="62">
        <v>-6.4</v>
      </c>
      <c r="G729" s="70" t="s">
        <v>64</v>
      </c>
      <c r="H729" s="64">
        <v>400</v>
      </c>
      <c r="I729" s="64">
        <f>H729/'Building data'!$R$6</f>
        <v>2.8743478823241974E-2</v>
      </c>
      <c r="J729" s="61">
        <f t="shared" si="53"/>
        <v>2.7275826798499829E-4</v>
      </c>
    </row>
    <row r="730" spans="1:10" ht="18.75" customHeight="1" x14ac:dyDescent="0.25">
      <c r="A730" s="56" t="s">
        <v>932</v>
      </c>
      <c r="B730" s="56" t="s">
        <v>675</v>
      </c>
      <c r="C730" s="56"/>
      <c r="D730" s="56"/>
      <c r="E730" s="56"/>
      <c r="F730" s="56"/>
      <c r="G730" s="56"/>
      <c r="H730" s="56"/>
      <c r="I730" s="56"/>
      <c r="J730" s="61">
        <f t="shared" si="53"/>
        <v>0</v>
      </c>
    </row>
    <row r="731" spans="1:10" ht="120" x14ac:dyDescent="0.25">
      <c r="C731" s="1" t="s">
        <v>937</v>
      </c>
      <c r="D731">
        <v>4756</v>
      </c>
      <c r="E731">
        <v>1.8</v>
      </c>
      <c r="F731">
        <v>1.6</v>
      </c>
      <c r="G731">
        <v>1256</v>
      </c>
      <c r="H731" s="37">
        <v>1800</v>
      </c>
      <c r="I731" s="37">
        <f>H731/'Building data'!$R$6</f>
        <v>0.12934565470458889</v>
      </c>
      <c r="J731" s="61">
        <f t="shared" si="53"/>
        <v>1.2274122059324924E-3</v>
      </c>
    </row>
    <row r="732" spans="1:10" ht="30" x14ac:dyDescent="0.25">
      <c r="C732" s="1" t="s">
        <v>810</v>
      </c>
      <c r="D732">
        <v>6211</v>
      </c>
      <c r="E732">
        <v>2.2999999999999998</v>
      </c>
      <c r="F732">
        <v>2.1</v>
      </c>
      <c r="G732">
        <v>1640</v>
      </c>
      <c r="H732" s="37">
        <v>7800</v>
      </c>
      <c r="I732" s="37">
        <f>H732/'Building data'!$R$6</f>
        <v>0.56049783705321854</v>
      </c>
      <c r="J732" s="61">
        <f t="shared" si="53"/>
        <v>5.3187862257074664E-3</v>
      </c>
    </row>
    <row r="733" spans="1:10" x14ac:dyDescent="0.25">
      <c r="G733" s="65" t="s">
        <v>678</v>
      </c>
      <c r="H733" s="66">
        <f>SUM(H723:H732)</f>
        <v>146800</v>
      </c>
      <c r="I733" s="66">
        <f>H733/'Building data'!$R$6</f>
        <v>10.548856728129804</v>
      </c>
      <c r="J733" s="67"/>
    </row>
    <row r="736" spans="1:10" ht="18.75" customHeight="1" x14ac:dyDescent="0.25">
      <c r="A736" s="50" t="s">
        <v>938</v>
      </c>
      <c r="B736" s="56" t="s">
        <v>6</v>
      </c>
      <c r="C736" s="56"/>
      <c r="D736" s="56"/>
      <c r="E736" s="56"/>
      <c r="F736" s="56"/>
      <c r="G736" s="56"/>
      <c r="H736" s="56"/>
      <c r="I736" s="50"/>
      <c r="J736" s="57"/>
    </row>
    <row r="737" spans="1:10" ht="105" x14ac:dyDescent="0.25">
      <c r="A737" s="58"/>
      <c r="B737" s="58"/>
      <c r="C737" s="59" t="s">
        <v>939</v>
      </c>
      <c r="D737" s="58">
        <v>278590</v>
      </c>
      <c r="E737" s="58">
        <v>37.799999999999997</v>
      </c>
      <c r="F737" s="58">
        <v>23.2</v>
      </c>
      <c r="G737" s="58">
        <v>73548</v>
      </c>
      <c r="H737" s="60">
        <v>254500</v>
      </c>
      <c r="I737" s="37">
        <f>H737/'Building data'!$R$6</f>
        <v>18.288038401287707</v>
      </c>
      <c r="J737" s="61">
        <f t="shared" ref="J737:J745" si="54">H737/$H$14</f>
        <v>0.17354244800545515</v>
      </c>
    </row>
    <row r="738" spans="1:10" ht="90" x14ac:dyDescent="0.25">
      <c r="C738" s="1" t="s">
        <v>807</v>
      </c>
      <c r="D738">
        <v>34571</v>
      </c>
      <c r="E738">
        <v>4.7</v>
      </c>
      <c r="F738">
        <v>2.9</v>
      </c>
      <c r="G738">
        <v>9127</v>
      </c>
      <c r="H738" s="37">
        <v>36900</v>
      </c>
      <c r="I738" s="37">
        <f>H738/'Building data'!$R$6</f>
        <v>2.6515859214440725</v>
      </c>
      <c r="J738" s="61">
        <f t="shared" si="54"/>
        <v>2.5161950221616092E-2</v>
      </c>
    </row>
    <row r="739" spans="1:10" ht="45" x14ac:dyDescent="0.25">
      <c r="C739" s="1" t="s">
        <v>783</v>
      </c>
      <c r="D739">
        <v>139546</v>
      </c>
      <c r="E739">
        <v>19</v>
      </c>
      <c r="F739">
        <v>11.6</v>
      </c>
      <c r="G739">
        <v>36840</v>
      </c>
      <c r="H739" s="37">
        <v>59700</v>
      </c>
      <c r="I739" s="37">
        <f>H739/'Building data'!$R$6</f>
        <v>4.2899642143688652</v>
      </c>
      <c r="J739" s="61">
        <f t="shared" si="54"/>
        <v>4.0709171496760996E-2</v>
      </c>
    </row>
    <row r="740" spans="1:10" ht="60" x14ac:dyDescent="0.25">
      <c r="C740" s="1" t="s">
        <v>784</v>
      </c>
      <c r="D740">
        <v>64286</v>
      </c>
      <c r="E740">
        <v>8.6999999999999993</v>
      </c>
      <c r="F740">
        <v>5.4</v>
      </c>
      <c r="G740">
        <v>16972</v>
      </c>
      <c r="H740" s="37">
        <v>144100</v>
      </c>
      <c r="I740" s="37">
        <f>H740/'Building data'!$R$6</f>
        <v>10.354838246072921</v>
      </c>
      <c r="J740" s="61">
        <f t="shared" si="54"/>
        <v>9.8261166041595641E-2</v>
      </c>
    </row>
    <row r="741" spans="1:10" ht="30" x14ac:dyDescent="0.25">
      <c r="C741" s="1" t="s">
        <v>940</v>
      </c>
      <c r="D741">
        <v>64286</v>
      </c>
      <c r="E741">
        <v>2</v>
      </c>
      <c r="F741">
        <v>1.2</v>
      </c>
      <c r="G741">
        <v>3921</v>
      </c>
      <c r="H741" s="37">
        <v>19300</v>
      </c>
      <c r="I741" s="37">
        <f>H741/'Building data'!$R$6</f>
        <v>1.3868728532214254</v>
      </c>
      <c r="J741" s="61">
        <f t="shared" si="54"/>
        <v>1.3160586430276167E-2</v>
      </c>
    </row>
    <row r="742" spans="1:10" ht="45" x14ac:dyDescent="0.25">
      <c r="C742" s="1" t="s">
        <v>819</v>
      </c>
      <c r="D742">
        <v>11471</v>
      </c>
      <c r="E742">
        <v>1.6</v>
      </c>
      <c r="F742">
        <v>1</v>
      </c>
      <c r="G742">
        <v>3028</v>
      </c>
      <c r="H742" s="37">
        <v>25300</v>
      </c>
      <c r="I742" s="37">
        <f>H742/'Building data'!$R$6</f>
        <v>1.8180250355700549</v>
      </c>
      <c r="J742" s="61">
        <f t="shared" si="54"/>
        <v>1.7251960450051142E-2</v>
      </c>
    </row>
    <row r="743" spans="1:10" ht="30" x14ac:dyDescent="0.25">
      <c r="A743" s="62"/>
      <c r="B743" s="62"/>
      <c r="C743" s="63" t="s">
        <v>787</v>
      </c>
      <c r="D743" s="62">
        <v>-65418</v>
      </c>
      <c r="E743" s="62">
        <v>-8.9</v>
      </c>
      <c r="F743" s="62">
        <v>-5.5</v>
      </c>
      <c r="G743" s="70" t="s">
        <v>64</v>
      </c>
      <c r="H743" s="64">
        <v>2800</v>
      </c>
      <c r="I743" s="64">
        <f>H743/'Building data'!$R$6</f>
        <v>0.20120435176269383</v>
      </c>
      <c r="J743" s="61">
        <f t="shared" si="54"/>
        <v>1.9093078758949881E-3</v>
      </c>
    </row>
    <row r="744" spans="1:10" ht="18.75" customHeight="1" x14ac:dyDescent="0.25">
      <c r="A744" s="56" t="s">
        <v>938</v>
      </c>
      <c r="B744" s="56" t="s">
        <v>675</v>
      </c>
      <c r="C744" s="56"/>
      <c r="D744" s="56"/>
      <c r="E744" s="56"/>
      <c r="F744" s="56"/>
      <c r="G744" s="56"/>
      <c r="H744" s="56"/>
      <c r="I744" s="56"/>
      <c r="J744" s="61">
        <f t="shared" si="54"/>
        <v>0</v>
      </c>
    </row>
    <row r="745" spans="1:10" ht="105" x14ac:dyDescent="0.25">
      <c r="C745" s="1" t="s">
        <v>809</v>
      </c>
      <c r="D745">
        <v>18245</v>
      </c>
      <c r="E745">
        <v>2.5</v>
      </c>
      <c r="F745">
        <v>1.5</v>
      </c>
      <c r="G745">
        <v>4817</v>
      </c>
      <c r="H745" s="37">
        <v>8500</v>
      </c>
      <c r="I745" s="37">
        <f>H745/'Building data'!$R$6</f>
        <v>0.61079892499389199</v>
      </c>
      <c r="J745" s="61">
        <f t="shared" si="54"/>
        <v>5.7961131946812142E-3</v>
      </c>
    </row>
    <row r="746" spans="1:10" x14ac:dyDescent="0.25">
      <c r="G746" s="65" t="s">
        <v>678</v>
      </c>
      <c r="H746" s="66">
        <f>SUM(H737:H745)</f>
        <v>551100</v>
      </c>
      <c r="I746" s="66">
        <f>H746/'Building data'!$R$6</f>
        <v>39.601327948721632</v>
      </c>
      <c r="J746" s="67"/>
    </row>
    <row r="749" spans="1:10" ht="18.75" customHeight="1" x14ac:dyDescent="0.25">
      <c r="A749" s="50" t="s">
        <v>941</v>
      </c>
      <c r="B749" s="56" t="s">
        <v>6</v>
      </c>
      <c r="C749" s="56"/>
      <c r="D749" s="56"/>
      <c r="E749" s="56"/>
      <c r="F749" s="56"/>
      <c r="G749" s="56"/>
      <c r="H749" s="56"/>
      <c r="I749" s="50"/>
      <c r="J749" s="57"/>
    </row>
    <row r="750" spans="1:10" ht="120" x14ac:dyDescent="0.25">
      <c r="A750" s="58"/>
      <c r="B750" s="58"/>
      <c r="C750" s="59" t="s">
        <v>942</v>
      </c>
      <c r="D750" s="58">
        <v>128571</v>
      </c>
      <c r="E750" s="58">
        <v>52.7</v>
      </c>
      <c r="F750" s="58">
        <v>32.700000000000003</v>
      </c>
      <c r="G750" s="58">
        <v>33943</v>
      </c>
      <c r="H750" s="60">
        <v>100400</v>
      </c>
      <c r="I750" s="37">
        <f>H750/'Building data'!$R$6</f>
        <v>7.2146131846337358</v>
      </c>
      <c r="J750" s="61">
        <f t="shared" ref="J750:J758" si="55">H750/$H$14</f>
        <v>6.8462325264234569E-2</v>
      </c>
    </row>
    <row r="751" spans="1:10" ht="90" x14ac:dyDescent="0.25">
      <c r="C751" s="1" t="s">
        <v>807</v>
      </c>
      <c r="D751">
        <v>7422</v>
      </c>
      <c r="E751">
        <v>3</v>
      </c>
      <c r="F751">
        <v>1.9</v>
      </c>
      <c r="G751">
        <v>1959</v>
      </c>
      <c r="H751" s="37">
        <v>6600</v>
      </c>
      <c r="I751" s="37">
        <f>H751/'Building data'!$R$6</f>
        <v>0.47426740058349259</v>
      </c>
      <c r="J751" s="61">
        <f t="shared" si="55"/>
        <v>4.5005114217524719E-3</v>
      </c>
    </row>
    <row r="752" spans="1:10" ht="120" x14ac:dyDescent="0.25">
      <c r="C752" s="1" t="s">
        <v>943</v>
      </c>
      <c r="D752">
        <v>26642</v>
      </c>
      <c r="E752">
        <v>10.9</v>
      </c>
      <c r="F752">
        <v>6.8</v>
      </c>
      <c r="G752">
        <v>7033</v>
      </c>
      <c r="H752" s="37">
        <v>18300</v>
      </c>
      <c r="I752" s="37">
        <f>H752/'Building data'!$R$6</f>
        <v>1.3150141561633204</v>
      </c>
      <c r="J752" s="61">
        <f t="shared" si="55"/>
        <v>1.2478690760313672E-2</v>
      </c>
    </row>
    <row r="753" spans="1:10" ht="60" x14ac:dyDescent="0.25">
      <c r="C753" s="1" t="s">
        <v>784</v>
      </c>
      <c r="D753">
        <v>22386</v>
      </c>
      <c r="E753">
        <v>9.1999999999999993</v>
      </c>
      <c r="F753">
        <v>5.7</v>
      </c>
      <c r="G753">
        <v>5910</v>
      </c>
      <c r="H753" s="37">
        <v>36700</v>
      </c>
      <c r="I753" s="37">
        <f>H753/'Building data'!$R$6</f>
        <v>2.6372141820324511</v>
      </c>
      <c r="J753" s="61">
        <f t="shared" si="55"/>
        <v>2.5025571087623592E-2</v>
      </c>
    </row>
    <row r="754" spans="1:10" ht="30" x14ac:dyDescent="0.25">
      <c r="C754" s="1" t="s">
        <v>785</v>
      </c>
      <c r="D754">
        <v>13266</v>
      </c>
      <c r="E754">
        <v>5.4</v>
      </c>
      <c r="F754">
        <v>3.4</v>
      </c>
      <c r="G754">
        <v>3502</v>
      </c>
      <c r="H754" s="37">
        <v>14200</v>
      </c>
      <c r="I754" s="37">
        <f>H754/'Building data'!$R$6</f>
        <v>1.0203934982250902</v>
      </c>
      <c r="J754" s="61">
        <f t="shared" si="55"/>
        <v>9.6829185134674391E-3</v>
      </c>
    </row>
    <row r="755" spans="1:10" ht="45" x14ac:dyDescent="0.25">
      <c r="C755" s="1" t="s">
        <v>819</v>
      </c>
      <c r="D755">
        <v>1168</v>
      </c>
      <c r="E755">
        <v>0.5</v>
      </c>
      <c r="F755">
        <v>0.3</v>
      </c>
      <c r="G755">
        <v>308</v>
      </c>
      <c r="H755" s="37">
        <v>5200</v>
      </c>
      <c r="I755" s="37">
        <f>H755/'Building data'!$R$6</f>
        <v>0.37366522470214569</v>
      </c>
      <c r="J755" s="61">
        <f t="shared" si="55"/>
        <v>3.5458574838049778E-3</v>
      </c>
    </row>
    <row r="756" spans="1:10" ht="60" x14ac:dyDescent="0.25">
      <c r="A756" s="62"/>
      <c r="B756" s="62"/>
      <c r="C756" s="63" t="s">
        <v>820</v>
      </c>
      <c r="D756" s="62">
        <v>-20735</v>
      </c>
      <c r="E756" s="62">
        <v>-8.5</v>
      </c>
      <c r="F756" s="62">
        <v>-5.3</v>
      </c>
      <c r="G756" s="70" t="s">
        <v>64</v>
      </c>
      <c r="H756" s="64">
        <v>1200</v>
      </c>
      <c r="I756" s="64">
        <f>H756/'Building data'!$R$6</f>
        <v>8.6230436469725932E-2</v>
      </c>
      <c r="J756" s="61">
        <f t="shared" si="55"/>
        <v>8.1827480395499494E-4</v>
      </c>
    </row>
    <row r="757" spans="1:10" ht="18.75" customHeight="1" x14ac:dyDescent="0.25">
      <c r="A757" s="56" t="s">
        <v>941</v>
      </c>
      <c r="B757" s="56" t="s">
        <v>675</v>
      </c>
      <c r="C757" s="56"/>
      <c r="D757" s="56"/>
      <c r="E757" s="56"/>
      <c r="F757" s="56"/>
      <c r="G757" s="56"/>
      <c r="H757" s="56"/>
      <c r="I757" s="56"/>
      <c r="J757" s="61">
        <f t="shared" si="55"/>
        <v>0</v>
      </c>
    </row>
    <row r="758" spans="1:10" ht="105" x14ac:dyDescent="0.25">
      <c r="C758" s="1" t="s">
        <v>944</v>
      </c>
      <c r="D758">
        <v>9091</v>
      </c>
      <c r="E758">
        <v>3.7</v>
      </c>
      <c r="F758">
        <v>2.2999999999999998</v>
      </c>
      <c r="G758">
        <v>2400</v>
      </c>
      <c r="H758" s="37">
        <v>17100</v>
      </c>
      <c r="I758" s="37">
        <f>H758/'Building data'!$R$6</f>
        <v>1.2287837196935945</v>
      </c>
      <c r="J758" s="61">
        <f t="shared" si="55"/>
        <v>1.1660415956358677E-2</v>
      </c>
    </row>
    <row r="759" spans="1:10" x14ac:dyDescent="0.25">
      <c r="G759" s="65" t="s">
        <v>678</v>
      </c>
      <c r="H759" s="66">
        <f>SUM(H750:H758)</f>
        <v>199700</v>
      </c>
      <c r="I759" s="66">
        <f>H759/'Building data'!$R$6</f>
        <v>14.350181802503556</v>
      </c>
      <c r="J759" s="67"/>
    </row>
    <row r="762" spans="1:10" ht="18.75" customHeight="1" x14ac:dyDescent="0.25">
      <c r="A762" s="50" t="s">
        <v>945</v>
      </c>
      <c r="B762" s="56" t="s">
        <v>6</v>
      </c>
      <c r="C762" s="56"/>
      <c r="D762" s="56"/>
      <c r="E762" s="56"/>
      <c r="F762" s="56"/>
      <c r="G762" s="56"/>
      <c r="H762" s="56"/>
      <c r="I762" s="50"/>
      <c r="J762" s="57"/>
    </row>
    <row r="763" spans="1:10" ht="409.5" x14ac:dyDescent="0.25">
      <c r="A763" s="58"/>
      <c r="B763" s="58"/>
      <c r="C763" s="59" t="s">
        <v>946</v>
      </c>
      <c r="D763" s="58">
        <v>122307</v>
      </c>
      <c r="E763" s="58">
        <v>33.01</v>
      </c>
      <c r="F763" s="58">
        <v>18.010000000000002</v>
      </c>
      <c r="G763" s="58">
        <v>32289</v>
      </c>
      <c r="H763" s="60">
        <v>200717</v>
      </c>
      <c r="I763" s="37">
        <f>H763/'Building data'!$R$6</f>
        <v>14.42326209741165</v>
      </c>
      <c r="J763" s="61">
        <f t="shared" ref="J763:J777" si="56">H763/$H$14</f>
        <v>0.13686805318786227</v>
      </c>
    </row>
    <row r="764" spans="1:10" ht="195" x14ac:dyDescent="0.25">
      <c r="C764" s="1" t="s">
        <v>947</v>
      </c>
      <c r="D764">
        <v>13851</v>
      </c>
      <c r="E764">
        <v>3.74</v>
      </c>
      <c r="F764">
        <v>2.04</v>
      </c>
      <c r="G764">
        <v>3657</v>
      </c>
      <c r="H764" s="37">
        <v>11826</v>
      </c>
      <c r="I764" s="37">
        <f>H764/'Building data'!$R$6</f>
        <v>0.84980095140914902</v>
      </c>
      <c r="J764" s="61">
        <f t="shared" si="56"/>
        <v>8.0640981929764738E-3</v>
      </c>
    </row>
    <row r="765" spans="1:10" ht="105" x14ac:dyDescent="0.25">
      <c r="C765" s="1" t="s">
        <v>948</v>
      </c>
      <c r="D765">
        <v>821</v>
      </c>
      <c r="E765">
        <v>0.22</v>
      </c>
      <c r="F765">
        <v>0.12</v>
      </c>
      <c r="G765">
        <v>217</v>
      </c>
      <c r="H765" s="37">
        <v>470</v>
      </c>
      <c r="I765" s="37">
        <f>H765/'Building data'!$R$6</f>
        <v>3.3773587617309322E-2</v>
      </c>
      <c r="J765" s="61">
        <f t="shared" si="56"/>
        <v>3.2049096488237299E-4</v>
      </c>
    </row>
    <row r="766" spans="1:10" ht="255" x14ac:dyDescent="0.25">
      <c r="C766" s="1" t="s">
        <v>949</v>
      </c>
      <c r="D766">
        <v>19925</v>
      </c>
      <c r="E766">
        <v>5.38</v>
      </c>
      <c r="F766">
        <v>2.93</v>
      </c>
      <c r="G766">
        <v>5260</v>
      </c>
      <c r="H766" s="37">
        <v>47779</v>
      </c>
      <c r="I766" s="37">
        <f>H766/'Building data'!$R$6</f>
        <v>3.4333366867391959</v>
      </c>
      <c r="J766" s="61">
        <f t="shared" si="56"/>
        <v>3.2580293215138084E-2</v>
      </c>
    </row>
    <row r="767" spans="1:10" ht="180" x14ac:dyDescent="0.25">
      <c r="C767" s="1" t="s">
        <v>950</v>
      </c>
      <c r="D767">
        <v>10346</v>
      </c>
      <c r="E767">
        <v>2.79</v>
      </c>
      <c r="F767">
        <v>1.52</v>
      </c>
      <c r="G767">
        <v>2731</v>
      </c>
      <c r="H767" s="37">
        <v>14908</v>
      </c>
      <c r="I767" s="37">
        <f>H767/'Building data'!$R$6</f>
        <v>1.0712694557422284</v>
      </c>
      <c r="J767" s="61">
        <f t="shared" si="56"/>
        <v>1.0165700647800887E-2</v>
      </c>
    </row>
    <row r="768" spans="1:10" ht="285" x14ac:dyDescent="0.25">
      <c r="C768" s="1" t="s">
        <v>951</v>
      </c>
      <c r="D768">
        <v>4086</v>
      </c>
      <c r="E768">
        <v>1.1000000000000001</v>
      </c>
      <c r="F768">
        <v>0.6</v>
      </c>
      <c r="G768">
        <v>1079</v>
      </c>
      <c r="H768" s="37">
        <v>10137</v>
      </c>
      <c r="I768" s="37">
        <f>H768/'Building data'!$R$6</f>
        <v>0.72843161207800977</v>
      </c>
      <c r="J768" s="61">
        <f t="shared" si="56"/>
        <v>6.9123764064098195E-3</v>
      </c>
    </row>
    <row r="769" spans="1:10" ht="300" x14ac:dyDescent="0.25">
      <c r="C769" s="1" t="s">
        <v>952</v>
      </c>
      <c r="D769">
        <v>13610</v>
      </c>
      <c r="E769">
        <v>3.67</v>
      </c>
      <c r="F769">
        <v>2</v>
      </c>
      <c r="G769">
        <v>3593</v>
      </c>
      <c r="H769" s="37">
        <v>9102</v>
      </c>
      <c r="I769" s="37">
        <f>H769/'Building data'!$R$6</f>
        <v>0.65405786062287119</v>
      </c>
      <c r="J769" s="61">
        <f t="shared" si="56"/>
        <v>6.2066143879986359E-3</v>
      </c>
    </row>
    <row r="770" spans="1:10" ht="120" x14ac:dyDescent="0.25">
      <c r="C770" s="1" t="s">
        <v>953</v>
      </c>
      <c r="D770">
        <v>33258</v>
      </c>
      <c r="E770">
        <v>8.98</v>
      </c>
      <c r="F770">
        <v>4.9000000000000004</v>
      </c>
      <c r="G770">
        <v>8780</v>
      </c>
      <c r="H770" s="37">
        <v>5610</v>
      </c>
      <c r="I770" s="37">
        <f>H770/'Building data'!$R$6</f>
        <v>0.40312729049596868</v>
      </c>
      <c r="J770" s="61">
        <f t="shared" si="56"/>
        <v>3.8254347084896011E-3</v>
      </c>
    </row>
    <row r="771" spans="1:10" ht="90" x14ac:dyDescent="0.25">
      <c r="C771" s="1" t="s">
        <v>954</v>
      </c>
      <c r="D771">
        <v>4560</v>
      </c>
      <c r="E771">
        <v>1.23</v>
      </c>
      <c r="F771">
        <v>0.67</v>
      </c>
      <c r="G771">
        <v>1204</v>
      </c>
      <c r="H771" s="37">
        <v>3742</v>
      </c>
      <c r="I771" s="37">
        <f>H771/'Building data'!$R$6</f>
        <v>0.2688952443914287</v>
      </c>
      <c r="J771" s="61">
        <f t="shared" si="56"/>
        <v>2.551653596999659E-3</v>
      </c>
    </row>
    <row r="772" spans="1:10" ht="150" x14ac:dyDescent="0.25">
      <c r="C772" s="1" t="s">
        <v>955</v>
      </c>
      <c r="D772">
        <v>48513</v>
      </c>
      <c r="E772">
        <v>13.09</v>
      </c>
      <c r="F772">
        <v>7.14</v>
      </c>
      <c r="G772">
        <v>12807</v>
      </c>
      <c r="H772" s="37">
        <v>51968</v>
      </c>
      <c r="I772" s="37">
        <f>H772/'Building data'!$R$6</f>
        <v>3.7343527687155973</v>
      </c>
      <c r="J772" s="61">
        <f t="shared" si="56"/>
        <v>3.5436754176610977E-2</v>
      </c>
    </row>
    <row r="773" spans="1:10" ht="105" x14ac:dyDescent="0.25">
      <c r="A773" s="62"/>
      <c r="B773" s="62"/>
      <c r="C773" s="63" t="s">
        <v>956</v>
      </c>
      <c r="D773" s="62">
        <v>804</v>
      </c>
      <c r="E773" s="62">
        <v>0.22</v>
      </c>
      <c r="F773" s="62">
        <v>0.12</v>
      </c>
      <c r="G773" s="62">
        <v>212</v>
      </c>
      <c r="H773" s="64">
        <v>13195</v>
      </c>
      <c r="I773" s="64">
        <f>H773/'Building data'!$R$6</f>
        <v>0.94817550768169467</v>
      </c>
      <c r="J773" s="61">
        <f t="shared" si="56"/>
        <v>8.9976133651551316E-3</v>
      </c>
    </row>
    <row r="774" spans="1:10" ht="18.75" customHeight="1" x14ac:dyDescent="0.25">
      <c r="A774" s="56" t="s">
        <v>945</v>
      </c>
      <c r="B774" s="56" t="s">
        <v>675</v>
      </c>
      <c r="C774" s="56"/>
      <c r="D774" s="56"/>
      <c r="E774" s="56"/>
      <c r="F774" s="56"/>
      <c r="G774" s="56"/>
      <c r="H774" s="56"/>
      <c r="I774" s="56"/>
      <c r="J774" s="61">
        <f t="shared" si="56"/>
        <v>0</v>
      </c>
    </row>
    <row r="775" spans="1:10" ht="240" x14ac:dyDescent="0.25">
      <c r="C775" s="1" t="s">
        <v>957</v>
      </c>
      <c r="D775">
        <v>27769</v>
      </c>
      <c r="E775">
        <v>7.49</v>
      </c>
      <c r="F775">
        <v>4.09</v>
      </c>
      <c r="G775">
        <v>7331</v>
      </c>
      <c r="H775" s="37">
        <v>40151</v>
      </c>
      <c r="I775" s="37">
        <f>H775/'Building data'!$R$6</f>
        <v>2.8851985455799714</v>
      </c>
      <c r="J775" s="61">
        <f t="shared" si="56"/>
        <v>2.7378793044664167E-2</v>
      </c>
    </row>
    <row r="776" spans="1:10" ht="150" x14ac:dyDescent="0.25">
      <c r="C776" s="1" t="s">
        <v>958</v>
      </c>
      <c r="D776">
        <v>5846</v>
      </c>
      <c r="E776">
        <v>1.58</v>
      </c>
      <c r="F776">
        <v>0.86</v>
      </c>
      <c r="G776">
        <v>1543</v>
      </c>
      <c r="H776" s="37">
        <v>65014</v>
      </c>
      <c r="I776" s="37">
        <f>H776/'Building data'!$R$6</f>
        <v>4.6718213305356349</v>
      </c>
      <c r="J776" s="61">
        <f t="shared" si="56"/>
        <v>4.43327650869417E-2</v>
      </c>
    </row>
    <row r="777" spans="1:10" ht="409.5" x14ac:dyDescent="0.25">
      <c r="C777" s="1" t="s">
        <v>959</v>
      </c>
      <c r="D777">
        <v>4169</v>
      </c>
      <c r="E777">
        <v>1.1299999999999999</v>
      </c>
      <c r="F777">
        <v>0.61</v>
      </c>
      <c r="G777">
        <v>1101</v>
      </c>
      <c r="H777" s="37">
        <v>19627</v>
      </c>
      <c r="I777" s="37">
        <f>H777/'Building data'!$R$6</f>
        <v>1.4103706471594257</v>
      </c>
      <c r="J777" s="61">
        <f t="shared" si="56"/>
        <v>1.3383566314353904E-2</v>
      </c>
    </row>
    <row r="778" spans="1:10" x14ac:dyDescent="0.25">
      <c r="G778" s="65" t="s">
        <v>678</v>
      </c>
      <c r="H778" s="66">
        <f>SUM(H763:H777)</f>
        <v>494246</v>
      </c>
      <c r="I778" s="66">
        <f>H778/'Building data'!$R$6</f>
        <v>35.515873586180135</v>
      </c>
      <c r="J778" s="67"/>
    </row>
    <row r="781" spans="1:10" ht="18.75" customHeight="1" x14ac:dyDescent="0.25">
      <c r="A781" s="50" t="s">
        <v>960</v>
      </c>
      <c r="B781" s="56" t="s">
        <v>6</v>
      </c>
      <c r="C781" s="56"/>
      <c r="D781" s="56"/>
      <c r="E781" s="56"/>
      <c r="F781" s="56"/>
      <c r="G781" s="56"/>
      <c r="H781" s="56"/>
      <c r="I781" s="50"/>
      <c r="J781" s="57"/>
    </row>
    <row r="782" spans="1:10" ht="285" x14ac:dyDescent="0.25">
      <c r="A782" s="58"/>
      <c r="B782" s="58"/>
      <c r="C782" s="59" t="s">
        <v>961</v>
      </c>
      <c r="D782" s="58">
        <v>75857</v>
      </c>
      <c r="E782" s="58">
        <v>38.979999999999997</v>
      </c>
      <c r="F782" s="58">
        <v>19.77</v>
      </c>
      <c r="G782" s="58">
        <v>20026</v>
      </c>
      <c r="H782" s="60">
        <v>77800</v>
      </c>
      <c r="I782" s="37">
        <f>H782/'Building data'!$R$6</f>
        <v>5.590606631120564</v>
      </c>
      <c r="J782" s="61">
        <f t="shared" ref="J782:J790" si="57">H782/$H$14</f>
        <v>5.3051483123082166E-2</v>
      </c>
    </row>
    <row r="783" spans="1:10" ht="195" x14ac:dyDescent="0.25">
      <c r="C783" s="1" t="s">
        <v>962</v>
      </c>
      <c r="D783">
        <v>64840</v>
      </c>
      <c r="E783">
        <v>33.32</v>
      </c>
      <c r="F783">
        <v>16.899999999999999</v>
      </c>
      <c r="G783">
        <v>17118</v>
      </c>
      <c r="H783" s="37">
        <v>20700</v>
      </c>
      <c r="I783" s="37">
        <f>H783/'Building data'!$R$6</f>
        <v>1.4874750291027723</v>
      </c>
      <c r="J783" s="61">
        <f t="shared" si="57"/>
        <v>1.4115240368223661E-2</v>
      </c>
    </row>
    <row r="784" spans="1:10" ht="330" x14ac:dyDescent="0.25">
      <c r="C784" s="1" t="s">
        <v>963</v>
      </c>
      <c r="D784">
        <v>27700</v>
      </c>
      <c r="E784">
        <v>14.24</v>
      </c>
      <c r="F784">
        <v>7.22</v>
      </c>
      <c r="G784">
        <v>7313</v>
      </c>
      <c r="H784" s="37">
        <v>29700</v>
      </c>
      <c r="I784" s="37">
        <f>H784/'Building data'!$R$6</f>
        <v>2.1342033026257168</v>
      </c>
      <c r="J784" s="61">
        <f t="shared" si="57"/>
        <v>2.0252301397886124E-2</v>
      </c>
    </row>
    <row r="785" spans="1:10" ht="150" x14ac:dyDescent="0.25">
      <c r="C785" s="1" t="s">
        <v>964</v>
      </c>
      <c r="D785">
        <v>17540</v>
      </c>
      <c r="E785">
        <v>9.01</v>
      </c>
      <c r="F785">
        <v>4.57</v>
      </c>
      <c r="G785">
        <v>4631</v>
      </c>
      <c r="H785" s="37">
        <v>24800</v>
      </c>
      <c r="I785" s="37">
        <f>H785/'Building data'!$R$6</f>
        <v>1.7820956870410025</v>
      </c>
      <c r="J785" s="61">
        <f t="shared" si="57"/>
        <v>1.6911012615069894E-2</v>
      </c>
    </row>
    <row r="786" spans="1:10" ht="60" x14ac:dyDescent="0.25">
      <c r="A786" s="62"/>
      <c r="B786" s="62"/>
      <c r="C786" s="63" t="s">
        <v>965</v>
      </c>
      <c r="D786" s="62">
        <v>440</v>
      </c>
      <c r="E786" s="62">
        <v>0.23</v>
      </c>
      <c r="F786" s="62">
        <v>0.12</v>
      </c>
      <c r="G786" s="62">
        <v>116</v>
      </c>
      <c r="H786" s="64">
        <v>550</v>
      </c>
      <c r="I786" s="64">
        <f>H786/'Building data'!$R$6</f>
        <v>3.9522283381957714E-2</v>
      </c>
      <c r="J786" s="61">
        <f t="shared" si="57"/>
        <v>3.7504261847937266E-4</v>
      </c>
    </row>
    <row r="787" spans="1:10" ht="18.75" customHeight="1" x14ac:dyDescent="0.25">
      <c r="A787" s="56" t="s">
        <v>960</v>
      </c>
      <c r="B787" s="56" t="s">
        <v>675</v>
      </c>
      <c r="C787" s="56"/>
      <c r="D787" s="56"/>
      <c r="E787" s="56"/>
      <c r="F787" s="56"/>
      <c r="G787" s="56"/>
      <c r="H787" s="56"/>
      <c r="I787" s="56"/>
      <c r="J787" s="61">
        <f t="shared" si="57"/>
        <v>0</v>
      </c>
    </row>
    <row r="788" spans="1:10" ht="120" x14ac:dyDescent="0.25">
      <c r="C788" s="1" t="s">
        <v>966</v>
      </c>
      <c r="D788">
        <v>2972</v>
      </c>
      <c r="E788">
        <v>1.53</v>
      </c>
      <c r="F788">
        <v>0.78</v>
      </c>
      <c r="G788">
        <v>785</v>
      </c>
      <c r="H788" s="37">
        <v>12200</v>
      </c>
      <c r="I788" s="37">
        <f>H788/'Building data'!$R$6</f>
        <v>0.87667610410888031</v>
      </c>
      <c r="J788" s="61">
        <f t="shared" si="57"/>
        <v>8.3191271735424486E-3</v>
      </c>
    </row>
    <row r="789" spans="1:10" ht="150" x14ac:dyDescent="0.25">
      <c r="C789" s="1" t="s">
        <v>967</v>
      </c>
      <c r="D789">
        <v>2972</v>
      </c>
      <c r="E789">
        <v>1.53</v>
      </c>
      <c r="F789">
        <v>0.78</v>
      </c>
      <c r="G789">
        <v>785</v>
      </c>
      <c r="H789" s="37">
        <v>10600</v>
      </c>
      <c r="I789" s="37">
        <f>H789/'Building data'!$R$6</f>
        <v>0.76170218881591234</v>
      </c>
      <c r="J789" s="61">
        <f t="shared" si="57"/>
        <v>7.2280941016024548E-3</v>
      </c>
    </row>
    <row r="790" spans="1:10" ht="409.5" x14ac:dyDescent="0.25">
      <c r="C790" s="1" t="s">
        <v>968</v>
      </c>
      <c r="D790">
        <v>2599</v>
      </c>
      <c r="E790">
        <v>1.34</v>
      </c>
      <c r="F790">
        <v>0.68</v>
      </c>
      <c r="G790">
        <v>686</v>
      </c>
      <c r="H790" s="37">
        <v>25000</v>
      </c>
      <c r="I790" s="37">
        <f>H790/'Building data'!$R$6</f>
        <v>1.7964674264526235</v>
      </c>
      <c r="J790" s="61">
        <f t="shared" si="57"/>
        <v>1.7047391749062394E-2</v>
      </c>
    </row>
    <row r="791" spans="1:10" x14ac:dyDescent="0.25">
      <c r="G791" s="65" t="s">
        <v>678</v>
      </c>
      <c r="H791" s="66">
        <f>SUM(H782:H790)</f>
        <v>201350</v>
      </c>
      <c r="I791" s="66">
        <f>H791/'Building data'!$R$6</f>
        <v>14.468748652649429</v>
      </c>
      <c r="J791" s="67"/>
    </row>
    <row r="794" spans="1:10" ht="18.75" customHeight="1" x14ac:dyDescent="0.25">
      <c r="A794" s="50" t="s">
        <v>969</v>
      </c>
      <c r="B794" s="56" t="s">
        <v>6</v>
      </c>
      <c r="C794" s="56"/>
      <c r="D794" s="56"/>
      <c r="E794" s="56"/>
      <c r="F794" s="56"/>
      <c r="G794" s="56"/>
      <c r="H794" s="56"/>
      <c r="I794" s="50"/>
      <c r="J794" s="57"/>
    </row>
    <row r="795" spans="1:10" ht="315" x14ac:dyDescent="0.25">
      <c r="A795" s="58"/>
      <c r="B795" s="58"/>
      <c r="C795" s="59" t="s">
        <v>970</v>
      </c>
      <c r="D795" s="58">
        <v>24939</v>
      </c>
      <c r="E795" s="58">
        <v>65.25</v>
      </c>
      <c r="F795" s="58">
        <v>25.6</v>
      </c>
      <c r="G795" s="58">
        <v>6584</v>
      </c>
      <c r="H795" s="60">
        <v>27000</v>
      </c>
      <c r="I795" s="37">
        <f>H795/'Building data'!$R$6</f>
        <v>1.9401848205688332</v>
      </c>
      <c r="J795" s="61">
        <f t="shared" ref="J795:J803" si="58">H795/$H$14</f>
        <v>1.8411183088987385E-2</v>
      </c>
    </row>
    <row r="796" spans="1:10" ht="195" x14ac:dyDescent="0.25">
      <c r="C796" s="1" t="s">
        <v>971</v>
      </c>
      <c r="D796">
        <v>10130</v>
      </c>
      <c r="E796">
        <v>26.5</v>
      </c>
      <c r="F796">
        <v>10.4</v>
      </c>
      <c r="G796">
        <v>2674</v>
      </c>
      <c r="H796" s="37">
        <v>4500</v>
      </c>
      <c r="I796" s="37">
        <f>H796/'Building data'!$R$6</f>
        <v>0.32336413676147224</v>
      </c>
      <c r="J796" s="61">
        <f t="shared" si="58"/>
        <v>3.0685305148312309E-3</v>
      </c>
    </row>
    <row r="797" spans="1:10" ht="330" x14ac:dyDescent="0.25">
      <c r="C797" s="1" t="s">
        <v>972</v>
      </c>
      <c r="D797">
        <v>3600</v>
      </c>
      <c r="E797">
        <v>9.42</v>
      </c>
      <c r="F797">
        <v>3.7</v>
      </c>
      <c r="G797">
        <v>950</v>
      </c>
      <c r="H797" s="37">
        <v>4000</v>
      </c>
      <c r="I797" s="37">
        <f>H797/'Building data'!$R$6</f>
        <v>0.28743478823241975</v>
      </c>
      <c r="J797" s="61">
        <f t="shared" si="58"/>
        <v>2.7275826798499828E-3</v>
      </c>
    </row>
    <row r="798" spans="1:10" ht="150" x14ac:dyDescent="0.25">
      <c r="C798" s="1" t="s">
        <v>973</v>
      </c>
      <c r="D798">
        <v>7240</v>
      </c>
      <c r="E798">
        <v>18.940000000000001</v>
      </c>
      <c r="F798">
        <v>7.43</v>
      </c>
      <c r="G798">
        <v>1911</v>
      </c>
      <c r="H798" s="37">
        <v>9100</v>
      </c>
      <c r="I798" s="37">
        <f>H798/'Building data'!$R$6</f>
        <v>0.65391414322875496</v>
      </c>
      <c r="J798" s="61">
        <f t="shared" si="58"/>
        <v>6.205250596658711E-3</v>
      </c>
    </row>
    <row r="799" spans="1:10" ht="120" x14ac:dyDescent="0.25">
      <c r="A799" s="62"/>
      <c r="B799" s="62"/>
      <c r="C799" s="63" t="s">
        <v>974</v>
      </c>
      <c r="D799" s="62">
        <v>340</v>
      </c>
      <c r="E799" s="62">
        <v>0.89</v>
      </c>
      <c r="F799" s="62">
        <v>0.35</v>
      </c>
      <c r="G799" s="62">
        <v>90</v>
      </c>
      <c r="H799" s="64">
        <v>700</v>
      </c>
      <c r="I799" s="64">
        <f>H799/'Building data'!$R$6</f>
        <v>5.0301087940673457E-2</v>
      </c>
      <c r="J799" s="61">
        <f t="shared" si="58"/>
        <v>4.7732696897374703E-4</v>
      </c>
    </row>
    <row r="800" spans="1:10" ht="18.75" customHeight="1" x14ac:dyDescent="0.25">
      <c r="A800" s="56" t="s">
        <v>969</v>
      </c>
      <c r="B800" s="56" t="s">
        <v>675</v>
      </c>
      <c r="C800" s="56"/>
      <c r="D800" s="56"/>
      <c r="E800" s="56"/>
      <c r="F800" s="56"/>
      <c r="G800" s="56"/>
      <c r="H800" s="56"/>
      <c r="I800" s="56"/>
      <c r="J800" s="61">
        <f t="shared" si="58"/>
        <v>0</v>
      </c>
    </row>
    <row r="801" spans="1:10" ht="240" x14ac:dyDescent="0.25">
      <c r="C801" s="1" t="s">
        <v>975</v>
      </c>
      <c r="D801">
        <v>5836</v>
      </c>
      <c r="E801">
        <v>15.27</v>
      </c>
      <c r="F801">
        <v>5.99</v>
      </c>
      <c r="G801">
        <v>1541</v>
      </c>
      <c r="H801" s="37">
        <v>4500</v>
      </c>
      <c r="I801" s="37">
        <f>H801/'Building data'!$R$6</f>
        <v>0.32336413676147224</v>
      </c>
      <c r="J801" s="61">
        <f t="shared" si="58"/>
        <v>3.0685305148312309E-3</v>
      </c>
    </row>
    <row r="802" spans="1:10" ht="150" x14ac:dyDescent="0.25">
      <c r="C802" s="1" t="s">
        <v>976</v>
      </c>
      <c r="D802">
        <v>2192</v>
      </c>
      <c r="E802">
        <v>5.74</v>
      </c>
      <c r="F802">
        <v>2.25</v>
      </c>
      <c r="G802">
        <v>579</v>
      </c>
      <c r="H802" s="37">
        <v>2100</v>
      </c>
      <c r="I802" s="37">
        <f>H802/'Building data'!$R$6</f>
        <v>0.15090326382202038</v>
      </c>
      <c r="J802" s="61">
        <f t="shared" si="58"/>
        <v>1.431980906921241E-3</v>
      </c>
    </row>
    <row r="803" spans="1:10" ht="409.5" x14ac:dyDescent="0.25">
      <c r="C803" s="1" t="s">
        <v>977</v>
      </c>
      <c r="D803">
        <v>613</v>
      </c>
      <c r="E803">
        <v>1.6</v>
      </c>
      <c r="F803">
        <v>0.63</v>
      </c>
      <c r="G803">
        <v>162</v>
      </c>
      <c r="H803" s="37">
        <v>5000</v>
      </c>
      <c r="I803" s="37">
        <f>H803/'Building data'!$R$6</f>
        <v>0.35929348529052468</v>
      </c>
      <c r="J803" s="61">
        <f t="shared" si="58"/>
        <v>3.4094783498124785E-3</v>
      </c>
    </row>
    <row r="804" spans="1:10" x14ac:dyDescent="0.25">
      <c r="G804" s="65" t="s">
        <v>678</v>
      </c>
      <c r="H804" s="66">
        <f>SUM(H795:H803)</f>
        <v>56900</v>
      </c>
      <c r="I804" s="66">
        <f>H804/'Building data'!$R$6</f>
        <v>4.088759862606171</v>
      </c>
      <c r="J804" s="67"/>
    </row>
    <row r="807" spans="1:10" ht="18.75" customHeight="1" x14ac:dyDescent="0.25">
      <c r="A807" s="50" t="s">
        <v>978</v>
      </c>
      <c r="B807" s="56" t="s">
        <v>6</v>
      </c>
      <c r="C807" s="56"/>
      <c r="D807" s="56"/>
      <c r="E807" s="56"/>
      <c r="F807" s="56"/>
      <c r="G807" s="56"/>
      <c r="H807" s="56"/>
      <c r="I807" s="50"/>
      <c r="J807" s="57"/>
    </row>
    <row r="808" spans="1:10" ht="375" x14ac:dyDescent="0.25">
      <c r="A808" s="58"/>
      <c r="B808" s="58"/>
      <c r="C808" s="59" t="s">
        <v>979</v>
      </c>
      <c r="D808" s="58">
        <v>354722</v>
      </c>
      <c r="E808" s="58">
        <v>54.49</v>
      </c>
      <c r="F808" s="58">
        <v>32.119999999999997</v>
      </c>
      <c r="G808" s="58">
        <v>93646</v>
      </c>
      <c r="H808" s="60">
        <v>334200</v>
      </c>
      <c r="I808" s="37">
        <f>H808/'Building data'!$R$6</f>
        <v>24.01517655681867</v>
      </c>
      <c r="J808" s="61">
        <f t="shared" ref="J808:J819" si="59">H808/$H$14</f>
        <v>0.22788953290146607</v>
      </c>
    </row>
    <row r="809" spans="1:10" ht="120" x14ac:dyDescent="0.25">
      <c r="C809" s="1" t="s">
        <v>980</v>
      </c>
      <c r="D809">
        <v>28090</v>
      </c>
      <c r="E809">
        <v>4.3099999999999996</v>
      </c>
      <c r="F809">
        <v>2.54</v>
      </c>
      <c r="G809">
        <v>7415</v>
      </c>
      <c r="H809" s="37">
        <v>17800</v>
      </c>
      <c r="I809" s="37">
        <f>H809/'Building data'!$R$6</f>
        <v>1.279084807634268</v>
      </c>
      <c r="J809" s="61">
        <f t="shared" si="59"/>
        <v>1.2137742925332424E-2</v>
      </c>
    </row>
    <row r="810" spans="1:10" ht="210" x14ac:dyDescent="0.25">
      <c r="C810" s="1" t="s">
        <v>981</v>
      </c>
      <c r="D810">
        <v>15130</v>
      </c>
      <c r="E810">
        <v>2.3199999999999998</v>
      </c>
      <c r="F810">
        <v>1.37</v>
      </c>
      <c r="G810">
        <v>3994</v>
      </c>
      <c r="H810" s="37">
        <v>14200</v>
      </c>
      <c r="I810" s="37">
        <f>H810/'Building data'!$R$6</f>
        <v>1.0203934982250902</v>
      </c>
      <c r="J810" s="61">
        <f t="shared" si="59"/>
        <v>9.6829185134674391E-3</v>
      </c>
    </row>
    <row r="811" spans="1:10" ht="120" x14ac:dyDescent="0.25">
      <c r="C811" s="1" t="s">
        <v>982</v>
      </c>
      <c r="D811">
        <v>7120</v>
      </c>
      <c r="E811">
        <v>1.0900000000000001</v>
      </c>
      <c r="F811">
        <v>0.64</v>
      </c>
      <c r="G811">
        <v>1880</v>
      </c>
      <c r="H811" s="37">
        <v>34600</v>
      </c>
      <c r="I811" s="37">
        <f>H811/'Building data'!$R$6</f>
        <v>2.4863109182104308</v>
      </c>
      <c r="J811" s="61">
        <f t="shared" si="59"/>
        <v>2.3593590180702353E-2</v>
      </c>
    </row>
    <row r="812" spans="1:10" ht="135" x14ac:dyDescent="0.25">
      <c r="C812" s="1" t="s">
        <v>983</v>
      </c>
      <c r="D812">
        <v>3680</v>
      </c>
      <c r="E812">
        <v>0.56999999999999995</v>
      </c>
      <c r="F812">
        <v>0.34</v>
      </c>
      <c r="G812">
        <v>972</v>
      </c>
      <c r="H812" s="37">
        <v>3100</v>
      </c>
      <c r="I812" s="37">
        <f>H812/'Building data'!$R$6</f>
        <v>0.22276196088012531</v>
      </c>
      <c r="J812" s="61">
        <f t="shared" si="59"/>
        <v>2.1138765768837367E-3</v>
      </c>
    </row>
    <row r="813" spans="1:10" ht="135" x14ac:dyDescent="0.25">
      <c r="C813" s="1" t="s">
        <v>984</v>
      </c>
      <c r="D813">
        <v>3810</v>
      </c>
      <c r="E813">
        <v>0.59</v>
      </c>
      <c r="F813">
        <v>0.35</v>
      </c>
      <c r="G813">
        <v>1006</v>
      </c>
      <c r="H813" s="37">
        <v>3800</v>
      </c>
      <c r="I813" s="37">
        <f>H813/'Building data'!$R$6</f>
        <v>0.27306304882079879</v>
      </c>
      <c r="J813" s="61">
        <f t="shared" si="59"/>
        <v>2.5912035458574836E-3</v>
      </c>
    </row>
    <row r="814" spans="1:10" ht="150" x14ac:dyDescent="0.25">
      <c r="C814" s="1" t="s">
        <v>985</v>
      </c>
      <c r="D814">
        <v>29230</v>
      </c>
      <c r="E814">
        <v>4.49</v>
      </c>
      <c r="F814">
        <v>2.65</v>
      </c>
      <c r="G814">
        <v>7717</v>
      </c>
      <c r="H814" s="37">
        <v>113600</v>
      </c>
      <c r="I814" s="37">
        <f>H814/'Building data'!$R$6</f>
        <v>8.1631479858007214</v>
      </c>
      <c r="J814" s="61">
        <f t="shared" si="59"/>
        <v>7.7463348107739513E-2</v>
      </c>
    </row>
    <row r="815" spans="1:10" ht="75" x14ac:dyDescent="0.25">
      <c r="A815" s="62"/>
      <c r="B815" s="62"/>
      <c r="C815" s="63" t="s">
        <v>986</v>
      </c>
      <c r="D815" s="62">
        <v>4170</v>
      </c>
      <c r="E815" s="62">
        <v>0.64</v>
      </c>
      <c r="F815" s="62">
        <v>0.38</v>
      </c>
      <c r="G815" s="62">
        <v>1101</v>
      </c>
      <c r="H815" s="64">
        <v>34600</v>
      </c>
      <c r="I815" s="64">
        <f>H815/'Building data'!$R$6</f>
        <v>2.4863109182104308</v>
      </c>
      <c r="J815" s="61">
        <f t="shared" si="59"/>
        <v>2.3593590180702353E-2</v>
      </c>
    </row>
    <row r="816" spans="1:10" ht="18.75" customHeight="1" x14ac:dyDescent="0.25">
      <c r="A816" s="56" t="s">
        <v>978</v>
      </c>
      <c r="B816" s="56" t="s">
        <v>675</v>
      </c>
      <c r="C816" s="56"/>
      <c r="D816" s="56"/>
      <c r="E816" s="56"/>
      <c r="F816" s="56"/>
      <c r="G816" s="56"/>
      <c r="H816" s="56"/>
      <c r="I816" s="56"/>
      <c r="J816" s="61">
        <f t="shared" si="59"/>
        <v>0</v>
      </c>
    </row>
    <row r="817" spans="1:10" ht="240" x14ac:dyDescent="0.25">
      <c r="C817" s="1" t="s">
        <v>987</v>
      </c>
      <c r="D817">
        <v>36654</v>
      </c>
      <c r="E817">
        <v>5.63</v>
      </c>
      <c r="F817">
        <v>3.32</v>
      </c>
      <c r="G817">
        <v>9677</v>
      </c>
      <c r="H817" s="37">
        <v>25600</v>
      </c>
      <c r="I817" s="37">
        <f>H817/'Building data'!$R$6</f>
        <v>1.8395826446874863</v>
      </c>
      <c r="J817" s="61">
        <f t="shared" si="59"/>
        <v>1.7456529151039891E-2</v>
      </c>
    </row>
    <row r="818" spans="1:10" ht="135" x14ac:dyDescent="0.25">
      <c r="C818" s="1" t="s">
        <v>988</v>
      </c>
      <c r="D818">
        <v>5067</v>
      </c>
      <c r="E818">
        <v>0.78</v>
      </c>
      <c r="F818">
        <v>0.46</v>
      </c>
      <c r="G818">
        <v>1338</v>
      </c>
      <c r="H818" s="37">
        <v>15000</v>
      </c>
      <c r="I818" s="37">
        <f>H818/'Building data'!$R$6</f>
        <v>1.077880455871574</v>
      </c>
      <c r="J818" s="61">
        <f t="shared" si="59"/>
        <v>1.0228435049437436E-2</v>
      </c>
    </row>
    <row r="819" spans="1:10" ht="409.5" x14ac:dyDescent="0.25">
      <c r="C819" s="1" t="s">
        <v>977</v>
      </c>
      <c r="D819">
        <v>6533</v>
      </c>
      <c r="E819">
        <v>1</v>
      </c>
      <c r="F819">
        <v>0.59</v>
      </c>
      <c r="G819">
        <v>1725</v>
      </c>
      <c r="H819" s="37">
        <v>45000</v>
      </c>
      <c r="I819" s="37">
        <f>H819/'Building data'!$R$6</f>
        <v>3.2336413676147222</v>
      </c>
      <c r="J819" s="61">
        <f t="shared" si="59"/>
        <v>3.068530514831231E-2</v>
      </c>
    </row>
    <row r="820" spans="1:10" x14ac:dyDescent="0.25">
      <c r="G820" s="65" t="s">
        <v>678</v>
      </c>
      <c r="H820" s="66">
        <f>SUM(H808:H819)</f>
        <v>641500</v>
      </c>
      <c r="I820" s="66">
        <f>H820/'Building data'!$R$6</f>
        <v>46.097354162774316</v>
      </c>
      <c r="J820" s="67"/>
    </row>
    <row r="823" spans="1:10" ht="18.75" customHeight="1" x14ac:dyDescent="0.25">
      <c r="A823" s="50" t="s">
        <v>989</v>
      </c>
      <c r="B823" s="56" t="s">
        <v>6</v>
      </c>
      <c r="C823" s="56"/>
      <c r="D823" s="56"/>
      <c r="E823" s="56"/>
      <c r="F823" s="56"/>
      <c r="G823" s="56"/>
      <c r="H823" s="56"/>
      <c r="I823" s="50"/>
      <c r="J823" s="57"/>
    </row>
    <row r="824" spans="1:10" ht="409.5" x14ac:dyDescent="0.25">
      <c r="A824" s="58"/>
      <c r="B824" s="58"/>
      <c r="C824" s="59" t="s">
        <v>990</v>
      </c>
      <c r="D824" s="58">
        <v>30080</v>
      </c>
      <c r="E824" s="58">
        <v>18.18</v>
      </c>
      <c r="F824" s="58">
        <v>13.07</v>
      </c>
      <c r="G824" s="58">
        <v>7941</v>
      </c>
      <c r="H824" s="60" t="s">
        <v>991</v>
      </c>
      <c r="I824" s="37">
        <f>H824/'Building data'!$R$6</f>
        <v>4.7498598755407366</v>
      </c>
      <c r="J824" s="61">
        <f t="shared" ref="J824:J836" si="60">H824/$H$14</f>
        <v>4.5073303784520971E-2</v>
      </c>
    </row>
    <row r="825" spans="1:10" ht="120" x14ac:dyDescent="0.25">
      <c r="C825" s="1" t="s">
        <v>992</v>
      </c>
      <c r="D825">
        <v>850</v>
      </c>
      <c r="E825">
        <v>0.51</v>
      </c>
      <c r="F825">
        <v>0.37</v>
      </c>
      <c r="G825">
        <v>224</v>
      </c>
      <c r="H825" s="37">
        <v>2300</v>
      </c>
      <c r="I825" s="37">
        <f>H825/'Building data'!$R$6</f>
        <v>0.16527500323364136</v>
      </c>
      <c r="J825" s="61">
        <f t="shared" si="60"/>
        <v>1.5683600409137403E-3</v>
      </c>
    </row>
    <row r="826" spans="1:10" ht="105" x14ac:dyDescent="0.25">
      <c r="C826" s="1" t="s">
        <v>993</v>
      </c>
      <c r="D826">
        <v>2920</v>
      </c>
      <c r="E826">
        <v>1.77</v>
      </c>
      <c r="F826">
        <v>1.27</v>
      </c>
      <c r="G826">
        <v>771</v>
      </c>
      <c r="H826" s="37">
        <v>4400</v>
      </c>
      <c r="I826" s="37">
        <f>H826/'Building data'!$R$6</f>
        <v>0.31617826705566171</v>
      </c>
      <c r="J826" s="61">
        <f t="shared" si="60"/>
        <v>3.0003409478349813E-3</v>
      </c>
    </row>
    <row r="827" spans="1:10" ht="105" x14ac:dyDescent="0.25">
      <c r="C827" s="1" t="s">
        <v>994</v>
      </c>
      <c r="D827">
        <v>10330</v>
      </c>
      <c r="E827">
        <v>6.24</v>
      </c>
      <c r="F827">
        <v>4.49</v>
      </c>
      <c r="G827">
        <v>2727</v>
      </c>
      <c r="H827" s="37">
        <v>28200</v>
      </c>
      <c r="I827" s="37">
        <f>H827/'Building data'!$R$6</f>
        <v>2.0264152570385594</v>
      </c>
      <c r="J827" s="61">
        <f t="shared" si="60"/>
        <v>1.9229457892942378E-2</v>
      </c>
    </row>
    <row r="828" spans="1:10" ht="105" x14ac:dyDescent="0.25">
      <c r="C828" s="1" t="s">
        <v>995</v>
      </c>
      <c r="D828">
        <v>1090</v>
      </c>
      <c r="E828">
        <v>0.66</v>
      </c>
      <c r="F828">
        <v>0.47</v>
      </c>
      <c r="G828">
        <v>288</v>
      </c>
      <c r="H828" s="37">
        <v>1700</v>
      </c>
      <c r="I828" s="37">
        <f>H828/'Building data'!$R$6</f>
        <v>0.1221597849987784</v>
      </c>
      <c r="J828" s="61">
        <f t="shared" si="60"/>
        <v>1.1592226389362428E-3</v>
      </c>
    </row>
    <row r="829" spans="1:10" ht="120" x14ac:dyDescent="0.25">
      <c r="C829" s="1" t="s">
        <v>996</v>
      </c>
      <c r="D829">
        <v>3190</v>
      </c>
      <c r="E829">
        <v>1.93</v>
      </c>
      <c r="F829">
        <v>1.39</v>
      </c>
      <c r="G829">
        <v>842</v>
      </c>
      <c r="H829" s="37">
        <v>2800</v>
      </c>
      <c r="I829" s="37">
        <f>H829/'Building data'!$R$6</f>
        <v>0.20120435176269383</v>
      </c>
      <c r="J829" s="61">
        <f t="shared" si="60"/>
        <v>1.9093078758949881E-3</v>
      </c>
    </row>
    <row r="830" spans="1:10" ht="120" x14ac:dyDescent="0.25">
      <c r="C830" s="1" t="s">
        <v>997</v>
      </c>
      <c r="D830">
        <v>3020</v>
      </c>
      <c r="E830">
        <v>1.83</v>
      </c>
      <c r="F830">
        <v>1.32</v>
      </c>
      <c r="G830">
        <v>797</v>
      </c>
      <c r="H830" s="37">
        <v>5600</v>
      </c>
      <c r="I830" s="37">
        <f>H830/'Building data'!$R$6</f>
        <v>0.40240870352538766</v>
      </c>
      <c r="J830" s="61">
        <f t="shared" si="60"/>
        <v>3.8186157517899762E-3</v>
      </c>
    </row>
    <row r="831" spans="1:10" ht="150" x14ac:dyDescent="0.25">
      <c r="C831" s="1" t="s">
        <v>973</v>
      </c>
      <c r="D831">
        <v>22659</v>
      </c>
      <c r="E831">
        <v>13.7</v>
      </c>
      <c r="F831">
        <v>9.85</v>
      </c>
      <c r="G831">
        <v>5982</v>
      </c>
      <c r="H831" s="37">
        <v>23600</v>
      </c>
      <c r="I831" s="37">
        <f>H831/'Building data'!$R$6</f>
        <v>1.6958652505712766</v>
      </c>
      <c r="J831" s="61">
        <f t="shared" si="60"/>
        <v>1.60927378111149E-2</v>
      </c>
    </row>
    <row r="832" spans="1:10" ht="75" x14ac:dyDescent="0.25">
      <c r="A832" s="62"/>
      <c r="B832" s="62"/>
      <c r="C832" s="63" t="s">
        <v>998</v>
      </c>
      <c r="D832" s="62">
        <v>610</v>
      </c>
      <c r="E832" s="62">
        <v>0.37</v>
      </c>
      <c r="F832" s="62">
        <v>0.27</v>
      </c>
      <c r="G832" s="62">
        <v>161</v>
      </c>
      <c r="H832" s="64">
        <v>2600</v>
      </c>
      <c r="I832" s="64">
        <f>H832/'Building data'!$R$6</f>
        <v>0.18683261235107285</v>
      </c>
      <c r="J832" s="61">
        <f t="shared" si="60"/>
        <v>1.7729287419024889E-3</v>
      </c>
    </row>
    <row r="833" spans="1:10" ht="18.75" customHeight="1" x14ac:dyDescent="0.25">
      <c r="A833" s="56" t="s">
        <v>989</v>
      </c>
      <c r="B833" s="56" t="s">
        <v>675</v>
      </c>
      <c r="C833" s="56"/>
      <c r="D833" s="56"/>
      <c r="E833" s="56"/>
      <c r="F833" s="56"/>
      <c r="G833" s="56"/>
      <c r="H833" s="56"/>
      <c r="I833" s="56"/>
      <c r="J833" s="61">
        <f t="shared" si="60"/>
        <v>0</v>
      </c>
    </row>
    <row r="834" spans="1:10" ht="135" x14ac:dyDescent="0.25">
      <c r="C834" s="1" t="s">
        <v>999</v>
      </c>
      <c r="D834">
        <v>2193</v>
      </c>
      <c r="E834">
        <v>1.32</v>
      </c>
      <c r="F834">
        <v>0.95</v>
      </c>
      <c r="G834">
        <v>579</v>
      </c>
      <c r="H834" s="37">
        <v>7400</v>
      </c>
      <c r="I834" s="37">
        <f>H834/'Building data'!$R$6</f>
        <v>0.53175435822997652</v>
      </c>
      <c r="J834" s="61">
        <f t="shared" si="60"/>
        <v>5.0460279577224688E-3</v>
      </c>
    </row>
    <row r="835" spans="1:10" ht="150" x14ac:dyDescent="0.25">
      <c r="C835" s="1" t="s">
        <v>976</v>
      </c>
      <c r="D835">
        <v>2193</v>
      </c>
      <c r="E835">
        <v>1.32</v>
      </c>
      <c r="F835">
        <v>0.95</v>
      </c>
      <c r="G835">
        <v>579</v>
      </c>
      <c r="H835" s="37">
        <v>7800</v>
      </c>
      <c r="I835" s="37">
        <f>H835/'Building data'!$R$6</f>
        <v>0.56049783705321854</v>
      </c>
      <c r="J835" s="61">
        <f t="shared" si="60"/>
        <v>5.3187862257074664E-3</v>
      </c>
    </row>
    <row r="836" spans="1:10" ht="409.5" x14ac:dyDescent="0.25">
      <c r="C836" s="1" t="s">
        <v>1000</v>
      </c>
      <c r="D836">
        <v>2401</v>
      </c>
      <c r="E836">
        <v>1.45</v>
      </c>
      <c r="F836">
        <v>1.04</v>
      </c>
      <c r="G836">
        <v>634</v>
      </c>
      <c r="H836" s="37">
        <v>20000</v>
      </c>
      <c r="I836" s="37">
        <f>H836/'Building data'!$R$6</f>
        <v>1.4371739411620987</v>
      </c>
      <c r="J836" s="61">
        <f t="shared" si="60"/>
        <v>1.3637913399249914E-2</v>
      </c>
    </row>
    <row r="837" spans="1:10" x14ac:dyDescent="0.25">
      <c r="G837" s="65" t="s">
        <v>678</v>
      </c>
      <c r="H837" s="66">
        <f>SUM(H824:H836)</f>
        <v>106400</v>
      </c>
      <c r="I837" s="66">
        <f>H837/'Building data'!$R$6</f>
        <v>7.6457653669823653</v>
      </c>
      <c r="J837" s="67"/>
    </row>
    <row r="840" spans="1:10" ht="18.75" customHeight="1" x14ac:dyDescent="0.25">
      <c r="A840" s="50" t="s">
        <v>1001</v>
      </c>
      <c r="B840" s="56" t="s">
        <v>6</v>
      </c>
      <c r="C840" s="56"/>
      <c r="D840" s="56"/>
      <c r="E840" s="56"/>
      <c r="F840" s="56"/>
      <c r="G840" s="56"/>
      <c r="H840" s="56"/>
      <c r="I840" s="50"/>
      <c r="J840" s="57"/>
    </row>
    <row r="841" spans="1:10" ht="165" x14ac:dyDescent="0.25">
      <c r="A841" s="58"/>
      <c r="B841" s="58"/>
      <c r="C841" s="59" t="s">
        <v>1002</v>
      </c>
      <c r="D841" s="58">
        <v>9460</v>
      </c>
      <c r="E841" s="58">
        <v>28.07</v>
      </c>
      <c r="F841" s="58">
        <v>20.49</v>
      </c>
      <c r="G841" s="58">
        <v>2497</v>
      </c>
      <c r="H841" s="60">
        <v>16774</v>
      </c>
      <c r="I841" s="37">
        <f>H841/'Building data'!$R$6</f>
        <v>1.2053577844526522</v>
      </c>
      <c r="J841" s="61">
        <f t="shared" ref="J841:J848" si="61">H841/$H$14</f>
        <v>1.1438117967950903E-2</v>
      </c>
    </row>
    <row r="842" spans="1:10" ht="300" x14ac:dyDescent="0.25">
      <c r="C842" s="1" t="s">
        <v>1003</v>
      </c>
      <c r="D842">
        <v>1742</v>
      </c>
      <c r="E842">
        <v>5.17</v>
      </c>
      <c r="F842">
        <v>3.77</v>
      </c>
      <c r="G842">
        <v>460</v>
      </c>
      <c r="H842" s="37">
        <v>1563</v>
      </c>
      <c r="I842" s="37">
        <f>H842/'Building data'!$R$6</f>
        <v>0.11231514350181802</v>
      </c>
      <c r="J842" s="61">
        <f t="shared" si="61"/>
        <v>1.0658029321513808E-3</v>
      </c>
    </row>
    <row r="843" spans="1:10" ht="135" x14ac:dyDescent="0.25">
      <c r="C843" s="1" t="s">
        <v>1004</v>
      </c>
      <c r="D843">
        <v>1526</v>
      </c>
      <c r="E843">
        <v>4.53</v>
      </c>
      <c r="F843">
        <v>3.31</v>
      </c>
      <c r="G843">
        <v>403</v>
      </c>
      <c r="H843" s="37">
        <v>5585</v>
      </c>
      <c r="I843" s="37">
        <f>H843/'Building data'!$R$6</f>
        <v>0.40133082306951606</v>
      </c>
      <c r="J843" s="61">
        <f t="shared" si="61"/>
        <v>3.8083873167405386E-3</v>
      </c>
    </row>
    <row r="844" spans="1:10" ht="105" x14ac:dyDescent="0.25">
      <c r="C844" s="1" t="s">
        <v>1005</v>
      </c>
      <c r="D844">
        <v>440</v>
      </c>
      <c r="E844">
        <v>1.31</v>
      </c>
      <c r="F844">
        <v>0.96</v>
      </c>
      <c r="G844">
        <v>116</v>
      </c>
      <c r="H844" s="37">
        <v>1646</v>
      </c>
      <c r="I844" s="37">
        <f>H844/'Building data'!$R$6</f>
        <v>0.11827941535764074</v>
      </c>
      <c r="J844" s="61">
        <f t="shared" si="61"/>
        <v>1.122400272758268E-3</v>
      </c>
    </row>
    <row r="845" spans="1:10" ht="150" x14ac:dyDescent="0.25">
      <c r="C845" s="1" t="s">
        <v>1006</v>
      </c>
      <c r="D845">
        <v>4351</v>
      </c>
      <c r="E845">
        <v>12.91</v>
      </c>
      <c r="F845">
        <v>9.42</v>
      </c>
      <c r="G845">
        <v>1149</v>
      </c>
      <c r="H845" s="37">
        <v>5908</v>
      </c>
      <c r="I845" s="37">
        <f>H845/'Building data'!$R$6</f>
        <v>0.424541182219284</v>
      </c>
      <c r="J845" s="61">
        <f t="shared" si="61"/>
        <v>4.0286396181384247E-3</v>
      </c>
    </row>
    <row r="846" spans="1:10" ht="90" x14ac:dyDescent="0.25">
      <c r="A846" s="62"/>
      <c r="B846" s="62"/>
      <c r="C846" s="63" t="s">
        <v>1007</v>
      </c>
      <c r="D846" s="62">
        <v>546</v>
      </c>
      <c r="E846" s="62">
        <v>1.62</v>
      </c>
      <c r="F846" s="62">
        <v>1.18</v>
      </c>
      <c r="G846" s="62">
        <v>144</v>
      </c>
      <c r="H846" s="64">
        <v>910</v>
      </c>
      <c r="I846" s="64">
        <f>H846/'Building data'!$R$6</f>
        <v>6.5391414322875499E-2</v>
      </c>
      <c r="J846" s="61">
        <f t="shared" si="61"/>
        <v>6.2052505966587112E-4</v>
      </c>
    </row>
    <row r="847" spans="1:10" ht="18.75" customHeight="1" x14ac:dyDescent="0.25">
      <c r="A847" s="56" t="s">
        <v>1001</v>
      </c>
      <c r="B847" s="56" t="s">
        <v>675</v>
      </c>
      <c r="C847" s="56"/>
      <c r="D847" s="56"/>
      <c r="E847" s="56"/>
      <c r="F847" s="56"/>
      <c r="G847" s="56"/>
      <c r="H847" s="56"/>
      <c r="I847" s="56"/>
      <c r="J847" s="61">
        <f t="shared" si="61"/>
        <v>0</v>
      </c>
    </row>
    <row r="848" spans="1:10" ht="409.5" x14ac:dyDescent="0.25">
      <c r="C848" s="1" t="s">
        <v>1008</v>
      </c>
      <c r="D848">
        <v>456</v>
      </c>
      <c r="E848">
        <v>1.35</v>
      </c>
      <c r="F848">
        <v>0.99</v>
      </c>
      <c r="G848">
        <v>120</v>
      </c>
      <c r="H848" s="37">
        <v>1847</v>
      </c>
      <c r="I848" s="37">
        <f>H848/'Building data'!$R$6</f>
        <v>0.13272301346631982</v>
      </c>
      <c r="J848" s="61">
        <f t="shared" si="61"/>
        <v>1.2594613024207296E-3</v>
      </c>
    </row>
    <row r="849" spans="1:10" x14ac:dyDescent="0.25">
      <c r="G849" s="65" t="s">
        <v>678</v>
      </c>
      <c r="H849" s="66">
        <f>SUM(H841:H848)</f>
        <v>34233</v>
      </c>
      <c r="I849" s="66">
        <f>H849/'Building data'!$R$6</f>
        <v>2.4599387763901062</v>
      </c>
      <c r="J849" s="67"/>
    </row>
    <row r="852" spans="1:10" ht="18.75" customHeight="1" x14ac:dyDescent="0.25">
      <c r="A852" s="50" t="s">
        <v>1009</v>
      </c>
      <c r="B852" s="56" t="s">
        <v>6</v>
      </c>
      <c r="C852" s="56"/>
      <c r="D852" s="56"/>
      <c r="E852" s="56"/>
      <c r="F852" s="56"/>
      <c r="G852" s="56"/>
      <c r="H852" s="56"/>
      <c r="I852" s="50"/>
      <c r="J852" s="57"/>
    </row>
    <row r="853" spans="1:10" ht="375" x14ac:dyDescent="0.25">
      <c r="A853" s="58"/>
      <c r="B853" s="58"/>
      <c r="C853" s="59" t="s">
        <v>1010</v>
      </c>
      <c r="D853" s="58">
        <v>73567</v>
      </c>
      <c r="E853" s="58">
        <v>31.69</v>
      </c>
      <c r="F853" s="58">
        <v>28.77</v>
      </c>
      <c r="G853" s="58">
        <v>19422</v>
      </c>
      <c r="H853" s="60">
        <v>115900</v>
      </c>
      <c r="I853" s="37">
        <f>H853/'Building data'!$R$6</f>
        <v>8.3284229890343617</v>
      </c>
      <c r="J853" s="61">
        <f t="shared" ref="J853:J859" si="62">H853/$H$14</f>
        <v>7.9031708148653262E-2</v>
      </c>
    </row>
    <row r="854" spans="1:10" ht="105" x14ac:dyDescent="0.25">
      <c r="C854" s="1" t="s">
        <v>1011</v>
      </c>
      <c r="D854">
        <v>11800</v>
      </c>
      <c r="E854">
        <v>5.08</v>
      </c>
      <c r="F854">
        <v>4.6100000000000003</v>
      </c>
      <c r="G854">
        <v>3115</v>
      </c>
      <c r="H854" s="37">
        <v>31000</v>
      </c>
      <c r="I854" s="37">
        <f>H854/'Building data'!$R$6</f>
        <v>2.2276196088012532</v>
      </c>
      <c r="J854" s="61">
        <f t="shared" si="62"/>
        <v>2.1138765768837369E-2</v>
      </c>
    </row>
    <row r="855" spans="1:10" ht="105" x14ac:dyDescent="0.25">
      <c r="C855" s="1" t="s">
        <v>1012</v>
      </c>
      <c r="D855">
        <v>1230</v>
      </c>
      <c r="E855">
        <v>0.53</v>
      </c>
      <c r="F855">
        <v>0.48</v>
      </c>
      <c r="G855">
        <v>325</v>
      </c>
      <c r="H855" s="37">
        <v>1900</v>
      </c>
      <c r="I855" s="37">
        <f>H855/'Building data'!$R$6</f>
        <v>0.1365315244103994</v>
      </c>
      <c r="J855" s="61">
        <f t="shared" si="62"/>
        <v>1.2956017729287418E-3</v>
      </c>
    </row>
    <row r="856" spans="1:10" ht="150" x14ac:dyDescent="0.25">
      <c r="C856" s="1" t="s">
        <v>1013</v>
      </c>
      <c r="D856">
        <v>16620</v>
      </c>
      <c r="E856">
        <v>7.16</v>
      </c>
      <c r="F856">
        <v>6.5</v>
      </c>
      <c r="G856">
        <v>4388</v>
      </c>
      <c r="H856" s="37">
        <v>30700</v>
      </c>
      <c r="I856" s="37">
        <f>H856/'Building data'!$R$6</f>
        <v>2.2060619996838216</v>
      </c>
      <c r="J856" s="61">
        <f t="shared" si="62"/>
        <v>2.0934197067848621E-2</v>
      </c>
    </row>
    <row r="857" spans="1:10" ht="90" x14ac:dyDescent="0.25">
      <c r="A857" s="62"/>
      <c r="B857" s="62"/>
      <c r="C857" s="63" t="s">
        <v>1014</v>
      </c>
      <c r="D857" s="62">
        <v>1110</v>
      </c>
      <c r="E857" s="62">
        <v>0.48</v>
      </c>
      <c r="F857" s="62">
        <v>0.44</v>
      </c>
      <c r="G857" s="62">
        <v>293</v>
      </c>
      <c r="H857" s="64">
        <v>3800</v>
      </c>
      <c r="I857" s="64">
        <f>H857/'Building data'!$R$6</f>
        <v>0.27306304882079879</v>
      </c>
      <c r="J857" s="61">
        <f t="shared" si="62"/>
        <v>2.5912035458574836E-3</v>
      </c>
    </row>
    <row r="858" spans="1:10" ht="18.75" customHeight="1" x14ac:dyDescent="0.25">
      <c r="A858" s="56" t="s">
        <v>1009</v>
      </c>
      <c r="B858" s="56" t="s">
        <v>675</v>
      </c>
      <c r="C858" s="56"/>
      <c r="D858" s="56"/>
      <c r="E858" s="56"/>
      <c r="F858" s="56"/>
      <c r="G858" s="56"/>
      <c r="H858" s="56"/>
      <c r="I858" s="56"/>
      <c r="J858" s="61">
        <f t="shared" si="62"/>
        <v>0</v>
      </c>
    </row>
    <row r="859" spans="1:10" ht="409.5" x14ac:dyDescent="0.25">
      <c r="C859" s="1" t="s">
        <v>1015</v>
      </c>
      <c r="D859">
        <v>3041</v>
      </c>
      <c r="E859">
        <v>1.31</v>
      </c>
      <c r="F859">
        <v>1.19</v>
      </c>
      <c r="G859">
        <v>803</v>
      </c>
      <c r="H859" s="37" t="s">
        <v>1016</v>
      </c>
      <c r="I859" s="37">
        <f>H859/'Building data'!$R$6</f>
        <v>1.7964674264526235</v>
      </c>
      <c r="J859" s="61">
        <f t="shared" si="62"/>
        <v>1.7047391749062394E-2</v>
      </c>
    </row>
    <row r="860" spans="1:10" x14ac:dyDescent="0.25">
      <c r="G860" s="65" t="s">
        <v>678</v>
      </c>
      <c r="H860" s="66">
        <f>SUM(H853:H859)</f>
        <v>183300</v>
      </c>
      <c r="I860" s="66">
        <f>H860/'Building data'!$R$6</f>
        <v>13.171699170750635</v>
      </c>
      <c r="J860" s="67"/>
    </row>
    <row r="863" spans="1:10" ht="18.75" customHeight="1" x14ac:dyDescent="0.25">
      <c r="A863" s="50" t="s">
        <v>1017</v>
      </c>
      <c r="B863" s="56" t="s">
        <v>6</v>
      </c>
      <c r="C863" s="56"/>
      <c r="D863" s="56"/>
      <c r="E863" s="56"/>
      <c r="F863" s="56"/>
      <c r="G863" s="56"/>
      <c r="H863" s="56"/>
      <c r="I863" s="50"/>
      <c r="J863" s="57"/>
    </row>
    <row r="864" spans="1:10" ht="409.5" x14ac:dyDescent="0.25">
      <c r="A864" s="58"/>
      <c r="B864" s="58"/>
      <c r="C864" s="59" t="s">
        <v>1018</v>
      </c>
      <c r="D864" s="58">
        <v>96916</v>
      </c>
      <c r="E864" s="58">
        <v>44.77</v>
      </c>
      <c r="F864" s="58">
        <v>23.85</v>
      </c>
      <c r="G864" s="58">
        <v>25586</v>
      </c>
      <c r="H864" s="60">
        <v>122161</v>
      </c>
      <c r="I864" s="37">
        <f>H864/'Building data'!$R$6</f>
        <v>8.7783302913151573</v>
      </c>
      <c r="J864" s="61">
        <f t="shared" ref="J864:J875" si="63">H864/$H$14</f>
        <v>8.3301056938288445E-2</v>
      </c>
    </row>
    <row r="865" spans="1:10" ht="210" x14ac:dyDescent="0.25">
      <c r="C865" s="1" t="s">
        <v>1019</v>
      </c>
      <c r="D865">
        <v>11091</v>
      </c>
      <c r="E865">
        <v>5.12</v>
      </c>
      <c r="F865">
        <v>2.73</v>
      </c>
      <c r="G865">
        <v>2928</v>
      </c>
      <c r="H865" s="37">
        <v>8247</v>
      </c>
      <c r="I865" s="37">
        <f>H865/'Building data'!$R$6</f>
        <v>0.5926186746381914</v>
      </c>
      <c r="J865" s="61">
        <f t="shared" si="63"/>
        <v>5.6235935901807026E-3</v>
      </c>
    </row>
    <row r="866" spans="1:10" ht="255" x14ac:dyDescent="0.25">
      <c r="C866" s="1" t="s">
        <v>1020</v>
      </c>
      <c r="D866">
        <v>6494</v>
      </c>
      <c r="E866">
        <v>3</v>
      </c>
      <c r="F866">
        <v>1.6</v>
      </c>
      <c r="G866">
        <v>1714</v>
      </c>
      <c r="H866" s="37">
        <v>8203</v>
      </c>
      <c r="I866" s="37">
        <f>H866/'Building data'!$R$6</f>
        <v>0.58945689196763484</v>
      </c>
      <c r="J866" s="61">
        <f t="shared" si="63"/>
        <v>5.5935901807023522E-3</v>
      </c>
    </row>
    <row r="867" spans="1:10" ht="120" x14ac:dyDescent="0.25">
      <c r="C867" s="1" t="s">
        <v>1021</v>
      </c>
      <c r="D867">
        <v>24584</v>
      </c>
      <c r="E867">
        <v>11.36</v>
      </c>
      <c r="F867">
        <v>6.05</v>
      </c>
      <c r="G867">
        <v>6490</v>
      </c>
      <c r="H867" s="37">
        <v>4052</v>
      </c>
      <c r="I867" s="37">
        <f>H867/'Building data'!$R$6</f>
        <v>0.29117144047944121</v>
      </c>
      <c r="J867" s="61">
        <f t="shared" si="63"/>
        <v>2.7630412546880328E-3</v>
      </c>
    </row>
    <row r="868" spans="1:10" ht="135" x14ac:dyDescent="0.25">
      <c r="C868" s="1" t="s">
        <v>1022</v>
      </c>
      <c r="D868">
        <v>2038</v>
      </c>
      <c r="E868">
        <v>0.94</v>
      </c>
      <c r="F868">
        <v>0.5</v>
      </c>
      <c r="G868">
        <v>538</v>
      </c>
      <c r="H868" s="37">
        <v>2678</v>
      </c>
      <c r="I868" s="37">
        <f>H868/'Building data'!$R$6</f>
        <v>0.19243759072160502</v>
      </c>
      <c r="J868" s="61">
        <f t="shared" si="63"/>
        <v>1.8261166041595635E-3</v>
      </c>
    </row>
    <row r="869" spans="1:10" ht="135" x14ac:dyDescent="0.25">
      <c r="C869" s="1" t="s">
        <v>1023</v>
      </c>
      <c r="D869">
        <v>2876</v>
      </c>
      <c r="E869">
        <v>1.33</v>
      </c>
      <c r="F869">
        <v>0.71</v>
      </c>
      <c r="G869">
        <v>759</v>
      </c>
      <c r="H869" s="37">
        <v>4174</v>
      </c>
      <c r="I869" s="37">
        <f>H869/'Building data'!$R$6</f>
        <v>0.29993820152053002</v>
      </c>
      <c r="J869" s="61">
        <f t="shared" si="63"/>
        <v>2.8462325264234571E-3</v>
      </c>
    </row>
    <row r="870" spans="1:10" ht="150" x14ac:dyDescent="0.25">
      <c r="C870" s="1" t="s">
        <v>1024</v>
      </c>
      <c r="D870">
        <v>15229</v>
      </c>
      <c r="E870">
        <v>7.04</v>
      </c>
      <c r="F870">
        <v>3.75</v>
      </c>
      <c r="G870">
        <v>4020</v>
      </c>
      <c r="H870" s="37">
        <v>46683</v>
      </c>
      <c r="I870" s="37">
        <f>H870/'Building data'!$R$6</f>
        <v>3.3545795547635127</v>
      </c>
      <c r="J870" s="61">
        <f t="shared" si="63"/>
        <v>3.1832935560859185E-2</v>
      </c>
    </row>
    <row r="871" spans="1:10" ht="75" x14ac:dyDescent="0.25">
      <c r="A871" s="62"/>
      <c r="B871" s="62"/>
      <c r="C871" s="63" t="s">
        <v>1025</v>
      </c>
      <c r="D871" s="62">
        <v>648</v>
      </c>
      <c r="E871" s="62">
        <v>0.3</v>
      </c>
      <c r="F871" s="62">
        <v>0.16</v>
      </c>
      <c r="G871" s="62">
        <v>171</v>
      </c>
      <c r="H871" s="64">
        <v>1820</v>
      </c>
      <c r="I871" s="64">
        <f>H871/'Building data'!$R$6</f>
        <v>0.130782828645751</v>
      </c>
      <c r="J871" s="61">
        <f t="shared" si="63"/>
        <v>1.2410501193317422E-3</v>
      </c>
    </row>
    <row r="872" spans="1:10" ht="18.75" customHeight="1" x14ac:dyDescent="0.25">
      <c r="A872" s="56" t="s">
        <v>1017</v>
      </c>
      <c r="B872" s="56" t="s">
        <v>675</v>
      </c>
      <c r="C872" s="56"/>
      <c r="D872" s="56"/>
      <c r="E872" s="56"/>
      <c r="F872" s="56"/>
      <c r="G872" s="56"/>
      <c r="H872" s="56"/>
      <c r="I872" s="56"/>
      <c r="J872" s="61">
        <f t="shared" si="63"/>
        <v>0</v>
      </c>
    </row>
    <row r="873" spans="1:10" ht="240" x14ac:dyDescent="0.25">
      <c r="C873" s="1" t="s">
        <v>1026</v>
      </c>
      <c r="D873">
        <v>24009</v>
      </c>
      <c r="E873">
        <v>11.09</v>
      </c>
      <c r="F873">
        <v>5.91</v>
      </c>
      <c r="G873">
        <v>6338</v>
      </c>
      <c r="H873" s="37">
        <v>23983</v>
      </c>
      <c r="I873" s="37">
        <f>H873/'Building data'!$R$6</f>
        <v>1.7233871315445308</v>
      </c>
      <c r="J873" s="61">
        <f t="shared" si="63"/>
        <v>1.6353903852710534E-2</v>
      </c>
    </row>
    <row r="874" spans="1:10" ht="150" x14ac:dyDescent="0.25">
      <c r="C874" s="1" t="s">
        <v>1027</v>
      </c>
      <c r="D874">
        <v>3118</v>
      </c>
      <c r="E874">
        <v>1.44</v>
      </c>
      <c r="F874">
        <v>0.77</v>
      </c>
      <c r="G874">
        <v>823</v>
      </c>
      <c r="H874" s="37">
        <v>38875</v>
      </c>
      <c r="I874" s="37">
        <f>H874/'Building data'!$R$6</f>
        <v>2.7935068481338297</v>
      </c>
      <c r="J874" s="61">
        <f t="shared" si="63"/>
        <v>2.6508694169792024E-2</v>
      </c>
    </row>
    <row r="875" spans="1:10" ht="409.5" x14ac:dyDescent="0.25">
      <c r="C875" s="1" t="s">
        <v>1028</v>
      </c>
      <c r="D875">
        <v>2543</v>
      </c>
      <c r="E875">
        <v>1.17</v>
      </c>
      <c r="F875">
        <v>0.63</v>
      </c>
      <c r="G875">
        <v>671</v>
      </c>
      <c r="H875" s="37">
        <v>11696</v>
      </c>
      <c r="I875" s="37">
        <f>H875/'Building data'!$R$6</f>
        <v>0.84045932079159535</v>
      </c>
      <c r="J875" s="61">
        <f t="shared" si="63"/>
        <v>7.9754517558813503E-3</v>
      </c>
    </row>
    <row r="876" spans="1:10" x14ac:dyDescent="0.25">
      <c r="G876" s="65" t="s">
        <v>678</v>
      </c>
      <c r="H876" s="66">
        <f>SUM(H864:H875)</f>
        <v>272572</v>
      </c>
      <c r="I876" s="66">
        <f>H876/'Building data'!$R$6</f>
        <v>19.58666877452178</v>
      </c>
      <c r="J876" s="67"/>
    </row>
    <row r="879" spans="1:10" ht="18.75" customHeight="1" x14ac:dyDescent="0.25">
      <c r="A879" s="50" t="s">
        <v>1029</v>
      </c>
      <c r="B879" s="56" t="s">
        <v>6</v>
      </c>
      <c r="C879" s="56"/>
      <c r="D879" s="56"/>
      <c r="E879" s="56"/>
      <c r="F879" s="56"/>
      <c r="G879" s="56"/>
      <c r="H879" s="56"/>
      <c r="I879" s="50"/>
      <c r="J879" s="57"/>
    </row>
    <row r="880" spans="1:10" ht="345" x14ac:dyDescent="0.25">
      <c r="A880" s="58"/>
      <c r="B880" s="58"/>
      <c r="C880" s="59" t="s">
        <v>1030</v>
      </c>
      <c r="D880" s="58">
        <v>113391</v>
      </c>
      <c r="E880" s="58">
        <v>37.83</v>
      </c>
      <c r="F880" s="58">
        <v>20.97</v>
      </c>
      <c r="G880" s="58">
        <v>29935</v>
      </c>
      <c r="H880" s="60">
        <v>151931</v>
      </c>
      <c r="I880" s="37">
        <f>H880/'Building data'!$R$6</f>
        <v>10.917563702734942</v>
      </c>
      <c r="J880" s="61">
        <f t="shared" ref="J880:J889" si="64">H880/$H$14</f>
        <v>0.10360109103307194</v>
      </c>
    </row>
    <row r="881" spans="1:10" ht="210" x14ac:dyDescent="0.25">
      <c r="C881" s="1" t="s">
        <v>1031</v>
      </c>
      <c r="D881">
        <v>28476</v>
      </c>
      <c r="E881">
        <v>9.5</v>
      </c>
      <c r="F881">
        <v>5.27</v>
      </c>
      <c r="G881">
        <v>7518</v>
      </c>
      <c r="H881" s="37">
        <v>25894</v>
      </c>
      <c r="I881" s="37">
        <f>H881/'Building data'!$R$6</f>
        <v>1.8607091016225692</v>
      </c>
      <c r="J881" s="61">
        <f t="shared" si="64"/>
        <v>1.7657006478008865E-2</v>
      </c>
    </row>
    <row r="882" spans="1:10" ht="90" x14ac:dyDescent="0.25">
      <c r="C882" s="1" t="s">
        <v>1032</v>
      </c>
      <c r="D882">
        <v>72458</v>
      </c>
      <c r="E882">
        <v>24.17</v>
      </c>
      <c r="F882">
        <v>13.4</v>
      </c>
      <c r="G882">
        <v>19129</v>
      </c>
      <c r="H882" s="37">
        <v>48326</v>
      </c>
      <c r="I882" s="37">
        <f>H882/'Building data'!$R$6</f>
        <v>3.4726433940299795</v>
      </c>
      <c r="J882" s="61">
        <f t="shared" si="64"/>
        <v>3.2953290146607569E-2</v>
      </c>
    </row>
    <row r="883" spans="1:10" ht="135" x14ac:dyDescent="0.25">
      <c r="C883" s="1" t="s">
        <v>1033</v>
      </c>
      <c r="D883">
        <v>1866</v>
      </c>
      <c r="E883">
        <v>0.62</v>
      </c>
      <c r="F883">
        <v>0.35</v>
      </c>
      <c r="G883">
        <v>493</v>
      </c>
      <c r="H883" s="37">
        <v>2142</v>
      </c>
      <c r="I883" s="37">
        <f>H883/'Building data'!$R$6</f>
        <v>0.15392132909846079</v>
      </c>
      <c r="J883" s="61">
        <f t="shared" si="64"/>
        <v>1.4606205250596658E-3</v>
      </c>
    </row>
    <row r="884" spans="1:10" ht="150" x14ac:dyDescent="0.25">
      <c r="C884" s="1" t="s">
        <v>1024</v>
      </c>
      <c r="D884">
        <v>25602</v>
      </c>
      <c r="E884">
        <v>8.5399999999999991</v>
      </c>
      <c r="F884">
        <v>4.74</v>
      </c>
      <c r="G884">
        <v>6759</v>
      </c>
      <c r="H884" s="37">
        <v>41419</v>
      </c>
      <c r="I884" s="37">
        <f>H884/'Building data'!$R$6</f>
        <v>2.9763153734496486</v>
      </c>
      <c r="J884" s="61">
        <f t="shared" si="64"/>
        <v>2.824343675417661E-2</v>
      </c>
    </row>
    <row r="885" spans="1:10" ht="90" x14ac:dyDescent="0.25">
      <c r="A885" s="62"/>
      <c r="B885" s="62"/>
      <c r="C885" s="63" t="s">
        <v>1034</v>
      </c>
      <c r="D885" s="62">
        <v>1152</v>
      </c>
      <c r="E885" s="62">
        <v>0.38</v>
      </c>
      <c r="F885" s="62">
        <v>0.21</v>
      </c>
      <c r="G885" s="62">
        <v>304</v>
      </c>
      <c r="H885" s="64">
        <v>4550</v>
      </c>
      <c r="I885" s="64">
        <f>H885/'Building data'!$R$6</f>
        <v>0.32695707161437748</v>
      </c>
      <c r="J885" s="61">
        <f t="shared" si="64"/>
        <v>3.1026252983293555E-3</v>
      </c>
    </row>
    <row r="886" spans="1:10" ht="18.75" customHeight="1" x14ac:dyDescent="0.25">
      <c r="A886" s="56" t="s">
        <v>1029</v>
      </c>
      <c r="B886" s="56" t="s">
        <v>675</v>
      </c>
      <c r="C886" s="56"/>
      <c r="D886" s="56"/>
      <c r="E886" s="56"/>
      <c r="F886" s="56"/>
      <c r="G886" s="56"/>
      <c r="H886" s="56"/>
      <c r="I886" s="56"/>
      <c r="J886" s="61">
        <f t="shared" si="64"/>
        <v>0</v>
      </c>
    </row>
    <row r="887" spans="1:10" ht="240" x14ac:dyDescent="0.25">
      <c r="C887" s="1" t="s">
        <v>1035</v>
      </c>
      <c r="D887">
        <v>30017</v>
      </c>
      <c r="E887">
        <v>10.01</v>
      </c>
      <c r="F887">
        <v>5.55</v>
      </c>
      <c r="G887">
        <v>7924</v>
      </c>
      <c r="H887" s="37">
        <v>36577</v>
      </c>
      <c r="I887" s="37">
        <f>H887/'Building data'!$R$6</f>
        <v>2.6283755622943041</v>
      </c>
      <c r="J887" s="61">
        <f t="shared" si="64"/>
        <v>2.4941697920218206E-2</v>
      </c>
    </row>
    <row r="888" spans="1:10" ht="150" x14ac:dyDescent="0.25">
      <c r="C888" s="1" t="s">
        <v>1036</v>
      </c>
      <c r="D888">
        <v>9500</v>
      </c>
      <c r="E888">
        <v>3.17</v>
      </c>
      <c r="F888">
        <v>1.76</v>
      </c>
      <c r="G888">
        <v>2508</v>
      </c>
      <c r="H888" s="37">
        <v>59244</v>
      </c>
      <c r="I888" s="37">
        <f>H888/'Building data'!$R$6</f>
        <v>4.2571966485103694</v>
      </c>
      <c r="J888" s="61">
        <f t="shared" si="64"/>
        <v>4.0398227071258098E-2</v>
      </c>
    </row>
    <row r="889" spans="1:10" ht="409.5" x14ac:dyDescent="0.25">
      <c r="C889" s="1" t="s">
        <v>1037</v>
      </c>
      <c r="D889">
        <v>4122</v>
      </c>
      <c r="E889">
        <v>1.38</v>
      </c>
      <c r="F889">
        <v>0.76</v>
      </c>
      <c r="G889">
        <v>1088</v>
      </c>
      <c r="H889" s="37">
        <v>17823</v>
      </c>
      <c r="I889" s="37">
        <f>H889/'Building data'!$R$6</f>
        <v>1.2807375576666042</v>
      </c>
      <c r="J889" s="61">
        <f t="shared" si="64"/>
        <v>1.2153426525741562E-2</v>
      </c>
    </row>
    <row r="890" spans="1:10" x14ac:dyDescent="0.25">
      <c r="G890" s="65" t="s">
        <v>678</v>
      </c>
      <c r="H890" s="66">
        <f>SUM(H880:H889)</f>
        <v>387906</v>
      </c>
      <c r="I890" s="66">
        <f>H890/'Building data'!$R$6</f>
        <v>27.874419741021253</v>
      </c>
      <c r="J890" s="67"/>
    </row>
    <row r="893" spans="1:10" ht="18.75" customHeight="1" x14ac:dyDescent="0.25">
      <c r="A893" s="50" t="s">
        <v>1038</v>
      </c>
      <c r="B893" s="56" t="s">
        <v>6</v>
      </c>
      <c r="C893" s="56"/>
      <c r="D893" s="56"/>
      <c r="E893" s="56"/>
      <c r="F893" s="56"/>
      <c r="G893" s="56"/>
      <c r="H893" s="56"/>
      <c r="I893" s="50"/>
      <c r="J893" s="57"/>
    </row>
    <row r="894" spans="1:10" ht="409.5" x14ac:dyDescent="0.25">
      <c r="A894" s="58"/>
      <c r="B894" s="58"/>
      <c r="C894" s="59" t="s">
        <v>1039</v>
      </c>
      <c r="D894" s="58">
        <v>85789</v>
      </c>
      <c r="E894" s="58">
        <v>28.07</v>
      </c>
      <c r="F894" s="58">
        <v>18.16</v>
      </c>
      <c r="G894" s="58">
        <v>22648</v>
      </c>
      <c r="H894" s="60">
        <v>128192</v>
      </c>
      <c r="I894" s="37">
        <f>H894/'Building data'!$R$6</f>
        <v>9.2117100932725879</v>
      </c>
      <c r="J894" s="61">
        <f t="shared" ref="J894:J901" si="65">H894/$H$14</f>
        <v>8.7413569723832255E-2</v>
      </c>
    </row>
    <row r="895" spans="1:10" ht="315" x14ac:dyDescent="0.25">
      <c r="C895" s="1" t="s">
        <v>1040</v>
      </c>
      <c r="D895">
        <v>13675</v>
      </c>
      <c r="E895">
        <v>4.47</v>
      </c>
      <c r="F895">
        <v>2.89</v>
      </c>
      <c r="G895">
        <v>3610</v>
      </c>
      <c r="H895" s="37">
        <v>23102</v>
      </c>
      <c r="I895" s="37">
        <f>H895/'Building data'!$R$6</f>
        <v>1.6600796194363403</v>
      </c>
      <c r="J895" s="61">
        <f t="shared" si="65"/>
        <v>1.5753153767473577E-2</v>
      </c>
    </row>
    <row r="896" spans="1:10" ht="150" x14ac:dyDescent="0.25">
      <c r="C896" s="1" t="s">
        <v>1041</v>
      </c>
      <c r="D896">
        <v>30488</v>
      </c>
      <c r="E896">
        <v>9.98</v>
      </c>
      <c r="F896">
        <v>6.45</v>
      </c>
      <c r="G896">
        <v>8049</v>
      </c>
      <c r="H896" s="37">
        <v>11203</v>
      </c>
      <c r="I896" s="37">
        <f>H896/'Building data'!$R$6</f>
        <v>0.8050329831419496</v>
      </c>
      <c r="J896" s="61">
        <f t="shared" si="65"/>
        <v>7.6392771905898398E-3</v>
      </c>
    </row>
    <row r="897" spans="1:10" ht="180" x14ac:dyDescent="0.25">
      <c r="C897" s="1" t="s">
        <v>1042</v>
      </c>
      <c r="D897">
        <v>1976</v>
      </c>
      <c r="E897">
        <v>0.65</v>
      </c>
      <c r="F897">
        <v>0.42</v>
      </c>
      <c r="G897">
        <v>522</v>
      </c>
      <c r="H897" s="37">
        <v>21385</v>
      </c>
      <c r="I897" s="37">
        <f>H897/'Building data'!$R$6</f>
        <v>1.5366982365875741</v>
      </c>
      <c r="J897" s="61">
        <f t="shared" si="65"/>
        <v>1.4582338902147971E-2</v>
      </c>
    </row>
    <row r="898" spans="1:10" ht="45" x14ac:dyDescent="0.25">
      <c r="A898" s="62"/>
      <c r="B898" s="62"/>
      <c r="C898" s="63" t="s">
        <v>1043</v>
      </c>
      <c r="D898" s="62">
        <v>251</v>
      </c>
      <c r="E898" s="62">
        <v>0.08</v>
      </c>
      <c r="F898" s="62">
        <v>0.05</v>
      </c>
      <c r="G898" s="62">
        <v>66</v>
      </c>
      <c r="H898" s="64">
        <v>350</v>
      </c>
      <c r="I898" s="64">
        <f>H898/'Building data'!$R$6</f>
        <v>2.5150543970336729E-2</v>
      </c>
      <c r="J898" s="61">
        <f t="shared" si="65"/>
        <v>2.3866348448687351E-4</v>
      </c>
    </row>
    <row r="899" spans="1:10" ht="18.75" customHeight="1" x14ac:dyDescent="0.25">
      <c r="A899" s="56" t="s">
        <v>1038</v>
      </c>
      <c r="B899" s="56" t="s">
        <v>675</v>
      </c>
      <c r="C899" s="56"/>
      <c r="D899" s="56"/>
      <c r="E899" s="56"/>
      <c r="F899" s="56"/>
      <c r="G899" s="56"/>
      <c r="H899" s="56"/>
      <c r="I899" s="56"/>
      <c r="J899" s="61">
        <f t="shared" si="65"/>
        <v>0</v>
      </c>
    </row>
    <row r="900" spans="1:10" ht="255" x14ac:dyDescent="0.25">
      <c r="C900" s="1" t="s">
        <v>1044</v>
      </c>
      <c r="D900">
        <v>8039</v>
      </c>
      <c r="E900">
        <v>2.63</v>
      </c>
      <c r="F900">
        <v>1.7</v>
      </c>
      <c r="G900">
        <v>2122</v>
      </c>
      <c r="H900" s="37">
        <v>37036</v>
      </c>
      <c r="I900" s="37">
        <f>H900/'Building data'!$R$6</f>
        <v>2.6613587042439746</v>
      </c>
      <c r="J900" s="61">
        <f t="shared" si="65"/>
        <v>2.5254688032730992E-2</v>
      </c>
    </row>
    <row r="901" spans="1:10" ht="409.5" x14ac:dyDescent="0.25">
      <c r="C901" s="1" t="s">
        <v>1045</v>
      </c>
      <c r="D901">
        <v>3483</v>
      </c>
      <c r="E901">
        <v>1.1399999999999999</v>
      </c>
      <c r="F901">
        <v>0.74</v>
      </c>
      <c r="G901">
        <v>920</v>
      </c>
      <c r="H901" s="37">
        <v>59985</v>
      </c>
      <c r="I901" s="37">
        <f>H901/'Building data'!$R$6</f>
        <v>4.3104439430304247</v>
      </c>
      <c r="J901" s="61">
        <f t="shared" si="65"/>
        <v>4.0903511762700309E-2</v>
      </c>
    </row>
    <row r="902" spans="1:10" x14ac:dyDescent="0.25">
      <c r="G902" s="65" t="s">
        <v>678</v>
      </c>
      <c r="H902" s="66">
        <f>SUM(H894:H901)</f>
        <v>281253</v>
      </c>
      <c r="I902" s="66">
        <f>H902/'Building data'!$R$6</f>
        <v>20.210474123683188</v>
      </c>
      <c r="J902" s="67"/>
    </row>
    <row r="905" spans="1:10" ht="18.75" customHeight="1" x14ac:dyDescent="0.25">
      <c r="A905" s="50" t="s">
        <v>1046</v>
      </c>
      <c r="B905" s="56" t="s">
        <v>6</v>
      </c>
      <c r="C905" s="56"/>
      <c r="D905" s="56"/>
      <c r="E905" s="56"/>
      <c r="F905" s="56"/>
      <c r="G905" s="56"/>
      <c r="H905" s="56"/>
      <c r="I905" s="50"/>
      <c r="J905" s="57"/>
    </row>
    <row r="906" spans="1:10" ht="75" x14ac:dyDescent="0.25">
      <c r="A906" s="58"/>
      <c r="B906" s="58"/>
      <c r="C906" s="59" t="s">
        <v>680</v>
      </c>
      <c r="D906" s="58">
        <v>260094</v>
      </c>
      <c r="E906" s="58">
        <v>40.9</v>
      </c>
      <c r="F906" s="68">
        <v>0.21299999999999999</v>
      </c>
      <c r="G906" s="58">
        <v>68664.800000000003</v>
      </c>
      <c r="H906" s="60">
        <v>226800</v>
      </c>
      <c r="I906" s="37">
        <f>H906/'Building data'!$R$6</f>
        <v>16.297552492778202</v>
      </c>
      <c r="J906" s="61">
        <f t="shared" ref="J906:J916" si="66">H906/$H$14</f>
        <v>0.15465393794749405</v>
      </c>
    </row>
    <row r="907" spans="1:10" ht="45" x14ac:dyDescent="0.25">
      <c r="C907" s="1" t="s">
        <v>798</v>
      </c>
      <c r="D907">
        <v>34147</v>
      </c>
      <c r="E907">
        <v>5.4</v>
      </c>
      <c r="F907" s="67">
        <v>2.8000000000000001E-2</v>
      </c>
      <c r="G907">
        <v>9014.9</v>
      </c>
      <c r="H907" s="37">
        <v>12600</v>
      </c>
      <c r="I907" s="37">
        <f>H907/'Building data'!$R$6</f>
        <v>0.90541958293212221</v>
      </c>
      <c r="J907" s="61">
        <f t="shared" si="66"/>
        <v>8.591885441527447E-3</v>
      </c>
    </row>
    <row r="908" spans="1:10" ht="90" x14ac:dyDescent="0.25">
      <c r="C908" s="1" t="s">
        <v>1047</v>
      </c>
      <c r="D908">
        <v>16685</v>
      </c>
      <c r="E908">
        <v>2.6</v>
      </c>
      <c r="F908" s="67">
        <v>1.4E-2</v>
      </c>
      <c r="G908">
        <v>4404.7</v>
      </c>
      <c r="H908" s="37">
        <v>13200</v>
      </c>
      <c r="I908" s="37">
        <f>H908/'Building data'!$R$6</f>
        <v>0.94853480116698519</v>
      </c>
      <c r="J908" s="61">
        <f t="shared" si="66"/>
        <v>9.0010228435049439E-3</v>
      </c>
    </row>
    <row r="909" spans="1:10" ht="90" x14ac:dyDescent="0.25">
      <c r="C909" s="1" t="s">
        <v>1048</v>
      </c>
      <c r="D909">
        <v>27299</v>
      </c>
      <c r="E909">
        <v>4.3</v>
      </c>
      <c r="F909" s="67">
        <v>2.1999999999999999E-2</v>
      </c>
      <c r="G909">
        <v>7206.8</v>
      </c>
      <c r="H909" s="37">
        <v>42200</v>
      </c>
      <c r="I909" s="37">
        <f>H909/'Building data'!$R$6</f>
        <v>3.0324370158520284</v>
      </c>
      <c r="J909" s="61">
        <f t="shared" si="66"/>
        <v>2.8775997272417319E-2</v>
      </c>
    </row>
    <row r="910" spans="1:10" ht="45" x14ac:dyDescent="0.25">
      <c r="C910" s="1" t="s">
        <v>682</v>
      </c>
      <c r="D910">
        <v>19008</v>
      </c>
      <c r="E910">
        <v>3</v>
      </c>
      <c r="F910" s="67">
        <v>1.6E-2</v>
      </c>
      <c r="G910">
        <v>5018</v>
      </c>
      <c r="H910" s="37">
        <v>23000</v>
      </c>
      <c r="I910" s="37">
        <f>H910/'Building data'!$R$6</f>
        <v>1.6527500323364135</v>
      </c>
      <c r="J910" s="61">
        <f t="shared" si="66"/>
        <v>1.5683600409137403E-2</v>
      </c>
    </row>
    <row r="911" spans="1:10" ht="60" x14ac:dyDescent="0.25">
      <c r="C911" s="1" t="s">
        <v>700</v>
      </c>
      <c r="D911">
        <v>10844</v>
      </c>
      <c r="E911">
        <v>1.7</v>
      </c>
      <c r="F911" s="67">
        <v>8.9999999999999993E-3</v>
      </c>
      <c r="G911">
        <v>2862.9</v>
      </c>
      <c r="H911" s="37">
        <v>12700</v>
      </c>
      <c r="I911" s="37">
        <f>H911/'Building data'!$R$6</f>
        <v>0.91260545263793269</v>
      </c>
      <c r="J911" s="61">
        <f t="shared" si="66"/>
        <v>8.6600750085236954E-3</v>
      </c>
    </row>
    <row r="912" spans="1:10" x14ac:dyDescent="0.25">
      <c r="A912" s="62"/>
      <c r="B912" s="62"/>
      <c r="C912" s="63" t="s">
        <v>683</v>
      </c>
      <c r="D912" s="62">
        <v>2337</v>
      </c>
      <c r="E912" s="62">
        <v>0.4</v>
      </c>
      <c r="F912" s="69">
        <v>2E-3</v>
      </c>
      <c r="G912" s="62">
        <v>617.1</v>
      </c>
      <c r="H912" s="64">
        <v>13600</v>
      </c>
      <c r="I912" s="64">
        <f>H912/'Building data'!$R$6</f>
        <v>0.97727827999022721</v>
      </c>
      <c r="J912" s="61">
        <f t="shared" si="66"/>
        <v>9.2737811114899423E-3</v>
      </c>
    </row>
    <row r="913" spans="1:10" ht="18.75" customHeight="1" x14ac:dyDescent="0.25">
      <c r="A913" s="56" t="s">
        <v>1046</v>
      </c>
      <c r="B913" s="56" t="s">
        <v>675</v>
      </c>
      <c r="C913" s="56"/>
      <c r="D913" s="56"/>
      <c r="E913" s="56"/>
      <c r="F913" s="56"/>
      <c r="G913" s="56"/>
      <c r="H913" s="56"/>
      <c r="I913" s="56"/>
      <c r="J913" s="61">
        <f t="shared" si="66"/>
        <v>0</v>
      </c>
    </row>
    <row r="914" spans="1:10" x14ac:dyDescent="0.25">
      <c r="C914" s="1" t="s">
        <v>676</v>
      </c>
      <c r="D914">
        <v>19888</v>
      </c>
      <c r="E914">
        <v>3.1</v>
      </c>
      <c r="F914" s="67">
        <v>1.6E-2</v>
      </c>
      <c r="G914">
        <v>5250.4</v>
      </c>
      <c r="H914" s="37">
        <v>41600</v>
      </c>
      <c r="I914" s="37">
        <f>H914/'Building data'!$R$6</f>
        <v>2.9893217976171655</v>
      </c>
      <c r="J914" s="61">
        <f t="shared" si="66"/>
        <v>2.8366859870439822E-2</v>
      </c>
    </row>
    <row r="915" spans="1:10" ht="30" x14ac:dyDescent="0.25">
      <c r="C915" s="1" t="s">
        <v>688</v>
      </c>
      <c r="D915">
        <v>15273</v>
      </c>
      <c r="E915">
        <v>2.4</v>
      </c>
      <c r="F915" s="67">
        <v>1.2999999999999999E-2</v>
      </c>
      <c r="G915">
        <v>4032.1</v>
      </c>
      <c r="H915" s="37">
        <v>1600</v>
      </c>
      <c r="I915" s="37">
        <f>H915/'Building data'!$R$6</f>
        <v>0.1149739152929679</v>
      </c>
      <c r="J915" s="61">
        <f t="shared" si="66"/>
        <v>1.0910330719399932E-3</v>
      </c>
    </row>
    <row r="916" spans="1:10" ht="30" x14ac:dyDescent="0.25">
      <c r="C916" s="1" t="s">
        <v>684</v>
      </c>
      <c r="D916">
        <v>0</v>
      </c>
      <c r="E916">
        <v>0</v>
      </c>
      <c r="F916" s="67">
        <v>0</v>
      </c>
      <c r="G916">
        <v>0</v>
      </c>
      <c r="H916" s="37">
        <v>19100</v>
      </c>
      <c r="I916" s="37">
        <f>H916/'Building data'!$R$6</f>
        <v>1.3725011138098042</v>
      </c>
      <c r="J916" s="61">
        <f t="shared" si="66"/>
        <v>1.3024207296283669E-2</v>
      </c>
    </row>
    <row r="917" spans="1:10" x14ac:dyDescent="0.25">
      <c r="G917" s="65" t="s">
        <v>678</v>
      </c>
      <c r="H917" s="66">
        <f>SUM(H906:H916)</f>
        <v>406400</v>
      </c>
      <c r="I917" s="66">
        <f>H917/'Building data'!$R$6</f>
        <v>29.203374484413846</v>
      </c>
      <c r="J917" s="67"/>
    </row>
    <row r="920" spans="1:10" ht="18.75" customHeight="1" x14ac:dyDescent="0.25">
      <c r="A920" s="50" t="s">
        <v>1049</v>
      </c>
      <c r="B920" s="56" t="s">
        <v>6</v>
      </c>
      <c r="C920" s="56"/>
      <c r="D920" s="56"/>
      <c r="E920" s="56"/>
      <c r="F920" s="56"/>
      <c r="G920" s="56"/>
      <c r="H920" s="56"/>
      <c r="I920" s="50"/>
      <c r="J920" s="57"/>
    </row>
    <row r="921" spans="1:10" ht="75" x14ac:dyDescent="0.25">
      <c r="A921" s="58"/>
      <c r="B921" s="58"/>
      <c r="C921" s="59" t="s">
        <v>680</v>
      </c>
      <c r="D921" s="58">
        <v>99520</v>
      </c>
      <c r="E921" s="58">
        <v>37.799999999999997</v>
      </c>
      <c r="F921" s="68">
        <v>0.24</v>
      </c>
      <c r="G921" s="58">
        <v>26273.4</v>
      </c>
      <c r="H921" s="60">
        <v>108600</v>
      </c>
      <c r="I921" s="37">
        <f>H921/'Building data'!$R$6</f>
        <v>7.8038545005101962</v>
      </c>
      <c r="J921" s="61">
        <f t="shared" ref="J921:J928" si="67">H921/$H$14</f>
        <v>7.4053869757927035E-2</v>
      </c>
    </row>
    <row r="922" spans="1:10" ht="45" x14ac:dyDescent="0.25">
      <c r="C922" s="1" t="s">
        <v>1050</v>
      </c>
      <c r="D922">
        <v>5841</v>
      </c>
      <c r="E922">
        <v>2.2000000000000002</v>
      </c>
      <c r="F922" s="67">
        <v>1.4E-2</v>
      </c>
      <c r="G922">
        <v>1541.9</v>
      </c>
      <c r="H922" s="37">
        <v>4900</v>
      </c>
      <c r="I922" s="37">
        <f>H922/'Building data'!$R$6</f>
        <v>0.35210761558471421</v>
      </c>
      <c r="J922" s="61">
        <f t="shared" si="67"/>
        <v>3.3412887828162289E-3</v>
      </c>
    </row>
    <row r="923" spans="1:10" ht="90" x14ac:dyDescent="0.25">
      <c r="C923" s="1" t="s">
        <v>1048</v>
      </c>
      <c r="D923">
        <v>22775</v>
      </c>
      <c r="E923">
        <v>8.6999999999999993</v>
      </c>
      <c r="F923" s="67">
        <v>5.5E-2</v>
      </c>
      <c r="G923">
        <v>6012.7</v>
      </c>
      <c r="H923" s="37">
        <v>38900</v>
      </c>
      <c r="I923" s="37">
        <f>H923/'Building data'!$R$6</f>
        <v>2.795303315560282</v>
      </c>
      <c r="J923" s="61">
        <f t="shared" si="67"/>
        <v>2.6525741561541083E-2</v>
      </c>
    </row>
    <row r="924" spans="1:10" ht="45" x14ac:dyDescent="0.25">
      <c r="C924" s="1" t="s">
        <v>682</v>
      </c>
      <c r="D924">
        <v>11452</v>
      </c>
      <c r="E924">
        <v>4.3</v>
      </c>
      <c r="F924" s="67">
        <v>2.8000000000000001E-2</v>
      </c>
      <c r="G924">
        <v>3023.2</v>
      </c>
      <c r="H924" s="37">
        <v>14500</v>
      </c>
      <c r="I924" s="37">
        <f>H924/'Building data'!$R$6</f>
        <v>1.0419511073425216</v>
      </c>
      <c r="J924" s="61">
        <f t="shared" si="67"/>
        <v>9.8874872144561875E-3</v>
      </c>
    </row>
    <row r="925" spans="1:10" x14ac:dyDescent="0.25">
      <c r="A925" s="62"/>
      <c r="B925" s="62"/>
      <c r="C925" s="63" t="s">
        <v>683</v>
      </c>
      <c r="D925" s="62">
        <v>3394</v>
      </c>
      <c r="E925" s="62">
        <v>1.3</v>
      </c>
      <c r="F925" s="69">
        <v>8.0000000000000002E-3</v>
      </c>
      <c r="G925" s="62">
        <v>896.1</v>
      </c>
      <c r="H925" s="64">
        <v>10600</v>
      </c>
      <c r="I925" s="64">
        <f>H925/'Building data'!$R$6</f>
        <v>0.76170218881591234</v>
      </c>
      <c r="J925" s="61">
        <f t="shared" si="67"/>
        <v>7.2280941016024548E-3</v>
      </c>
    </row>
    <row r="926" spans="1:10" ht="18.75" customHeight="1" x14ac:dyDescent="0.25">
      <c r="A926" s="56" t="s">
        <v>1049</v>
      </c>
      <c r="B926" s="56" t="s">
        <v>675</v>
      </c>
      <c r="C926" s="56"/>
      <c r="D926" s="56"/>
      <c r="E926" s="56"/>
      <c r="F926" s="56"/>
      <c r="G926" s="56"/>
      <c r="H926" s="56"/>
      <c r="I926" s="56"/>
      <c r="J926" s="61">
        <f t="shared" si="67"/>
        <v>0</v>
      </c>
    </row>
    <row r="927" spans="1:10" x14ac:dyDescent="0.25">
      <c r="C927" s="1" t="s">
        <v>676</v>
      </c>
      <c r="D927">
        <v>5355</v>
      </c>
      <c r="E927">
        <v>2</v>
      </c>
      <c r="F927" s="67">
        <v>1.2999999999999999E-2</v>
      </c>
      <c r="G927">
        <v>1413.7</v>
      </c>
      <c r="H927" s="37">
        <v>7900</v>
      </c>
      <c r="I927" s="37">
        <f>H927/'Building data'!$R$6</f>
        <v>0.56768370675902902</v>
      </c>
      <c r="J927" s="61">
        <f t="shared" si="67"/>
        <v>5.3869757927037165E-3</v>
      </c>
    </row>
    <row r="928" spans="1:10" ht="30" x14ac:dyDescent="0.25">
      <c r="C928" s="1" t="s">
        <v>684</v>
      </c>
      <c r="D928">
        <v>0</v>
      </c>
      <c r="E928">
        <v>0</v>
      </c>
      <c r="F928" s="67">
        <v>0</v>
      </c>
      <c r="G928">
        <v>0</v>
      </c>
      <c r="H928" s="37">
        <v>7900</v>
      </c>
      <c r="I928" s="37">
        <f>H928/'Building data'!$R$6</f>
        <v>0.56768370675902902</v>
      </c>
      <c r="J928" s="61">
        <f t="shared" si="67"/>
        <v>5.3869757927037165E-3</v>
      </c>
    </row>
    <row r="929" spans="1:10" x14ac:dyDescent="0.25">
      <c r="G929" s="65" t="s">
        <v>678</v>
      </c>
      <c r="H929" s="66">
        <f>SUM(H921:H928)</f>
        <v>193300</v>
      </c>
      <c r="I929" s="66">
        <f>H929/'Building data'!$R$6</f>
        <v>13.890286141331684</v>
      </c>
      <c r="J929" s="67"/>
    </row>
    <row r="932" spans="1:10" ht="18.75" customHeight="1" x14ac:dyDescent="0.25">
      <c r="A932" s="50" t="s">
        <v>1051</v>
      </c>
      <c r="B932" s="56" t="s">
        <v>6</v>
      </c>
      <c r="C932" s="56"/>
      <c r="D932" s="56"/>
      <c r="E932" s="56"/>
      <c r="F932" s="56"/>
      <c r="G932" s="56"/>
      <c r="H932" s="56"/>
      <c r="I932" s="50"/>
      <c r="J932" s="57"/>
    </row>
    <row r="933" spans="1:10" ht="75" x14ac:dyDescent="0.25">
      <c r="A933" s="58"/>
      <c r="B933" s="58"/>
      <c r="C933" s="59" t="s">
        <v>680</v>
      </c>
      <c r="D933" s="58">
        <v>192815</v>
      </c>
      <c r="E933" s="58">
        <v>44.7</v>
      </c>
      <c r="F933" s="68">
        <v>0.23400000000000001</v>
      </c>
      <c r="G933" s="58">
        <v>50903.199999999997</v>
      </c>
      <c r="H933" s="60">
        <v>171800</v>
      </c>
      <c r="I933" s="37">
        <f>H933/'Building data'!$R$6</f>
        <v>12.345324154582428</v>
      </c>
      <c r="J933" s="61">
        <f t="shared" ref="J933:J943" si="68">H933/$H$14</f>
        <v>0.11714967609955677</v>
      </c>
    </row>
    <row r="934" spans="1:10" ht="45" x14ac:dyDescent="0.25">
      <c r="C934" s="1" t="s">
        <v>798</v>
      </c>
      <c r="D934">
        <v>31490</v>
      </c>
      <c r="E934">
        <v>7.3</v>
      </c>
      <c r="F934" s="67">
        <v>3.7999999999999999E-2</v>
      </c>
      <c r="G934">
        <v>8313.2999999999993</v>
      </c>
      <c r="H934" s="37">
        <v>8400</v>
      </c>
      <c r="I934" s="37">
        <f>H934/'Building data'!$R$6</f>
        <v>0.60361305528808151</v>
      </c>
      <c r="J934" s="61">
        <f t="shared" si="68"/>
        <v>5.7279236276849641E-3</v>
      </c>
    </row>
    <row r="935" spans="1:10" ht="90" x14ac:dyDescent="0.25">
      <c r="C935" s="1" t="s">
        <v>1047</v>
      </c>
      <c r="D935">
        <v>9558</v>
      </c>
      <c r="E935">
        <v>2.2000000000000002</v>
      </c>
      <c r="F935" s="67">
        <v>1.2E-2</v>
      </c>
      <c r="G935">
        <v>2523.3000000000002</v>
      </c>
      <c r="H935" s="37">
        <v>9200</v>
      </c>
      <c r="I935" s="37">
        <f>H935/'Building data'!$R$6</f>
        <v>0.66110001293456544</v>
      </c>
      <c r="J935" s="61">
        <f t="shared" si="68"/>
        <v>6.273440163654961E-3</v>
      </c>
    </row>
    <row r="936" spans="1:10" ht="90" x14ac:dyDescent="0.25">
      <c r="C936" s="1" t="s">
        <v>1048</v>
      </c>
      <c r="D936">
        <v>17397</v>
      </c>
      <c r="E936">
        <v>4</v>
      </c>
      <c r="F936" s="67">
        <v>2.1000000000000001E-2</v>
      </c>
      <c r="G936">
        <v>4592.7</v>
      </c>
      <c r="H936" s="37">
        <v>29500</v>
      </c>
      <c r="I936" s="37">
        <f>H936/'Building data'!$R$6</f>
        <v>2.1198315632140958</v>
      </c>
      <c r="J936" s="61">
        <f t="shared" si="68"/>
        <v>2.0115922263893624E-2</v>
      </c>
    </row>
    <row r="937" spans="1:10" ht="45" x14ac:dyDescent="0.25">
      <c r="C937" s="1" t="s">
        <v>682</v>
      </c>
      <c r="D937">
        <v>10175</v>
      </c>
      <c r="E937">
        <v>2.4</v>
      </c>
      <c r="F937" s="67">
        <v>1.2E-2</v>
      </c>
      <c r="G937">
        <v>2686.3</v>
      </c>
      <c r="H937" s="37">
        <v>12800</v>
      </c>
      <c r="I937" s="37">
        <f>H937/'Building data'!$R$6</f>
        <v>0.91979132234374317</v>
      </c>
      <c r="J937" s="61">
        <f t="shared" si="68"/>
        <v>8.7282645755199454E-3</v>
      </c>
    </row>
    <row r="938" spans="1:10" ht="60" x14ac:dyDescent="0.25">
      <c r="C938" s="1" t="s">
        <v>700</v>
      </c>
      <c r="D938">
        <v>23049</v>
      </c>
      <c r="E938">
        <v>5.3</v>
      </c>
      <c r="F938" s="67">
        <v>2.8000000000000001E-2</v>
      </c>
      <c r="G938">
        <v>6084.9</v>
      </c>
      <c r="H938" s="37">
        <v>24200</v>
      </c>
      <c r="I938" s="37">
        <f>H938/'Building data'!$R$6</f>
        <v>1.7389804688061394</v>
      </c>
      <c r="J938" s="61">
        <f t="shared" si="68"/>
        <v>1.6501875213092397E-2</v>
      </c>
    </row>
    <row r="939" spans="1:10" x14ac:dyDescent="0.25">
      <c r="A939" s="62"/>
      <c r="B939" s="62"/>
      <c r="C939" s="63" t="s">
        <v>683</v>
      </c>
      <c r="D939" s="62">
        <v>2482</v>
      </c>
      <c r="E939" s="62">
        <v>0.6</v>
      </c>
      <c r="F939" s="69">
        <v>3.0000000000000001E-3</v>
      </c>
      <c r="G939" s="62">
        <v>655.29999999999995</v>
      </c>
      <c r="H939" s="64">
        <v>8900</v>
      </c>
      <c r="I939" s="64">
        <f>H939/'Building data'!$R$6</f>
        <v>0.63954240381713401</v>
      </c>
      <c r="J939" s="61">
        <f t="shared" si="68"/>
        <v>6.0688714626662118E-3</v>
      </c>
    </row>
    <row r="940" spans="1:10" ht="18.75" customHeight="1" x14ac:dyDescent="0.25">
      <c r="A940" s="56" t="s">
        <v>1051</v>
      </c>
      <c r="B940" s="56" t="s">
        <v>675</v>
      </c>
      <c r="C940" s="56"/>
      <c r="D940" s="56"/>
      <c r="E940" s="56"/>
      <c r="F940" s="56"/>
      <c r="G940" s="56"/>
      <c r="H940" s="56"/>
      <c r="I940" s="56"/>
      <c r="J940" s="61">
        <f t="shared" si="68"/>
        <v>0</v>
      </c>
    </row>
    <row r="941" spans="1:10" x14ac:dyDescent="0.25">
      <c r="C941" s="1" t="s">
        <v>676</v>
      </c>
      <c r="D941">
        <v>18639</v>
      </c>
      <c r="E941">
        <v>4.3</v>
      </c>
      <c r="F941" s="67">
        <v>2.3E-2</v>
      </c>
      <c r="G941">
        <v>4920.8</v>
      </c>
      <c r="H941" s="37">
        <v>28900</v>
      </c>
      <c r="I941" s="37">
        <f>H941/'Building data'!$R$6</f>
        <v>2.0767163449792325</v>
      </c>
      <c r="J941" s="61">
        <f t="shared" si="68"/>
        <v>1.9706784861916127E-2</v>
      </c>
    </row>
    <row r="942" spans="1:10" ht="30" x14ac:dyDescent="0.25">
      <c r="C942" s="1" t="s">
        <v>688</v>
      </c>
      <c r="D942">
        <v>7188</v>
      </c>
      <c r="E942">
        <v>1.7</v>
      </c>
      <c r="F942" s="67">
        <v>8.9999999999999993E-3</v>
      </c>
      <c r="G942">
        <v>1897.6</v>
      </c>
      <c r="H942" s="37">
        <v>200</v>
      </c>
      <c r="I942" s="37">
        <f>H942/'Building data'!$R$6</f>
        <v>1.4371739411620987E-2</v>
      </c>
      <c r="J942" s="61">
        <f t="shared" si="68"/>
        <v>1.3637913399249915E-4</v>
      </c>
    </row>
    <row r="943" spans="1:10" ht="30" x14ac:dyDescent="0.25">
      <c r="C943" s="1" t="s">
        <v>684</v>
      </c>
      <c r="D943">
        <v>0</v>
      </c>
      <c r="E943">
        <v>0</v>
      </c>
      <c r="F943" s="67">
        <v>0</v>
      </c>
      <c r="G943">
        <v>0</v>
      </c>
      <c r="H943" s="37">
        <v>12900</v>
      </c>
      <c r="I943" s="37">
        <f>H943/'Building data'!$R$6</f>
        <v>0.92697719204955376</v>
      </c>
      <c r="J943" s="61">
        <f t="shared" si="68"/>
        <v>8.7964541425161955E-3</v>
      </c>
    </row>
    <row r="944" spans="1:10" x14ac:dyDescent="0.25">
      <c r="G944" s="65" t="s">
        <v>678</v>
      </c>
      <c r="H944" s="66">
        <f>SUM(H933:H943)</f>
        <v>306800</v>
      </c>
      <c r="I944" s="66">
        <f>H944/'Building data'!$R$6</f>
        <v>22.046248257426594</v>
      </c>
      <c r="J944" s="67"/>
    </row>
    <row r="947" spans="1:10" ht="18.75" customHeight="1" x14ac:dyDescent="0.25">
      <c r="A947" s="50" t="s">
        <v>1052</v>
      </c>
      <c r="B947" s="56" t="s">
        <v>6</v>
      </c>
      <c r="C947" s="56"/>
      <c r="D947" s="56"/>
      <c r="E947" s="56"/>
      <c r="F947" s="56"/>
      <c r="G947" s="56"/>
      <c r="H947" s="56"/>
      <c r="I947" s="50"/>
      <c r="J947" s="57"/>
    </row>
    <row r="948" spans="1:10" ht="90" x14ac:dyDescent="0.25">
      <c r="A948" s="58"/>
      <c r="B948" s="58"/>
      <c r="C948" s="59" t="s">
        <v>1053</v>
      </c>
      <c r="D948" s="58">
        <v>24844</v>
      </c>
      <c r="E948" s="58">
        <v>34.200000000000003</v>
      </c>
      <c r="F948" s="68">
        <v>0.20399999999999999</v>
      </c>
      <c r="G948" s="58">
        <v>6558.8</v>
      </c>
      <c r="H948" s="60">
        <v>30600</v>
      </c>
      <c r="I948" s="37">
        <f>H948/'Building data'!$R$6</f>
        <v>2.1988761299780113</v>
      </c>
      <c r="J948" s="61">
        <f t="shared" ref="J948:J957" si="69">H948/$H$14</f>
        <v>2.0866007500852369E-2</v>
      </c>
    </row>
    <row r="949" spans="1:10" ht="45" x14ac:dyDescent="0.25">
      <c r="C949" s="1" t="s">
        <v>798</v>
      </c>
      <c r="D949">
        <v>15368</v>
      </c>
      <c r="E949">
        <v>21.2</v>
      </c>
      <c r="F949" s="67">
        <v>0.126</v>
      </c>
      <c r="G949">
        <v>4057.2</v>
      </c>
      <c r="H949" s="37">
        <v>4800</v>
      </c>
      <c r="I949" s="37">
        <f>H949/'Building data'!$R$6</f>
        <v>0.34492174587890373</v>
      </c>
      <c r="J949" s="61">
        <f t="shared" si="69"/>
        <v>3.2730992158199797E-3</v>
      </c>
    </row>
    <row r="950" spans="1:10" ht="60" x14ac:dyDescent="0.25">
      <c r="C950" s="1" t="s">
        <v>1054</v>
      </c>
      <c r="D950">
        <v>1710</v>
      </c>
      <c r="E950">
        <v>2.4</v>
      </c>
      <c r="F950" s="67">
        <v>1.4E-2</v>
      </c>
      <c r="G950">
        <v>451.6</v>
      </c>
      <c r="H950" s="37">
        <v>1900</v>
      </c>
      <c r="I950" s="37">
        <f>H950/'Building data'!$R$6</f>
        <v>0.1365315244103994</v>
      </c>
      <c r="J950" s="61">
        <f t="shared" si="69"/>
        <v>1.2956017729287418E-3</v>
      </c>
    </row>
    <row r="951" spans="1:10" ht="75" x14ac:dyDescent="0.25">
      <c r="C951" s="1" t="s">
        <v>1055</v>
      </c>
      <c r="D951">
        <v>2340</v>
      </c>
      <c r="E951">
        <v>3.2</v>
      </c>
      <c r="F951" s="67">
        <v>1.9E-2</v>
      </c>
      <c r="G951">
        <v>617.79999999999995</v>
      </c>
      <c r="H951" s="37">
        <v>8500</v>
      </c>
      <c r="I951" s="37">
        <f>H951/'Building data'!$R$6</f>
        <v>0.61079892499389199</v>
      </c>
      <c r="J951" s="61">
        <f t="shared" si="69"/>
        <v>5.7961131946812142E-3</v>
      </c>
    </row>
    <row r="952" spans="1:10" ht="45" x14ac:dyDescent="0.25">
      <c r="C952" s="1" t="s">
        <v>682</v>
      </c>
      <c r="D952">
        <v>4132</v>
      </c>
      <c r="E952">
        <v>5.7</v>
      </c>
      <c r="F952" s="67">
        <v>3.4000000000000002E-2</v>
      </c>
      <c r="G952">
        <v>1090.7</v>
      </c>
      <c r="H952" s="37">
        <v>5300</v>
      </c>
      <c r="I952" s="37">
        <f>H952/'Building data'!$R$6</f>
        <v>0.38085109440795617</v>
      </c>
      <c r="J952" s="61">
        <f t="shared" si="69"/>
        <v>3.6140470508012274E-3</v>
      </c>
    </row>
    <row r="953" spans="1:10" ht="60" x14ac:dyDescent="0.25">
      <c r="C953" s="1" t="s">
        <v>700</v>
      </c>
      <c r="D953">
        <v>381</v>
      </c>
      <c r="E953">
        <v>0.5</v>
      </c>
      <c r="F953" s="67">
        <v>3.0000000000000001E-3</v>
      </c>
      <c r="G953">
        <v>100.7</v>
      </c>
      <c r="H953" s="37">
        <v>500</v>
      </c>
      <c r="I953" s="37">
        <f>H953/'Building data'!$R$6</f>
        <v>3.5929348529052468E-2</v>
      </c>
      <c r="J953" s="61">
        <f t="shared" si="69"/>
        <v>3.4094783498124785E-4</v>
      </c>
    </row>
    <row r="954" spans="1:10" ht="45" x14ac:dyDescent="0.25">
      <c r="A954" s="62"/>
      <c r="B954" s="62"/>
      <c r="C954" s="63" t="s">
        <v>1056</v>
      </c>
      <c r="D954" s="62">
        <v>639</v>
      </c>
      <c r="E954" s="62">
        <v>0.9</v>
      </c>
      <c r="F954" s="69">
        <v>5.0000000000000001E-3</v>
      </c>
      <c r="G954" s="62">
        <v>168.7</v>
      </c>
      <c r="H954" s="64">
        <v>1600</v>
      </c>
      <c r="I954" s="64">
        <f>H954/'Building data'!$R$6</f>
        <v>0.1149739152929679</v>
      </c>
      <c r="J954" s="61">
        <f t="shared" si="69"/>
        <v>1.0910330719399932E-3</v>
      </c>
    </row>
    <row r="955" spans="1:10" ht="18.75" customHeight="1" x14ac:dyDescent="0.25">
      <c r="A955" s="56" t="s">
        <v>1052</v>
      </c>
      <c r="B955" s="56" t="s">
        <v>675</v>
      </c>
      <c r="C955" s="56"/>
      <c r="D955" s="56"/>
      <c r="E955" s="56"/>
      <c r="F955" s="56"/>
      <c r="G955" s="56"/>
      <c r="H955" s="56"/>
      <c r="I955" s="56"/>
      <c r="J955" s="61">
        <f t="shared" si="69"/>
        <v>0</v>
      </c>
    </row>
    <row r="956" spans="1:10" ht="30" x14ac:dyDescent="0.25">
      <c r="C956" s="1" t="s">
        <v>684</v>
      </c>
      <c r="D956">
        <v>0</v>
      </c>
      <c r="E956">
        <v>0</v>
      </c>
      <c r="F956" s="67">
        <v>0</v>
      </c>
      <c r="G956">
        <v>0</v>
      </c>
      <c r="H956" s="37">
        <v>2200</v>
      </c>
      <c r="I956" s="37">
        <f>H956/'Building data'!$R$6</f>
        <v>0.15808913352783086</v>
      </c>
      <c r="J956" s="61">
        <f t="shared" si="69"/>
        <v>1.5001704739174906E-3</v>
      </c>
    </row>
    <row r="957" spans="1:10" x14ac:dyDescent="0.25">
      <c r="C957" s="1" t="s">
        <v>1057</v>
      </c>
      <c r="D957">
        <v>0</v>
      </c>
      <c r="E957">
        <v>0</v>
      </c>
      <c r="F957" s="67">
        <v>0</v>
      </c>
      <c r="G957">
        <v>0</v>
      </c>
      <c r="H957" s="37">
        <v>500</v>
      </c>
      <c r="I957" s="37">
        <f>H957/'Building data'!$R$6</f>
        <v>3.5929348529052468E-2</v>
      </c>
      <c r="J957" s="61">
        <f t="shared" si="69"/>
        <v>3.4094783498124785E-4</v>
      </c>
    </row>
    <row r="958" spans="1:10" x14ac:dyDescent="0.25">
      <c r="G958" s="65" t="s">
        <v>678</v>
      </c>
      <c r="H958" s="66">
        <f>SUM(H948:H957)</f>
        <v>55900</v>
      </c>
      <c r="I958" s="66">
        <f>H958/'Building data'!$R$6</f>
        <v>4.0169011655480658</v>
      </c>
      <c r="J958" s="67"/>
    </row>
    <row r="961" spans="1:10" ht="18.75" customHeight="1" x14ac:dyDescent="0.25">
      <c r="A961" s="50" t="s">
        <v>1058</v>
      </c>
      <c r="B961" s="56" t="s">
        <v>6</v>
      </c>
      <c r="C961" s="56"/>
      <c r="D961" s="56"/>
      <c r="E961" s="56"/>
      <c r="F961" s="56"/>
      <c r="G961" s="56"/>
      <c r="H961" s="56"/>
      <c r="I961" s="50"/>
      <c r="J961" s="57"/>
    </row>
    <row r="962" spans="1:10" ht="75" x14ac:dyDescent="0.25">
      <c r="A962" s="58"/>
      <c r="B962" s="58"/>
      <c r="C962" s="59" t="s">
        <v>680</v>
      </c>
      <c r="D962" s="58">
        <v>93802</v>
      </c>
      <c r="E962" s="58">
        <v>46.1</v>
      </c>
      <c r="F962" s="68">
        <v>0.20200000000000001</v>
      </c>
      <c r="G962" s="58">
        <v>24763.7</v>
      </c>
      <c r="H962" s="60">
        <v>80800</v>
      </c>
      <c r="I962" s="37">
        <f>H962/'Building data'!$R$6</f>
        <v>5.8061827222948788</v>
      </c>
      <c r="J962" s="61">
        <f t="shared" ref="J962:J971" si="70">H962/$H$14</f>
        <v>5.5097170132969657E-2</v>
      </c>
    </row>
    <row r="963" spans="1:10" ht="45" x14ac:dyDescent="0.25">
      <c r="C963" s="1" t="s">
        <v>798</v>
      </c>
      <c r="D963">
        <v>28806</v>
      </c>
      <c r="E963">
        <v>14.1</v>
      </c>
      <c r="F963" s="67">
        <v>6.2E-2</v>
      </c>
      <c r="G963">
        <v>7604.7</v>
      </c>
      <c r="H963" s="37">
        <v>7800</v>
      </c>
      <c r="I963" s="37">
        <f>H963/'Building data'!$R$6</f>
        <v>0.56049783705321854</v>
      </c>
      <c r="J963" s="61">
        <f t="shared" si="70"/>
        <v>5.3187862257074664E-3</v>
      </c>
    </row>
    <row r="964" spans="1:10" ht="75" x14ac:dyDescent="0.25">
      <c r="C964" s="1" t="s">
        <v>1059</v>
      </c>
      <c r="D964">
        <v>5070</v>
      </c>
      <c r="E964">
        <v>2.5</v>
      </c>
      <c r="F964" s="67">
        <v>1.0999999999999999E-2</v>
      </c>
      <c r="G964">
        <v>1338.5</v>
      </c>
      <c r="H964" s="37">
        <v>4900</v>
      </c>
      <c r="I964" s="37">
        <f>H964/'Building data'!$R$6</f>
        <v>0.35210761558471421</v>
      </c>
      <c r="J964" s="61">
        <f t="shared" si="70"/>
        <v>3.3412887828162289E-3</v>
      </c>
    </row>
    <row r="965" spans="1:10" ht="90" x14ac:dyDescent="0.25">
      <c r="C965" s="1" t="s">
        <v>1048</v>
      </c>
      <c r="D965">
        <v>13873</v>
      </c>
      <c r="E965">
        <v>6.8</v>
      </c>
      <c r="F965" s="67">
        <v>0.03</v>
      </c>
      <c r="G965">
        <v>3662.5</v>
      </c>
      <c r="H965" s="37">
        <v>25000</v>
      </c>
      <c r="I965" s="37">
        <f>H965/'Building data'!$R$6</f>
        <v>1.7964674264526235</v>
      </c>
      <c r="J965" s="61">
        <f t="shared" si="70"/>
        <v>1.7047391749062394E-2</v>
      </c>
    </row>
    <row r="966" spans="1:10" ht="45" x14ac:dyDescent="0.25">
      <c r="C966" s="1" t="s">
        <v>682</v>
      </c>
      <c r="D966">
        <v>11053</v>
      </c>
      <c r="E966">
        <v>5.4</v>
      </c>
      <c r="F966" s="67">
        <v>2.4E-2</v>
      </c>
      <c r="G966">
        <v>2917.9</v>
      </c>
      <c r="H966" s="37">
        <v>14000</v>
      </c>
      <c r="I966" s="37">
        <f>H966/'Building data'!$R$6</f>
        <v>1.0060217588134692</v>
      </c>
      <c r="J966" s="61">
        <f t="shared" si="70"/>
        <v>9.5465393794749408E-3</v>
      </c>
    </row>
    <row r="967" spans="1:10" x14ac:dyDescent="0.25">
      <c r="A967" s="62"/>
      <c r="B967" s="62"/>
      <c r="C967" s="63" t="s">
        <v>683</v>
      </c>
      <c r="D967" s="62">
        <v>1972</v>
      </c>
      <c r="E967" s="62">
        <v>1</v>
      </c>
      <c r="F967" s="69">
        <v>4.0000000000000001E-3</v>
      </c>
      <c r="G967" s="62">
        <v>520.70000000000005</v>
      </c>
      <c r="H967" s="64">
        <v>5200</v>
      </c>
      <c r="I967" s="64">
        <f>H967/'Building data'!$R$6</f>
        <v>0.37366522470214569</v>
      </c>
      <c r="J967" s="61">
        <f t="shared" si="70"/>
        <v>3.5458574838049778E-3</v>
      </c>
    </row>
    <row r="968" spans="1:10" ht="18.75" customHeight="1" x14ac:dyDescent="0.25">
      <c r="A968" s="56" t="s">
        <v>1058</v>
      </c>
      <c r="B968" s="56" t="s">
        <v>675</v>
      </c>
      <c r="C968" s="56"/>
      <c r="D968" s="56"/>
      <c r="E968" s="56"/>
      <c r="F968" s="56"/>
      <c r="G968" s="56"/>
      <c r="H968" s="56"/>
      <c r="I968" s="56"/>
      <c r="J968" s="61">
        <f t="shared" si="70"/>
        <v>0</v>
      </c>
    </row>
    <row r="969" spans="1:10" x14ac:dyDescent="0.25">
      <c r="C969" s="1" t="s">
        <v>676</v>
      </c>
      <c r="D969">
        <v>16359</v>
      </c>
      <c r="E969">
        <v>8</v>
      </c>
      <c r="F969" s="67">
        <v>3.5000000000000003E-2</v>
      </c>
      <c r="G969">
        <v>4318.7</v>
      </c>
      <c r="H969" s="37">
        <v>14600</v>
      </c>
      <c r="I969" s="37">
        <f>H969/'Building data'!$R$6</f>
        <v>1.0491369770483321</v>
      </c>
      <c r="J969" s="61">
        <f t="shared" si="70"/>
        <v>9.9556767814524376E-3</v>
      </c>
    </row>
    <row r="970" spans="1:10" ht="30" x14ac:dyDescent="0.25">
      <c r="C970" s="1" t="s">
        <v>688</v>
      </c>
      <c r="D970">
        <v>30228</v>
      </c>
      <c r="E970">
        <v>14.8</v>
      </c>
      <c r="F970" s="67">
        <v>6.5000000000000002E-2</v>
      </c>
      <c r="G970">
        <v>7980.2</v>
      </c>
      <c r="H970" s="37">
        <v>2400</v>
      </c>
      <c r="I970" s="37">
        <f>H970/'Building data'!$R$6</f>
        <v>0.17246087293945186</v>
      </c>
      <c r="J970" s="61">
        <f t="shared" si="70"/>
        <v>1.6365496079099899E-3</v>
      </c>
    </row>
    <row r="971" spans="1:10" ht="30" x14ac:dyDescent="0.25">
      <c r="C971" s="1" t="s">
        <v>684</v>
      </c>
      <c r="D971">
        <v>0</v>
      </c>
      <c r="E971">
        <v>0</v>
      </c>
      <c r="F971" s="67">
        <v>0</v>
      </c>
      <c r="G971">
        <v>0</v>
      </c>
      <c r="H971" s="37">
        <v>6100</v>
      </c>
      <c r="I971" s="37">
        <f>H971/'Building data'!$R$6</f>
        <v>0.43833805205444015</v>
      </c>
      <c r="J971" s="61">
        <f t="shared" si="70"/>
        <v>4.1595635867712243E-3</v>
      </c>
    </row>
    <row r="972" spans="1:10" x14ac:dyDescent="0.25">
      <c r="G972" s="65" t="s">
        <v>678</v>
      </c>
      <c r="H972" s="66">
        <f>SUM(H962:H971)</f>
        <v>160800</v>
      </c>
      <c r="I972" s="66">
        <f>H972/'Building data'!$R$6</f>
        <v>11.554878486943274</v>
      </c>
      <c r="J972" s="67"/>
    </row>
    <row r="975" spans="1:10" ht="18.75" customHeight="1" x14ac:dyDescent="0.25">
      <c r="A975" s="50" t="s">
        <v>1060</v>
      </c>
      <c r="B975" s="56" t="s">
        <v>6</v>
      </c>
      <c r="C975" s="56"/>
      <c r="D975" s="56"/>
      <c r="E975" s="56"/>
      <c r="F975" s="56"/>
      <c r="G975" s="56"/>
      <c r="H975" s="56"/>
      <c r="I975" s="50"/>
      <c r="J975" s="57"/>
    </row>
    <row r="976" spans="1:10" ht="75" x14ac:dyDescent="0.25">
      <c r="A976" s="58"/>
      <c r="B976" s="58"/>
      <c r="C976" s="59" t="s">
        <v>680</v>
      </c>
      <c r="D976" s="58">
        <v>132494</v>
      </c>
      <c r="E976" s="58">
        <v>47.8</v>
      </c>
      <c r="F976" s="68">
        <v>0.24299999999999999</v>
      </c>
      <c r="G976" s="58">
        <v>34978.300000000003</v>
      </c>
      <c r="H976" s="60">
        <v>99200</v>
      </c>
      <c r="I976" s="37">
        <f>H976/'Building data'!$R$6</f>
        <v>7.1283827481640101</v>
      </c>
      <c r="J976" s="61">
        <f t="shared" ref="J976:J983" si="71">H976/$H$14</f>
        <v>6.7644050460279576E-2</v>
      </c>
    </row>
    <row r="977" spans="1:10" ht="75" x14ac:dyDescent="0.25">
      <c r="C977" s="1" t="s">
        <v>1059</v>
      </c>
      <c r="D977">
        <v>6211</v>
      </c>
      <c r="E977">
        <v>2.2000000000000002</v>
      </c>
      <c r="F977" s="67">
        <v>1.0999999999999999E-2</v>
      </c>
      <c r="G977">
        <v>1639.7</v>
      </c>
      <c r="H977" s="37">
        <v>5500</v>
      </c>
      <c r="I977" s="37">
        <f>H977/'Building data'!$R$6</f>
        <v>0.39522283381957718</v>
      </c>
      <c r="J977" s="61">
        <f t="shared" si="71"/>
        <v>3.7504261847937266E-3</v>
      </c>
    </row>
    <row r="978" spans="1:10" ht="90" x14ac:dyDescent="0.25">
      <c r="C978" s="1" t="s">
        <v>1048</v>
      </c>
      <c r="D978">
        <v>20254</v>
      </c>
      <c r="E978">
        <v>7.3</v>
      </c>
      <c r="F978" s="67">
        <v>3.6999999999999998E-2</v>
      </c>
      <c r="G978">
        <v>5347.1</v>
      </c>
      <c r="H978" s="37">
        <v>34900</v>
      </c>
      <c r="I978" s="37">
        <f>H978/'Building data'!$R$6</f>
        <v>2.5078685273278625</v>
      </c>
      <c r="J978" s="61">
        <f t="shared" si="71"/>
        <v>2.3798158881691102E-2</v>
      </c>
    </row>
    <row r="979" spans="1:10" ht="45" x14ac:dyDescent="0.25">
      <c r="C979" s="1" t="s">
        <v>682</v>
      </c>
      <c r="D979">
        <v>14278</v>
      </c>
      <c r="E979">
        <v>5.2</v>
      </c>
      <c r="F979" s="67">
        <v>2.5999999999999999E-2</v>
      </c>
      <c r="G979">
        <v>3769.4</v>
      </c>
      <c r="H979" s="37">
        <v>18100</v>
      </c>
      <c r="I979" s="37">
        <f>H979/'Building data'!$R$6</f>
        <v>1.3006424167516994</v>
      </c>
      <c r="J979" s="61">
        <f t="shared" si="71"/>
        <v>1.2342311626321174E-2</v>
      </c>
    </row>
    <row r="980" spans="1:10" x14ac:dyDescent="0.25">
      <c r="A980" s="62"/>
      <c r="B980" s="62"/>
      <c r="C980" s="63" t="s">
        <v>683</v>
      </c>
      <c r="D980" s="62">
        <v>2040</v>
      </c>
      <c r="E980" s="62">
        <v>0.7</v>
      </c>
      <c r="F980" s="69">
        <v>4.0000000000000001E-3</v>
      </c>
      <c r="G980" s="62">
        <v>538.6</v>
      </c>
      <c r="H980" s="64">
        <v>6900</v>
      </c>
      <c r="I980" s="64">
        <f>H980/'Building data'!$R$6</f>
        <v>0.49582500970092408</v>
      </c>
      <c r="J980" s="61">
        <f t="shared" si="71"/>
        <v>4.7050801227412203E-3</v>
      </c>
    </row>
    <row r="981" spans="1:10" ht="18.75" customHeight="1" x14ac:dyDescent="0.25">
      <c r="A981" s="56" t="s">
        <v>1060</v>
      </c>
      <c r="B981" s="56" t="s">
        <v>675</v>
      </c>
      <c r="C981" s="56"/>
      <c r="D981" s="56"/>
      <c r="E981" s="56"/>
      <c r="F981" s="56"/>
      <c r="G981" s="56"/>
      <c r="H981" s="56"/>
      <c r="I981" s="56"/>
      <c r="J981" s="61">
        <f t="shared" si="71"/>
        <v>0</v>
      </c>
    </row>
    <row r="982" spans="1:10" x14ac:dyDescent="0.25">
      <c r="C982" s="1" t="s">
        <v>676</v>
      </c>
      <c r="D982">
        <v>15349</v>
      </c>
      <c r="E982">
        <v>5.5</v>
      </c>
      <c r="F982" s="67">
        <v>2.8000000000000001E-2</v>
      </c>
      <c r="G982">
        <v>4052</v>
      </c>
      <c r="H982" s="37">
        <v>19500</v>
      </c>
      <c r="I982" s="37">
        <f>H982/'Building data'!$R$6</f>
        <v>1.4012445926330463</v>
      </c>
      <c r="J982" s="61">
        <f t="shared" si="71"/>
        <v>1.3296965564268667E-2</v>
      </c>
    </row>
    <row r="983" spans="1:10" ht="30" x14ac:dyDescent="0.25">
      <c r="C983" s="1" t="s">
        <v>684</v>
      </c>
      <c r="D983">
        <v>0</v>
      </c>
      <c r="E983">
        <v>0</v>
      </c>
      <c r="F983" s="67">
        <v>0</v>
      </c>
      <c r="G983">
        <v>0</v>
      </c>
      <c r="H983" s="37">
        <v>8400</v>
      </c>
      <c r="I983" s="37">
        <f>H983/'Building data'!$R$6</f>
        <v>0.60361305528808151</v>
      </c>
      <c r="J983" s="61">
        <f t="shared" si="71"/>
        <v>5.7279236276849641E-3</v>
      </c>
    </row>
    <row r="984" spans="1:10" x14ac:dyDescent="0.25">
      <c r="G984" s="65" t="s">
        <v>678</v>
      </c>
      <c r="H984" s="66">
        <f>SUM(H976:H983)</f>
        <v>192500</v>
      </c>
      <c r="I984" s="66">
        <f>H984/'Building data'!$R$6</f>
        <v>13.8327991836852</v>
      </c>
      <c r="J984" s="67"/>
    </row>
    <row r="987" spans="1:10" ht="18.75" customHeight="1" x14ac:dyDescent="0.25">
      <c r="A987" s="50" t="s">
        <v>1061</v>
      </c>
      <c r="B987" s="56" t="s">
        <v>6</v>
      </c>
      <c r="C987" s="56"/>
      <c r="D987" s="56"/>
      <c r="E987" s="56"/>
      <c r="F987" s="56"/>
      <c r="G987" s="56"/>
      <c r="H987" s="56"/>
      <c r="I987" s="50"/>
      <c r="J987" s="57"/>
    </row>
    <row r="988" spans="1:10" ht="120" x14ac:dyDescent="0.25">
      <c r="A988" s="58"/>
      <c r="B988" s="58"/>
      <c r="C988" s="59" t="s">
        <v>1062</v>
      </c>
      <c r="D988" s="58">
        <v>57022</v>
      </c>
      <c r="E988" s="58">
        <v>72</v>
      </c>
      <c r="F988" s="68">
        <v>0.36599999999999999</v>
      </c>
      <c r="G988" s="58">
        <v>15053.8</v>
      </c>
      <c r="H988" s="60">
        <v>75000</v>
      </c>
      <c r="I988" s="37">
        <f>H988/'Building data'!$R$6</f>
        <v>5.3894022793578706</v>
      </c>
      <c r="J988" s="61">
        <f t="shared" ref="J988:J995" si="72">H988/$H$14</f>
        <v>5.1142175247187178E-2</v>
      </c>
    </row>
    <row r="989" spans="1:10" ht="90" x14ac:dyDescent="0.25">
      <c r="C989" s="1" t="s">
        <v>1063</v>
      </c>
      <c r="D989">
        <v>5303</v>
      </c>
      <c r="E989">
        <v>6.7</v>
      </c>
      <c r="F989" s="67">
        <v>3.4000000000000002E-2</v>
      </c>
      <c r="G989">
        <v>1400</v>
      </c>
      <c r="H989" s="37">
        <v>11500</v>
      </c>
      <c r="I989" s="37">
        <f>H989/'Building data'!$R$6</f>
        <v>0.82637501616820674</v>
      </c>
      <c r="J989" s="61">
        <f t="shared" si="72"/>
        <v>7.8418002045687017E-3</v>
      </c>
    </row>
    <row r="990" spans="1:10" ht="45" x14ac:dyDescent="0.25">
      <c r="C990" s="1" t="s">
        <v>682</v>
      </c>
      <c r="D990">
        <v>4125</v>
      </c>
      <c r="E990">
        <v>5.2</v>
      </c>
      <c r="F990" s="67">
        <v>2.5999999999999999E-2</v>
      </c>
      <c r="G990">
        <v>1089.0999999999999</v>
      </c>
      <c r="H990" s="37">
        <v>5100</v>
      </c>
      <c r="I990" s="37">
        <f>H990/'Building data'!$R$6</f>
        <v>0.36647935499633516</v>
      </c>
      <c r="J990" s="61">
        <f t="shared" si="72"/>
        <v>3.4776679168087282E-3</v>
      </c>
    </row>
    <row r="991" spans="1:10" ht="60" x14ac:dyDescent="0.25">
      <c r="C991" s="1" t="s">
        <v>700</v>
      </c>
      <c r="D991">
        <v>336</v>
      </c>
      <c r="E991">
        <v>0.4</v>
      </c>
      <c r="F991" s="67">
        <v>2E-3</v>
      </c>
      <c r="G991">
        <v>88.6</v>
      </c>
      <c r="H991" s="37">
        <v>300</v>
      </c>
      <c r="I991" s="37">
        <f>H991/'Building data'!$R$6</f>
        <v>2.1557609117431483E-2</v>
      </c>
      <c r="J991" s="61">
        <f t="shared" si="72"/>
        <v>2.0456870098874873E-4</v>
      </c>
    </row>
    <row r="992" spans="1:10" x14ac:dyDescent="0.25">
      <c r="A992" s="62"/>
      <c r="B992" s="62"/>
      <c r="C992" s="63" t="s">
        <v>683</v>
      </c>
      <c r="D992" s="62">
        <v>898</v>
      </c>
      <c r="E992" s="62">
        <v>1.1000000000000001</v>
      </c>
      <c r="F992" s="69">
        <v>6.0000000000000001E-3</v>
      </c>
      <c r="G992" s="62">
        <v>237.1</v>
      </c>
      <c r="H992" s="64">
        <v>2300</v>
      </c>
      <c r="I992" s="64">
        <f>H992/'Building data'!$R$6</f>
        <v>0.16527500323364136</v>
      </c>
      <c r="J992" s="61">
        <f t="shared" si="72"/>
        <v>1.5683600409137403E-3</v>
      </c>
    </row>
    <row r="993" spans="1:10" ht="18.75" customHeight="1" x14ac:dyDescent="0.25">
      <c r="A993" s="56" t="s">
        <v>1061</v>
      </c>
      <c r="B993" s="56" t="s">
        <v>675</v>
      </c>
      <c r="C993" s="56"/>
      <c r="D993" s="56"/>
      <c r="E993" s="56"/>
      <c r="F993" s="56"/>
      <c r="G993" s="56"/>
      <c r="H993" s="56"/>
      <c r="I993" s="56"/>
      <c r="J993" s="61">
        <f t="shared" si="72"/>
        <v>0</v>
      </c>
    </row>
    <row r="994" spans="1:10" x14ac:dyDescent="0.25">
      <c r="C994" s="1" t="s">
        <v>676</v>
      </c>
      <c r="D994">
        <v>6372</v>
      </c>
      <c r="E994">
        <v>8</v>
      </c>
      <c r="F994" s="67">
        <v>4.1000000000000002E-2</v>
      </c>
      <c r="G994">
        <v>1682.2</v>
      </c>
      <c r="H994" s="37">
        <v>5600</v>
      </c>
      <c r="I994" s="37">
        <f>H994/'Building data'!$R$6</f>
        <v>0.40240870352538766</v>
      </c>
      <c r="J994" s="61">
        <f t="shared" si="72"/>
        <v>3.8186157517899762E-3</v>
      </c>
    </row>
    <row r="995" spans="1:10" ht="30" x14ac:dyDescent="0.25">
      <c r="C995" s="1" t="s">
        <v>684</v>
      </c>
      <c r="D995">
        <v>0</v>
      </c>
      <c r="E995">
        <v>0</v>
      </c>
      <c r="F995" s="67">
        <v>0</v>
      </c>
      <c r="G995">
        <v>0</v>
      </c>
      <c r="H995" s="37">
        <v>2400</v>
      </c>
      <c r="I995" s="37">
        <f>H995/'Building data'!$R$6</f>
        <v>0.17246087293945186</v>
      </c>
      <c r="J995" s="61">
        <f t="shared" si="72"/>
        <v>1.6365496079099899E-3</v>
      </c>
    </row>
    <row r="996" spans="1:10" x14ac:dyDescent="0.25">
      <c r="G996" s="65" t="s">
        <v>678</v>
      </c>
      <c r="H996" s="66">
        <f>SUM(H988:H995)</f>
        <v>102200</v>
      </c>
      <c r="I996" s="66">
        <f>H996/'Building data'!$R$6</f>
        <v>7.3439588393383248</v>
      </c>
      <c r="J996" s="67"/>
    </row>
    <row r="999" spans="1:10" ht="18.75" customHeight="1" x14ac:dyDescent="0.25">
      <c r="A999" s="50" t="s">
        <v>1064</v>
      </c>
      <c r="B999" s="56" t="s">
        <v>6</v>
      </c>
      <c r="C999" s="56"/>
      <c r="D999" s="56"/>
      <c r="E999" s="56"/>
      <c r="F999" s="56"/>
      <c r="G999" s="56"/>
      <c r="H999" s="56"/>
      <c r="I999" s="50"/>
      <c r="J999" s="57"/>
    </row>
    <row r="1000" spans="1:10" ht="75" x14ac:dyDescent="0.25">
      <c r="A1000" s="58"/>
      <c r="B1000" s="58"/>
      <c r="C1000" s="59" t="s">
        <v>680</v>
      </c>
      <c r="D1000" s="58">
        <v>33112</v>
      </c>
      <c r="E1000" s="58">
        <v>58.7</v>
      </c>
      <c r="F1000" s="68">
        <v>0.251</v>
      </c>
      <c r="G1000" s="58">
        <v>8741.7000000000007</v>
      </c>
      <c r="H1000" s="60">
        <v>26900</v>
      </c>
      <c r="I1000" s="37">
        <f>H1000/'Building data'!$R$6</f>
        <v>1.9329989508630228</v>
      </c>
      <c r="J1000" s="61">
        <f t="shared" ref="J1000:J1008" si="73">H1000/$H$14</f>
        <v>1.8342993521991136E-2</v>
      </c>
    </row>
    <row r="1001" spans="1:10" ht="45" x14ac:dyDescent="0.25">
      <c r="C1001" s="1" t="s">
        <v>798</v>
      </c>
      <c r="D1001">
        <v>13396</v>
      </c>
      <c r="E1001">
        <v>23.7</v>
      </c>
      <c r="F1001" s="67">
        <v>0.10100000000000001</v>
      </c>
      <c r="G1001">
        <v>3536.6</v>
      </c>
      <c r="H1001" s="37">
        <v>4000</v>
      </c>
      <c r="I1001" s="37">
        <f>H1001/'Building data'!$R$6</f>
        <v>0.28743478823241975</v>
      </c>
      <c r="J1001" s="61">
        <f t="shared" si="73"/>
        <v>2.7275826798499828E-3</v>
      </c>
    </row>
    <row r="1002" spans="1:10" ht="90" x14ac:dyDescent="0.25">
      <c r="C1002" s="1" t="s">
        <v>1048</v>
      </c>
      <c r="D1002">
        <v>6566</v>
      </c>
      <c r="E1002">
        <v>11.6</v>
      </c>
      <c r="F1002" s="67">
        <v>0.05</v>
      </c>
      <c r="G1002">
        <v>1733.4</v>
      </c>
      <c r="H1002" s="37">
        <v>13100</v>
      </c>
      <c r="I1002" s="37">
        <f>H1002/'Building data'!$R$6</f>
        <v>0.94134893146117471</v>
      </c>
      <c r="J1002" s="61">
        <f t="shared" si="73"/>
        <v>8.9328332765086938E-3</v>
      </c>
    </row>
    <row r="1003" spans="1:10" ht="45" x14ac:dyDescent="0.25">
      <c r="C1003" s="1" t="s">
        <v>682</v>
      </c>
      <c r="D1003">
        <v>1596</v>
      </c>
      <c r="E1003">
        <v>2.8</v>
      </c>
      <c r="F1003" s="67">
        <v>1.2E-2</v>
      </c>
      <c r="G1003">
        <v>421.3</v>
      </c>
      <c r="H1003" s="37">
        <v>2200</v>
      </c>
      <c r="I1003" s="37">
        <f>H1003/'Building data'!$R$6</f>
        <v>0.15808913352783086</v>
      </c>
      <c r="J1003" s="61">
        <f t="shared" si="73"/>
        <v>1.5001704739174906E-3</v>
      </c>
    </row>
    <row r="1004" spans="1:10" x14ac:dyDescent="0.25">
      <c r="A1004" s="62"/>
      <c r="B1004" s="62"/>
      <c r="C1004" s="63" t="s">
        <v>683</v>
      </c>
      <c r="D1004" s="62">
        <v>357</v>
      </c>
      <c r="E1004" s="62">
        <v>0.6</v>
      </c>
      <c r="F1004" s="69">
        <v>3.0000000000000001E-3</v>
      </c>
      <c r="G1004" s="62">
        <v>94.3</v>
      </c>
      <c r="H1004" s="64">
        <v>1100</v>
      </c>
      <c r="I1004" s="64">
        <f>H1004/'Building data'!$R$6</f>
        <v>7.9044566763915428E-2</v>
      </c>
      <c r="J1004" s="61">
        <f t="shared" si="73"/>
        <v>7.5008523695874532E-4</v>
      </c>
    </row>
    <row r="1005" spans="1:10" ht="18.75" customHeight="1" x14ac:dyDescent="0.25">
      <c r="A1005" s="56" t="s">
        <v>1064</v>
      </c>
      <c r="B1005" s="56" t="s">
        <v>675</v>
      </c>
      <c r="C1005" s="56"/>
      <c r="D1005" s="56"/>
      <c r="E1005" s="56"/>
      <c r="F1005" s="56"/>
      <c r="G1005" s="56"/>
      <c r="H1005" s="56"/>
      <c r="I1005" s="56"/>
      <c r="J1005" s="61">
        <f t="shared" si="73"/>
        <v>0</v>
      </c>
    </row>
    <row r="1006" spans="1:10" x14ac:dyDescent="0.25">
      <c r="C1006" s="1" t="s">
        <v>676</v>
      </c>
      <c r="D1006">
        <v>3712</v>
      </c>
      <c r="E1006">
        <v>6.6</v>
      </c>
      <c r="F1006" s="67">
        <v>2.8000000000000001E-2</v>
      </c>
      <c r="G1006">
        <v>979.9</v>
      </c>
      <c r="H1006" s="37">
        <v>4100</v>
      </c>
      <c r="I1006" s="37">
        <f>H1006/'Building data'!$R$6</f>
        <v>0.29462065793823022</v>
      </c>
      <c r="J1006" s="61">
        <f t="shared" si="73"/>
        <v>2.7957722468462324E-3</v>
      </c>
    </row>
    <row r="1007" spans="1:10" ht="30" x14ac:dyDescent="0.25">
      <c r="C1007" s="1" t="s">
        <v>688</v>
      </c>
      <c r="D1007">
        <v>8026</v>
      </c>
      <c r="E1007">
        <v>14.2</v>
      </c>
      <c r="F1007" s="67">
        <v>6.0999999999999999E-2</v>
      </c>
      <c r="G1007">
        <v>2118.9</v>
      </c>
      <c r="H1007" s="37">
        <v>700</v>
      </c>
      <c r="I1007" s="37">
        <f>H1007/'Building data'!$R$6</f>
        <v>5.0301087940673457E-2</v>
      </c>
      <c r="J1007" s="61">
        <f t="shared" si="73"/>
        <v>4.7732696897374703E-4</v>
      </c>
    </row>
    <row r="1008" spans="1:10" ht="30" x14ac:dyDescent="0.25">
      <c r="C1008" s="1" t="s">
        <v>684</v>
      </c>
      <c r="D1008">
        <v>0</v>
      </c>
      <c r="E1008">
        <v>0</v>
      </c>
      <c r="F1008" s="67">
        <v>0</v>
      </c>
      <c r="G1008">
        <v>0</v>
      </c>
      <c r="H1008" s="37">
        <v>1700</v>
      </c>
      <c r="I1008" s="37">
        <f>H1008/'Building data'!$R$6</f>
        <v>0.1221597849987784</v>
      </c>
      <c r="J1008" s="61">
        <f t="shared" si="73"/>
        <v>1.1592226389362428E-3</v>
      </c>
    </row>
    <row r="1009" spans="1:10" x14ac:dyDescent="0.25">
      <c r="G1009" s="65" t="s">
        <v>678</v>
      </c>
      <c r="H1009" s="66">
        <f>SUM(H1000:H1008)</f>
        <v>53800</v>
      </c>
      <c r="I1009" s="66">
        <f>H1009/'Building data'!$R$6</f>
        <v>3.8659979017260455</v>
      </c>
      <c r="J1009" s="67"/>
    </row>
    <row r="1012" spans="1:10" ht="18.75" customHeight="1" x14ac:dyDescent="0.25">
      <c r="A1012" s="50" t="s">
        <v>1065</v>
      </c>
      <c r="B1012" s="56" t="s">
        <v>6</v>
      </c>
      <c r="C1012" s="56"/>
      <c r="D1012" s="56"/>
      <c r="E1012" s="56"/>
      <c r="F1012" s="56"/>
      <c r="G1012" s="56"/>
      <c r="H1012" s="56"/>
      <c r="I1012" s="50"/>
      <c r="J1012" s="57"/>
    </row>
    <row r="1013" spans="1:10" ht="75" x14ac:dyDescent="0.25">
      <c r="A1013" s="58"/>
      <c r="B1013" s="58"/>
      <c r="C1013" s="59" t="s">
        <v>680</v>
      </c>
      <c r="D1013" s="58">
        <v>62952</v>
      </c>
      <c r="E1013" s="58">
        <v>48.6</v>
      </c>
      <c r="F1013" s="68">
        <v>0.248</v>
      </c>
      <c r="G1013" s="58">
        <v>16619.3</v>
      </c>
      <c r="H1013" s="60">
        <v>58000</v>
      </c>
      <c r="I1013" s="37">
        <f>H1013/'Building data'!$R$6</f>
        <v>4.1678044293700864</v>
      </c>
      <c r="J1013" s="61">
        <f t="shared" ref="J1013:J1021" si="74">H1013/$H$14</f>
        <v>3.954994885782475E-2</v>
      </c>
    </row>
    <row r="1014" spans="1:10" ht="45" x14ac:dyDescent="0.25">
      <c r="C1014" s="1" t="s">
        <v>798</v>
      </c>
      <c r="D1014">
        <v>20187</v>
      </c>
      <c r="E1014">
        <v>15.6</v>
      </c>
      <c r="F1014" s="67">
        <v>0.08</v>
      </c>
      <c r="G1014">
        <v>5329.3</v>
      </c>
      <c r="H1014" s="37">
        <v>6900</v>
      </c>
      <c r="I1014" s="37">
        <f>H1014/'Building data'!$R$6</f>
        <v>0.49582500970092408</v>
      </c>
      <c r="J1014" s="61">
        <f t="shared" si="74"/>
        <v>4.7050801227412203E-3</v>
      </c>
    </row>
    <row r="1015" spans="1:10" ht="90" x14ac:dyDescent="0.25">
      <c r="C1015" s="1" t="s">
        <v>1048</v>
      </c>
      <c r="D1015">
        <v>10618</v>
      </c>
      <c r="E1015">
        <v>8.1999999999999993</v>
      </c>
      <c r="F1015" s="67">
        <v>4.2000000000000003E-2</v>
      </c>
      <c r="G1015">
        <v>2803.2</v>
      </c>
      <c r="H1015" s="37">
        <v>21500</v>
      </c>
      <c r="I1015" s="37">
        <f>H1015/'Building data'!$R$6</f>
        <v>1.5449619867492561</v>
      </c>
      <c r="J1015" s="61">
        <f t="shared" si="74"/>
        <v>1.4660756904193658E-2</v>
      </c>
    </row>
    <row r="1016" spans="1:10" ht="45" x14ac:dyDescent="0.25">
      <c r="C1016" s="1" t="s">
        <v>682</v>
      </c>
      <c r="D1016">
        <v>7998</v>
      </c>
      <c r="E1016">
        <v>6.2</v>
      </c>
      <c r="F1016" s="67">
        <v>3.2000000000000001E-2</v>
      </c>
      <c r="G1016">
        <v>2111.5</v>
      </c>
      <c r="H1016" s="37">
        <v>11800</v>
      </c>
      <c r="I1016" s="37">
        <f>H1016/'Building data'!$R$6</f>
        <v>0.84793262528563829</v>
      </c>
      <c r="J1016" s="61">
        <f t="shared" si="74"/>
        <v>8.0463689055574501E-3</v>
      </c>
    </row>
    <row r="1017" spans="1:10" x14ac:dyDescent="0.25">
      <c r="A1017" s="62"/>
      <c r="B1017" s="62"/>
      <c r="C1017" s="63" t="s">
        <v>683</v>
      </c>
      <c r="D1017" s="62">
        <v>716</v>
      </c>
      <c r="E1017" s="62">
        <v>0.6</v>
      </c>
      <c r="F1017" s="69">
        <v>3.0000000000000001E-3</v>
      </c>
      <c r="G1017" s="62">
        <v>189</v>
      </c>
      <c r="H1017" s="64">
        <v>2700</v>
      </c>
      <c r="I1017" s="64">
        <f>H1017/'Building data'!$R$6</f>
        <v>0.19401848205688332</v>
      </c>
      <c r="J1017" s="61">
        <f t="shared" si="74"/>
        <v>1.8411183088987385E-3</v>
      </c>
    </row>
    <row r="1018" spans="1:10" ht="18.75" customHeight="1" x14ac:dyDescent="0.25">
      <c r="A1018" s="56" t="s">
        <v>1065</v>
      </c>
      <c r="B1018" s="56" t="s">
        <v>675</v>
      </c>
      <c r="C1018" s="56"/>
      <c r="D1018" s="56"/>
      <c r="E1018" s="56"/>
      <c r="F1018" s="56"/>
      <c r="G1018" s="56"/>
      <c r="H1018" s="56"/>
      <c r="I1018" s="56"/>
      <c r="J1018" s="61">
        <f t="shared" si="74"/>
        <v>0</v>
      </c>
    </row>
    <row r="1019" spans="1:10" x14ac:dyDescent="0.25">
      <c r="C1019" s="1" t="s">
        <v>676</v>
      </c>
      <c r="D1019">
        <v>4400</v>
      </c>
      <c r="E1019">
        <v>3.4</v>
      </c>
      <c r="F1019" s="67">
        <v>1.7000000000000001E-2</v>
      </c>
      <c r="G1019">
        <v>1161.5999999999999</v>
      </c>
      <c r="H1019" s="37">
        <v>9400</v>
      </c>
      <c r="I1019" s="37">
        <f>H1019/'Building data'!$R$6</f>
        <v>0.67547175234618639</v>
      </c>
      <c r="J1019" s="61">
        <f t="shared" si="74"/>
        <v>6.4098192976474603E-3</v>
      </c>
    </row>
    <row r="1020" spans="1:10" ht="30" x14ac:dyDescent="0.25">
      <c r="C1020" s="1" t="s">
        <v>688</v>
      </c>
      <c r="D1020">
        <v>9240</v>
      </c>
      <c r="E1020">
        <v>7.1</v>
      </c>
      <c r="F1020" s="67">
        <v>3.5999999999999997E-2</v>
      </c>
      <c r="G1020">
        <v>2439.4</v>
      </c>
      <c r="H1020" s="37">
        <v>1600</v>
      </c>
      <c r="I1020" s="37">
        <f>H1020/'Building data'!$R$6</f>
        <v>0.1149739152929679</v>
      </c>
      <c r="J1020" s="61">
        <f t="shared" si="74"/>
        <v>1.0910330719399932E-3</v>
      </c>
    </row>
    <row r="1021" spans="1:10" ht="30" x14ac:dyDescent="0.25">
      <c r="C1021" s="1" t="s">
        <v>684</v>
      </c>
      <c r="D1021">
        <v>0</v>
      </c>
      <c r="E1021">
        <v>0</v>
      </c>
      <c r="F1021" s="67">
        <v>0</v>
      </c>
      <c r="G1021">
        <v>0</v>
      </c>
      <c r="H1021" s="37">
        <v>3900</v>
      </c>
      <c r="I1021" s="37">
        <f>H1021/'Building data'!$R$6</f>
        <v>0.28024891852660927</v>
      </c>
      <c r="J1021" s="61">
        <f t="shared" si="74"/>
        <v>2.6593931128537332E-3</v>
      </c>
    </row>
    <row r="1022" spans="1:10" x14ac:dyDescent="0.25">
      <c r="G1022" s="65" t="s">
        <v>678</v>
      </c>
      <c r="H1022" s="66">
        <f>SUM(H1013:H1021)</f>
        <v>115800</v>
      </c>
      <c r="I1022" s="66">
        <f>H1022/'Building data'!$R$6</f>
        <v>8.3212371193285524</v>
      </c>
      <c r="J1022" s="67"/>
    </row>
    <row r="1025" spans="1:10" ht="18.75" customHeight="1" x14ac:dyDescent="0.25">
      <c r="A1025" s="50" t="s">
        <v>1066</v>
      </c>
      <c r="B1025" s="56" t="s">
        <v>6</v>
      </c>
      <c r="C1025" s="56"/>
      <c r="D1025" s="56"/>
      <c r="E1025" s="56"/>
      <c r="F1025" s="56"/>
      <c r="G1025" s="56"/>
      <c r="H1025" s="56"/>
      <c r="I1025" s="50"/>
      <c r="J1025" s="57"/>
    </row>
    <row r="1026" spans="1:10" ht="75" x14ac:dyDescent="0.25">
      <c r="A1026" s="58"/>
      <c r="B1026" s="58"/>
      <c r="C1026" s="59" t="s">
        <v>680</v>
      </c>
      <c r="D1026" s="58">
        <v>283935</v>
      </c>
      <c r="E1026" s="58">
        <v>56.6</v>
      </c>
      <c r="F1026" s="68">
        <v>0.28899999999999998</v>
      </c>
      <c r="G1026" s="58">
        <v>74958.7</v>
      </c>
      <c r="H1026" s="60">
        <v>234500</v>
      </c>
      <c r="I1026" s="37">
        <f>H1026/'Building data'!$R$6</f>
        <v>16.850864460125607</v>
      </c>
      <c r="J1026" s="61">
        <f t="shared" ref="J1026:J1035" si="75">H1026/$H$14</f>
        <v>0.15990453460620524</v>
      </c>
    </row>
    <row r="1027" spans="1:10" ht="45" x14ac:dyDescent="0.25">
      <c r="C1027" s="1" t="s">
        <v>798</v>
      </c>
      <c r="D1027">
        <v>33274</v>
      </c>
      <c r="E1027">
        <v>6.6</v>
      </c>
      <c r="F1027" s="67">
        <v>3.4000000000000002E-2</v>
      </c>
      <c r="G1027">
        <v>8784.2000000000007</v>
      </c>
      <c r="H1027" s="37">
        <v>12100</v>
      </c>
      <c r="I1027" s="37">
        <f>H1027/'Building data'!$R$6</f>
        <v>0.86949023440306972</v>
      </c>
      <c r="J1027" s="61">
        <f t="shared" si="75"/>
        <v>8.2509376065461985E-3</v>
      </c>
    </row>
    <row r="1028" spans="1:10" ht="60" x14ac:dyDescent="0.25">
      <c r="C1028" s="1" t="s">
        <v>1067</v>
      </c>
      <c r="D1028">
        <v>1183</v>
      </c>
      <c r="E1028">
        <v>0.2</v>
      </c>
      <c r="F1028" s="67">
        <v>1E-3</v>
      </c>
      <c r="G1028">
        <v>312.2</v>
      </c>
      <c r="H1028" s="37">
        <v>1100</v>
      </c>
      <c r="I1028" s="37">
        <f>H1028/'Building data'!$R$6</f>
        <v>7.9044566763915428E-2</v>
      </c>
      <c r="J1028" s="61">
        <f t="shared" si="75"/>
        <v>7.5008523695874532E-4</v>
      </c>
    </row>
    <row r="1029" spans="1:10" ht="90" x14ac:dyDescent="0.25">
      <c r="C1029" s="1" t="s">
        <v>1048</v>
      </c>
      <c r="D1029">
        <v>24727</v>
      </c>
      <c r="E1029">
        <v>4.9000000000000004</v>
      </c>
      <c r="F1029" s="67">
        <v>2.5000000000000001E-2</v>
      </c>
      <c r="G1029">
        <v>6527.8</v>
      </c>
      <c r="H1029" s="37">
        <v>38500</v>
      </c>
      <c r="I1029" s="37">
        <f>H1029/'Building data'!$R$6</f>
        <v>2.7665598367370401</v>
      </c>
      <c r="J1029" s="61">
        <f t="shared" si="75"/>
        <v>2.6252983293556086E-2</v>
      </c>
    </row>
    <row r="1030" spans="1:10" ht="45" x14ac:dyDescent="0.25">
      <c r="C1030" s="1" t="s">
        <v>682</v>
      </c>
      <c r="D1030">
        <v>19785</v>
      </c>
      <c r="E1030">
        <v>3.9</v>
      </c>
      <c r="F1030" s="67">
        <v>0.02</v>
      </c>
      <c r="G1030">
        <v>5223.2</v>
      </c>
      <c r="H1030" s="37">
        <v>24400</v>
      </c>
      <c r="I1030" s="37">
        <f>H1030/'Building data'!$R$6</f>
        <v>1.7533522082177606</v>
      </c>
      <c r="J1030" s="61">
        <f t="shared" si="75"/>
        <v>1.6638254347084897E-2</v>
      </c>
    </row>
    <row r="1031" spans="1:10" x14ac:dyDescent="0.25">
      <c r="A1031" s="62"/>
      <c r="B1031" s="62"/>
      <c r="C1031" s="63" t="s">
        <v>683</v>
      </c>
      <c r="D1031" s="62">
        <v>1684</v>
      </c>
      <c r="E1031" s="62">
        <v>0.3</v>
      </c>
      <c r="F1031" s="69">
        <v>2E-3</v>
      </c>
      <c r="G1031" s="62">
        <v>444.6</v>
      </c>
      <c r="H1031" s="64">
        <v>6500</v>
      </c>
      <c r="I1031" s="64">
        <f>H1031/'Building data'!$R$6</f>
        <v>0.46708153087768212</v>
      </c>
      <c r="J1031" s="61">
        <f t="shared" si="75"/>
        <v>4.4323218547562219E-3</v>
      </c>
    </row>
    <row r="1032" spans="1:10" ht="18.75" customHeight="1" x14ac:dyDescent="0.25">
      <c r="A1032" s="56" t="s">
        <v>1066</v>
      </c>
      <c r="B1032" s="56" t="s">
        <v>675</v>
      </c>
      <c r="C1032" s="56"/>
      <c r="D1032" s="56"/>
      <c r="E1032" s="56"/>
      <c r="F1032" s="56"/>
      <c r="G1032" s="56"/>
      <c r="H1032" s="56"/>
      <c r="I1032" s="56"/>
      <c r="J1032" s="61">
        <f t="shared" si="75"/>
        <v>0</v>
      </c>
    </row>
    <row r="1033" spans="1:10" x14ac:dyDescent="0.25">
      <c r="C1033" s="1" t="s">
        <v>676</v>
      </c>
      <c r="D1033">
        <v>15051</v>
      </c>
      <c r="E1033">
        <v>3</v>
      </c>
      <c r="F1033" s="67">
        <v>1.4999999999999999E-2</v>
      </c>
      <c r="G1033">
        <v>3973.5</v>
      </c>
      <c r="H1033" s="37">
        <v>33700</v>
      </c>
      <c r="I1033" s="37">
        <f>H1033/'Building data'!$R$6</f>
        <v>2.4216380908581363</v>
      </c>
      <c r="J1033" s="61">
        <f t="shared" si="75"/>
        <v>2.2979884077736105E-2</v>
      </c>
    </row>
    <row r="1034" spans="1:10" ht="30" x14ac:dyDescent="0.25">
      <c r="C1034" s="1" t="s">
        <v>688</v>
      </c>
      <c r="D1034">
        <v>28156</v>
      </c>
      <c r="E1034">
        <v>5.6</v>
      </c>
      <c r="F1034" s="67">
        <v>2.9000000000000001E-2</v>
      </c>
      <c r="G1034">
        <v>7433.1</v>
      </c>
      <c r="H1034" s="37">
        <v>3600</v>
      </c>
      <c r="I1034" s="37">
        <f>H1034/'Building data'!$R$6</f>
        <v>0.25869130940917778</v>
      </c>
      <c r="J1034" s="61">
        <f t="shared" si="75"/>
        <v>2.4548244118649848E-3</v>
      </c>
    </row>
    <row r="1035" spans="1:10" ht="30" x14ac:dyDescent="0.25">
      <c r="C1035" s="1" t="s">
        <v>684</v>
      </c>
      <c r="D1035">
        <v>0</v>
      </c>
      <c r="E1035">
        <v>0</v>
      </c>
      <c r="F1035" s="67">
        <v>0</v>
      </c>
      <c r="G1035">
        <v>0</v>
      </c>
      <c r="H1035" s="37">
        <v>15100</v>
      </c>
      <c r="I1035" s="37">
        <f>H1035/'Building data'!$R$6</f>
        <v>1.0850663255773845</v>
      </c>
      <c r="J1035" s="61">
        <f t="shared" si="75"/>
        <v>1.0296624616433686E-2</v>
      </c>
    </row>
    <row r="1036" spans="1:10" x14ac:dyDescent="0.25">
      <c r="G1036" s="65" t="s">
        <v>678</v>
      </c>
      <c r="H1036" s="66">
        <f>SUM(H1026:H1035)</f>
        <v>369500</v>
      </c>
      <c r="I1036" s="66">
        <f>H1036/'Building data'!$R$6</f>
        <v>26.551788562969776</v>
      </c>
      <c r="J1036" s="67"/>
    </row>
    <row r="1039" spans="1:10" ht="18.75" customHeight="1" x14ac:dyDescent="0.25">
      <c r="A1039" s="50" t="s">
        <v>1068</v>
      </c>
      <c r="B1039" s="56" t="s">
        <v>6</v>
      </c>
      <c r="C1039" s="56"/>
      <c r="D1039" s="56"/>
      <c r="E1039" s="56"/>
      <c r="F1039" s="56"/>
      <c r="G1039" s="56"/>
      <c r="H1039" s="56"/>
      <c r="I1039" s="50"/>
      <c r="J1039" s="57"/>
    </row>
    <row r="1040" spans="1:10" ht="105" x14ac:dyDescent="0.25">
      <c r="A1040" s="58"/>
      <c r="B1040" s="58"/>
      <c r="C1040" s="59" t="s">
        <v>1069</v>
      </c>
      <c r="D1040" s="58">
        <v>158721</v>
      </c>
      <c r="E1040" s="48">
        <v>32.200000000000003</v>
      </c>
      <c r="F1040" s="74">
        <v>0.2</v>
      </c>
      <c r="G1040" s="58">
        <v>41902</v>
      </c>
      <c r="H1040" s="60">
        <v>180000</v>
      </c>
      <c r="I1040" s="37">
        <f>H1040/'Building data'!$R$6</f>
        <v>12.934565470458889</v>
      </c>
      <c r="J1040" s="61">
        <f t="shared" ref="J1040:J1048" si="76">H1040/$H$14</f>
        <v>0.12274122059324924</v>
      </c>
    </row>
    <row r="1041" spans="1:10" ht="60" x14ac:dyDescent="0.25">
      <c r="C1041" s="1" t="s">
        <v>1070</v>
      </c>
      <c r="D1041" s="48">
        <v>62293</v>
      </c>
      <c r="E1041" s="48">
        <v>12.7</v>
      </c>
      <c r="F1041" s="74">
        <v>7.9000000000000001E-2</v>
      </c>
      <c r="G1041">
        <v>16445</v>
      </c>
      <c r="H1041" s="37">
        <v>28000</v>
      </c>
      <c r="I1041" s="37">
        <f>H1041/'Building data'!$R$6</f>
        <v>2.0120435176269384</v>
      </c>
      <c r="J1041" s="61">
        <f t="shared" si="76"/>
        <v>1.9093078758949882E-2</v>
      </c>
    </row>
    <row r="1042" spans="1:10" ht="90" x14ac:dyDescent="0.25">
      <c r="C1042" s="1" t="s">
        <v>1071</v>
      </c>
      <c r="D1042" s="48">
        <v>27546</v>
      </c>
      <c r="E1042" s="48">
        <v>5.6</v>
      </c>
      <c r="F1042" s="67">
        <v>3.5000000000000003E-2</v>
      </c>
      <c r="G1042">
        <v>7272</v>
      </c>
      <c r="H1042" s="37">
        <v>33200</v>
      </c>
      <c r="I1042" s="37">
        <f>H1042/'Building data'!$R$6</f>
        <v>2.3857087423290841</v>
      </c>
      <c r="J1042" s="61">
        <f t="shared" si="76"/>
        <v>2.263893624275486E-2</v>
      </c>
    </row>
    <row r="1043" spans="1:10" ht="45" x14ac:dyDescent="0.25">
      <c r="C1043" s="1" t="s">
        <v>682</v>
      </c>
      <c r="D1043" s="48">
        <v>23789</v>
      </c>
      <c r="E1043" s="48">
        <v>4.8</v>
      </c>
      <c r="F1043" s="67">
        <v>0.03</v>
      </c>
      <c r="G1043">
        <v>6280</v>
      </c>
      <c r="H1043" s="37">
        <v>32700</v>
      </c>
      <c r="I1043" s="37">
        <f>H1043/'Building data'!$R$6</f>
        <v>2.3497793938000315</v>
      </c>
      <c r="J1043" s="61">
        <f t="shared" si="76"/>
        <v>2.2297988407773611E-2</v>
      </c>
    </row>
    <row r="1044" spans="1:10" ht="45" x14ac:dyDescent="0.25">
      <c r="C1044" s="1" t="s">
        <v>1072</v>
      </c>
      <c r="D1044" s="48">
        <v>904</v>
      </c>
      <c r="E1044" s="48">
        <v>0.2</v>
      </c>
      <c r="F1044" s="67">
        <v>1E-3</v>
      </c>
      <c r="G1044">
        <v>239</v>
      </c>
      <c r="H1044" s="37">
        <v>1200</v>
      </c>
      <c r="I1044" s="37">
        <f>H1044/'Building data'!$R$6</f>
        <v>8.6230436469725932E-2</v>
      </c>
      <c r="J1044" s="61">
        <f t="shared" si="76"/>
        <v>8.1827480395499494E-4</v>
      </c>
    </row>
    <row r="1045" spans="1:10" x14ac:dyDescent="0.25">
      <c r="A1045" s="62"/>
      <c r="B1045" s="62"/>
      <c r="C1045" s="63" t="s">
        <v>683</v>
      </c>
      <c r="D1045" s="75">
        <v>1701</v>
      </c>
      <c r="E1045" s="62">
        <v>0.3</v>
      </c>
      <c r="F1045" s="69">
        <v>2E-3</v>
      </c>
      <c r="G1045" s="62">
        <v>449</v>
      </c>
      <c r="H1045" s="64">
        <v>5100</v>
      </c>
      <c r="I1045" s="64">
        <f>H1045/'Building data'!$R$6</f>
        <v>0.36647935499633516</v>
      </c>
      <c r="J1045" s="61">
        <f t="shared" si="76"/>
        <v>3.4776679168087282E-3</v>
      </c>
    </row>
    <row r="1046" spans="1:10" ht="18.75" customHeight="1" x14ac:dyDescent="0.25">
      <c r="A1046" s="56" t="s">
        <v>1068</v>
      </c>
      <c r="B1046" s="56" t="s">
        <v>675</v>
      </c>
      <c r="C1046" s="56"/>
      <c r="D1046" s="56"/>
      <c r="E1046" s="56"/>
      <c r="F1046" s="56"/>
      <c r="G1046" s="56"/>
      <c r="H1046" s="56"/>
      <c r="I1046" s="56"/>
      <c r="J1046" s="61">
        <f t="shared" si="76"/>
        <v>0</v>
      </c>
    </row>
    <row r="1047" spans="1:10" ht="30" x14ac:dyDescent="0.25">
      <c r="C1047" s="1" t="s">
        <v>1073</v>
      </c>
      <c r="D1047">
        <v>7748</v>
      </c>
      <c r="E1047">
        <v>1.6</v>
      </c>
      <c r="F1047" s="67">
        <v>0.01</v>
      </c>
      <c r="G1047">
        <v>2045</v>
      </c>
      <c r="H1047" s="37">
        <v>135000</v>
      </c>
      <c r="I1047" s="37">
        <f>H1047/'Building data'!$R$6</f>
        <v>9.7009241028441675</v>
      </c>
      <c r="J1047" s="61">
        <f t="shared" si="76"/>
        <v>9.2055915444936923E-2</v>
      </c>
    </row>
    <row r="1048" spans="1:10" ht="30" x14ac:dyDescent="0.25">
      <c r="C1048" s="1" t="s">
        <v>1074</v>
      </c>
      <c r="D1048">
        <v>68296</v>
      </c>
      <c r="E1048">
        <v>13.9</v>
      </c>
      <c r="F1048" s="67">
        <v>8.5999999999999993E-2</v>
      </c>
      <c r="G1048">
        <v>18030</v>
      </c>
      <c r="H1048" s="37">
        <v>2200</v>
      </c>
      <c r="I1048" s="37">
        <f>H1048/'Building data'!$R$6</f>
        <v>0.15808913352783086</v>
      </c>
      <c r="J1048" s="61">
        <f t="shared" si="76"/>
        <v>1.5001704739174906E-3</v>
      </c>
    </row>
    <row r="1049" spans="1:10" x14ac:dyDescent="0.25">
      <c r="G1049" s="65" t="s">
        <v>678</v>
      </c>
      <c r="H1049" s="66">
        <f>SUM(H1040:H1048)</f>
        <v>417400</v>
      </c>
      <c r="I1049" s="66">
        <f>H1049/'Building data'!$R$6</f>
        <v>29.993820152053001</v>
      </c>
      <c r="J1049" s="67"/>
    </row>
    <row r="1052" spans="1:10" ht="18.75" customHeight="1" x14ac:dyDescent="0.25">
      <c r="A1052" s="50" t="s">
        <v>1075</v>
      </c>
      <c r="B1052" s="56" t="s">
        <v>6</v>
      </c>
      <c r="C1052" s="56"/>
      <c r="D1052" s="56"/>
      <c r="E1052" s="56"/>
      <c r="F1052" s="56"/>
      <c r="G1052" s="56"/>
      <c r="H1052" s="56"/>
      <c r="I1052" s="50"/>
      <c r="J1052" s="57"/>
    </row>
    <row r="1053" spans="1:10" ht="75" x14ac:dyDescent="0.25">
      <c r="A1053" s="58"/>
      <c r="B1053" s="58"/>
      <c r="C1053" s="59" t="s">
        <v>1076</v>
      </c>
      <c r="D1053" s="58">
        <v>130690</v>
      </c>
      <c r="E1053" s="58">
        <v>47.5</v>
      </c>
      <c r="F1053" s="68">
        <v>0.25</v>
      </c>
      <c r="G1053" s="58">
        <v>34502</v>
      </c>
      <c r="H1053" s="60">
        <v>110000</v>
      </c>
      <c r="I1053" s="37">
        <f>H1053/'Building data'!$R$6</f>
        <v>7.9044566763915434</v>
      </c>
      <c r="J1053" s="61">
        <f t="shared" ref="J1053:J1061" si="77">H1053/$H$14</f>
        <v>7.5008523695874532E-2</v>
      </c>
    </row>
    <row r="1054" spans="1:10" ht="45" x14ac:dyDescent="0.25">
      <c r="C1054" s="1" t="s">
        <v>687</v>
      </c>
      <c r="D1054">
        <v>38228</v>
      </c>
      <c r="E1054">
        <v>13.9</v>
      </c>
      <c r="F1054" s="67">
        <v>7.0000000000000007E-2</v>
      </c>
      <c r="G1054">
        <v>10092</v>
      </c>
      <c r="H1054" s="37">
        <v>17200</v>
      </c>
      <c r="I1054" s="37">
        <f>H1054/'Building data'!$R$6</f>
        <v>1.2359695893994049</v>
      </c>
      <c r="J1054" s="61">
        <f t="shared" si="77"/>
        <v>1.1728605523354927E-2</v>
      </c>
    </row>
    <row r="1055" spans="1:10" ht="90" x14ac:dyDescent="0.25">
      <c r="C1055" s="1" t="s">
        <v>1071</v>
      </c>
      <c r="D1055">
        <v>17383</v>
      </c>
      <c r="E1055">
        <v>6.3</v>
      </c>
      <c r="F1055" s="67">
        <v>0.03</v>
      </c>
      <c r="G1055">
        <v>4589</v>
      </c>
      <c r="H1055" s="37">
        <v>29600</v>
      </c>
      <c r="I1055" s="37">
        <f>H1055/'Building data'!$R$6</f>
        <v>2.1270174329199061</v>
      </c>
      <c r="J1055" s="61">
        <f t="shared" si="77"/>
        <v>2.0184111830889875E-2</v>
      </c>
    </row>
    <row r="1056" spans="1:10" ht="45" x14ac:dyDescent="0.25">
      <c r="C1056" s="1" t="s">
        <v>682</v>
      </c>
      <c r="D1056">
        <v>9222</v>
      </c>
      <c r="E1056">
        <v>3.4</v>
      </c>
      <c r="F1056" s="67">
        <v>0.02</v>
      </c>
      <c r="G1056">
        <v>2435</v>
      </c>
      <c r="H1056" s="37">
        <v>11800</v>
      </c>
      <c r="I1056" s="37">
        <f>H1056/'Building data'!$R$6</f>
        <v>0.84793262528563829</v>
      </c>
      <c r="J1056" s="61">
        <f t="shared" si="77"/>
        <v>8.0463689055574501E-3</v>
      </c>
    </row>
    <row r="1057" spans="1:10" ht="60" x14ac:dyDescent="0.25">
      <c r="C1057" s="1" t="s">
        <v>700</v>
      </c>
      <c r="D1057">
        <v>5235</v>
      </c>
      <c r="E1057">
        <v>1.9</v>
      </c>
      <c r="F1057" s="67">
        <v>0.01</v>
      </c>
      <c r="G1057">
        <v>1382</v>
      </c>
      <c r="H1057" s="37">
        <v>8900</v>
      </c>
      <c r="I1057" s="37">
        <f>H1057/'Building data'!$R$6</f>
        <v>0.63954240381713401</v>
      </c>
      <c r="J1057" s="61">
        <f t="shared" si="77"/>
        <v>6.0688714626662118E-3</v>
      </c>
    </row>
    <row r="1058" spans="1:10" x14ac:dyDescent="0.25">
      <c r="A1058" s="62"/>
      <c r="B1058" s="62"/>
      <c r="C1058" s="63" t="s">
        <v>683</v>
      </c>
      <c r="D1058" s="62">
        <v>2076</v>
      </c>
      <c r="E1058" s="62">
        <v>0.8</v>
      </c>
      <c r="F1058" s="69">
        <v>0</v>
      </c>
      <c r="G1058" s="62">
        <v>548</v>
      </c>
      <c r="H1058" s="64">
        <v>7300</v>
      </c>
      <c r="I1058" s="64">
        <f>H1058/'Building data'!$R$6</f>
        <v>0.52456848852416604</v>
      </c>
      <c r="J1058" s="61">
        <f t="shared" si="77"/>
        <v>4.9778383907262188E-3</v>
      </c>
    </row>
    <row r="1059" spans="1:10" ht="18.75" customHeight="1" x14ac:dyDescent="0.25">
      <c r="A1059" s="56" t="s">
        <v>1075</v>
      </c>
      <c r="B1059" s="56" t="s">
        <v>675</v>
      </c>
      <c r="C1059" s="56"/>
      <c r="D1059" s="56"/>
      <c r="E1059" s="56"/>
      <c r="F1059" s="56"/>
      <c r="G1059" s="56"/>
      <c r="H1059" s="56"/>
      <c r="I1059" s="56"/>
      <c r="J1059" s="61">
        <f t="shared" si="77"/>
        <v>0</v>
      </c>
    </row>
    <row r="1060" spans="1:10" ht="30" x14ac:dyDescent="0.25">
      <c r="C1060" s="1" t="s">
        <v>1073</v>
      </c>
      <c r="D1060">
        <v>4992</v>
      </c>
      <c r="E1060">
        <v>1.8</v>
      </c>
      <c r="F1060" s="67">
        <v>0.01</v>
      </c>
      <c r="G1060">
        <v>1318</v>
      </c>
      <c r="H1060" s="37">
        <v>82500</v>
      </c>
      <c r="I1060" s="37">
        <f>H1060/'Building data'!$R$6</f>
        <v>5.9283425072936575</v>
      </c>
      <c r="J1060" s="61">
        <f t="shared" si="77"/>
        <v>5.6256392771905896E-2</v>
      </c>
    </row>
    <row r="1061" spans="1:10" ht="30" x14ac:dyDescent="0.25">
      <c r="C1061" s="1" t="s">
        <v>1077</v>
      </c>
      <c r="D1061">
        <v>18940</v>
      </c>
      <c r="E1061">
        <v>6.9</v>
      </c>
      <c r="F1061" s="67">
        <v>0.04</v>
      </c>
      <c r="G1061">
        <v>5000</v>
      </c>
      <c r="H1061" s="37">
        <v>1500</v>
      </c>
      <c r="I1061" s="37">
        <f>H1061/'Building data'!$R$6</f>
        <v>0.10778804558715741</v>
      </c>
      <c r="J1061" s="61">
        <f t="shared" si="77"/>
        <v>1.0228435049437436E-3</v>
      </c>
    </row>
    <row r="1062" spans="1:10" x14ac:dyDescent="0.25">
      <c r="G1062" s="65" t="s">
        <v>678</v>
      </c>
      <c r="H1062" s="66">
        <f>SUM(H1053:H1061)</f>
        <v>268800</v>
      </c>
      <c r="I1062" s="66">
        <f>H1062/'Building data'!$R$6</f>
        <v>19.315617769218608</v>
      </c>
      <c r="J1062" s="67"/>
    </row>
    <row r="1065" spans="1:10" ht="18.75" customHeight="1" x14ac:dyDescent="0.25">
      <c r="A1065" s="50" t="s">
        <v>1078</v>
      </c>
      <c r="B1065" s="56" t="s">
        <v>6</v>
      </c>
      <c r="C1065" s="56"/>
      <c r="D1065" s="56"/>
      <c r="E1065" s="56"/>
      <c r="F1065" s="56"/>
      <c r="G1065" s="56"/>
      <c r="H1065" s="56"/>
      <c r="I1065" s="50"/>
      <c r="J1065" s="57"/>
    </row>
    <row r="1066" spans="1:10" ht="75" x14ac:dyDescent="0.25">
      <c r="A1066" s="58"/>
      <c r="B1066" s="58"/>
      <c r="C1066" s="59" t="s">
        <v>1076</v>
      </c>
      <c r="D1066" s="58">
        <v>125216</v>
      </c>
      <c r="E1066" s="58">
        <v>53.2</v>
      </c>
      <c r="F1066" s="68">
        <v>0.33100000000000002</v>
      </c>
      <c r="G1066" s="58">
        <v>33057</v>
      </c>
      <c r="H1066" s="60">
        <v>97300</v>
      </c>
      <c r="I1066" s="37">
        <f>H1066/'Building data'!$R$6</f>
        <v>6.9918512237536108</v>
      </c>
      <c r="J1066" s="61">
        <f t="shared" ref="J1066:J1072" si="78">H1066/$H$14</f>
        <v>6.6348448687350833E-2</v>
      </c>
    </row>
    <row r="1067" spans="1:10" ht="90" x14ac:dyDescent="0.25">
      <c r="C1067" s="1" t="s">
        <v>1071</v>
      </c>
      <c r="D1067">
        <v>17513</v>
      </c>
      <c r="E1067">
        <v>7.4</v>
      </c>
      <c r="F1067" s="67">
        <v>4.5999999999999999E-2</v>
      </c>
      <c r="G1067">
        <v>4623</v>
      </c>
      <c r="H1067" s="37">
        <v>25600</v>
      </c>
      <c r="I1067" s="37">
        <f>H1067/'Building data'!$R$6</f>
        <v>1.8395826446874863</v>
      </c>
      <c r="J1067" s="61">
        <f t="shared" si="78"/>
        <v>1.7456529151039891E-2</v>
      </c>
    </row>
    <row r="1068" spans="1:10" ht="45" x14ac:dyDescent="0.25">
      <c r="C1068" s="1" t="s">
        <v>682</v>
      </c>
      <c r="D1068">
        <v>6108</v>
      </c>
      <c r="E1068">
        <v>2.6</v>
      </c>
      <c r="F1068" s="67">
        <v>1.6E-2</v>
      </c>
      <c r="G1068">
        <v>1613</v>
      </c>
      <c r="H1068" s="37">
        <v>7500</v>
      </c>
      <c r="I1068" s="37">
        <f>H1068/'Building data'!$R$6</f>
        <v>0.538940227935787</v>
      </c>
      <c r="J1068" s="61">
        <f t="shared" si="78"/>
        <v>5.114217524718718E-3</v>
      </c>
    </row>
    <row r="1069" spans="1:10" ht="60" x14ac:dyDescent="0.25">
      <c r="C1069" s="1" t="s">
        <v>700</v>
      </c>
      <c r="D1069">
        <v>2279</v>
      </c>
      <c r="E1069">
        <v>1</v>
      </c>
      <c r="F1069" s="67">
        <v>6.0000000000000001E-3</v>
      </c>
      <c r="G1069">
        <v>602</v>
      </c>
      <c r="H1069" s="37">
        <v>3600</v>
      </c>
      <c r="I1069" s="37">
        <f>H1069/'Building data'!$R$6</f>
        <v>0.25869130940917778</v>
      </c>
      <c r="J1069" s="61">
        <f t="shared" si="78"/>
        <v>2.4548244118649848E-3</v>
      </c>
    </row>
    <row r="1070" spans="1:10" x14ac:dyDescent="0.25">
      <c r="A1070" s="62"/>
      <c r="B1070" s="62"/>
      <c r="C1070" s="63" t="s">
        <v>683</v>
      </c>
      <c r="D1070" s="62">
        <v>945</v>
      </c>
      <c r="E1070" s="62">
        <v>0.4</v>
      </c>
      <c r="F1070" s="69">
        <v>2E-3</v>
      </c>
      <c r="G1070" s="62">
        <v>249</v>
      </c>
      <c r="H1070" s="64">
        <v>2700</v>
      </c>
      <c r="I1070" s="64">
        <f>H1070/'Building data'!$R$6</f>
        <v>0.19401848205688332</v>
      </c>
      <c r="J1070" s="61">
        <f t="shared" si="78"/>
        <v>1.8411183088987385E-3</v>
      </c>
    </row>
    <row r="1071" spans="1:10" ht="18.75" customHeight="1" x14ac:dyDescent="0.25">
      <c r="A1071" s="56" t="s">
        <v>1078</v>
      </c>
      <c r="B1071" s="56" t="s">
        <v>675</v>
      </c>
      <c r="C1071" s="56"/>
      <c r="D1071" s="56"/>
      <c r="E1071" s="56"/>
      <c r="F1071" s="56"/>
      <c r="G1071" s="56"/>
      <c r="H1071" s="56"/>
      <c r="I1071" s="56"/>
      <c r="J1071" s="61">
        <f t="shared" si="78"/>
        <v>0</v>
      </c>
    </row>
    <row r="1072" spans="1:10" ht="30" x14ac:dyDescent="0.25">
      <c r="C1072" s="1" t="s">
        <v>1073</v>
      </c>
      <c r="D1072">
        <v>9255</v>
      </c>
      <c r="E1072">
        <v>3.9</v>
      </c>
      <c r="F1072" s="67">
        <v>2.4E-2</v>
      </c>
      <c r="G1072">
        <v>2443</v>
      </c>
      <c r="H1072" s="37">
        <v>37500</v>
      </c>
      <c r="I1072" s="37">
        <f>H1072/'Building data'!$R$6</f>
        <v>2.6947011396789353</v>
      </c>
      <c r="J1072" s="61">
        <f t="shared" si="78"/>
        <v>2.5571087623593589E-2</v>
      </c>
    </row>
    <row r="1073" spans="1:10" x14ac:dyDescent="0.25">
      <c r="G1073" s="65" t="s">
        <v>678</v>
      </c>
      <c r="H1073" s="66">
        <f>SUM(H1066:H1072)</f>
        <v>174200</v>
      </c>
      <c r="I1073" s="66">
        <f>H1073/'Building data'!$R$6</f>
        <v>12.51778502752188</v>
      </c>
      <c r="J1073" s="67"/>
    </row>
    <row r="1076" spans="1:10" ht="18.75" customHeight="1" x14ac:dyDescent="0.25">
      <c r="A1076" s="50" t="s">
        <v>1079</v>
      </c>
      <c r="B1076" s="56" t="s">
        <v>6</v>
      </c>
      <c r="C1076" s="56"/>
      <c r="D1076" s="56"/>
      <c r="E1076" s="56"/>
      <c r="F1076" s="56"/>
      <c r="G1076" s="56"/>
      <c r="H1076" s="56"/>
      <c r="I1076" s="50"/>
      <c r="J1076" s="57"/>
    </row>
    <row r="1077" spans="1:10" ht="75" x14ac:dyDescent="0.25">
      <c r="A1077" s="58"/>
      <c r="B1077" s="58"/>
      <c r="C1077" s="59" t="s">
        <v>1076</v>
      </c>
      <c r="D1077" s="58">
        <v>75801</v>
      </c>
      <c r="E1077" s="58">
        <v>43.1</v>
      </c>
      <c r="F1077" s="68">
        <v>0.23599999999999999</v>
      </c>
      <c r="G1077" s="58">
        <v>20011</v>
      </c>
      <c r="H1077" s="60">
        <v>74700</v>
      </c>
      <c r="I1077" s="37">
        <f>H1077/'Building data'!$R$6</f>
        <v>5.367844670240439</v>
      </c>
      <c r="J1077" s="61">
        <f t="shared" ref="J1077:J1084" si="79">H1077/$H$14</f>
        <v>5.093760654619843E-2</v>
      </c>
    </row>
    <row r="1078" spans="1:10" ht="45" x14ac:dyDescent="0.25">
      <c r="C1078" s="1" t="s">
        <v>687</v>
      </c>
      <c r="D1078">
        <v>47133</v>
      </c>
      <c r="E1078">
        <v>26.8</v>
      </c>
      <c r="F1078" s="67">
        <v>0.14599999999999999</v>
      </c>
      <c r="G1078">
        <v>12443</v>
      </c>
      <c r="H1078" s="37">
        <v>20700</v>
      </c>
      <c r="I1078" s="37">
        <f>H1078/'Building data'!$R$6</f>
        <v>1.4874750291027723</v>
      </c>
      <c r="J1078" s="61">
        <f t="shared" si="79"/>
        <v>1.4115240368223661E-2</v>
      </c>
    </row>
    <row r="1079" spans="1:10" ht="90" x14ac:dyDescent="0.25">
      <c r="C1079" s="1" t="s">
        <v>1071</v>
      </c>
      <c r="D1079">
        <v>8708</v>
      </c>
      <c r="E1079">
        <v>5</v>
      </c>
      <c r="F1079" s="67">
        <v>2.7E-2</v>
      </c>
      <c r="G1079">
        <v>2299</v>
      </c>
      <c r="H1079" s="37">
        <v>19500</v>
      </c>
      <c r="I1079" s="37">
        <f>H1079/'Building data'!$R$6</f>
        <v>1.4012445926330463</v>
      </c>
      <c r="J1079" s="61">
        <f t="shared" si="79"/>
        <v>1.3296965564268667E-2</v>
      </c>
    </row>
    <row r="1080" spans="1:10" ht="45" x14ac:dyDescent="0.25">
      <c r="C1080" s="1" t="s">
        <v>682</v>
      </c>
      <c r="D1080">
        <v>10577</v>
      </c>
      <c r="E1080">
        <v>6</v>
      </c>
      <c r="F1080" s="67">
        <v>3.3000000000000002E-2</v>
      </c>
      <c r="G1080">
        <v>2792</v>
      </c>
      <c r="H1080" s="37">
        <v>13700</v>
      </c>
      <c r="I1080" s="37">
        <f>H1080/'Building data'!$R$6</f>
        <v>0.98446414969603768</v>
      </c>
      <c r="J1080" s="61">
        <f t="shared" si="79"/>
        <v>9.3419706784861924E-3</v>
      </c>
    </row>
    <row r="1081" spans="1:10" ht="45" x14ac:dyDescent="0.25">
      <c r="C1081" s="1" t="s">
        <v>1080</v>
      </c>
      <c r="D1081">
        <v>2608</v>
      </c>
      <c r="E1081">
        <v>1.5</v>
      </c>
      <c r="F1081" s="67">
        <v>8.0000000000000002E-3</v>
      </c>
      <c r="G1081">
        <v>689</v>
      </c>
      <c r="H1081" s="37">
        <v>4500</v>
      </c>
      <c r="I1081" s="37">
        <f>H1081/'Building data'!$R$6</f>
        <v>0.32336413676147224</v>
      </c>
      <c r="J1081" s="61">
        <f t="shared" si="79"/>
        <v>3.0685305148312309E-3</v>
      </c>
    </row>
    <row r="1082" spans="1:10" x14ac:dyDescent="0.25">
      <c r="A1082" s="62"/>
      <c r="B1082" s="62"/>
      <c r="C1082" s="63" t="s">
        <v>683</v>
      </c>
      <c r="D1082" s="62">
        <v>1557</v>
      </c>
      <c r="E1082" s="62">
        <v>0.9</v>
      </c>
      <c r="F1082" s="69">
        <v>5.0000000000000001E-3</v>
      </c>
      <c r="G1082" s="62">
        <v>411</v>
      </c>
      <c r="H1082" s="64">
        <v>5100</v>
      </c>
      <c r="I1082" s="64">
        <f>H1082/'Building data'!$R$6</f>
        <v>0.36647935499633516</v>
      </c>
      <c r="J1082" s="61">
        <f t="shared" si="79"/>
        <v>3.4776679168087282E-3</v>
      </c>
    </row>
    <row r="1083" spans="1:10" ht="18.75" customHeight="1" x14ac:dyDescent="0.25">
      <c r="A1083" s="56" t="s">
        <v>1079</v>
      </c>
      <c r="B1083" s="56" t="s">
        <v>675</v>
      </c>
      <c r="C1083" s="56"/>
      <c r="D1083" s="56"/>
      <c r="E1083" s="56"/>
      <c r="F1083" s="56"/>
      <c r="G1083" s="56"/>
      <c r="H1083" s="56"/>
      <c r="I1083" s="56"/>
      <c r="J1083" s="61">
        <f t="shared" si="79"/>
        <v>0</v>
      </c>
    </row>
    <row r="1084" spans="1:10" ht="30" x14ac:dyDescent="0.25">
      <c r="C1084" s="1" t="s">
        <v>1073</v>
      </c>
      <c r="D1084">
        <v>3789</v>
      </c>
      <c r="E1084">
        <v>2.16</v>
      </c>
      <c r="F1084" s="67">
        <v>1.2E-2</v>
      </c>
      <c r="G1084">
        <v>1000</v>
      </c>
      <c r="H1084" s="37">
        <v>36000</v>
      </c>
      <c r="I1084" s="37">
        <f>H1084/'Building data'!$R$6</f>
        <v>2.5869130940917779</v>
      </c>
      <c r="J1084" s="61">
        <f t="shared" si="79"/>
        <v>2.4548244118649847E-2</v>
      </c>
    </row>
    <row r="1085" spans="1:10" x14ac:dyDescent="0.25">
      <c r="G1085" s="65" t="s">
        <v>678</v>
      </c>
      <c r="H1085" s="66">
        <f>SUM(H1077:H1084)</f>
        <v>174200</v>
      </c>
      <c r="I1085" s="66">
        <f>H1085/'Building data'!$R$6</f>
        <v>12.51778502752188</v>
      </c>
      <c r="J1085" s="67"/>
    </row>
    <row r="1088" spans="1:10" ht="18.75" customHeight="1" x14ac:dyDescent="0.25">
      <c r="A1088" s="50" t="s">
        <v>1081</v>
      </c>
      <c r="B1088" s="56" t="s">
        <v>6</v>
      </c>
      <c r="C1088" s="56"/>
      <c r="D1088" s="56"/>
      <c r="E1088" s="56"/>
      <c r="F1088" s="56"/>
      <c r="G1088" s="56"/>
      <c r="H1088" s="56"/>
      <c r="I1088" s="50"/>
      <c r="J1088" s="57"/>
    </row>
    <row r="1089" spans="1:10" ht="120" x14ac:dyDescent="0.25">
      <c r="A1089" s="58"/>
      <c r="B1089" s="58"/>
      <c r="C1089" s="59" t="s">
        <v>1082</v>
      </c>
      <c r="D1089" s="58">
        <v>147185</v>
      </c>
      <c r="E1089" s="58">
        <v>36</v>
      </c>
      <c r="F1089" s="68">
        <v>0.193</v>
      </c>
      <c r="G1089" s="58">
        <v>38857</v>
      </c>
      <c r="H1089" s="60">
        <v>176700</v>
      </c>
      <c r="I1089" s="37">
        <f>H1089/'Building data'!$R$6</f>
        <v>12.697431770167142</v>
      </c>
      <c r="J1089" s="61">
        <f t="shared" ref="J1089:J1097" si="80">H1089/$H$14</f>
        <v>0.120490964882373</v>
      </c>
    </row>
    <row r="1090" spans="1:10" ht="105" x14ac:dyDescent="0.25">
      <c r="C1090" s="1" t="s">
        <v>1083</v>
      </c>
      <c r="D1090">
        <v>49579</v>
      </c>
      <c r="E1090">
        <v>12.1</v>
      </c>
      <c r="F1090" s="67">
        <v>6.5000000000000002E-2</v>
      </c>
      <c r="G1090">
        <v>13089</v>
      </c>
      <c r="H1090" s="37">
        <v>30400</v>
      </c>
      <c r="I1090" s="37">
        <f>H1090/'Building data'!$R$6</f>
        <v>2.1845043905663903</v>
      </c>
      <c r="J1090" s="61">
        <f t="shared" si="80"/>
        <v>2.0729628366859869E-2</v>
      </c>
    </row>
    <row r="1091" spans="1:10" ht="150" x14ac:dyDescent="0.25">
      <c r="C1091" s="1" t="s">
        <v>1084</v>
      </c>
      <c r="D1091">
        <v>22766</v>
      </c>
      <c r="E1091">
        <v>5.6</v>
      </c>
      <c r="F1091" s="67">
        <v>0.03</v>
      </c>
      <c r="G1091">
        <v>6010</v>
      </c>
      <c r="H1091" s="37">
        <v>43300</v>
      </c>
      <c r="I1091" s="37">
        <f>H1091/'Building data'!$R$6</f>
        <v>3.1114815826159439</v>
      </c>
      <c r="J1091" s="61">
        <f t="shared" si="80"/>
        <v>2.9526082509376064E-2</v>
      </c>
    </row>
    <row r="1092" spans="1:10" ht="45" x14ac:dyDescent="0.25">
      <c r="C1092" s="1" t="s">
        <v>682</v>
      </c>
      <c r="D1092">
        <v>19077</v>
      </c>
      <c r="E1092">
        <v>4.7</v>
      </c>
      <c r="F1092" s="67">
        <v>2.5000000000000001E-2</v>
      </c>
      <c r="G1092">
        <v>5036</v>
      </c>
      <c r="H1092" s="37">
        <v>26400</v>
      </c>
      <c r="I1092" s="37">
        <f>H1092/'Building data'!$R$6</f>
        <v>1.8970696023339704</v>
      </c>
      <c r="J1092" s="61">
        <f t="shared" si="80"/>
        <v>1.8002045687009888E-2</v>
      </c>
    </row>
    <row r="1093" spans="1:10" ht="45" x14ac:dyDescent="0.25">
      <c r="C1093" s="1" t="s">
        <v>1085</v>
      </c>
      <c r="D1093">
        <v>3194</v>
      </c>
      <c r="E1093">
        <v>0.8</v>
      </c>
      <c r="F1093" s="67">
        <v>4.0000000000000001E-3</v>
      </c>
      <c r="G1093">
        <v>843</v>
      </c>
      <c r="H1093" s="37">
        <v>3700</v>
      </c>
      <c r="I1093" s="37">
        <f>H1093/'Building data'!$R$6</f>
        <v>0.26587717911498826</v>
      </c>
      <c r="J1093" s="61">
        <f t="shared" si="80"/>
        <v>2.5230139788612344E-3</v>
      </c>
    </row>
    <row r="1094" spans="1:10" ht="30" x14ac:dyDescent="0.25">
      <c r="A1094" s="62"/>
      <c r="B1094" s="62"/>
      <c r="C1094" s="63" t="s">
        <v>1086</v>
      </c>
      <c r="D1094" s="62">
        <v>2877</v>
      </c>
      <c r="E1094" s="62">
        <v>0.7</v>
      </c>
      <c r="F1094" s="69">
        <v>4.0000000000000001E-3</v>
      </c>
      <c r="G1094" s="62">
        <v>760</v>
      </c>
      <c r="H1094" s="64">
        <v>10800</v>
      </c>
      <c r="I1094" s="64">
        <f>H1094/'Building data'!$R$6</f>
        <v>0.77607392822753329</v>
      </c>
      <c r="J1094" s="61">
        <f t="shared" si="80"/>
        <v>7.364473235594954E-3</v>
      </c>
    </row>
    <row r="1095" spans="1:10" ht="18.75" customHeight="1" x14ac:dyDescent="0.25">
      <c r="A1095" s="56" t="s">
        <v>1081</v>
      </c>
      <c r="B1095" s="56" t="s">
        <v>675</v>
      </c>
      <c r="C1095" s="56"/>
      <c r="D1095" s="56"/>
      <c r="E1095" s="56"/>
      <c r="F1095" s="56"/>
      <c r="G1095" s="56"/>
      <c r="H1095" s="56"/>
      <c r="I1095" s="56"/>
      <c r="J1095" s="61">
        <f t="shared" si="80"/>
        <v>0</v>
      </c>
    </row>
    <row r="1096" spans="1:10" ht="30" x14ac:dyDescent="0.25">
      <c r="C1096" s="1" t="s">
        <v>1073</v>
      </c>
      <c r="D1096">
        <v>7168</v>
      </c>
      <c r="E1096">
        <v>1.8</v>
      </c>
      <c r="F1096" s="67">
        <v>8.9999999999999993E-3</v>
      </c>
      <c r="G1096">
        <v>1892</v>
      </c>
      <c r="H1096" s="37">
        <v>105000</v>
      </c>
      <c r="I1096" s="37">
        <f>H1096/'Building data'!$R$6</f>
        <v>7.5451631911010182</v>
      </c>
      <c r="J1096" s="61">
        <f t="shared" si="80"/>
        <v>7.1599045346062054E-2</v>
      </c>
    </row>
    <row r="1097" spans="1:10" ht="30" x14ac:dyDescent="0.25">
      <c r="C1097" s="1" t="s">
        <v>1077</v>
      </c>
      <c r="D1097">
        <v>65515</v>
      </c>
      <c r="E1097">
        <v>16</v>
      </c>
      <c r="F1097" s="67">
        <v>8.5999999999999993E-2</v>
      </c>
      <c r="G1097">
        <v>17296</v>
      </c>
      <c r="H1097" s="37">
        <v>2000</v>
      </c>
      <c r="I1097" s="37">
        <f>H1097/'Building data'!$R$6</f>
        <v>0.14371739411620987</v>
      </c>
      <c r="J1097" s="61">
        <f t="shared" si="80"/>
        <v>1.3637913399249914E-3</v>
      </c>
    </row>
    <row r="1098" spans="1:10" x14ac:dyDescent="0.25">
      <c r="G1098" s="65" t="s">
        <v>678</v>
      </c>
      <c r="H1098" s="66">
        <f>SUM(H1089:H1097)</f>
        <v>398300</v>
      </c>
      <c r="I1098" s="66">
        <f>H1098/'Building data'!$R$6</f>
        <v>28.621319038243197</v>
      </c>
      <c r="J1098" s="67"/>
    </row>
    <row r="1101" spans="1:10" ht="18.75" customHeight="1" x14ac:dyDescent="0.25">
      <c r="A1101" s="50" t="s">
        <v>1087</v>
      </c>
      <c r="B1101" s="56" t="s">
        <v>6</v>
      </c>
      <c r="C1101" s="56"/>
      <c r="D1101" s="56"/>
      <c r="E1101" s="56"/>
      <c r="F1101" s="56"/>
      <c r="G1101" s="56"/>
      <c r="H1101" s="56"/>
      <c r="I1101" s="50"/>
      <c r="J1101" s="57"/>
    </row>
    <row r="1102" spans="1:10" ht="75" x14ac:dyDescent="0.25">
      <c r="A1102" s="58"/>
      <c r="B1102" s="58"/>
      <c r="C1102" s="59" t="s">
        <v>1076</v>
      </c>
      <c r="D1102" s="58">
        <v>53977</v>
      </c>
      <c r="E1102" s="58">
        <v>46.2</v>
      </c>
      <c r="F1102" s="68">
        <v>0.23799999999999999</v>
      </c>
      <c r="G1102" s="58">
        <v>14250</v>
      </c>
      <c r="H1102" s="60">
        <v>64200</v>
      </c>
      <c r="I1102" s="37">
        <f>H1102/'Building data'!$R$6</f>
        <v>4.6133283511303373</v>
      </c>
      <c r="J1102" s="61">
        <f t="shared" ref="J1102:J1107" si="81">H1102/$H$14</f>
        <v>4.3777702011592229E-2</v>
      </c>
    </row>
    <row r="1103" spans="1:10" ht="45" x14ac:dyDescent="0.25">
      <c r="C1103" s="1" t="s">
        <v>687</v>
      </c>
      <c r="D1103">
        <v>42672</v>
      </c>
      <c r="E1103">
        <v>36.5</v>
      </c>
      <c r="F1103" s="67">
        <v>0.188</v>
      </c>
      <c r="G1103">
        <v>11265</v>
      </c>
      <c r="H1103" s="37">
        <v>21200</v>
      </c>
      <c r="I1103" s="37">
        <f>H1103/'Building data'!$R$6</f>
        <v>1.5234043776318247</v>
      </c>
      <c r="J1103" s="61">
        <f t="shared" si="81"/>
        <v>1.445618820320491E-2</v>
      </c>
    </row>
    <row r="1104" spans="1:10" ht="45" x14ac:dyDescent="0.25">
      <c r="C1104" s="1" t="s">
        <v>1088</v>
      </c>
      <c r="D1104">
        <v>2995</v>
      </c>
      <c r="E1104">
        <v>2.6</v>
      </c>
      <c r="F1104" s="67">
        <v>1.2999999999999999E-2</v>
      </c>
      <c r="G1104">
        <v>791</v>
      </c>
      <c r="H1104" s="37">
        <v>12200</v>
      </c>
      <c r="I1104" s="37">
        <f>H1104/'Building data'!$R$6</f>
        <v>0.87667610410888031</v>
      </c>
      <c r="J1104" s="61">
        <f t="shared" si="81"/>
        <v>8.3191271735424486E-3</v>
      </c>
    </row>
    <row r="1105" spans="1:10" ht="45" x14ac:dyDescent="0.25">
      <c r="A1105" s="62"/>
      <c r="B1105" s="62"/>
      <c r="C1105" s="63" t="s">
        <v>682</v>
      </c>
      <c r="D1105" s="62">
        <v>2834</v>
      </c>
      <c r="E1105" s="62">
        <v>2.4</v>
      </c>
      <c r="F1105" s="69">
        <v>1.2E-2</v>
      </c>
      <c r="G1105" s="62">
        <v>748</v>
      </c>
      <c r="H1105" s="64">
        <v>3700</v>
      </c>
      <c r="I1105" s="64">
        <f>H1105/'Building data'!$R$6</f>
        <v>0.26587717911498826</v>
      </c>
      <c r="J1105" s="61">
        <f t="shared" si="81"/>
        <v>2.5230139788612344E-3</v>
      </c>
    </row>
    <row r="1106" spans="1:10" ht="18.75" customHeight="1" x14ac:dyDescent="0.25">
      <c r="A1106" s="56" t="s">
        <v>1087</v>
      </c>
      <c r="B1106" s="56" t="s">
        <v>675</v>
      </c>
      <c r="C1106" s="56"/>
      <c r="D1106" s="56"/>
      <c r="E1106" s="56"/>
      <c r="F1106" s="56"/>
      <c r="G1106" s="56"/>
      <c r="H1106" s="56"/>
      <c r="I1106" s="56"/>
      <c r="J1106" s="61">
        <f t="shared" si="81"/>
        <v>0</v>
      </c>
    </row>
    <row r="1107" spans="1:10" ht="30" x14ac:dyDescent="0.25">
      <c r="C1107" s="1" t="s">
        <v>1073</v>
      </c>
      <c r="D1107">
        <v>2550</v>
      </c>
      <c r="E1107">
        <v>2.2000000000000002</v>
      </c>
      <c r="F1107" s="67">
        <v>1.0999999999999999E-2</v>
      </c>
      <c r="G1107">
        <v>673</v>
      </c>
      <c r="H1107" s="37">
        <v>31500</v>
      </c>
      <c r="I1107" s="37">
        <f>H1107/'Building data'!$R$6</f>
        <v>2.2635489573303054</v>
      </c>
      <c r="J1107" s="61">
        <f t="shared" si="81"/>
        <v>2.1479713603818614E-2</v>
      </c>
    </row>
    <row r="1108" spans="1:10" x14ac:dyDescent="0.25">
      <c r="G1108" s="65" t="s">
        <v>678</v>
      </c>
      <c r="H1108" s="66">
        <f>SUM(H1102:H1107)</f>
        <v>132800</v>
      </c>
      <c r="I1108" s="66">
        <f>H1108/'Building data'!$R$6</f>
        <v>9.5428349693163366</v>
      </c>
      <c r="J1108" s="67"/>
    </row>
    <row r="1111" spans="1:10" ht="18.75" customHeight="1" x14ac:dyDescent="0.25">
      <c r="A1111" s="50" t="s">
        <v>1089</v>
      </c>
      <c r="B1111" s="56" t="s">
        <v>6</v>
      </c>
      <c r="C1111" s="56"/>
      <c r="D1111" s="56"/>
      <c r="E1111" s="56"/>
      <c r="F1111" s="56"/>
      <c r="G1111" s="56"/>
      <c r="H1111" s="56"/>
      <c r="I1111" s="50"/>
      <c r="J1111" s="57"/>
    </row>
    <row r="1112" spans="1:10" ht="105" x14ac:dyDescent="0.25">
      <c r="A1112" s="58"/>
      <c r="B1112" s="58"/>
      <c r="C1112" s="59" t="s">
        <v>1090</v>
      </c>
      <c r="D1112" s="58">
        <v>203954</v>
      </c>
      <c r="E1112" s="58">
        <v>52.9</v>
      </c>
      <c r="F1112" s="68">
        <v>0.27300000000000002</v>
      </c>
      <c r="G1112" s="58">
        <v>53844</v>
      </c>
      <c r="H1112" s="60">
        <v>214000</v>
      </c>
      <c r="I1112" s="37">
        <f>H1112/'Building data'!$R$6</f>
        <v>15.377761170434457</v>
      </c>
      <c r="J1112" s="61">
        <f t="shared" ref="J1112:J1120" si="82">H1112/$H$14</f>
        <v>0.1459256733719741</v>
      </c>
    </row>
    <row r="1113" spans="1:10" ht="45" x14ac:dyDescent="0.25">
      <c r="C1113" s="1" t="s">
        <v>687</v>
      </c>
      <c r="D1113">
        <v>26694</v>
      </c>
      <c r="E1113">
        <v>6.9</v>
      </c>
      <c r="F1113" s="67">
        <v>3.5999999999999997E-2</v>
      </c>
      <c r="G1113">
        <v>7047</v>
      </c>
      <c r="H1113" s="37">
        <v>11600</v>
      </c>
      <c r="I1113" s="37">
        <f>H1113/'Building data'!$R$6</f>
        <v>0.83356088587401733</v>
      </c>
      <c r="J1113" s="61">
        <f t="shared" si="82"/>
        <v>7.90998977156495E-3</v>
      </c>
    </row>
    <row r="1114" spans="1:10" ht="90" x14ac:dyDescent="0.25">
      <c r="C1114" s="1" t="s">
        <v>1071</v>
      </c>
      <c r="D1114">
        <v>9980</v>
      </c>
      <c r="E1114">
        <v>2.6</v>
      </c>
      <c r="F1114" s="67">
        <v>1.2999999999999999E-2</v>
      </c>
      <c r="G1114">
        <v>2635</v>
      </c>
      <c r="H1114" s="37">
        <v>19600</v>
      </c>
      <c r="I1114" s="37">
        <f>H1114/'Building data'!$R$6</f>
        <v>1.4084304623388568</v>
      </c>
      <c r="J1114" s="61">
        <f t="shared" si="82"/>
        <v>1.3365155131264916E-2</v>
      </c>
    </row>
    <row r="1115" spans="1:10" ht="45" x14ac:dyDescent="0.25">
      <c r="C1115" s="1" t="s">
        <v>682</v>
      </c>
      <c r="D1115">
        <v>25924</v>
      </c>
      <c r="E1115">
        <v>6.7</v>
      </c>
      <c r="F1115" s="67">
        <v>3.5000000000000003E-2</v>
      </c>
      <c r="G1115">
        <v>6844</v>
      </c>
      <c r="H1115" s="37">
        <v>16900</v>
      </c>
      <c r="I1115" s="37">
        <f>H1115/'Building data'!$R$6</f>
        <v>1.2144119802819735</v>
      </c>
      <c r="J1115" s="61">
        <f t="shared" si="82"/>
        <v>1.1524036822366178E-2</v>
      </c>
    </row>
    <row r="1116" spans="1:10" ht="60" x14ac:dyDescent="0.25">
      <c r="C1116" s="1" t="s">
        <v>1091</v>
      </c>
      <c r="D1116">
        <v>9061</v>
      </c>
      <c r="E1116">
        <v>2.4</v>
      </c>
      <c r="F1116" s="67">
        <v>1.2E-2</v>
      </c>
      <c r="G1116">
        <v>2392</v>
      </c>
      <c r="H1116" s="37">
        <v>11600</v>
      </c>
      <c r="I1116" s="37">
        <f>H1116/'Building data'!$R$6</f>
        <v>0.83356088587401733</v>
      </c>
      <c r="J1116" s="61">
        <f t="shared" si="82"/>
        <v>7.90998977156495E-3</v>
      </c>
    </row>
    <row r="1117" spans="1:10" x14ac:dyDescent="0.25">
      <c r="A1117" s="62"/>
      <c r="B1117" s="62"/>
      <c r="C1117" s="63" t="s">
        <v>683</v>
      </c>
      <c r="D1117" s="62">
        <v>1252</v>
      </c>
      <c r="E1117" s="62">
        <v>0.3</v>
      </c>
      <c r="F1117" s="69">
        <v>2E-3</v>
      </c>
      <c r="G1117" s="62">
        <v>331</v>
      </c>
      <c r="H1117" s="64">
        <v>2000</v>
      </c>
      <c r="I1117" s="64">
        <f>H1117/'Building data'!$R$6</f>
        <v>0.14371739411620987</v>
      </c>
      <c r="J1117" s="61">
        <f t="shared" si="82"/>
        <v>1.3637913399249914E-3</v>
      </c>
    </row>
    <row r="1118" spans="1:10" ht="18.75" customHeight="1" x14ac:dyDescent="0.25">
      <c r="A1118" s="56" t="s">
        <v>1089</v>
      </c>
      <c r="B1118" s="56" t="s">
        <v>675</v>
      </c>
      <c r="C1118" s="56"/>
      <c r="D1118" s="56"/>
      <c r="E1118" s="56"/>
      <c r="F1118" s="56"/>
      <c r="G1118" s="56"/>
      <c r="H1118" s="56"/>
      <c r="I1118" s="56"/>
      <c r="J1118" s="61">
        <f t="shared" si="82"/>
        <v>0</v>
      </c>
    </row>
    <row r="1119" spans="1:10" ht="30" x14ac:dyDescent="0.25">
      <c r="C1119" s="1" t="s">
        <v>1073</v>
      </c>
      <c r="D1119">
        <v>6708</v>
      </c>
      <c r="E1119">
        <v>1.7</v>
      </c>
      <c r="F1119" s="67">
        <v>8.9999999999999993E-3</v>
      </c>
      <c r="G1119">
        <v>1771</v>
      </c>
      <c r="H1119" s="37">
        <v>106500</v>
      </c>
      <c r="I1119" s="37">
        <f>H1119/'Building data'!$R$6</f>
        <v>7.6529512366881756</v>
      </c>
      <c r="J1119" s="61">
        <f t="shared" si="82"/>
        <v>7.2621888851005803E-2</v>
      </c>
    </row>
    <row r="1120" spans="1:10" ht="30" x14ac:dyDescent="0.25">
      <c r="C1120" s="1" t="s">
        <v>1077</v>
      </c>
      <c r="D1120">
        <v>51126</v>
      </c>
      <c r="E1120">
        <v>13.3</v>
      </c>
      <c r="F1120" s="67">
        <v>6.8000000000000005E-2</v>
      </c>
      <c r="G1120">
        <v>13497</v>
      </c>
      <c r="H1120" s="37">
        <v>1400</v>
      </c>
      <c r="I1120" s="37">
        <f>H1120/'Building data'!$R$6</f>
        <v>0.10060217588134691</v>
      </c>
      <c r="J1120" s="61">
        <f t="shared" si="82"/>
        <v>9.5465393794749406E-4</v>
      </c>
    </row>
    <row r="1121" spans="1:10" x14ac:dyDescent="0.25">
      <c r="G1121" s="65" t="s">
        <v>678</v>
      </c>
      <c r="H1121" s="66">
        <f>SUM(H1112:H1120)</f>
        <v>383600</v>
      </c>
      <c r="I1121" s="66">
        <f>H1121/'Building data'!$R$6</f>
        <v>27.564996191489055</v>
      </c>
      <c r="J1121" s="67"/>
    </row>
    <row r="1124" spans="1:10" ht="18.75" customHeight="1" x14ac:dyDescent="0.25">
      <c r="A1124" s="50" t="s">
        <v>1092</v>
      </c>
      <c r="B1124" s="56" t="s">
        <v>6</v>
      </c>
      <c r="C1124" s="56"/>
      <c r="D1124" s="56"/>
      <c r="E1124" s="56"/>
      <c r="F1124" s="56"/>
      <c r="G1124" s="56"/>
      <c r="H1124" s="56"/>
      <c r="I1124" s="50"/>
      <c r="J1124" s="57"/>
    </row>
    <row r="1125" spans="1:10" ht="75" x14ac:dyDescent="0.25">
      <c r="A1125" s="58"/>
      <c r="B1125" s="58"/>
      <c r="C1125" s="59" t="s">
        <v>1076</v>
      </c>
      <c r="D1125" s="58">
        <v>82076</v>
      </c>
      <c r="E1125" s="58">
        <v>37.200000000000003</v>
      </c>
      <c r="F1125" s="68">
        <v>0.21</v>
      </c>
      <c r="G1125" s="58">
        <v>21668</v>
      </c>
      <c r="H1125" s="60">
        <v>90800</v>
      </c>
      <c r="I1125" s="37">
        <f>H1125/'Building data'!$R$6</f>
        <v>6.5247696928759282</v>
      </c>
      <c r="J1125" s="61">
        <f t="shared" ref="J1125:J1131" si="83">H1125/$H$14</f>
        <v>6.1916126832594613E-2</v>
      </c>
    </row>
    <row r="1126" spans="1:10" ht="60" x14ac:dyDescent="0.25">
      <c r="C1126" s="1" t="s">
        <v>1070</v>
      </c>
      <c r="D1126">
        <v>32675</v>
      </c>
      <c r="E1126">
        <v>14.8</v>
      </c>
      <c r="F1126" s="67">
        <v>8.3000000000000004E-2</v>
      </c>
      <c r="G1126">
        <v>8626</v>
      </c>
      <c r="H1126" s="37">
        <v>14100</v>
      </c>
      <c r="I1126" s="37">
        <f>H1126/'Building data'!$R$6</f>
        <v>1.0132076285192797</v>
      </c>
      <c r="J1126" s="61">
        <f t="shared" si="83"/>
        <v>9.6147289464711891E-3</v>
      </c>
    </row>
    <row r="1127" spans="1:10" ht="90" x14ac:dyDescent="0.25">
      <c r="C1127" s="1" t="s">
        <v>1071</v>
      </c>
      <c r="D1127">
        <v>14320</v>
      </c>
      <c r="E1127">
        <v>6.5</v>
      </c>
      <c r="F1127" s="67">
        <v>3.6999999999999998E-2</v>
      </c>
      <c r="G1127">
        <v>3780</v>
      </c>
      <c r="H1127" s="37">
        <v>24600</v>
      </c>
      <c r="I1127" s="37">
        <f>H1127/'Building data'!$R$6</f>
        <v>1.7677239476293816</v>
      </c>
      <c r="J1127" s="61">
        <f t="shared" si="83"/>
        <v>1.6774633481077394E-2</v>
      </c>
    </row>
    <row r="1128" spans="1:10" ht="45" x14ac:dyDescent="0.25">
      <c r="A1128" s="62"/>
      <c r="B1128" s="62"/>
      <c r="C1128" s="63" t="s">
        <v>682</v>
      </c>
      <c r="D1128" s="62">
        <v>10384</v>
      </c>
      <c r="E1128" s="62">
        <v>4.7</v>
      </c>
      <c r="F1128" s="69">
        <v>2.7E-2</v>
      </c>
      <c r="G1128" s="62">
        <v>2741</v>
      </c>
      <c r="H1128" s="64">
        <v>13600</v>
      </c>
      <c r="I1128" s="64">
        <f>H1128/'Building data'!$R$6</f>
        <v>0.97727827999022721</v>
      </c>
      <c r="J1128" s="61">
        <f t="shared" si="83"/>
        <v>9.2737811114899423E-3</v>
      </c>
    </row>
    <row r="1129" spans="1:10" ht="18.75" customHeight="1" x14ac:dyDescent="0.25">
      <c r="A1129" s="56" t="s">
        <v>1092</v>
      </c>
      <c r="B1129" s="56" t="s">
        <v>675</v>
      </c>
      <c r="C1129" s="56"/>
      <c r="D1129" s="56"/>
      <c r="E1129" s="56"/>
      <c r="F1129" s="56"/>
      <c r="G1129" s="56"/>
      <c r="H1129" s="56"/>
      <c r="I1129" s="56"/>
      <c r="J1129" s="61">
        <f t="shared" si="83"/>
        <v>0</v>
      </c>
    </row>
    <row r="1130" spans="1:10" ht="30" x14ac:dyDescent="0.25">
      <c r="C1130" s="1" t="s">
        <v>1073</v>
      </c>
      <c r="D1130">
        <v>3692</v>
      </c>
      <c r="E1130">
        <v>1.7</v>
      </c>
      <c r="F1130" s="67">
        <v>8.9999999999999993E-3</v>
      </c>
      <c r="G1130">
        <v>975</v>
      </c>
      <c r="H1130" s="37">
        <v>45000</v>
      </c>
      <c r="I1130" s="37">
        <f>H1130/'Building data'!$R$6</f>
        <v>3.2336413676147222</v>
      </c>
      <c r="J1130" s="61">
        <f t="shared" si="83"/>
        <v>3.068530514831231E-2</v>
      </c>
    </row>
    <row r="1131" spans="1:10" ht="30" x14ac:dyDescent="0.25">
      <c r="C1131" s="1" t="s">
        <v>1077</v>
      </c>
      <c r="D1131">
        <v>19779</v>
      </c>
      <c r="E1131">
        <v>9</v>
      </c>
      <c r="F1131" s="67">
        <v>5.0999999999999997E-2</v>
      </c>
      <c r="G1131">
        <v>5222</v>
      </c>
      <c r="H1131" s="37">
        <v>1600</v>
      </c>
      <c r="I1131" s="37">
        <f>H1131/'Building data'!$R$6</f>
        <v>0.1149739152929679</v>
      </c>
      <c r="J1131" s="61">
        <f t="shared" si="83"/>
        <v>1.0910330719399932E-3</v>
      </c>
    </row>
    <row r="1132" spans="1:10" x14ac:dyDescent="0.25">
      <c r="G1132" s="65" t="s">
        <v>678</v>
      </c>
      <c r="H1132" s="66">
        <f>SUM(H1125:H1131)</f>
        <v>189700</v>
      </c>
      <c r="I1132" s="66">
        <f>H1132/'Building data'!$R$6</f>
        <v>13.631594831922508</v>
      </c>
      <c r="J1132" s="67"/>
    </row>
    <row r="1135" spans="1:10" ht="18.75" customHeight="1" x14ac:dyDescent="0.25">
      <c r="A1135" s="50" t="s">
        <v>1093</v>
      </c>
      <c r="B1135" s="56" t="s">
        <v>6</v>
      </c>
      <c r="C1135" s="56"/>
      <c r="D1135" s="56"/>
      <c r="E1135" s="56"/>
      <c r="F1135" s="56"/>
      <c r="G1135" s="56"/>
      <c r="H1135" s="56"/>
      <c r="I1135" s="50"/>
      <c r="J1135" s="57"/>
    </row>
    <row r="1136" spans="1:10" ht="75" x14ac:dyDescent="0.25">
      <c r="A1136" s="58"/>
      <c r="B1136" s="58"/>
      <c r="C1136" s="59" t="s">
        <v>1076</v>
      </c>
      <c r="D1136" s="58">
        <v>32183</v>
      </c>
      <c r="E1136" s="58">
        <v>44.9</v>
      </c>
      <c r="F1136" s="68">
        <v>0.27600000000000002</v>
      </c>
      <c r="G1136" s="58">
        <v>8496</v>
      </c>
      <c r="H1136" s="60">
        <v>45000</v>
      </c>
      <c r="I1136" s="37">
        <f>H1136/'Building data'!$R$6</f>
        <v>3.2336413676147222</v>
      </c>
      <c r="J1136" s="61">
        <f t="shared" ref="J1136:J1143" si="84">H1136/$H$14</f>
        <v>3.068530514831231E-2</v>
      </c>
    </row>
    <row r="1137" spans="1:10" ht="45" x14ac:dyDescent="0.25">
      <c r="C1137" s="1" t="s">
        <v>687</v>
      </c>
      <c r="D1137">
        <v>11941</v>
      </c>
      <c r="E1137">
        <v>16.7</v>
      </c>
      <c r="F1137" s="67">
        <v>0.10199999999999999</v>
      </c>
      <c r="G1137">
        <v>3152</v>
      </c>
      <c r="H1137" s="37">
        <v>6200</v>
      </c>
      <c r="I1137" s="37">
        <f>H1137/'Building data'!$R$6</f>
        <v>0.44552392176025063</v>
      </c>
      <c r="J1137" s="61">
        <f t="shared" si="84"/>
        <v>4.2277531537674735E-3</v>
      </c>
    </row>
    <row r="1138" spans="1:10" ht="45" x14ac:dyDescent="0.25">
      <c r="C1138" s="1" t="s">
        <v>1088</v>
      </c>
      <c r="D1138">
        <v>888</v>
      </c>
      <c r="E1138">
        <v>1.2</v>
      </c>
      <c r="F1138" s="67">
        <v>8.0000000000000002E-3</v>
      </c>
      <c r="G1138">
        <v>234</v>
      </c>
      <c r="H1138" s="37">
        <v>5000</v>
      </c>
      <c r="I1138" s="37">
        <f>H1138/'Building data'!$R$6</f>
        <v>0.35929348529052468</v>
      </c>
      <c r="J1138" s="61">
        <f t="shared" si="84"/>
        <v>3.4094783498124785E-3</v>
      </c>
    </row>
    <row r="1139" spans="1:10" ht="45" x14ac:dyDescent="0.25">
      <c r="C1139" s="1" t="s">
        <v>682</v>
      </c>
      <c r="D1139">
        <v>5020</v>
      </c>
      <c r="E1139">
        <v>7</v>
      </c>
      <c r="F1139" s="67">
        <v>4.2999999999999997E-2</v>
      </c>
      <c r="G1139">
        <v>1325</v>
      </c>
      <c r="H1139" s="37">
        <v>8000</v>
      </c>
      <c r="I1139" s="37">
        <f>H1139/'Building data'!$R$6</f>
        <v>0.57486957646483949</v>
      </c>
      <c r="J1139" s="61">
        <f t="shared" si="84"/>
        <v>5.4551653596999657E-3</v>
      </c>
    </row>
    <row r="1140" spans="1:10" ht="60" x14ac:dyDescent="0.25">
      <c r="C1140" s="1" t="s">
        <v>700</v>
      </c>
      <c r="D1140">
        <v>469</v>
      </c>
      <c r="E1140">
        <v>0.7</v>
      </c>
      <c r="F1140" s="67">
        <v>4.0000000000000001E-3</v>
      </c>
      <c r="G1140">
        <v>124</v>
      </c>
      <c r="H1140" s="37">
        <v>1100</v>
      </c>
      <c r="I1140" s="37">
        <f>H1140/'Building data'!$R$6</f>
        <v>7.9044566763915428E-2</v>
      </c>
      <c r="J1140" s="61">
        <f t="shared" si="84"/>
        <v>7.5008523695874532E-4</v>
      </c>
    </row>
    <row r="1141" spans="1:10" x14ac:dyDescent="0.25">
      <c r="A1141" s="62"/>
      <c r="B1141" s="62"/>
      <c r="C1141" s="63" t="s">
        <v>683</v>
      </c>
      <c r="D1141" s="62">
        <v>391</v>
      </c>
      <c r="E1141" s="62">
        <v>0.5</v>
      </c>
      <c r="F1141" s="69">
        <v>3.0000000000000001E-3</v>
      </c>
      <c r="G1141" s="62">
        <v>103</v>
      </c>
      <c r="H1141" s="64">
        <v>1200</v>
      </c>
      <c r="I1141" s="64">
        <f>H1141/'Building data'!$R$6</f>
        <v>8.6230436469725932E-2</v>
      </c>
      <c r="J1141" s="61">
        <f t="shared" si="84"/>
        <v>8.1827480395499494E-4</v>
      </c>
    </row>
    <row r="1142" spans="1:10" ht="18.75" customHeight="1" x14ac:dyDescent="0.25">
      <c r="A1142" s="56" t="s">
        <v>1093</v>
      </c>
      <c r="B1142" s="56" t="s">
        <v>675</v>
      </c>
      <c r="C1142" s="56"/>
      <c r="D1142" s="56"/>
      <c r="E1142" s="56"/>
      <c r="F1142" s="56"/>
      <c r="G1142" s="56"/>
      <c r="H1142" s="56"/>
      <c r="I1142" s="56"/>
      <c r="J1142" s="61">
        <f t="shared" si="84"/>
        <v>0</v>
      </c>
    </row>
    <row r="1143" spans="1:10" ht="30" x14ac:dyDescent="0.25">
      <c r="C1143" s="1" t="s">
        <v>1073</v>
      </c>
      <c r="D1143">
        <v>1392</v>
      </c>
      <c r="E1143">
        <v>1.9</v>
      </c>
      <c r="F1143" s="67">
        <v>1.2E-2</v>
      </c>
      <c r="G1143">
        <v>367</v>
      </c>
      <c r="H1143" s="37">
        <v>24000</v>
      </c>
      <c r="I1143" s="37">
        <f>H1143/'Building data'!$R$6</f>
        <v>1.7246087293945185</v>
      </c>
      <c r="J1143" s="61">
        <f t="shared" si="84"/>
        <v>1.6365496079099897E-2</v>
      </c>
    </row>
    <row r="1144" spans="1:10" x14ac:dyDescent="0.25">
      <c r="G1144" s="65" t="s">
        <v>678</v>
      </c>
      <c r="H1144" s="66">
        <f>SUM(H1136:H1143)</f>
        <v>90500</v>
      </c>
      <c r="I1144" s="66">
        <f>H1144/'Building data'!$R$6</f>
        <v>6.5032120837584966</v>
      </c>
      <c r="J1144" s="67"/>
    </row>
    <row r="1147" spans="1:10" ht="18.75" customHeight="1" x14ac:dyDescent="0.25">
      <c r="A1147" s="50" t="s">
        <v>1094</v>
      </c>
      <c r="B1147" s="56" t="s">
        <v>6</v>
      </c>
      <c r="C1147" s="56"/>
      <c r="D1147" s="56"/>
      <c r="E1147" s="56"/>
      <c r="F1147" s="56"/>
      <c r="G1147" s="56"/>
      <c r="H1147" s="56"/>
      <c r="I1147" s="50"/>
      <c r="J1147" s="57"/>
    </row>
    <row r="1148" spans="1:10" ht="105" x14ac:dyDescent="0.25">
      <c r="A1148" s="58"/>
      <c r="B1148" s="58"/>
      <c r="C1148" s="59" t="s">
        <v>1069</v>
      </c>
      <c r="D1148" s="58">
        <v>65471</v>
      </c>
      <c r="E1148" s="58">
        <v>37.4</v>
      </c>
      <c r="F1148" s="68">
        <v>0.23</v>
      </c>
      <c r="G1148" s="58">
        <v>17284</v>
      </c>
      <c r="H1148" s="60">
        <v>78600</v>
      </c>
      <c r="I1148" s="37">
        <f>H1148/'Building data'!$R$6</f>
        <v>5.6480935887670478</v>
      </c>
      <c r="J1148" s="61">
        <f t="shared" ref="J1148:J1156" si="85">H1148/$H$14</f>
        <v>5.3596999659052166E-2</v>
      </c>
    </row>
    <row r="1149" spans="1:10" ht="60" x14ac:dyDescent="0.25">
      <c r="C1149" s="1" t="s">
        <v>1070</v>
      </c>
      <c r="D1149">
        <v>16756</v>
      </c>
      <c r="E1149">
        <v>9.6</v>
      </c>
      <c r="F1149" s="67">
        <v>5.8999999999999997E-2</v>
      </c>
      <c r="G1149">
        <v>4424</v>
      </c>
      <c r="H1149" s="37">
        <v>10900</v>
      </c>
      <c r="I1149" s="37">
        <f>H1149/'Building data'!$R$6</f>
        <v>0.78325979793334388</v>
      </c>
      <c r="J1149" s="61">
        <f t="shared" si="85"/>
        <v>7.4326628025912032E-3</v>
      </c>
    </row>
    <row r="1150" spans="1:10" ht="90" x14ac:dyDescent="0.25">
      <c r="C1150" s="1" t="s">
        <v>1071</v>
      </c>
      <c r="D1150">
        <v>8553</v>
      </c>
      <c r="E1150">
        <v>4.9000000000000004</v>
      </c>
      <c r="F1150" s="67">
        <v>0.03</v>
      </c>
      <c r="G1150">
        <v>2258</v>
      </c>
      <c r="H1150" s="37">
        <v>21400</v>
      </c>
      <c r="I1150" s="37">
        <f>H1150/'Building data'!$R$6</f>
        <v>1.5377761170434456</v>
      </c>
      <c r="J1150" s="61">
        <f t="shared" si="85"/>
        <v>1.459256733719741E-2</v>
      </c>
    </row>
    <row r="1151" spans="1:10" ht="45" x14ac:dyDescent="0.25">
      <c r="C1151" s="1" t="s">
        <v>682</v>
      </c>
      <c r="D1151">
        <v>8887</v>
      </c>
      <c r="E1151">
        <v>5.0999999999999996</v>
      </c>
      <c r="F1151" s="67">
        <v>3.1E-2</v>
      </c>
      <c r="G1151">
        <v>2346</v>
      </c>
      <c r="H1151" s="37">
        <v>11900</v>
      </c>
      <c r="I1151" s="37">
        <f>H1151/'Building data'!$R$6</f>
        <v>0.85511849499144876</v>
      </c>
      <c r="J1151" s="61">
        <f t="shared" si="85"/>
        <v>8.1145584725536984E-3</v>
      </c>
    </row>
    <row r="1152" spans="1:10" ht="60" x14ac:dyDescent="0.25">
      <c r="C1152" s="1" t="s">
        <v>1095</v>
      </c>
      <c r="D1152">
        <v>3539</v>
      </c>
      <c r="E1152">
        <v>2</v>
      </c>
      <c r="F1152" s="67">
        <v>1.2E-2</v>
      </c>
      <c r="G1152">
        <v>934</v>
      </c>
      <c r="H1152" s="37">
        <v>5900</v>
      </c>
      <c r="I1152" s="37">
        <f>H1152/'Building data'!$R$6</f>
        <v>0.42396631264281914</v>
      </c>
      <c r="J1152" s="61">
        <f t="shared" si="85"/>
        <v>4.0231844527787251E-3</v>
      </c>
    </row>
    <row r="1153" spans="1:10" ht="30" x14ac:dyDescent="0.25">
      <c r="A1153" s="62"/>
      <c r="B1153" s="62"/>
      <c r="C1153" s="63" t="s">
        <v>1096</v>
      </c>
      <c r="D1153" s="62">
        <v>802</v>
      </c>
      <c r="E1153" s="62">
        <v>0.5</v>
      </c>
      <c r="F1153" s="69">
        <v>3.0000000000000001E-3</v>
      </c>
      <c r="G1153" s="62">
        <v>212</v>
      </c>
      <c r="H1153" s="64">
        <v>2000</v>
      </c>
      <c r="I1153" s="64">
        <f>H1153/'Building data'!$R$6</f>
        <v>0.14371739411620987</v>
      </c>
      <c r="J1153" s="61">
        <f t="shared" si="85"/>
        <v>1.3637913399249914E-3</v>
      </c>
    </row>
    <row r="1154" spans="1:10" ht="18.75" customHeight="1" x14ac:dyDescent="0.25">
      <c r="A1154" s="56" t="s">
        <v>1094</v>
      </c>
      <c r="B1154" s="56" t="s">
        <v>675</v>
      </c>
      <c r="C1154" s="56"/>
      <c r="D1154" s="56"/>
      <c r="E1154" s="56"/>
      <c r="F1154" s="56"/>
      <c r="G1154" s="56"/>
      <c r="H1154" s="56"/>
      <c r="I1154" s="56"/>
      <c r="J1154" s="61">
        <f t="shared" si="85"/>
        <v>0</v>
      </c>
    </row>
    <row r="1155" spans="1:10" ht="30" x14ac:dyDescent="0.25">
      <c r="C1155" s="1" t="s">
        <v>1073</v>
      </c>
      <c r="D1155">
        <v>2942</v>
      </c>
      <c r="E1155">
        <v>1.7</v>
      </c>
      <c r="F1155" s="67">
        <v>0.01</v>
      </c>
      <c r="G1155">
        <v>777</v>
      </c>
      <c r="H1155" s="37">
        <v>45000</v>
      </c>
      <c r="I1155" s="37">
        <f>H1155/'Building data'!$R$6</f>
        <v>3.2336413676147222</v>
      </c>
      <c r="J1155" s="61">
        <f t="shared" si="85"/>
        <v>3.068530514831231E-2</v>
      </c>
    </row>
    <row r="1156" spans="1:10" ht="30" x14ac:dyDescent="0.25">
      <c r="C1156" s="1" t="s">
        <v>1074</v>
      </c>
      <c r="D1156">
        <v>17781</v>
      </c>
      <c r="E1156">
        <v>10.199999999999999</v>
      </c>
      <c r="F1156" s="67">
        <v>6.2E-2</v>
      </c>
      <c r="G1156">
        <v>4694</v>
      </c>
      <c r="H1156" s="37">
        <v>1400</v>
      </c>
      <c r="I1156" s="37">
        <f>H1156/'Building data'!$R$6</f>
        <v>0.10060217588134691</v>
      </c>
      <c r="J1156" s="61">
        <f t="shared" si="85"/>
        <v>9.5465393794749406E-4</v>
      </c>
    </row>
    <row r="1157" spans="1:10" x14ac:dyDescent="0.25">
      <c r="G1157" s="65" t="s">
        <v>678</v>
      </c>
      <c r="H1157" s="66">
        <f>SUM(H1148:H1156)</f>
        <v>177100</v>
      </c>
      <c r="I1157" s="66">
        <f>H1157/'Building data'!$R$6</f>
        <v>12.726175248990385</v>
      </c>
      <c r="J1157" s="67"/>
    </row>
    <row r="1160" spans="1:10" ht="18.75" customHeight="1" x14ac:dyDescent="0.25">
      <c r="A1160" s="50" t="s">
        <v>1097</v>
      </c>
      <c r="B1160" s="56" t="s">
        <v>6</v>
      </c>
      <c r="C1160" s="56"/>
      <c r="D1160" s="56"/>
      <c r="E1160" s="56"/>
      <c r="F1160" s="56"/>
      <c r="G1160" s="56"/>
      <c r="H1160" s="56"/>
      <c r="I1160" s="50"/>
      <c r="J1160" s="57"/>
    </row>
    <row r="1161" spans="1:10" ht="75" x14ac:dyDescent="0.25">
      <c r="A1161" s="58"/>
      <c r="B1161" s="58"/>
      <c r="C1161" s="59" t="s">
        <v>1076</v>
      </c>
      <c r="D1161" s="58">
        <v>84061</v>
      </c>
      <c r="E1161" s="58">
        <v>27.5</v>
      </c>
      <c r="F1161" s="68">
        <v>0.21099999999999999</v>
      </c>
      <c r="G1161" s="58">
        <v>22192</v>
      </c>
      <c r="H1161" s="60">
        <v>101100</v>
      </c>
      <c r="I1161" s="37">
        <f>H1161/'Building data'!$R$6</f>
        <v>7.2649142725744094</v>
      </c>
      <c r="J1161" s="61">
        <f>H1161/$H$14</f>
        <v>6.8939652233208318E-2</v>
      </c>
    </row>
    <row r="1162" spans="1:10" ht="90" x14ac:dyDescent="0.25">
      <c r="C1162" s="1" t="s">
        <v>1071</v>
      </c>
      <c r="D1162">
        <v>17025</v>
      </c>
      <c r="E1162">
        <v>5.6</v>
      </c>
      <c r="F1162" s="67">
        <v>4.2999999999999997E-2</v>
      </c>
      <c r="G1162">
        <v>4495</v>
      </c>
      <c r="H1162" s="37">
        <v>30000</v>
      </c>
      <c r="I1162" s="37">
        <f>H1162/'Building data'!$R$6</f>
        <v>2.155760911743148</v>
      </c>
      <c r="J1162" s="61">
        <f>H1162/$H$14</f>
        <v>2.0456870098874872E-2</v>
      </c>
    </row>
    <row r="1163" spans="1:10" ht="45" x14ac:dyDescent="0.25">
      <c r="A1163" s="62"/>
      <c r="B1163" s="62"/>
      <c r="C1163" s="63" t="s">
        <v>682</v>
      </c>
      <c r="D1163" s="62">
        <v>10391</v>
      </c>
      <c r="E1163" s="62">
        <v>3.4</v>
      </c>
      <c r="F1163" s="69">
        <v>2.5999999999999999E-2</v>
      </c>
      <c r="G1163" s="62">
        <v>2743</v>
      </c>
      <c r="H1163" s="64">
        <v>13200</v>
      </c>
      <c r="I1163" s="64">
        <f>H1163/'Building data'!$R$6</f>
        <v>0.94853480116698519</v>
      </c>
      <c r="J1163" s="61">
        <f>H1163/$H$14</f>
        <v>9.0010228435049439E-3</v>
      </c>
    </row>
    <row r="1164" spans="1:10" ht="18.75" customHeight="1" x14ac:dyDescent="0.25">
      <c r="A1164" s="56" t="s">
        <v>1097</v>
      </c>
      <c r="B1164" s="56" t="s">
        <v>675</v>
      </c>
      <c r="C1164" s="56"/>
      <c r="D1164" s="56"/>
      <c r="E1164" s="56"/>
      <c r="F1164" s="56"/>
      <c r="G1164" s="56"/>
      <c r="H1164" s="56"/>
      <c r="I1164" s="56"/>
      <c r="J1164" s="61">
        <f>H1164/$H$14</f>
        <v>0</v>
      </c>
    </row>
    <row r="1165" spans="1:10" ht="30" x14ac:dyDescent="0.25">
      <c r="C1165" s="1" t="s">
        <v>1073</v>
      </c>
      <c r="D1165">
        <v>5069</v>
      </c>
      <c r="E1165">
        <v>1.7</v>
      </c>
      <c r="F1165" s="67">
        <v>1.2999999999999999E-2</v>
      </c>
      <c r="G1165">
        <v>1338</v>
      </c>
      <c r="H1165" s="37">
        <v>90000</v>
      </c>
      <c r="I1165" s="37">
        <f>H1165/'Building data'!$R$6</f>
        <v>6.4672827352294444</v>
      </c>
      <c r="J1165" s="61">
        <f>H1165/$H$14</f>
        <v>6.137061029662462E-2</v>
      </c>
    </row>
    <row r="1166" spans="1:10" x14ac:dyDescent="0.25">
      <c r="G1166" s="65" t="s">
        <v>678</v>
      </c>
      <c r="H1166" s="66">
        <f>SUM(H1161:H1165)</f>
        <v>234300</v>
      </c>
      <c r="I1166" s="66">
        <f>H1166/'Building data'!$R$6</f>
        <v>16.836492720713988</v>
      </c>
      <c r="J1166" s="67"/>
    </row>
    <row r="1169" spans="1:10" ht="18.75" customHeight="1" x14ac:dyDescent="0.25">
      <c r="A1169" s="50" t="s">
        <v>1098</v>
      </c>
      <c r="B1169" s="56" t="s">
        <v>6</v>
      </c>
      <c r="C1169" s="56"/>
      <c r="D1169" s="56"/>
      <c r="E1169" s="56"/>
      <c r="F1169" s="56"/>
      <c r="G1169" s="56"/>
      <c r="H1169" s="56"/>
      <c r="I1169" s="50"/>
      <c r="J1169" s="57"/>
    </row>
    <row r="1170" spans="1:10" ht="105" x14ac:dyDescent="0.25">
      <c r="A1170" s="58"/>
      <c r="B1170" s="58"/>
      <c r="C1170" s="59" t="s">
        <v>1099</v>
      </c>
      <c r="D1170" s="58">
        <v>157698</v>
      </c>
      <c r="E1170" s="58">
        <v>47.6</v>
      </c>
      <c r="F1170" s="68">
        <v>0.22600000000000001</v>
      </c>
      <c r="G1170" s="58">
        <v>41632</v>
      </c>
      <c r="H1170" s="60">
        <v>177000</v>
      </c>
      <c r="I1170" s="37">
        <f>H1170/'Building data'!$R$6</f>
        <v>12.718989379284574</v>
      </c>
      <c r="J1170" s="61">
        <f t="shared" ref="J1170:J1178" si="86">H1170/$H$14</f>
        <v>0.12069553358336174</v>
      </c>
    </row>
    <row r="1171" spans="1:10" ht="45" x14ac:dyDescent="0.25">
      <c r="C1171" s="1" t="s">
        <v>1100</v>
      </c>
      <c r="D1171">
        <v>28343</v>
      </c>
      <c r="E1171">
        <v>8.6</v>
      </c>
      <c r="F1171" s="67">
        <v>4.1000000000000002E-2</v>
      </c>
      <c r="G1171">
        <v>7483</v>
      </c>
      <c r="H1171" s="37">
        <v>26400</v>
      </c>
      <c r="I1171" s="37">
        <f>H1171/'Building data'!$R$6</f>
        <v>1.8970696023339704</v>
      </c>
      <c r="J1171" s="61">
        <f t="shared" si="86"/>
        <v>1.8002045687009888E-2</v>
      </c>
    </row>
    <row r="1172" spans="1:10" ht="90" x14ac:dyDescent="0.25">
      <c r="C1172" s="1" t="s">
        <v>1071</v>
      </c>
      <c r="D1172">
        <v>11756</v>
      </c>
      <c r="E1172">
        <v>3.5</v>
      </c>
      <c r="F1172" s="67">
        <v>1.7000000000000001E-2</v>
      </c>
      <c r="G1172">
        <v>3104</v>
      </c>
      <c r="H1172" s="37">
        <v>22600</v>
      </c>
      <c r="I1172" s="37">
        <f>H1172/'Building data'!$R$6</f>
        <v>1.6240065535131716</v>
      </c>
      <c r="J1172" s="61">
        <f t="shared" si="86"/>
        <v>1.5410842141152403E-2</v>
      </c>
    </row>
    <row r="1173" spans="1:10" ht="45" x14ac:dyDescent="0.25">
      <c r="C1173" s="1" t="s">
        <v>682</v>
      </c>
      <c r="D1173">
        <v>27955</v>
      </c>
      <c r="E1173">
        <v>8.4</v>
      </c>
      <c r="F1173" s="67">
        <v>0.04</v>
      </c>
      <c r="G1173">
        <v>7380</v>
      </c>
      <c r="H1173" s="37">
        <v>37000</v>
      </c>
      <c r="I1173" s="37">
        <f>H1173/'Building data'!$R$6</f>
        <v>2.6587717911498827</v>
      </c>
      <c r="J1173" s="61">
        <f t="shared" si="86"/>
        <v>2.5230139788612341E-2</v>
      </c>
    </row>
    <row r="1174" spans="1:10" ht="75" x14ac:dyDescent="0.25">
      <c r="C1174" s="1" t="s">
        <v>1101</v>
      </c>
      <c r="D1174">
        <v>15325</v>
      </c>
      <c r="E1174">
        <v>4.5999999999999996</v>
      </c>
      <c r="F1174" s="67">
        <v>2.1999999999999999E-2</v>
      </c>
      <c r="G1174">
        <v>4046</v>
      </c>
      <c r="H1174" s="37">
        <v>19800</v>
      </c>
      <c r="I1174" s="37">
        <f>H1174/'Building data'!$R$6</f>
        <v>1.4228022017504778</v>
      </c>
      <c r="J1174" s="61">
        <f t="shared" si="86"/>
        <v>1.3501534265257416E-2</v>
      </c>
    </row>
    <row r="1175" spans="1:10" x14ac:dyDescent="0.25">
      <c r="A1175" s="62"/>
      <c r="B1175" s="62"/>
      <c r="C1175" s="63" t="s">
        <v>683</v>
      </c>
      <c r="D1175" s="62">
        <v>1020</v>
      </c>
      <c r="E1175" s="62">
        <v>0.3</v>
      </c>
      <c r="F1175" s="69">
        <v>1E-3</v>
      </c>
      <c r="G1175" s="62">
        <v>269</v>
      </c>
      <c r="H1175" s="64">
        <v>3000</v>
      </c>
      <c r="I1175" s="64">
        <f>H1175/'Building data'!$R$6</f>
        <v>0.21557609117431481</v>
      </c>
      <c r="J1175" s="61">
        <f t="shared" si="86"/>
        <v>2.0456870098874871E-3</v>
      </c>
    </row>
    <row r="1176" spans="1:10" ht="18.75" customHeight="1" x14ac:dyDescent="0.25">
      <c r="A1176" s="56" t="s">
        <v>1098</v>
      </c>
      <c r="B1176" s="56" t="s">
        <v>675</v>
      </c>
      <c r="C1176" s="56"/>
      <c r="D1176" s="56"/>
      <c r="E1176" s="56"/>
      <c r="F1176" s="56"/>
      <c r="G1176" s="56"/>
      <c r="H1176" s="56"/>
      <c r="I1176" s="56"/>
      <c r="J1176" s="61">
        <f t="shared" si="86"/>
        <v>0</v>
      </c>
    </row>
    <row r="1177" spans="1:10" ht="30" x14ac:dyDescent="0.25">
      <c r="C1177" s="1" t="s">
        <v>1073</v>
      </c>
      <c r="D1177">
        <v>5178</v>
      </c>
      <c r="E1177">
        <v>1.6</v>
      </c>
      <c r="F1177" s="67">
        <v>7.0000000000000001E-3</v>
      </c>
      <c r="G1177">
        <v>1367</v>
      </c>
      <c r="H1177" s="37">
        <v>120000</v>
      </c>
      <c r="I1177" s="37">
        <f>H1177/'Building data'!$R$6</f>
        <v>8.623043646972592</v>
      </c>
      <c r="J1177" s="61">
        <f t="shared" si="86"/>
        <v>8.1827480395499488E-2</v>
      </c>
    </row>
    <row r="1178" spans="1:10" ht="30" x14ac:dyDescent="0.25">
      <c r="C1178" s="1" t="s">
        <v>1077</v>
      </c>
      <c r="D1178">
        <v>73783</v>
      </c>
      <c r="E1178">
        <v>22.3</v>
      </c>
      <c r="F1178" s="67">
        <v>0.106</v>
      </c>
      <c r="G1178">
        <v>19479</v>
      </c>
      <c r="H1178" s="37">
        <v>1400</v>
      </c>
      <c r="I1178" s="37">
        <f>H1178/'Building data'!$R$6</f>
        <v>0.10060217588134691</v>
      </c>
      <c r="J1178" s="61">
        <f t="shared" si="86"/>
        <v>9.5465393794749406E-4</v>
      </c>
    </row>
    <row r="1179" spans="1:10" x14ac:dyDescent="0.25">
      <c r="G1179" s="65" t="s">
        <v>678</v>
      </c>
      <c r="H1179" s="66">
        <f>SUM(H1170:H1178)</f>
        <v>407200</v>
      </c>
      <c r="I1179" s="66">
        <f>H1179/'Building data'!$R$6</f>
        <v>29.260861442060332</v>
      </c>
      <c r="J1179" s="67"/>
    </row>
    <row r="1182" spans="1:10" ht="18.75" customHeight="1" x14ac:dyDescent="0.25">
      <c r="A1182" s="50" t="s">
        <v>1102</v>
      </c>
      <c r="B1182" s="56" t="s">
        <v>6</v>
      </c>
      <c r="C1182" s="56"/>
      <c r="D1182" s="56"/>
      <c r="E1182" s="56"/>
      <c r="F1182" s="56"/>
      <c r="G1182" s="56"/>
      <c r="H1182" s="56"/>
      <c r="I1182" s="50"/>
      <c r="J1182" s="57"/>
    </row>
    <row r="1183" spans="1:10" ht="75" x14ac:dyDescent="0.25">
      <c r="A1183" s="58"/>
      <c r="B1183" s="58"/>
      <c r="C1183" s="59" t="s">
        <v>1076</v>
      </c>
      <c r="D1183" s="58">
        <v>100236</v>
      </c>
      <c r="E1183" s="58">
        <v>55.2</v>
      </c>
      <c r="F1183" s="68">
        <v>0.26700000000000002</v>
      </c>
      <c r="G1183" s="58">
        <v>26462</v>
      </c>
      <c r="H1183" s="60">
        <v>78000</v>
      </c>
      <c r="I1183" s="37">
        <f>H1183/'Building data'!$R$6</f>
        <v>5.6049783705321854</v>
      </c>
      <c r="J1183" s="61">
        <f t="shared" ref="J1183:J1190" si="87">H1183/$H$14</f>
        <v>5.318786225707467E-2</v>
      </c>
    </row>
    <row r="1184" spans="1:10" ht="45" x14ac:dyDescent="0.25">
      <c r="C1184" s="1" t="s">
        <v>687</v>
      </c>
      <c r="D1184">
        <v>41069</v>
      </c>
      <c r="E1184">
        <v>22.6</v>
      </c>
      <c r="F1184" s="67">
        <v>0.109</v>
      </c>
      <c r="G1184">
        <v>10842</v>
      </c>
      <c r="H1184" s="37">
        <v>16300</v>
      </c>
      <c r="I1184" s="37">
        <f>H1184/'Building data'!$R$6</f>
        <v>1.1712967620471104</v>
      </c>
      <c r="J1184" s="61">
        <f t="shared" si="87"/>
        <v>1.111489942038868E-2</v>
      </c>
    </row>
    <row r="1185" spans="1:10" ht="90" x14ac:dyDescent="0.25">
      <c r="C1185" s="1" t="s">
        <v>1071</v>
      </c>
      <c r="D1185">
        <v>13367</v>
      </c>
      <c r="E1185">
        <v>7.4</v>
      </c>
      <c r="F1185" s="67">
        <v>3.5999999999999997E-2</v>
      </c>
      <c r="G1185">
        <v>3529</v>
      </c>
      <c r="H1185" s="37">
        <v>23900</v>
      </c>
      <c r="I1185" s="37">
        <f>H1185/'Building data'!$R$6</f>
        <v>1.717422859688708</v>
      </c>
      <c r="J1185" s="61">
        <f t="shared" si="87"/>
        <v>1.6297306512103649E-2</v>
      </c>
    </row>
    <row r="1186" spans="1:10" ht="45" x14ac:dyDescent="0.25">
      <c r="C1186" s="1" t="s">
        <v>682</v>
      </c>
      <c r="D1186">
        <v>10281</v>
      </c>
      <c r="E1186">
        <v>5.7</v>
      </c>
      <c r="F1186" s="67">
        <v>2.7E-2</v>
      </c>
      <c r="G1186">
        <v>2714</v>
      </c>
      <c r="H1186" s="37">
        <v>12600</v>
      </c>
      <c r="I1186" s="37">
        <f>H1186/'Building data'!$R$6</f>
        <v>0.90541958293212221</v>
      </c>
      <c r="J1186" s="61">
        <f t="shared" si="87"/>
        <v>8.591885441527447E-3</v>
      </c>
    </row>
    <row r="1187" spans="1:10" x14ac:dyDescent="0.25">
      <c r="A1187" s="62"/>
      <c r="B1187" s="62"/>
      <c r="C1187" s="63" t="s">
        <v>683</v>
      </c>
      <c r="D1187" s="62">
        <v>1676</v>
      </c>
      <c r="E1187" s="62">
        <v>0.9</v>
      </c>
      <c r="F1187" s="69">
        <v>4.0000000000000001E-3</v>
      </c>
      <c r="G1187" s="62">
        <v>442</v>
      </c>
      <c r="H1187" s="64">
        <v>5000</v>
      </c>
      <c r="I1187" s="64">
        <f>H1187/'Building data'!$R$6</f>
        <v>0.35929348529052468</v>
      </c>
      <c r="J1187" s="61">
        <f t="shared" si="87"/>
        <v>3.4094783498124785E-3</v>
      </c>
    </row>
    <row r="1188" spans="1:10" ht="18.75" customHeight="1" x14ac:dyDescent="0.25">
      <c r="A1188" s="56" t="s">
        <v>1102</v>
      </c>
      <c r="B1188" s="56" t="s">
        <v>675</v>
      </c>
      <c r="C1188" s="56"/>
      <c r="D1188" s="56"/>
      <c r="E1188" s="56"/>
      <c r="F1188" s="56"/>
      <c r="G1188" s="56"/>
      <c r="H1188" s="56"/>
      <c r="I1188" s="56"/>
      <c r="J1188" s="61">
        <f t="shared" si="87"/>
        <v>0</v>
      </c>
    </row>
    <row r="1189" spans="1:10" ht="30" x14ac:dyDescent="0.25">
      <c r="C1189" s="1" t="s">
        <v>1073</v>
      </c>
      <c r="D1189">
        <v>3439</v>
      </c>
      <c r="E1189">
        <v>1.9</v>
      </c>
      <c r="F1189" s="67">
        <v>8.9999999999999993E-3</v>
      </c>
      <c r="G1189">
        <v>908</v>
      </c>
      <c r="H1189" s="37">
        <v>66000</v>
      </c>
      <c r="I1189" s="37">
        <f>H1189/'Building data'!$R$6</f>
        <v>4.7426740058349264</v>
      </c>
      <c r="J1189" s="61">
        <f t="shared" si="87"/>
        <v>4.5005114217524719E-2</v>
      </c>
    </row>
    <row r="1190" spans="1:10" ht="30" x14ac:dyDescent="0.25">
      <c r="C1190" s="1" t="s">
        <v>1077</v>
      </c>
      <c r="D1190">
        <v>5133</v>
      </c>
      <c r="E1190">
        <v>2.8</v>
      </c>
      <c r="F1190" s="67">
        <v>1.4E-2</v>
      </c>
      <c r="G1190">
        <v>1355</v>
      </c>
      <c r="H1190" s="37">
        <v>1800</v>
      </c>
      <c r="I1190" s="37">
        <f>H1190/'Building data'!$R$6</f>
        <v>0.12934565470458889</v>
      </c>
      <c r="J1190" s="61">
        <f t="shared" si="87"/>
        <v>1.2274122059324924E-3</v>
      </c>
    </row>
    <row r="1191" spans="1:10" x14ac:dyDescent="0.25">
      <c r="G1191" s="65" t="s">
        <v>678</v>
      </c>
      <c r="H1191" s="66">
        <f>SUM(H1183:H1190)</f>
        <v>203600</v>
      </c>
      <c r="I1191" s="66">
        <f>H1191/'Building data'!$R$6</f>
        <v>14.630430721030166</v>
      </c>
      <c r="J1191" s="67"/>
    </row>
    <row r="1194" spans="1:10" ht="18.75" customHeight="1" x14ac:dyDescent="0.25">
      <c r="A1194" s="50" t="s">
        <v>1103</v>
      </c>
      <c r="B1194" s="56" t="s">
        <v>6</v>
      </c>
      <c r="C1194" s="56"/>
      <c r="D1194" s="56"/>
      <c r="E1194" s="56"/>
      <c r="F1194" s="56"/>
      <c r="G1194" s="56"/>
      <c r="H1194" s="56"/>
      <c r="I1194" s="50"/>
      <c r="J1194" s="57"/>
    </row>
    <row r="1195" spans="1:10" ht="150" x14ac:dyDescent="0.25">
      <c r="A1195" s="58"/>
      <c r="B1195" s="58"/>
      <c r="C1195" s="59" t="s">
        <v>1104</v>
      </c>
      <c r="D1195" s="58">
        <v>265703</v>
      </c>
      <c r="E1195" s="58">
        <v>43.9</v>
      </c>
      <c r="F1195" s="68">
        <v>0.28000000000000003</v>
      </c>
      <c r="G1195" s="58">
        <v>70146</v>
      </c>
      <c r="H1195" s="60">
        <v>290000</v>
      </c>
      <c r="I1195" s="37">
        <f>H1195/'Building data'!$R$6</f>
        <v>20.839022146850432</v>
      </c>
      <c r="J1195" s="61">
        <f t="shared" ref="J1195:J1201" si="88">H1195/$H$14</f>
        <v>0.19774974428912376</v>
      </c>
    </row>
    <row r="1196" spans="1:10" ht="90" x14ac:dyDescent="0.25">
      <c r="C1196" s="1" t="s">
        <v>1105</v>
      </c>
      <c r="D1196">
        <v>31104</v>
      </c>
      <c r="E1196">
        <v>5.0999999999999996</v>
      </c>
      <c r="F1196" s="67">
        <v>3.3000000000000002E-2</v>
      </c>
      <c r="G1196">
        <v>8211</v>
      </c>
      <c r="H1196" s="37">
        <v>37000</v>
      </c>
      <c r="I1196" s="37">
        <f>H1196/'Building data'!$R$6</f>
        <v>2.6587717911498827</v>
      </c>
      <c r="J1196" s="61">
        <f t="shared" si="88"/>
        <v>2.5230139788612341E-2</v>
      </c>
    </row>
    <row r="1197" spans="1:10" ht="90" x14ac:dyDescent="0.25">
      <c r="C1197" s="1" t="s">
        <v>1071</v>
      </c>
      <c r="D1197">
        <v>14486</v>
      </c>
      <c r="E1197">
        <v>2.4</v>
      </c>
      <c r="F1197" s="67">
        <v>3.3000000000000002E-2</v>
      </c>
      <c r="G1197">
        <v>3824</v>
      </c>
      <c r="H1197" s="37">
        <v>23300</v>
      </c>
      <c r="I1197" s="37">
        <f>H1197/'Building data'!$R$6</f>
        <v>1.6743076414538451</v>
      </c>
      <c r="J1197" s="61">
        <f t="shared" si="88"/>
        <v>1.5888169110126152E-2</v>
      </c>
    </row>
    <row r="1198" spans="1:10" ht="45" x14ac:dyDescent="0.25">
      <c r="A1198" s="62"/>
      <c r="B1198" s="62"/>
      <c r="C1198" s="63" t="s">
        <v>682</v>
      </c>
      <c r="D1198" s="62">
        <v>6498</v>
      </c>
      <c r="E1198" s="62">
        <v>1.1000000000000001</v>
      </c>
      <c r="F1198" s="69">
        <v>7.0000000000000001E-3</v>
      </c>
      <c r="G1198" s="62">
        <v>1715</v>
      </c>
      <c r="H1198" s="64">
        <v>8100</v>
      </c>
      <c r="I1198" s="64">
        <f>H1198/'Building data'!$R$6</f>
        <v>0.58205544617064997</v>
      </c>
      <c r="J1198" s="61">
        <f t="shared" si="88"/>
        <v>5.5233549266962157E-3</v>
      </c>
    </row>
    <row r="1199" spans="1:10" ht="18.75" customHeight="1" x14ac:dyDescent="0.25">
      <c r="A1199" s="56" t="s">
        <v>1103</v>
      </c>
      <c r="B1199" s="56" t="s">
        <v>675</v>
      </c>
      <c r="C1199" s="56"/>
      <c r="D1199" s="56"/>
      <c r="E1199" s="56"/>
      <c r="F1199" s="56"/>
      <c r="G1199" s="56"/>
      <c r="H1199" s="56"/>
      <c r="I1199" s="56"/>
      <c r="J1199" s="61">
        <f t="shared" si="88"/>
        <v>0</v>
      </c>
    </row>
    <row r="1200" spans="1:10" ht="30" x14ac:dyDescent="0.25">
      <c r="C1200" s="1" t="s">
        <v>1073</v>
      </c>
      <c r="D1200">
        <v>9262</v>
      </c>
      <c r="E1200">
        <v>1.5</v>
      </c>
      <c r="F1200" s="67">
        <v>0.01</v>
      </c>
      <c r="G1200">
        <v>2445</v>
      </c>
      <c r="H1200" s="37">
        <v>136500</v>
      </c>
      <c r="I1200" s="37">
        <f>H1200/'Building data'!$R$6</f>
        <v>9.808712148431324</v>
      </c>
      <c r="J1200" s="61">
        <f t="shared" si="88"/>
        <v>9.3078758949880672E-2</v>
      </c>
    </row>
    <row r="1201" spans="1:10" ht="30" x14ac:dyDescent="0.25">
      <c r="C1201" s="1" t="s">
        <v>1077</v>
      </c>
      <c r="D1201">
        <v>12300</v>
      </c>
      <c r="E1201">
        <v>2</v>
      </c>
      <c r="F1201" s="67">
        <v>1.2999999999999999E-2</v>
      </c>
      <c r="G1201">
        <v>3247.2</v>
      </c>
      <c r="H1201" s="37">
        <v>1100</v>
      </c>
      <c r="I1201" s="37">
        <f>H1201/'Building data'!$R$6</f>
        <v>7.9044566763915428E-2</v>
      </c>
      <c r="J1201" s="61">
        <f t="shared" si="88"/>
        <v>7.5008523695874532E-4</v>
      </c>
    </row>
    <row r="1202" spans="1:10" x14ac:dyDescent="0.25">
      <c r="G1202" s="65" t="s">
        <v>678</v>
      </c>
      <c r="H1202" s="66">
        <f>SUM(H1195:H1201)</f>
        <v>496000</v>
      </c>
      <c r="I1202" s="66">
        <f>H1202/'Building data'!$R$6</f>
        <v>35.641913740820051</v>
      </c>
      <c r="J1202" s="67"/>
    </row>
    <row r="1205" spans="1:10" ht="18.75" customHeight="1" x14ac:dyDescent="0.25">
      <c r="A1205" s="50" t="s">
        <v>1106</v>
      </c>
      <c r="B1205" s="56" t="s">
        <v>6</v>
      </c>
      <c r="C1205" s="56"/>
      <c r="D1205" s="56"/>
      <c r="E1205" s="56"/>
      <c r="F1205" s="56"/>
      <c r="G1205" s="56"/>
      <c r="H1205" s="56"/>
      <c r="I1205" s="50"/>
      <c r="J1205" s="57"/>
    </row>
    <row r="1206" spans="1:10" ht="75" x14ac:dyDescent="0.25">
      <c r="A1206" s="58"/>
      <c r="B1206" s="58"/>
      <c r="C1206" s="59" t="s">
        <v>1076</v>
      </c>
      <c r="D1206" s="58">
        <v>60193</v>
      </c>
      <c r="E1206" s="58">
        <v>52.3</v>
      </c>
      <c r="F1206" s="68">
        <v>0.25740000000000002</v>
      </c>
      <c r="G1206" s="58">
        <v>15891</v>
      </c>
      <c r="H1206" s="60">
        <v>61700</v>
      </c>
      <c r="I1206" s="37">
        <f>H1206/'Building data'!$R$6</f>
        <v>4.4336816084850748</v>
      </c>
      <c r="J1206" s="61">
        <f t="shared" ref="J1206:J1212" si="89">H1206/$H$14</f>
        <v>4.207296283668599E-2</v>
      </c>
    </row>
    <row r="1207" spans="1:10" ht="45" x14ac:dyDescent="0.25">
      <c r="C1207" s="1" t="s">
        <v>687</v>
      </c>
      <c r="D1207">
        <v>31942</v>
      </c>
      <c r="E1207">
        <v>27.8</v>
      </c>
      <c r="F1207" s="67">
        <v>0.1366</v>
      </c>
      <c r="G1207">
        <v>8433</v>
      </c>
      <c r="H1207" s="37">
        <v>13200</v>
      </c>
      <c r="I1207" s="37">
        <f>H1207/'Building data'!$R$6</f>
        <v>0.94853480116698519</v>
      </c>
      <c r="J1207" s="61">
        <f t="shared" si="89"/>
        <v>9.0010228435049439E-3</v>
      </c>
    </row>
    <row r="1208" spans="1:10" ht="90" x14ac:dyDescent="0.25">
      <c r="C1208" s="1" t="s">
        <v>1071</v>
      </c>
      <c r="D1208">
        <v>8050</v>
      </c>
      <c r="E1208">
        <v>7</v>
      </c>
      <c r="F1208" s="67">
        <v>3.44E-2</v>
      </c>
      <c r="G1208">
        <v>2125</v>
      </c>
      <c r="H1208" s="37">
        <v>13600</v>
      </c>
      <c r="I1208" s="37">
        <f>H1208/'Building data'!$R$6</f>
        <v>0.97727827999022721</v>
      </c>
      <c r="J1208" s="61">
        <f t="shared" si="89"/>
        <v>9.2737811114899423E-3</v>
      </c>
    </row>
    <row r="1209" spans="1:10" ht="45" x14ac:dyDescent="0.25">
      <c r="C1209" s="1" t="s">
        <v>682</v>
      </c>
      <c r="D1209">
        <v>7683</v>
      </c>
      <c r="E1209">
        <v>6.7</v>
      </c>
      <c r="F1209" s="67">
        <v>3.2800000000000003E-2</v>
      </c>
      <c r="G1209">
        <v>2028</v>
      </c>
      <c r="H1209" s="37">
        <v>9400</v>
      </c>
      <c r="I1209" s="37">
        <f>H1209/'Building data'!$R$6</f>
        <v>0.67547175234618639</v>
      </c>
      <c r="J1209" s="61">
        <f t="shared" si="89"/>
        <v>6.4098192976474603E-3</v>
      </c>
    </row>
    <row r="1210" spans="1:10" x14ac:dyDescent="0.25">
      <c r="A1210" s="62"/>
      <c r="B1210" s="62"/>
      <c r="C1210" s="63" t="s">
        <v>683</v>
      </c>
      <c r="D1210" s="62">
        <v>499</v>
      </c>
      <c r="E1210" s="62">
        <v>0.4</v>
      </c>
      <c r="F1210" s="69">
        <v>2.0999999999999999E-3</v>
      </c>
      <c r="G1210" s="62">
        <v>132</v>
      </c>
      <c r="H1210" s="64">
        <v>2000</v>
      </c>
      <c r="I1210" s="64">
        <f>H1210/'Building data'!$R$6</f>
        <v>0.14371739411620987</v>
      </c>
      <c r="J1210" s="61">
        <f t="shared" si="89"/>
        <v>1.3637913399249914E-3</v>
      </c>
    </row>
    <row r="1211" spans="1:10" ht="18.75" customHeight="1" x14ac:dyDescent="0.25">
      <c r="A1211" s="56" t="s">
        <v>1106</v>
      </c>
      <c r="B1211" s="56" t="s">
        <v>675</v>
      </c>
      <c r="C1211" s="56"/>
      <c r="D1211" s="56"/>
      <c r="E1211" s="56"/>
      <c r="F1211" s="56"/>
      <c r="G1211" s="56"/>
      <c r="H1211" s="56"/>
      <c r="I1211" s="56"/>
      <c r="J1211" s="61">
        <f t="shared" si="89"/>
        <v>0</v>
      </c>
    </row>
    <row r="1212" spans="1:10" ht="30" x14ac:dyDescent="0.25">
      <c r="C1212" s="1" t="s">
        <v>1073</v>
      </c>
      <c r="D1212">
        <v>2390</v>
      </c>
      <c r="E1212">
        <v>2.1</v>
      </c>
      <c r="F1212" s="67">
        <v>1.0200000000000001E-2</v>
      </c>
      <c r="G1212">
        <v>631</v>
      </c>
      <c r="H1212" s="37">
        <v>36000</v>
      </c>
      <c r="I1212" s="37">
        <f>H1212/'Building data'!$R$6</f>
        <v>2.5869130940917779</v>
      </c>
      <c r="J1212" s="61">
        <f t="shared" si="89"/>
        <v>2.4548244118649847E-2</v>
      </c>
    </row>
    <row r="1213" spans="1:10" x14ac:dyDescent="0.25">
      <c r="G1213" s="65" t="s">
        <v>678</v>
      </c>
      <c r="H1213" s="66">
        <f>SUM(H1206:H1212)</f>
        <v>135900</v>
      </c>
      <c r="I1213" s="66">
        <f>H1213/'Building data'!$R$6</f>
        <v>9.7655969301964607</v>
      </c>
      <c r="J1213" s="67"/>
    </row>
  </sheetData>
  <mergeCells count="1">
    <mergeCell ref="B1:H1"/>
  </mergeCells>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zoomScaleNormal="100" workbookViewId="0"/>
  </sheetViews>
  <sheetFormatPr defaultRowHeight="15" x14ac:dyDescent="0.25"/>
  <cols>
    <col min="1" max="1" width="48" customWidth="1"/>
    <col min="2" max="2" width="22.140625" customWidth="1"/>
    <col min="3" max="1025" width="8.5703125" customWidth="1"/>
  </cols>
  <sheetData>
    <row r="1" spans="1:2" x14ac:dyDescent="0.25">
      <c r="A1" s="76" t="s">
        <v>19</v>
      </c>
      <c r="B1" s="76" t="s">
        <v>654</v>
      </c>
    </row>
    <row r="2" spans="1:2" x14ac:dyDescent="0.25">
      <c r="A2" s="77" t="s">
        <v>74</v>
      </c>
      <c r="B2" s="77"/>
    </row>
    <row r="3" spans="1:2" x14ac:dyDescent="0.25">
      <c r="A3" s="78" t="s">
        <v>1107</v>
      </c>
      <c r="B3" s="78"/>
    </row>
    <row r="4" spans="1:2" x14ac:dyDescent="0.25">
      <c r="A4" s="77" t="s">
        <v>89</v>
      </c>
      <c r="B4" s="77"/>
    </row>
    <row r="5" spans="1:2" x14ac:dyDescent="0.25">
      <c r="A5" t="s">
        <v>1108</v>
      </c>
    </row>
    <row r="6" spans="1:2" x14ac:dyDescent="0.25">
      <c r="A6" t="s">
        <v>63</v>
      </c>
    </row>
    <row r="8" spans="1:2" x14ac:dyDescent="0.25">
      <c r="A8" t="s">
        <v>654</v>
      </c>
    </row>
    <row r="9" spans="1:2" x14ac:dyDescent="0.25">
      <c r="A9" t="s">
        <v>1109</v>
      </c>
    </row>
    <row r="10" spans="1:2" x14ac:dyDescent="0.25">
      <c r="A10" t="s">
        <v>65</v>
      </c>
    </row>
    <row r="11" spans="1:2" x14ac:dyDescent="0.25">
      <c r="A11" t="s">
        <v>90</v>
      </c>
    </row>
    <row r="13" spans="1:2" x14ac:dyDescent="0.25">
      <c r="A13" t="s">
        <v>654</v>
      </c>
    </row>
    <row r="14" spans="1:2" x14ac:dyDescent="0.25">
      <c r="A14" t="s">
        <v>28</v>
      </c>
    </row>
    <row r="15" spans="1:2" x14ac:dyDescent="0.25">
      <c r="A15" t="s">
        <v>1110</v>
      </c>
    </row>
    <row r="16" spans="1:2" x14ac:dyDescent="0.25">
      <c r="A16" t="s">
        <v>66</v>
      </c>
    </row>
    <row r="17" spans="1:1" x14ac:dyDescent="0.25">
      <c r="A17" t="s">
        <v>91</v>
      </c>
    </row>
  </sheetData>
  <pageMargins left="0.7" right="0.7" top="0.75" bottom="0.75" header="0.51180555555555496" footer="0.51180555555555496"/>
  <pageSetup firstPageNumber="0" orientation="portrait" horizontalDpi="300" verticalDpi="300"/>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2"/>
  <sheetViews>
    <sheetView zoomScaleNormal="100" workbookViewId="0">
      <selection activeCell="F1" sqref="F1"/>
    </sheetView>
  </sheetViews>
  <sheetFormatPr defaultRowHeight="15" x14ac:dyDescent="0.25"/>
  <cols>
    <col min="1" max="1" width="40" customWidth="1"/>
    <col min="2" max="2" width="23.85546875" customWidth="1"/>
    <col min="3" max="3" width="11.42578125"/>
    <col min="4" max="5" width="8.5703125" customWidth="1"/>
    <col min="6" max="6" width="18.28515625" bestFit="1" customWidth="1"/>
    <col min="7" max="1025" width="8.5703125" customWidth="1"/>
  </cols>
  <sheetData>
    <row r="1" spans="1:6" x14ac:dyDescent="0.25">
      <c r="A1" s="79" t="s">
        <v>1111</v>
      </c>
      <c r="B1" s="79" t="s">
        <v>1112</v>
      </c>
      <c r="C1" s="79" t="s">
        <v>654</v>
      </c>
      <c r="E1" s="80" t="s">
        <v>1113</v>
      </c>
      <c r="F1" s="80" t="s">
        <v>11</v>
      </c>
    </row>
    <row r="2" spans="1:6" x14ac:dyDescent="0.25">
      <c r="A2" t="s">
        <v>1114</v>
      </c>
      <c r="B2">
        <v>3</v>
      </c>
      <c r="F2">
        <v>110</v>
      </c>
    </row>
    <row r="3" spans="1:6" x14ac:dyDescent="0.25">
      <c r="A3" t="s">
        <v>73</v>
      </c>
      <c r="B3">
        <v>2.5</v>
      </c>
      <c r="E3">
        <v>13</v>
      </c>
      <c r="F3" s="48" t="s">
        <v>1115</v>
      </c>
    </row>
    <row r="4" spans="1:6" x14ac:dyDescent="0.25">
      <c r="A4" t="s">
        <v>210</v>
      </c>
      <c r="B4">
        <v>2.48</v>
      </c>
      <c r="E4">
        <v>1</v>
      </c>
      <c r="F4" s="48" t="s">
        <v>1115</v>
      </c>
    </row>
    <row r="5" spans="1:6" x14ac:dyDescent="0.25">
      <c r="A5" t="s">
        <v>172</v>
      </c>
      <c r="B5">
        <v>2.75</v>
      </c>
      <c r="E5">
        <v>1</v>
      </c>
      <c r="F5" s="48" t="s">
        <v>1115</v>
      </c>
    </row>
    <row r="6" spans="1:6" x14ac:dyDescent="0.25">
      <c r="A6" t="s">
        <v>175</v>
      </c>
      <c r="B6">
        <v>2.8</v>
      </c>
      <c r="E6">
        <v>1</v>
      </c>
      <c r="F6" s="48" t="s">
        <v>1115</v>
      </c>
    </row>
    <row r="7" spans="1:6" x14ac:dyDescent="0.25">
      <c r="A7" t="s">
        <v>97</v>
      </c>
      <c r="B7">
        <v>2.63</v>
      </c>
      <c r="E7">
        <v>1</v>
      </c>
      <c r="F7" s="48" t="s">
        <v>1115</v>
      </c>
    </row>
    <row r="8" spans="1:6" x14ac:dyDescent="0.25">
      <c r="A8" t="s">
        <v>105</v>
      </c>
      <c r="B8">
        <v>2.5</v>
      </c>
      <c r="E8">
        <v>6</v>
      </c>
      <c r="F8" s="48" t="s">
        <v>1115</v>
      </c>
    </row>
    <row r="9" spans="1:6" x14ac:dyDescent="0.25">
      <c r="A9" t="s">
        <v>126</v>
      </c>
      <c r="B9">
        <v>2.65</v>
      </c>
      <c r="E9">
        <v>1</v>
      </c>
      <c r="F9" s="48" t="s">
        <v>1115</v>
      </c>
    </row>
    <row r="10" spans="1:6" x14ac:dyDescent="0.25">
      <c r="A10" t="s">
        <v>129</v>
      </c>
      <c r="B10">
        <v>2.64</v>
      </c>
      <c r="E10">
        <v>1</v>
      </c>
      <c r="F10" s="48" t="s">
        <v>1115</v>
      </c>
    </row>
    <row r="11" spans="1:6" x14ac:dyDescent="0.25">
      <c r="A11" t="s">
        <v>135</v>
      </c>
      <c r="B11">
        <v>2.7</v>
      </c>
      <c r="E11">
        <v>1</v>
      </c>
      <c r="F11" s="48" t="s">
        <v>1115</v>
      </c>
    </row>
    <row r="12" spans="1:6" x14ac:dyDescent="0.25">
      <c r="A12" t="s">
        <v>253</v>
      </c>
      <c r="B12">
        <v>2.69</v>
      </c>
      <c r="E12">
        <v>1</v>
      </c>
      <c r="F12" s="48" t="s">
        <v>1115</v>
      </c>
    </row>
    <row r="13" spans="1:6" x14ac:dyDescent="0.25">
      <c r="A13" t="s">
        <v>1116</v>
      </c>
      <c r="B13">
        <v>2.7</v>
      </c>
      <c r="F13">
        <v>0</v>
      </c>
    </row>
    <row r="14" spans="1:6" x14ac:dyDescent="0.25">
      <c r="A14" t="s">
        <v>199</v>
      </c>
      <c r="B14">
        <v>2.5499999999999998</v>
      </c>
      <c r="E14">
        <v>1</v>
      </c>
      <c r="F14">
        <v>464</v>
      </c>
    </row>
    <row r="15" spans="1:6" x14ac:dyDescent="0.25">
      <c r="A15" t="s">
        <v>282</v>
      </c>
      <c r="B15">
        <v>2.5</v>
      </c>
      <c r="E15">
        <v>4</v>
      </c>
      <c r="F15">
        <v>464</v>
      </c>
    </row>
    <row r="16" spans="1:6" x14ac:dyDescent="0.25">
      <c r="A16" t="s">
        <v>148</v>
      </c>
      <c r="B16">
        <v>2.5</v>
      </c>
      <c r="E16">
        <v>6</v>
      </c>
      <c r="F16">
        <v>467</v>
      </c>
    </row>
    <row r="17" spans="1:6" x14ac:dyDescent="0.25">
      <c r="A17" t="s">
        <v>184</v>
      </c>
      <c r="B17">
        <v>2.95</v>
      </c>
      <c r="E17">
        <v>1</v>
      </c>
      <c r="F17">
        <v>0</v>
      </c>
    </row>
    <row r="18" spans="1:6" x14ac:dyDescent="0.25">
      <c r="A18" t="s">
        <v>79</v>
      </c>
      <c r="B18">
        <v>2.5</v>
      </c>
      <c r="E18">
        <v>5</v>
      </c>
      <c r="F18">
        <v>103</v>
      </c>
    </row>
    <row r="19" spans="1:6" x14ac:dyDescent="0.25">
      <c r="A19" t="s">
        <v>138</v>
      </c>
      <c r="B19">
        <v>2.4500000000000002</v>
      </c>
      <c r="E19">
        <v>1</v>
      </c>
      <c r="F19">
        <v>103</v>
      </c>
    </row>
    <row r="20" spans="1:6" x14ac:dyDescent="0.25">
      <c r="A20" t="s">
        <v>111</v>
      </c>
      <c r="B20">
        <v>2.5</v>
      </c>
      <c r="E20">
        <v>3</v>
      </c>
      <c r="F20">
        <v>104</v>
      </c>
    </row>
    <row r="21" spans="1:6" x14ac:dyDescent="0.25">
      <c r="A21" t="s">
        <v>310</v>
      </c>
      <c r="B21">
        <v>2.5499999999999998</v>
      </c>
      <c r="E21">
        <v>1</v>
      </c>
      <c r="F21">
        <v>104</v>
      </c>
    </row>
    <row r="22" spans="1:6" x14ac:dyDescent="0.25">
      <c r="A22" t="s">
        <v>1117</v>
      </c>
      <c r="F22">
        <v>102</v>
      </c>
    </row>
    <row r="23" spans="1:6" ht="15.75" x14ac:dyDescent="0.25">
      <c r="A23" t="s">
        <v>62</v>
      </c>
      <c r="F23" s="81">
        <v>101</v>
      </c>
    </row>
    <row r="24" spans="1:6" x14ac:dyDescent="0.25">
      <c r="A24" t="s">
        <v>145</v>
      </c>
      <c r="B24">
        <v>2.56</v>
      </c>
      <c r="E24">
        <v>1</v>
      </c>
      <c r="F24">
        <v>602</v>
      </c>
    </row>
    <row r="25" spans="1:6" x14ac:dyDescent="0.25">
      <c r="A25" t="s">
        <v>164</v>
      </c>
      <c r="B25">
        <v>2.58</v>
      </c>
      <c r="E25">
        <v>1</v>
      </c>
      <c r="F25">
        <v>602</v>
      </c>
    </row>
    <row r="26" spans="1:6" x14ac:dyDescent="0.25">
      <c r="A26" t="s">
        <v>169</v>
      </c>
      <c r="B26">
        <v>2.5</v>
      </c>
      <c r="E26">
        <v>3</v>
      </c>
      <c r="F26">
        <v>602</v>
      </c>
    </row>
    <row r="27" spans="1:6" x14ac:dyDescent="0.25">
      <c r="A27" t="s">
        <v>154</v>
      </c>
      <c r="B27">
        <v>2.6</v>
      </c>
      <c r="E27">
        <v>1</v>
      </c>
      <c r="F27">
        <v>119</v>
      </c>
    </row>
    <row r="28" spans="1:6" x14ac:dyDescent="0.25">
      <c r="A28" t="s">
        <v>279</v>
      </c>
      <c r="B28">
        <v>2.5</v>
      </c>
      <c r="E28">
        <v>1</v>
      </c>
      <c r="F28">
        <v>119</v>
      </c>
    </row>
    <row r="29" spans="1:6" x14ac:dyDescent="0.25">
      <c r="A29" t="s">
        <v>239</v>
      </c>
      <c r="B29">
        <v>2.5</v>
      </c>
      <c r="E29">
        <v>1</v>
      </c>
      <c r="F29">
        <v>105</v>
      </c>
    </row>
    <row r="30" spans="1:6" x14ac:dyDescent="0.25">
      <c r="A30" t="s">
        <v>187</v>
      </c>
      <c r="B30">
        <v>3.2</v>
      </c>
      <c r="E30">
        <v>2</v>
      </c>
      <c r="F30">
        <v>0</v>
      </c>
    </row>
    <row r="31" spans="1:6" x14ac:dyDescent="0.25">
      <c r="A31" t="s">
        <v>272</v>
      </c>
      <c r="B31">
        <v>3.1</v>
      </c>
      <c r="E31">
        <v>1</v>
      </c>
      <c r="F31">
        <v>0</v>
      </c>
    </row>
    <row r="32" spans="1:6" x14ac:dyDescent="0.25">
      <c r="A32" t="s">
        <v>248</v>
      </c>
      <c r="B32">
        <v>3.14</v>
      </c>
      <c r="E32">
        <v>1</v>
      </c>
      <c r="F32">
        <v>0</v>
      </c>
    </row>
    <row r="33" spans="1:6" x14ac:dyDescent="0.25">
      <c r="A33" t="s">
        <v>242</v>
      </c>
      <c r="B33">
        <v>2.87</v>
      </c>
      <c r="E33">
        <v>1</v>
      </c>
      <c r="F33">
        <v>0</v>
      </c>
    </row>
    <row r="34" spans="1:6" x14ac:dyDescent="0.25">
      <c r="A34" t="s">
        <v>245</v>
      </c>
      <c r="B34">
        <v>2.8</v>
      </c>
      <c r="E34">
        <v>1</v>
      </c>
      <c r="F34">
        <v>0</v>
      </c>
    </row>
    <row r="35" spans="1:6" x14ac:dyDescent="0.25">
      <c r="A35" t="s">
        <v>299</v>
      </c>
      <c r="B35">
        <v>2.9</v>
      </c>
      <c r="E35">
        <v>1</v>
      </c>
      <c r="F35">
        <v>0</v>
      </c>
    </row>
    <row r="36" spans="1:6" x14ac:dyDescent="0.25">
      <c r="A36" t="s">
        <v>265</v>
      </c>
      <c r="B36">
        <v>2.7</v>
      </c>
      <c r="E36">
        <v>1</v>
      </c>
      <c r="F36">
        <v>0</v>
      </c>
    </row>
    <row r="37" spans="1:6" x14ac:dyDescent="0.25">
      <c r="A37" t="s">
        <v>94</v>
      </c>
      <c r="B37">
        <v>2.95</v>
      </c>
      <c r="E37">
        <v>2</v>
      </c>
      <c r="F37">
        <v>0</v>
      </c>
    </row>
    <row r="38" spans="1:6" x14ac:dyDescent="0.25">
      <c r="A38" t="s">
        <v>82</v>
      </c>
      <c r="B38">
        <v>2.58</v>
      </c>
      <c r="E38">
        <v>1</v>
      </c>
      <c r="F38">
        <v>0</v>
      </c>
    </row>
    <row r="39" spans="1:6" x14ac:dyDescent="0.25">
      <c r="A39" t="s">
        <v>202</v>
      </c>
      <c r="B39">
        <v>2.8</v>
      </c>
      <c r="E39">
        <v>1</v>
      </c>
      <c r="F39">
        <v>0</v>
      </c>
    </row>
    <row r="40" spans="1:6" x14ac:dyDescent="0.25">
      <c r="A40" t="s">
        <v>236</v>
      </c>
      <c r="B40">
        <v>2.78</v>
      </c>
      <c r="E40">
        <v>1</v>
      </c>
      <c r="F40">
        <v>0</v>
      </c>
    </row>
    <row r="41" spans="1:6" x14ac:dyDescent="0.25">
      <c r="A41" t="s">
        <v>180</v>
      </c>
      <c r="B41">
        <v>2.75</v>
      </c>
      <c r="E41">
        <v>1</v>
      </c>
      <c r="F41">
        <v>0</v>
      </c>
    </row>
    <row r="42" spans="1:6" x14ac:dyDescent="0.25">
      <c r="A42" t="s">
        <v>215</v>
      </c>
      <c r="B42">
        <v>2.65</v>
      </c>
      <c r="E42">
        <v>1</v>
      </c>
      <c r="F42">
        <v>0</v>
      </c>
    </row>
    <row r="43" spans="1:6" x14ac:dyDescent="0.25">
      <c r="A43" t="s">
        <v>205</v>
      </c>
      <c r="B43">
        <v>2.63</v>
      </c>
      <c r="E43">
        <v>1</v>
      </c>
      <c r="F43">
        <v>0</v>
      </c>
    </row>
    <row r="44" spans="1:6" x14ac:dyDescent="0.25">
      <c r="A44" t="s">
        <v>151</v>
      </c>
      <c r="B44">
        <v>2.5499999999999998</v>
      </c>
      <c r="E44">
        <v>1</v>
      </c>
      <c r="F44">
        <v>0</v>
      </c>
    </row>
    <row r="45" spans="1:6" x14ac:dyDescent="0.25">
      <c r="A45" t="s">
        <v>159</v>
      </c>
      <c r="B45">
        <v>2.5</v>
      </c>
      <c r="E45">
        <v>4</v>
      </c>
      <c r="F45">
        <v>0</v>
      </c>
    </row>
    <row r="46" spans="1:6" x14ac:dyDescent="0.25">
      <c r="A46" t="s">
        <v>260</v>
      </c>
      <c r="B46">
        <v>2.85</v>
      </c>
      <c r="E46">
        <v>1</v>
      </c>
      <c r="F46">
        <v>0</v>
      </c>
    </row>
    <row r="47" spans="1:6" x14ac:dyDescent="0.25">
      <c r="A47" t="s">
        <v>192</v>
      </c>
      <c r="B47">
        <v>3.3</v>
      </c>
      <c r="E47">
        <v>1</v>
      </c>
      <c r="F47">
        <v>0</v>
      </c>
    </row>
    <row r="48" spans="1:6" x14ac:dyDescent="0.25">
      <c r="A48" t="s">
        <v>218</v>
      </c>
      <c r="B48">
        <v>3.1</v>
      </c>
      <c r="E48">
        <v>2</v>
      </c>
      <c r="F48">
        <v>0</v>
      </c>
    </row>
    <row r="49" spans="1:6" x14ac:dyDescent="0.25">
      <c r="A49" t="s">
        <v>221</v>
      </c>
      <c r="B49">
        <v>3</v>
      </c>
      <c r="E49">
        <v>1</v>
      </c>
      <c r="F49">
        <v>0</v>
      </c>
    </row>
    <row r="50" spans="1:6" x14ac:dyDescent="0.25">
      <c r="A50" t="s">
        <v>1118</v>
      </c>
      <c r="F50">
        <v>0</v>
      </c>
    </row>
    <row r="51" spans="1:6" x14ac:dyDescent="0.25">
      <c r="A51" t="s">
        <v>1119</v>
      </c>
      <c r="F51">
        <v>0</v>
      </c>
    </row>
    <row r="52" spans="1:6" x14ac:dyDescent="0.25">
      <c r="A52" t="s">
        <v>108</v>
      </c>
      <c r="B52">
        <v>2.5</v>
      </c>
      <c r="E52">
        <v>1</v>
      </c>
      <c r="F52">
        <v>0</v>
      </c>
    </row>
    <row r="53" spans="1:6" x14ac:dyDescent="0.25">
      <c r="A53" t="s">
        <v>114</v>
      </c>
      <c r="B53">
        <v>2.9</v>
      </c>
      <c r="E53">
        <v>1</v>
      </c>
      <c r="F53">
        <v>0</v>
      </c>
    </row>
    <row r="54" spans="1:6" x14ac:dyDescent="0.25">
      <c r="A54" t="s">
        <v>87</v>
      </c>
      <c r="B54">
        <v>3</v>
      </c>
      <c r="E54">
        <v>1</v>
      </c>
      <c r="F54">
        <v>0</v>
      </c>
    </row>
    <row r="55" spans="1:6" x14ac:dyDescent="0.25">
      <c r="A55" t="s">
        <v>1120</v>
      </c>
      <c r="B55">
        <v>2.4</v>
      </c>
      <c r="F55">
        <v>0</v>
      </c>
    </row>
    <row r="56" spans="1:6" x14ac:dyDescent="0.25">
      <c r="A56" t="s">
        <v>119</v>
      </c>
      <c r="B56">
        <v>3.02</v>
      </c>
      <c r="E56">
        <v>1</v>
      </c>
      <c r="F56">
        <v>0</v>
      </c>
    </row>
    <row r="57" spans="1:6" x14ac:dyDescent="0.25">
      <c r="A57" t="s">
        <v>132</v>
      </c>
      <c r="B57">
        <v>3</v>
      </c>
      <c r="E57">
        <v>2</v>
      </c>
      <c r="F57">
        <v>0</v>
      </c>
    </row>
    <row r="58" spans="1:6" x14ac:dyDescent="0.25">
      <c r="A58" t="s">
        <v>224</v>
      </c>
      <c r="B58">
        <v>3.15</v>
      </c>
      <c r="E58">
        <v>1</v>
      </c>
      <c r="F58">
        <v>0</v>
      </c>
    </row>
    <row r="59" spans="1:6" x14ac:dyDescent="0.25">
      <c r="A59" t="s">
        <v>227</v>
      </c>
      <c r="B59">
        <v>2.95</v>
      </c>
      <c r="E59">
        <v>1</v>
      </c>
      <c r="F59">
        <v>0</v>
      </c>
    </row>
    <row r="60" spans="1:6" x14ac:dyDescent="0.25">
      <c r="A60" t="s">
        <v>1121</v>
      </c>
      <c r="B60">
        <v>2.58</v>
      </c>
      <c r="F60">
        <v>0</v>
      </c>
    </row>
    <row r="62" spans="1:6" x14ac:dyDescent="0.25">
      <c r="D62" s="50" t="s">
        <v>1122</v>
      </c>
      <c r="E62" s="50">
        <f>SUM(E3:E60)</f>
        <v>91</v>
      </c>
    </row>
  </sheetData>
  <pageMargins left="0.7" right="0.7" top="0.75" bottom="0.75" header="0.51180555555555496" footer="0.51180555555555496"/>
  <pageSetup firstPageNumber="0"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afab6f1-3ed2-4e0b-89e3-62eeaea5023b">
      <Terms xmlns="http://schemas.microsoft.com/office/infopath/2007/PartnerControls"/>
    </lcf76f155ced4ddcb4097134ff3c332f>
    <TaxCatchAll xmlns="536c5ad8-ba57-478a-a97e-a012dd96d2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353C12E1F8E75A4583EBD6050B380403" ma:contentTypeVersion="13" ma:contentTypeDescription="Δημιουργία νέου εγγράφου" ma:contentTypeScope="" ma:versionID="f433a28175c60f3143e1b9d425f47611">
  <xsd:schema xmlns:xsd="http://www.w3.org/2001/XMLSchema" xmlns:xs="http://www.w3.org/2001/XMLSchema" xmlns:p="http://schemas.microsoft.com/office/2006/metadata/properties" xmlns:ns2="1afab6f1-3ed2-4e0b-89e3-62eeaea5023b" xmlns:ns3="536c5ad8-ba57-478a-a97e-a012dd96d2e7" targetNamespace="http://schemas.microsoft.com/office/2006/metadata/properties" ma:root="true" ma:fieldsID="c3a431a316169a6fb7dce34445c6607b" ns2:_="" ns3:_="">
    <xsd:import namespace="1afab6f1-3ed2-4e0b-89e3-62eeaea5023b"/>
    <xsd:import namespace="536c5ad8-ba57-478a-a97e-a012dd96d2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fab6f1-3ed2-4e0b-89e3-62eeaea502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Ετικέτες εικόνας" ma:readOnly="false" ma:fieldId="{5cf76f15-5ced-4ddc-b409-7134ff3c332f}" ma:taxonomyMulti="true" ma:sspId="fed25f8e-50e6-4137-9d04-02130354ac1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c5ad8-ba57-478a-a97e-a012dd96d2e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468c6a42-a569-4f24-9692-56a2f94238d0}" ma:internalName="TaxCatchAll" ma:showField="CatchAllData" ma:web="536c5ad8-ba57-478a-a97e-a012dd96d2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0C7D59-2A2A-4761-8602-60D883CB83D5}">
  <ds:schemaRefs>
    <ds:schemaRef ds:uri="http://schemas.microsoft.com/office/2006/documentManagement/types"/>
    <ds:schemaRef ds:uri="http://purl.org/dc/dcmitype/"/>
    <ds:schemaRef ds:uri="536c5ad8-ba57-478a-a97e-a012dd96d2e7"/>
    <ds:schemaRef ds:uri="http://schemas.microsoft.com/office/2006/metadata/properties"/>
    <ds:schemaRef ds:uri="http://purl.org/dc/terms/"/>
    <ds:schemaRef ds:uri="http://schemas.openxmlformats.org/package/2006/metadata/core-properties"/>
    <ds:schemaRef ds:uri="http://www.w3.org/XML/1998/namespace"/>
    <ds:schemaRef ds:uri="1afab6f1-3ed2-4e0b-89e3-62eeaea5023b"/>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1E3E77EF-D41B-4E2F-86D5-6A47091EC8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fab6f1-3ed2-4e0b-89e3-62eeaea5023b"/>
    <ds:schemaRef ds:uri="536c5ad8-ba57-478a-a97e-a012dd96d2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24B8D3-13AB-4E1D-B7D6-5A19507D1A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Building data</vt:lpstr>
      <vt:lpstr>Building envelope</vt:lpstr>
      <vt:lpstr>Energy efficiency measures</vt:lpstr>
      <vt:lpstr>Type of heating</vt:lpstr>
      <vt:lpstr>Building 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dc:creator>
  <cp:keywords/>
  <dc:description/>
  <cp:lastModifiedBy>Βασίλειος Μιχαλακόπουλος</cp:lastModifiedBy>
  <cp:revision>812</cp:revision>
  <dcterms:created xsi:type="dcterms:W3CDTF">2022-03-07T08:00:25Z</dcterms:created>
  <dcterms:modified xsi:type="dcterms:W3CDTF">2022-11-22T16:07:31Z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0x010100353C12E1F8E75A4583EBD6050B380403</vt:lpwstr>
  </property>
  <property fmtid="{D5CDD505-2E9C-101B-9397-08002B2CF9AE}" pid="4" name="MediaServiceImageTags">
    <vt:lpwstr/>
  </property>
  <property fmtid="{D5CDD505-2E9C-101B-9397-08002B2CF9AE}" pid="5" name="Order">
    <vt:r8>5200</vt:r8>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ies>
</file>