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142569335142ba/Desktop/"/>
    </mc:Choice>
  </mc:AlternateContent>
  <xr:revisionPtr revIDLastSave="0" documentId="8_{D7C1D4B7-10C2-40DB-A238-65A586145015}" xr6:coauthVersionLast="47" xr6:coauthVersionMax="47" xr10:uidLastSave="{00000000-0000-0000-0000-000000000000}"/>
  <bookViews>
    <workbookView xWindow="-108" yWindow="-108" windowWidth="23256" windowHeight="12456" xr2:uid="{136CDF8F-FFE6-44FB-BD96-E43B77C306A4}"/>
  </bookViews>
  <sheets>
    <sheet name="Mainworkbook" sheetId="1" r:id="rId1"/>
    <sheet name="T3 Workbook" sheetId="8" r:id="rId2"/>
    <sheet name="Task1" sheetId="2" r:id="rId3"/>
    <sheet name="Task2" sheetId="4" r:id="rId4"/>
    <sheet name="Task3" sheetId="10" r:id="rId5"/>
  </sheets>
  <calcPr calcId="191029"/>
  <pivotCaches>
    <pivotCache cacheId="34" r:id="rId6"/>
    <pivotCache cacheId="26" r:id="rId7"/>
    <pivotCache cacheId="77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8" l="1"/>
  <c r="F3" i="8" s="1"/>
  <c r="E4" i="8"/>
  <c r="G4" i="8" s="1"/>
  <c r="E5" i="8"/>
  <c r="H5" i="8" s="1"/>
  <c r="F5" i="8"/>
  <c r="G5" i="8"/>
  <c r="E6" i="8"/>
  <c r="F6" i="8" s="1"/>
  <c r="E9" i="8"/>
  <c r="G9" i="8" s="1"/>
  <c r="F9" i="8"/>
  <c r="E10" i="8"/>
  <c r="F10" i="8" s="1"/>
  <c r="G10" i="8"/>
  <c r="H10" i="8"/>
  <c r="E11" i="8"/>
  <c r="H11" i="8" s="1"/>
  <c r="F11" i="8"/>
  <c r="G11" i="8"/>
  <c r="E12" i="8"/>
  <c r="G12" i="8" s="1"/>
  <c r="F12" i="8"/>
  <c r="H12" i="8"/>
  <c r="E15" i="8"/>
  <c r="F15" i="8"/>
  <c r="G15" i="8"/>
  <c r="H15" i="8"/>
  <c r="E16" i="8"/>
  <c r="H16" i="8" s="1"/>
  <c r="G16" i="8"/>
  <c r="E18" i="8"/>
  <c r="G18" i="8" s="1"/>
  <c r="F18" i="8"/>
  <c r="H18" i="8"/>
  <c r="E19" i="8"/>
  <c r="F19" i="8" s="1"/>
  <c r="E23" i="8"/>
  <c r="G23" i="8" s="1"/>
  <c r="E24" i="8"/>
  <c r="F24" i="8" s="1"/>
  <c r="E7" i="8"/>
  <c r="F7" i="8" s="1"/>
  <c r="E13" i="8"/>
  <c r="G13" i="8" s="1"/>
  <c r="E14" i="8"/>
  <c r="G14" i="8" s="1"/>
  <c r="E20" i="8"/>
  <c r="F20" i="8" s="1"/>
  <c r="E22" i="8"/>
  <c r="G22" i="8" s="1"/>
  <c r="E21" i="8"/>
  <c r="G21" i="8" s="1"/>
  <c r="E17" i="8"/>
  <c r="G17" i="8" s="1"/>
  <c r="E8" i="8"/>
  <c r="G8" i="8" s="1"/>
  <c r="E2" i="8"/>
  <c r="G2" i="8" s="1"/>
  <c r="H2" i="1"/>
  <c r="E2" i="1"/>
  <c r="I12" i="4"/>
  <c r="I11" i="4"/>
  <c r="I14" i="4" s="1"/>
  <c r="G3" i="2"/>
  <c r="G2" i="2"/>
  <c r="G5" i="2" s="1"/>
  <c r="H23" i="8" l="1"/>
  <c r="F16" i="8"/>
  <c r="F23" i="8"/>
  <c r="H19" i="8"/>
  <c r="H4" i="8"/>
  <c r="G19" i="8"/>
  <c r="H9" i="8"/>
  <c r="F4" i="8"/>
  <c r="H3" i="8"/>
  <c r="H6" i="8"/>
  <c r="G3" i="8"/>
  <c r="G24" i="8"/>
  <c r="G6" i="8"/>
  <c r="H24" i="8"/>
  <c r="F13" i="8"/>
  <c r="H22" i="8"/>
  <c r="H14" i="8"/>
  <c r="F22" i="8"/>
  <c r="F14" i="8"/>
  <c r="H13" i="8"/>
  <c r="H20" i="8"/>
  <c r="H7" i="8"/>
  <c r="G20" i="8"/>
  <c r="G7" i="8"/>
  <c r="H17" i="8"/>
  <c r="H8" i="8"/>
  <c r="H21" i="8"/>
  <c r="H2" i="8"/>
  <c r="F2" i="8"/>
  <c r="F21" i="8"/>
  <c r="F8" i="8"/>
  <c r="F17" i="8"/>
  <c r="E3" i="1"/>
  <c r="E8" i="1"/>
  <c r="E14" i="1"/>
  <c r="E26" i="1"/>
  <c r="E7" i="1"/>
  <c r="E17" i="1"/>
  <c r="E20" i="1"/>
  <c r="E5" i="1"/>
  <c r="F5" i="1" s="1"/>
  <c r="E9" i="1"/>
  <c r="F9" i="1" s="1"/>
  <c r="E11" i="1"/>
  <c r="E6" i="1"/>
  <c r="H6" i="1" s="1"/>
  <c r="E21" i="1"/>
  <c r="E18" i="1"/>
  <c r="E4" i="1"/>
  <c r="E13" i="1"/>
  <c r="F13" i="1" s="1"/>
  <c r="E27" i="1"/>
  <c r="E10" i="1"/>
  <c r="E15" i="1"/>
  <c r="E24" i="1"/>
  <c r="E12" i="1"/>
  <c r="F12" i="1" s="1"/>
  <c r="E16" i="1"/>
  <c r="E19" i="1"/>
  <c r="E22" i="1"/>
  <c r="E23" i="1"/>
  <c r="E25" i="1"/>
  <c r="H4" i="1" l="1"/>
  <c r="G4" i="1"/>
  <c r="H8" i="1"/>
  <c r="G8" i="1"/>
  <c r="F25" i="1"/>
  <c r="H25" i="1"/>
  <c r="G25" i="1"/>
  <c r="F3" i="1"/>
  <c r="H3" i="1"/>
  <c r="G3" i="1"/>
  <c r="F2" i="1"/>
  <c r="G2" i="1"/>
  <c r="F19" i="1"/>
  <c r="G19" i="1"/>
  <c r="H19" i="1"/>
  <c r="F11" i="1"/>
  <c r="G11" i="1"/>
  <c r="H11" i="1"/>
  <c r="G14" i="1"/>
  <c r="H14" i="1"/>
  <c r="F23" i="1"/>
  <c r="H23" i="1"/>
  <c r="G23" i="1"/>
  <c r="F22" i="1"/>
  <c r="G22" i="1"/>
  <c r="H22" i="1"/>
  <c r="H16" i="1"/>
  <c r="G16" i="1"/>
  <c r="H9" i="1"/>
  <c r="G9" i="1"/>
  <c r="H13" i="1"/>
  <c r="G13" i="1"/>
  <c r="F21" i="1"/>
  <c r="H21" i="1"/>
  <c r="G21" i="1"/>
  <c r="F6" i="1"/>
  <c r="G6" i="1"/>
  <c r="F16" i="1"/>
  <c r="H12" i="1"/>
  <c r="G12" i="1"/>
  <c r="G5" i="1"/>
  <c r="H5" i="1"/>
  <c r="F4" i="1"/>
  <c r="F7" i="1"/>
  <c r="H7" i="1"/>
  <c r="G7" i="1"/>
  <c r="F18" i="1"/>
  <c r="H18" i="1"/>
  <c r="G18" i="1"/>
  <c r="F24" i="1"/>
  <c r="G24" i="1"/>
  <c r="H24" i="1"/>
  <c r="F20" i="1"/>
  <c r="G20" i="1"/>
  <c r="H20" i="1"/>
  <c r="F15" i="1"/>
  <c r="G15" i="1"/>
  <c r="H15" i="1"/>
  <c r="F17" i="1"/>
  <c r="G17" i="1"/>
  <c r="H17" i="1"/>
  <c r="F10" i="1"/>
  <c r="G10" i="1"/>
  <c r="H10" i="1"/>
  <c r="F14" i="1"/>
  <c r="F27" i="1"/>
  <c r="H27" i="1"/>
  <c r="G27" i="1"/>
  <c r="F26" i="1"/>
  <c r="H26" i="1"/>
  <c r="G26" i="1"/>
  <c r="F8" i="1"/>
</calcChain>
</file>

<file path=xl/sharedStrings.xml><?xml version="1.0" encoding="utf-8"?>
<sst xmlns="http://schemas.openxmlformats.org/spreadsheetml/2006/main" count="85" uniqueCount="33">
  <si>
    <t>Customer ID</t>
  </si>
  <si>
    <t>Order Date</t>
  </si>
  <si>
    <t>Order Amount</t>
  </si>
  <si>
    <t>Order ID</t>
  </si>
  <si>
    <t>Order Month</t>
  </si>
  <si>
    <t>First Order Date</t>
  </si>
  <si>
    <t>Subsequent Orders</t>
  </si>
  <si>
    <t>Grand Total</t>
  </si>
  <si>
    <t>Jan</t>
  </si>
  <si>
    <t>Feb</t>
  </si>
  <si>
    <t>Mar</t>
  </si>
  <si>
    <t>Apr</t>
  </si>
  <si>
    <t>Column Labels</t>
  </si>
  <si>
    <t>No</t>
  </si>
  <si>
    <t>Yes</t>
  </si>
  <si>
    <t>Jan-2022</t>
  </si>
  <si>
    <t>Feb-2022</t>
  </si>
  <si>
    <t>Mar-2022</t>
  </si>
  <si>
    <t>Apr-2022</t>
  </si>
  <si>
    <t>Count of Customer ID</t>
  </si>
  <si>
    <t>Count of Order ID</t>
  </si>
  <si>
    <t>Repeting customer count</t>
  </si>
  <si>
    <t>Total customer</t>
  </si>
  <si>
    <t>Customer retention rate</t>
  </si>
  <si>
    <t>Task2.2</t>
  </si>
  <si>
    <t>Customer_ID</t>
  </si>
  <si>
    <t>Month</t>
  </si>
  <si>
    <t>Unique customer acquired</t>
  </si>
  <si>
    <t>M2_M3_Tracker</t>
  </si>
  <si>
    <t>M2</t>
  </si>
  <si>
    <t>M3</t>
  </si>
  <si>
    <t>M1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</si>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</sst>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6" fontId="0" fillId="0" borderId="0" xfId="0" applyNumberFormat="1" applyAlignment="1">
      <alignment horizontal="center"/>
    </xf>
    <xf numFmtId="166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0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61">
    <dxf>
      <alignment vertical="center"/>
    </dxf>
    <dxf>
      <alignment horizontal="center"/>
    </dxf>
    <dxf>
      <alignment horizontal="center"/>
    </dxf>
    <dxf>
      <alignment vertical="center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66" formatCode="[$-14009]yyyy/mm/dd;@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166" formatCode="[$-14009]yyyy/mm/dd;@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66" formatCode="[$-14009]yyyy/mm/dd;@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166" formatCode="[$-14009]yyyy/mm/dd;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shal Sangral" refreshedDate="45515.765245486109" createdVersion="8" refreshedVersion="8" minRefreshableVersion="3" recordCount="26" xr:uid="{2DD38B6E-161B-47A5-A055-C1AFE4809F9E}">
  <cacheSource type="worksheet">
    <worksheetSource name="Table1"/>
  </cacheSource>
  <cacheFields count="11">
    <cacheField name="Customer ID" numFmtId="1">
      <sharedItems containsSemiMixedTypes="0" containsString="0" containsNumber="1" containsInteger="1" minValue="1" maxValue="15" count="1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</sharedItems>
    </cacheField>
    <cacheField name="Order ID" numFmtId="1">
      <sharedItems containsSemiMixedTypes="0" containsString="0" containsNumber="1" containsInteger="1" minValue="1" maxValue="26" count="26">
        <n v="1"/>
        <n v="2"/>
        <n v="3"/>
        <n v="4"/>
        <n v="5"/>
        <n v="6"/>
        <n v="7"/>
        <n v="26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</sharedItems>
    </cacheField>
    <cacheField name="Order Date" numFmtId="166">
      <sharedItems containsSemiMixedTypes="0" containsNonDate="0" containsDate="1" containsString="0" minDate="2022-01-10T00:00:00" maxDate="2022-05-01T00:00:00" count="23">
        <d v="2022-01-10T00:00:00"/>
        <d v="2022-01-12T00:00:00"/>
        <d v="2022-02-01T00:00:00"/>
        <d v="2022-03-01T00:00:00"/>
        <d v="2022-04-30T00:00:00"/>
        <d v="2022-01-28T00:00:00"/>
        <d v="2022-03-13T00:00:00"/>
        <d v="2022-03-19T00:00:00"/>
        <d v="2022-01-16T00:00:00"/>
        <d v="2022-02-07T00:00:00"/>
        <d v="2022-02-10T00:00:00"/>
        <d v="2022-01-19T00:00:00"/>
        <d v="2022-03-20T00:00:00"/>
        <d v="2022-03-17T00:00:00"/>
        <d v="2022-01-15T00:00:00"/>
        <d v="2022-02-17T00:00:00"/>
        <d v="2022-02-08T00:00:00"/>
        <d v="2022-03-10T00:00:00"/>
        <d v="2022-04-11T00:00:00"/>
        <d v="2022-03-12T00:00:00"/>
        <d v="2022-04-03T00:00:00"/>
        <d v="2022-04-10T00:00:00"/>
        <d v="2022-04-18T00:00:00"/>
      </sharedItems>
      <fieldGroup par="8"/>
    </cacheField>
    <cacheField name="Order Amount" numFmtId="2">
      <sharedItems containsSemiMixedTypes="0" containsString="0" containsNumber="1" containsInteger="1" minValue="20" maxValue="1000"/>
    </cacheField>
    <cacheField name="First Order Date" numFmtId="166">
      <sharedItems containsSemiMixedTypes="0" containsNonDate="0" containsDate="1" containsString="0" minDate="2022-01-10T00:00:00" maxDate="2022-04-19T00:00:00" count="13">
        <d v="2022-01-10T00:00:00"/>
        <d v="2022-01-28T00:00:00"/>
        <d v="2022-01-16T00:00:00"/>
        <d v="2022-02-07T00:00:00"/>
        <d v="2022-02-10T00:00:00"/>
        <d v="2022-01-19T00:00:00"/>
        <d v="2022-03-20T00:00:00"/>
        <d v="2022-03-17T00:00:00"/>
        <d v="2022-01-15T00:00:00"/>
        <d v="2022-02-17T00:00:00"/>
        <d v="2022-02-08T00:00:00"/>
        <d v="2022-04-10T00:00:00"/>
        <d v="2022-04-18T00:00:00"/>
      </sharedItems>
      <fieldGroup par="10"/>
    </cacheField>
    <cacheField name="Order Month" numFmtId="0">
      <sharedItems count="4">
        <s v="Jan-2022"/>
        <s v="Feb-2022"/>
        <s v="Mar-2022"/>
        <s v="Apr-2022"/>
      </sharedItems>
    </cacheField>
    <cacheField name="Subsequent Orders" numFmtId="0">
      <sharedItems/>
    </cacheField>
    <cacheField name="Days (Order Date)" numFmtId="0" databaseField="0">
      <fieldGroup base="2">
        <rangePr groupBy="days" startDate="2022-01-10T00:00:00" endDate="2022-05-01T00:00:00"/>
        <groupItems count="368">
          <s v="&lt;10-01-2022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-05-2022"/>
        </groupItems>
      </fieldGroup>
    </cacheField>
    <cacheField name="Months (Order Date)" numFmtId="0" databaseField="0">
      <fieldGroup base="2">
        <rangePr groupBy="months" startDate="2022-01-10T00:00:00" endDate="2022-05-01T00:00:00"/>
        <groupItems count="14">
          <s v="&lt;10-01-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5-2022"/>
        </groupItems>
      </fieldGroup>
    </cacheField>
    <cacheField name="Days (First Order Date)" numFmtId="0" databaseField="0">
      <fieldGroup base="4">
        <rangePr groupBy="days" startDate="2022-01-10T00:00:00" endDate="2022-04-19T00:00:00"/>
        <groupItems count="368">
          <s v="&lt;10-01-2022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9-04-2022"/>
        </groupItems>
      </fieldGroup>
    </cacheField>
    <cacheField name="Months (First Order Date)" numFmtId="0" databaseField="0">
      <fieldGroup base="4">
        <rangePr groupBy="months" startDate="2022-01-10T00:00:00" endDate="2022-04-19T00:00:00"/>
        <groupItems count="14">
          <s v="&lt;10-01-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9-04-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shal Sangral" refreshedDate="45515.792791666667" createdVersion="8" refreshedVersion="8" minRefreshableVersion="3" recordCount="15" xr:uid="{ED343C48-C4EA-4957-ABA7-7012AA01E870}">
  <cacheSource type="worksheet">
    <worksheetSource name="Table13"/>
  </cacheSource>
  <cacheFields count="3">
    <cacheField name="Customer ID" numFmtId="1">
      <sharedItems containsSemiMixedTypes="0" containsString="0" containsNumber="1" containsInteger="1" minValue="1" maxValue="15"/>
    </cacheField>
    <cacheField name="Order Month" numFmtId="0">
      <sharedItems count="4">
        <s v="Jan-2022"/>
        <s v="Feb-2022"/>
        <s v="Mar-2022"/>
        <s v="Apr-2022"/>
      </sharedItems>
    </cacheField>
    <cacheField name="Subsequent Order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shal Sangral" refreshedDate="45515.940121180553" createdVersion="8" refreshedVersion="8" minRefreshableVersion="3" recordCount="23" xr:uid="{A769471B-9CE0-4F47-A11A-D4A8F09D5821}">
  <cacheSource type="worksheet">
    <worksheetSource name="Table15"/>
  </cacheSource>
  <cacheFields count="8">
    <cacheField name="Customer ID" numFmtId="1">
      <sharedItems containsSemiMixedTypes="0" containsString="0" containsNumber="1" containsInteger="1" minValue="1" maxValue="15"/>
    </cacheField>
    <cacheField name="Order ID" numFmtId="1">
      <sharedItems containsSemiMixedTypes="0" containsString="0" containsNumber="1" containsInteger="1" minValue="1" maxValue="25"/>
    </cacheField>
    <cacheField name="Order Date" numFmtId="166">
      <sharedItems containsSemiMixedTypes="0" containsNonDate="0" containsDate="1" containsString="0" minDate="2022-01-10T00:00:00" maxDate="2022-05-01T00:00:00"/>
    </cacheField>
    <cacheField name="Order Amount" numFmtId="2">
      <sharedItems containsSemiMixedTypes="0" containsString="0" containsNumber="1" containsInteger="1" minValue="20" maxValue="1000"/>
    </cacheField>
    <cacheField name="First Order Date" numFmtId="166">
      <sharedItems containsSemiMixedTypes="0" containsNonDate="0" containsDate="1" containsString="0" minDate="2022-01-10T00:00:00" maxDate="2022-04-19T00:00:00"/>
    </cacheField>
    <cacheField name="Order Month" numFmtId="0">
      <sharedItems count="4">
        <s v="Jan-2022"/>
        <s v="Feb-2022"/>
        <s v="Mar-2022"/>
        <s v="Apr-2022"/>
      </sharedItems>
    </cacheField>
    <cacheField name="Subsequent Orders" numFmtId="0">
      <sharedItems/>
    </cacheField>
    <cacheField name="M2_M3_Tracker" numFmtId="0">
      <sharedItems count="3">
        <s v="M1"/>
        <s v="M2"/>
        <s v="M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">
  <r>
    <x v="0"/>
    <x v="0"/>
    <x v="0"/>
    <n v="100"/>
    <x v="0"/>
    <x v="0"/>
    <s v="Yes"/>
  </r>
  <r>
    <x v="0"/>
    <x v="1"/>
    <x v="1"/>
    <n v="200"/>
    <x v="0"/>
    <x v="0"/>
    <s v="Yes"/>
  </r>
  <r>
    <x v="0"/>
    <x v="2"/>
    <x v="2"/>
    <n v="150"/>
    <x v="0"/>
    <x v="0"/>
    <s v="Yes"/>
  </r>
  <r>
    <x v="0"/>
    <x v="3"/>
    <x v="3"/>
    <n v="200"/>
    <x v="0"/>
    <x v="0"/>
    <s v="Yes"/>
  </r>
  <r>
    <x v="0"/>
    <x v="4"/>
    <x v="4"/>
    <n v="175"/>
    <x v="0"/>
    <x v="0"/>
    <s v="Yes"/>
  </r>
  <r>
    <x v="1"/>
    <x v="5"/>
    <x v="5"/>
    <n v="250"/>
    <x v="1"/>
    <x v="0"/>
    <s v="Yes"/>
  </r>
  <r>
    <x v="1"/>
    <x v="6"/>
    <x v="6"/>
    <n v="400"/>
    <x v="1"/>
    <x v="0"/>
    <s v="Yes"/>
  </r>
  <r>
    <x v="1"/>
    <x v="7"/>
    <x v="7"/>
    <n v="500"/>
    <x v="1"/>
    <x v="0"/>
    <s v="Yes"/>
  </r>
  <r>
    <x v="2"/>
    <x v="8"/>
    <x v="8"/>
    <n v="1000"/>
    <x v="2"/>
    <x v="0"/>
    <s v="No"/>
  </r>
  <r>
    <x v="3"/>
    <x v="9"/>
    <x v="9"/>
    <n v="500"/>
    <x v="3"/>
    <x v="1"/>
    <s v="No"/>
  </r>
  <r>
    <x v="4"/>
    <x v="10"/>
    <x v="10"/>
    <n v="300"/>
    <x v="4"/>
    <x v="1"/>
    <s v="No"/>
  </r>
  <r>
    <x v="5"/>
    <x v="11"/>
    <x v="11"/>
    <n v="400"/>
    <x v="5"/>
    <x v="0"/>
    <s v="No"/>
  </r>
  <r>
    <x v="6"/>
    <x v="12"/>
    <x v="12"/>
    <n v="350"/>
    <x v="6"/>
    <x v="2"/>
    <s v="No"/>
  </r>
  <r>
    <x v="7"/>
    <x v="13"/>
    <x v="13"/>
    <n v="375"/>
    <x v="7"/>
    <x v="2"/>
    <s v="No"/>
  </r>
  <r>
    <x v="8"/>
    <x v="14"/>
    <x v="14"/>
    <n v="400"/>
    <x v="8"/>
    <x v="0"/>
    <s v="No"/>
  </r>
  <r>
    <x v="9"/>
    <x v="15"/>
    <x v="15"/>
    <n v="300"/>
    <x v="9"/>
    <x v="1"/>
    <s v="Yes"/>
  </r>
  <r>
    <x v="9"/>
    <x v="16"/>
    <x v="4"/>
    <n v="300"/>
    <x v="9"/>
    <x v="1"/>
    <s v="Yes"/>
  </r>
  <r>
    <x v="10"/>
    <x v="17"/>
    <x v="16"/>
    <n v="200"/>
    <x v="10"/>
    <x v="1"/>
    <s v="Yes"/>
  </r>
  <r>
    <x v="10"/>
    <x v="18"/>
    <x v="17"/>
    <n v="20"/>
    <x v="10"/>
    <x v="1"/>
    <s v="Yes"/>
  </r>
  <r>
    <x v="10"/>
    <x v="19"/>
    <x v="18"/>
    <n v="75"/>
    <x v="10"/>
    <x v="1"/>
    <s v="Yes"/>
  </r>
  <r>
    <x v="11"/>
    <x v="20"/>
    <x v="10"/>
    <n v="250"/>
    <x v="4"/>
    <x v="1"/>
    <s v="Yes"/>
  </r>
  <r>
    <x v="11"/>
    <x v="21"/>
    <x v="19"/>
    <n v="675"/>
    <x v="4"/>
    <x v="1"/>
    <s v="Yes"/>
  </r>
  <r>
    <x v="12"/>
    <x v="22"/>
    <x v="13"/>
    <n v="770"/>
    <x v="7"/>
    <x v="2"/>
    <s v="Yes"/>
  </r>
  <r>
    <x v="12"/>
    <x v="23"/>
    <x v="20"/>
    <n v="900"/>
    <x v="7"/>
    <x v="2"/>
    <s v="Yes"/>
  </r>
  <r>
    <x v="13"/>
    <x v="24"/>
    <x v="21"/>
    <n v="100"/>
    <x v="11"/>
    <x v="3"/>
    <s v="No"/>
  </r>
  <r>
    <x v="14"/>
    <x v="25"/>
    <x v="22"/>
    <n v="150"/>
    <x v="12"/>
    <x v="3"/>
    <s v="No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n v="1"/>
    <x v="0"/>
    <s v="Yes"/>
  </r>
  <r>
    <n v="2"/>
    <x v="0"/>
    <s v="Yes"/>
  </r>
  <r>
    <n v="3"/>
    <x v="0"/>
    <s v="No"/>
  </r>
  <r>
    <n v="4"/>
    <x v="1"/>
    <s v="No"/>
  </r>
  <r>
    <n v="5"/>
    <x v="1"/>
    <s v="No"/>
  </r>
  <r>
    <n v="6"/>
    <x v="0"/>
    <s v="No"/>
  </r>
  <r>
    <n v="7"/>
    <x v="2"/>
    <s v="No"/>
  </r>
  <r>
    <n v="8"/>
    <x v="2"/>
    <s v="No"/>
  </r>
  <r>
    <n v="9"/>
    <x v="0"/>
    <s v="No"/>
  </r>
  <r>
    <n v="10"/>
    <x v="1"/>
    <s v="Yes"/>
  </r>
  <r>
    <n v="11"/>
    <x v="1"/>
    <s v="Yes"/>
  </r>
  <r>
    <n v="12"/>
    <x v="1"/>
    <s v="Yes"/>
  </r>
  <r>
    <n v="13"/>
    <x v="2"/>
    <s v="Yes"/>
  </r>
  <r>
    <n v="14"/>
    <x v="3"/>
    <s v="No"/>
  </r>
  <r>
    <n v="15"/>
    <x v="3"/>
    <s v="No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">
  <r>
    <n v="1"/>
    <n v="1"/>
    <d v="2022-01-10T00:00:00"/>
    <n v="100"/>
    <d v="2022-01-10T00:00:00"/>
    <x v="0"/>
    <s v="Yes"/>
    <x v="0"/>
  </r>
  <r>
    <n v="9"/>
    <n v="14"/>
    <d v="2022-01-15T00:00:00"/>
    <n v="400"/>
    <d v="2022-01-15T00:00:00"/>
    <x v="0"/>
    <s v="No"/>
    <x v="0"/>
  </r>
  <r>
    <n v="3"/>
    <n v="8"/>
    <d v="2022-01-16T00:00:00"/>
    <n v="1000"/>
    <d v="2022-01-16T00:00:00"/>
    <x v="0"/>
    <s v="No"/>
    <x v="0"/>
  </r>
  <r>
    <n v="6"/>
    <n v="11"/>
    <d v="2022-01-19T00:00:00"/>
    <n v="400"/>
    <d v="2022-01-19T00:00:00"/>
    <x v="0"/>
    <s v="No"/>
    <x v="0"/>
  </r>
  <r>
    <n v="2"/>
    <n v="6"/>
    <d v="2022-01-28T00:00:00"/>
    <n v="250"/>
    <d v="2022-01-28T00:00:00"/>
    <x v="0"/>
    <s v="Yes"/>
    <x v="0"/>
  </r>
  <r>
    <n v="1"/>
    <n v="3"/>
    <d v="2022-02-01T00:00:00"/>
    <n v="150"/>
    <d v="2022-01-10T00:00:00"/>
    <x v="0"/>
    <s v="Yes"/>
    <x v="1"/>
  </r>
  <r>
    <n v="4"/>
    <n v="9"/>
    <d v="2022-02-07T00:00:00"/>
    <n v="500"/>
    <d v="2022-02-07T00:00:00"/>
    <x v="1"/>
    <s v="No"/>
    <x v="0"/>
  </r>
  <r>
    <n v="11"/>
    <n v="17"/>
    <d v="2022-02-08T00:00:00"/>
    <n v="200"/>
    <d v="2022-02-08T00:00:00"/>
    <x v="1"/>
    <s v="Yes"/>
    <x v="0"/>
  </r>
  <r>
    <n v="5"/>
    <n v="10"/>
    <d v="2022-02-10T00:00:00"/>
    <n v="300"/>
    <d v="2022-02-10T00:00:00"/>
    <x v="1"/>
    <s v="No"/>
    <x v="0"/>
  </r>
  <r>
    <n v="12"/>
    <n v="20"/>
    <d v="2022-02-10T00:00:00"/>
    <n v="250"/>
    <d v="2022-02-10T00:00:00"/>
    <x v="1"/>
    <s v="Yes"/>
    <x v="0"/>
  </r>
  <r>
    <n v="10"/>
    <n v="15"/>
    <d v="2022-02-17T00:00:00"/>
    <n v="300"/>
    <d v="2022-02-17T00:00:00"/>
    <x v="1"/>
    <s v="Yes"/>
    <x v="0"/>
  </r>
  <r>
    <n v="1"/>
    <n v="4"/>
    <d v="2022-03-01T00:00:00"/>
    <n v="200"/>
    <d v="2022-01-10T00:00:00"/>
    <x v="0"/>
    <s v="Yes"/>
    <x v="2"/>
  </r>
  <r>
    <n v="11"/>
    <n v="18"/>
    <d v="2022-03-10T00:00:00"/>
    <n v="20"/>
    <d v="2022-02-08T00:00:00"/>
    <x v="1"/>
    <s v="Yes"/>
    <x v="1"/>
  </r>
  <r>
    <n v="12"/>
    <n v="21"/>
    <d v="2022-03-12T00:00:00"/>
    <n v="675"/>
    <d v="2022-02-10T00:00:00"/>
    <x v="1"/>
    <s v="Yes"/>
    <x v="1"/>
  </r>
  <r>
    <n v="2"/>
    <n v="7"/>
    <d v="2022-03-13T00:00:00"/>
    <n v="400"/>
    <d v="2022-01-28T00:00:00"/>
    <x v="0"/>
    <s v="Yes"/>
    <x v="2"/>
  </r>
  <r>
    <n v="8"/>
    <n v="13"/>
    <d v="2022-03-17T00:00:00"/>
    <n v="375"/>
    <d v="2022-03-17T00:00:00"/>
    <x v="2"/>
    <s v="No"/>
    <x v="0"/>
  </r>
  <r>
    <n v="13"/>
    <n v="22"/>
    <d v="2022-03-17T00:00:00"/>
    <n v="770"/>
    <d v="2022-03-17T00:00:00"/>
    <x v="2"/>
    <s v="Yes"/>
    <x v="0"/>
  </r>
  <r>
    <n v="7"/>
    <n v="12"/>
    <d v="2022-03-20T00:00:00"/>
    <n v="350"/>
    <d v="2022-03-20T00:00:00"/>
    <x v="2"/>
    <s v="No"/>
    <x v="0"/>
  </r>
  <r>
    <n v="13"/>
    <n v="23"/>
    <d v="2022-04-03T00:00:00"/>
    <n v="900"/>
    <d v="2022-03-17T00:00:00"/>
    <x v="2"/>
    <s v="Yes"/>
    <x v="1"/>
  </r>
  <r>
    <n v="14"/>
    <n v="24"/>
    <d v="2022-04-10T00:00:00"/>
    <n v="100"/>
    <d v="2022-04-10T00:00:00"/>
    <x v="3"/>
    <s v="No"/>
    <x v="0"/>
  </r>
  <r>
    <n v="11"/>
    <n v="19"/>
    <d v="2022-04-11T00:00:00"/>
    <n v="75"/>
    <d v="2022-02-08T00:00:00"/>
    <x v="1"/>
    <s v="Yes"/>
    <x v="2"/>
  </r>
  <r>
    <n v="15"/>
    <n v="25"/>
    <d v="2022-04-18T00:00:00"/>
    <n v="150"/>
    <d v="2022-04-18T00:00:00"/>
    <x v="3"/>
    <s v="No"/>
    <x v="0"/>
  </r>
  <r>
    <n v="10"/>
    <n v="16"/>
    <d v="2022-04-30T00:00:00"/>
    <n v="300"/>
    <d v="2022-02-17T00:00:00"/>
    <x v="1"/>
    <s v="Yes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870158-15B2-46C1-ACD4-137AE7A68EFD}" name="PivotTable5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Month">
  <location ref="H3:I8" firstHeaderRow="1" firstDataRow="1" firstDataCol="1"/>
  <pivotFields count="3">
    <pivotField dataField="1" numFmtId="1" showAll="0"/>
    <pivotField axis="axisRow" showAll="0" nonAutoSortDefault="1">
      <items count="5">
        <item x="0"/>
        <item x="1"/>
        <item x="2"/>
        <item x="3"/>
        <item t="default"/>
      </items>
    </pivotField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Unique customer acquired" fld="0" subtotal="count" baseField="1" baseItem="0"/>
  </dataFields>
  <formats count="12">
    <format dxfId="28">
      <pivotArea type="all" dataOnly="0" outline="0" fieldPosition="0"/>
    </format>
    <format dxfId="27">
      <pivotArea outline="0" collapsedLevelsAreSubtotals="1" fieldPosition="0"/>
    </format>
    <format dxfId="26">
      <pivotArea field="1" type="button" dataOnly="0" labelOnly="1" outline="0" axis="axisRow" fieldPosition="0"/>
    </format>
    <format dxfId="25">
      <pivotArea dataOnly="0" labelOnly="1" fieldPosition="0">
        <references count="1">
          <reference field="1" count="0"/>
        </references>
      </pivotArea>
    </format>
    <format dxfId="24">
      <pivotArea dataOnly="0" labelOnly="1" grandRow="1" outline="0" fieldPosition="0"/>
    </format>
    <format dxfId="23">
      <pivotArea dataOnly="0" labelOnly="1" outline="0" axis="axisValues" fieldPosition="0"/>
    </format>
    <format dxfId="22">
      <pivotArea type="all" dataOnly="0" outline="0" fieldPosition="0"/>
    </format>
    <format dxfId="21">
      <pivotArea outline="0" collapsedLevelsAreSubtotals="1" fieldPosition="0"/>
    </format>
    <format dxfId="20">
      <pivotArea field="1" type="button" dataOnly="0" labelOnly="1" outline="0" axis="axisRow" fieldPosition="0"/>
    </format>
    <format dxfId="19">
      <pivotArea dataOnly="0" labelOnly="1" fieldPosition="0">
        <references count="1">
          <reference field="1" count="0"/>
        </references>
      </pivotArea>
    </format>
    <format dxfId="18">
      <pivotArea dataOnly="0" labelOnly="1" grandRow="1" outline="0" fieldPosition="0"/>
    </format>
    <format dxfId="17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F35984-5763-45A7-B7D5-6C34F296C908}" name="PivotTable2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ustomer_ID" colHeaderCaption="Month">
  <location ref="A3:F20" firstHeaderRow="1" firstDataRow="2" firstDataCol="1"/>
  <pivotFields count="11">
    <pivotField axis="axisRow" numFmtId="1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dataField="1" numFmtId="1" showAll="0">
      <items count="27">
        <item x="0"/>
        <item x="1"/>
        <item x="2"/>
        <item x="3"/>
        <item x="4"/>
        <item x="5"/>
        <item x="6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7"/>
        <item t="default"/>
      </items>
    </pivotField>
    <pivotField numFmtId="166" showAll="0">
      <items count="24">
        <item x="0"/>
        <item x="1"/>
        <item x="14"/>
        <item x="8"/>
        <item x="11"/>
        <item x="5"/>
        <item x="2"/>
        <item x="9"/>
        <item x="16"/>
        <item x="10"/>
        <item x="15"/>
        <item x="3"/>
        <item x="17"/>
        <item x="19"/>
        <item x="6"/>
        <item x="13"/>
        <item x="7"/>
        <item x="12"/>
        <item x="20"/>
        <item x="21"/>
        <item x="18"/>
        <item x="22"/>
        <item x="4"/>
        <item t="default"/>
      </items>
    </pivotField>
    <pivotField numFmtId="2" showAll="0"/>
    <pivotField numFmtId="166" showAll="0">
      <items count="14">
        <item x="0"/>
        <item x="8"/>
        <item x="2"/>
        <item x="5"/>
        <item x="1"/>
        <item x="3"/>
        <item x="10"/>
        <item x="4"/>
        <item x="9"/>
        <item x="7"/>
        <item x="6"/>
        <item x="11"/>
        <item x="12"/>
        <item t="default"/>
      </items>
    </pivotField>
    <pivotField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8"/>
  </colFields>
  <colItems count="5">
    <i>
      <x v="1"/>
    </i>
    <i>
      <x v="2"/>
    </i>
    <i>
      <x v="3"/>
    </i>
    <i>
      <x v="4"/>
    </i>
    <i t="grand">
      <x/>
    </i>
  </colItems>
  <dataFields count="1">
    <dataField name="Count of Order ID" fld="1" subtotal="count" baseField="0" baseItem="0"/>
  </dataFields>
  <formats count="20">
    <format dxfId="48">
      <pivotArea type="all" dataOnly="0" outline="0" fieldPosition="0"/>
    </format>
    <format dxfId="47">
      <pivotArea outline="0" collapsedLevelsAreSubtotals="1" fieldPosition="0"/>
    </format>
    <format dxfId="46">
      <pivotArea type="origin" dataOnly="0" labelOnly="1" outline="0" fieldPosition="0"/>
    </format>
    <format dxfId="45">
      <pivotArea field="8" type="button" dataOnly="0" labelOnly="1" outline="0" axis="axisCol" fieldPosition="0"/>
    </format>
    <format dxfId="44">
      <pivotArea type="topRight" dataOnly="0" labelOnly="1" outline="0" fieldPosition="0"/>
    </format>
    <format dxfId="43">
      <pivotArea field="0" type="button" dataOnly="0" labelOnly="1" outline="0" axis="axisRow" fieldPosition="0"/>
    </format>
    <format dxfId="42">
      <pivotArea dataOnly="0" labelOnly="1" fieldPosition="0">
        <references count="1">
          <reference field="0" count="0"/>
        </references>
      </pivotArea>
    </format>
    <format dxfId="41">
      <pivotArea dataOnly="0" labelOnly="1" grandRow="1" outline="0" fieldPosition="0"/>
    </format>
    <format dxfId="40">
      <pivotArea dataOnly="0" labelOnly="1" fieldPosition="0">
        <references count="1">
          <reference field="8" count="4">
            <x v="1"/>
            <x v="2"/>
            <x v="3"/>
            <x v="4"/>
          </reference>
        </references>
      </pivotArea>
    </format>
    <format dxfId="39">
      <pivotArea dataOnly="0" labelOnly="1" grandCol="1" outline="0" fieldPosition="0"/>
    </format>
    <format dxfId="38">
      <pivotArea type="all" dataOnly="0" outline="0" fieldPosition="0"/>
    </format>
    <format dxfId="37">
      <pivotArea outline="0" collapsedLevelsAreSubtotals="1" fieldPosition="0"/>
    </format>
    <format dxfId="36">
      <pivotArea type="origin" dataOnly="0" labelOnly="1" outline="0" fieldPosition="0"/>
    </format>
    <format dxfId="35">
      <pivotArea field="8" type="button" dataOnly="0" labelOnly="1" outline="0" axis="axisCol" fieldPosition="0"/>
    </format>
    <format dxfId="34">
      <pivotArea type="topRight" dataOnly="0" labelOnly="1" outline="0" fieldPosition="0"/>
    </format>
    <format dxfId="33">
      <pivotArea field="0" type="button" dataOnly="0" labelOnly="1" outline="0" axis="axisRow" fieldPosition="0"/>
    </format>
    <format dxfId="32">
      <pivotArea dataOnly="0" labelOnly="1" fieldPosition="0">
        <references count="1">
          <reference field="0" count="0"/>
        </references>
      </pivotArea>
    </format>
    <format dxfId="31">
      <pivotArea dataOnly="0" labelOnly="1" grandRow="1" outline="0" fieldPosition="0"/>
    </format>
    <format dxfId="30">
      <pivotArea dataOnly="0" labelOnly="1" fieldPosition="0">
        <references count="1">
          <reference field="8" count="4">
            <x v="1"/>
            <x v="2"/>
            <x v="3"/>
            <x v="4"/>
          </reference>
        </references>
      </pivotArea>
    </format>
    <format dxfId="29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D24980-CAC7-4FAC-9D64-F47C16C487B8}" name="PivotTable11" cacheId="7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Months">
  <location ref="A3:E9" firstHeaderRow="1" firstDataRow="2" firstDataCol="1"/>
  <pivotFields count="8">
    <pivotField dataField="1" numFmtId="1" showAll="0"/>
    <pivotField numFmtId="1" showAll="0"/>
    <pivotField numFmtId="166" showAll="0"/>
    <pivotField numFmtId="2" showAll="0"/>
    <pivotField numFmtId="166" showAll="0"/>
    <pivotField axis="axisRow" showAll="0">
      <items count="5">
        <item x="0"/>
        <item x="1"/>
        <item x="2"/>
        <item x="3"/>
        <item t="default"/>
      </items>
    </pivotField>
    <pivotField showAll="0"/>
    <pivotField axis="axisCol" showAll="0">
      <items count="4">
        <item x="0"/>
        <item x="1"/>
        <item x="2"/>
        <item t="default"/>
      </items>
    </pivotField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Count of Customer ID" fld="0" subtotal="count" baseField="5" baseItem="0"/>
  </dataFields>
  <formats count="2">
    <format dxfId="3">
      <pivotArea type="all" dataOnly="0" outline="0" fieldPosition="0"/>
    </format>
    <format dxfId="2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1BC5CC-4582-42C9-873E-B2995E3F986B}" name="Table1" displayName="Table1" ref="A1:H27" totalsRowShown="0" headerRowDxfId="57" dataDxfId="56">
  <autoFilter ref="A1:H27" xr:uid="{441BC5CC-4582-42C9-873E-B2995E3F986B}"/>
  <sortState xmlns:xlrd2="http://schemas.microsoft.com/office/spreadsheetml/2017/richdata2" ref="A2:H27">
    <sortCondition ref="C1:C27"/>
  </sortState>
  <tableColumns count="8">
    <tableColumn id="1" xr3:uid="{D780FBF7-6DFC-4130-AC6C-656A6F749DA6}" name="Customer ID" dataDxfId="15"/>
    <tableColumn id="2" xr3:uid="{D2BF7B86-9CBE-44D9-AECA-E74814D6C9CA}" name="Order ID" dataDxfId="16"/>
    <tableColumn id="3" xr3:uid="{DDBAA53F-6977-4EDD-B1CB-35E436A4BF05}" name="Order Date" dataDxfId="60"/>
    <tableColumn id="4" xr3:uid="{8FA8784C-1FDC-42D7-8837-1C56F9843019}" name="Order Amount" dataDxfId="59"/>
    <tableColumn id="5" xr3:uid="{E3BEADB2-E4F2-4687-8F59-7F98ED87F338}" name="First Order Date" dataDxfId="58">
      <calculatedColumnFormula>_xlfn.MINIFS(Table1[Order Date],Table1[Customer ID],Table1[[#This Row],[Customer ID]])</calculatedColumnFormula>
    </tableColumn>
    <tableColumn id="6" xr3:uid="{301EC95B-13D6-4BB4-8E71-701660C79823}" name="Order Month" dataDxfId="55">
      <calculatedColumnFormula>TEXT(Table1[[#This Row],[First Order Date]],"mmm-yyyy")</calculatedColumnFormula>
    </tableColumn>
    <tableColumn id="7" xr3:uid="{D7BF7149-C847-4CE6-B2A6-BD515C157621}" name="Subsequent Orders" dataDxfId="54">
      <calculatedColumnFormula>IF(COUNTIFS(Table1[Customer ID],Table1[[#This Row],[Customer ID]],Table1[Order Date],"&gt;"&amp;Table1[[#This Row],[First Order Date]]) &gt; 0,"Yes","No")</calculatedColumnFormula>
    </tableColumn>
    <tableColumn id="8" xr3:uid="{8C22266A-5526-4AD8-8D34-9C1ADECD1D67}" name="M2_M3_Tracker" dataDxfId="14">
      <calculatedColumnFormula>IF(AND(MONTH(Table1[[#This Row],[Order Date]])=MONTH(Table1[[#This Row],[First Order Date]])+1, YEAR(Table1[[#This Row],[Order Date]])=YEAR(Table1[[#This Row],[First Order Date]])), "M2", IF(AND(MONTH(Table1[[#This Row],[Order Date]])=MONTH(Table1[[#This Row],[First Order Date]])+2, YEAR(Table1[[#This Row],[Order Date]])=YEAR(Table1[[#This Row],[First Order Date]])), "M3", "No"))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A5CB72-2330-426B-BDC4-46718D3C8030}" name="Table15" displayName="Table15" ref="A1:H24" totalsRowShown="0" headerRowDxfId="13" dataDxfId="12">
  <autoFilter ref="A1:H24" xr:uid="{16A5CB72-2330-426B-BDC4-46718D3C8030}"/>
  <sortState xmlns:xlrd2="http://schemas.microsoft.com/office/spreadsheetml/2017/richdata2" ref="A2:H24">
    <sortCondition ref="C1:C27"/>
  </sortState>
  <tableColumns count="8">
    <tableColumn id="1" xr3:uid="{2D2D60B2-7DAE-4093-B6BB-5A266E9EFDAA}" name="Customer ID" dataDxfId="11"/>
    <tableColumn id="2" xr3:uid="{ACD638F1-8096-4E8D-B987-E8BB3B7B7773}" name="Order ID" dataDxfId="10"/>
    <tableColumn id="3" xr3:uid="{96659B3E-35B7-4394-802A-F68CE28B75AE}" name="Order Date" dataDxfId="9"/>
    <tableColumn id="4" xr3:uid="{0D7D4EA7-AD30-4CB3-84D1-78349EBF2E2D}" name="Order Amount" dataDxfId="8"/>
    <tableColumn id="5" xr3:uid="{D5C9F935-F231-4EA8-A457-B54EA2E7FA27}" name="First Order Date" dataDxfId="7">
      <calculatedColumnFormula>_xlfn.MINIFS(Table15[Order Date],Table15[Customer ID],Table15[[#This Row],[Customer ID]])</calculatedColumnFormula>
    </tableColumn>
    <tableColumn id="6" xr3:uid="{60AB6B0D-9D83-4225-A89E-C3937C2101E2}" name="Order Month" dataDxfId="6">
      <calculatedColumnFormula>TEXT(Table15[[#This Row],[First Order Date]],"mmm-yyyy")</calculatedColumnFormula>
    </tableColumn>
    <tableColumn id="7" xr3:uid="{F8FEE917-7ECD-4F0E-AFA3-A5755886EA77}" name="Subsequent Orders" dataDxfId="5">
      <calculatedColumnFormula>IF(COUNTIFS(Table15[Customer ID],Table15[[#This Row],[Customer ID]],Table15[Order Date],"&gt;"&amp;Table15[[#This Row],[First Order Date]]) &gt; 0,"Yes","No")</calculatedColumnFormula>
    </tableColumn>
    <tableColumn id="8" xr3:uid="{20F0ADAF-666A-4848-BB9B-43A70D66DD55}" name="M2_M3_Tracker" dataDxfId="4">
      <calculatedColumnFormula>IF(AND(MONTH(Table15[[#This Row],[Order Date]])=MONTH(Table15[[#This Row],[First Order Date]])+1, YEAR(Table15[[#This Row],[Order Date]])=YEAR(Table15[[#This Row],[First Order Date]])), "M2", IF(AND(MONTH(Table15[[#This Row],[Order Date]])=MONTH(Table15[[#This Row],[First Order Date]])+2, YEAR(Table15[[#This Row],[Order Date]])=YEAR(Table15[[#This Row],[First Order Date]])), "M3", "M1"))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F5E237-15E1-4414-BE5C-3637CF1FCBC0}" name="Table13" displayName="Table13" ref="A1:C16" totalsRowShown="0" headerRowDxfId="53" dataDxfId="52">
  <autoFilter ref="A1:C16" xr:uid="{D7F5E237-15E1-4414-BE5C-3637CF1FCBC0}"/>
  <tableColumns count="3">
    <tableColumn id="1" xr3:uid="{8A5ED79D-FEA7-40C2-861C-EBBB0A4BC417}" name="Customer ID" dataDxfId="51"/>
    <tableColumn id="7" xr3:uid="{D4755181-EF53-49CA-B4AF-2DCD4836D239}" name="Order Month" dataDxfId="50"/>
    <tableColumn id="8" xr3:uid="{F2546D0A-0B88-4445-8BE3-C6B46D66C91B}" name="Subsequent Orders" dataDxfId="4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1BD54-2D2C-4F1A-92F7-3F9D3D068DA2}">
  <dimension ref="A1:H27"/>
  <sheetViews>
    <sheetView tabSelected="1" zoomScaleNormal="87" workbookViewId="0">
      <selection activeCell="F9" sqref="F9"/>
    </sheetView>
  </sheetViews>
  <sheetFormatPr defaultRowHeight="14.4" x14ac:dyDescent="0.3"/>
  <cols>
    <col min="1" max="1" width="15.77734375" style="4" bestFit="1" customWidth="1"/>
    <col min="2" max="2" width="11.88671875" style="4" customWidth="1"/>
    <col min="3" max="3" width="12.6640625" style="1" customWidth="1"/>
    <col min="4" max="4" width="15.6640625" style="3" customWidth="1"/>
    <col min="5" max="5" width="20" style="2" bestFit="1" customWidth="1"/>
    <col min="6" max="6" width="17.5546875" bestFit="1" customWidth="1"/>
    <col min="7" max="7" width="23" bestFit="1" customWidth="1"/>
    <col min="8" max="8" width="17.109375" bestFit="1" customWidth="1"/>
  </cols>
  <sheetData>
    <row r="1" spans="1:8" x14ac:dyDescent="0.3">
      <c r="A1" s="5" t="s">
        <v>0</v>
      </c>
      <c r="B1" s="5" t="s">
        <v>3</v>
      </c>
      <c r="C1" s="6" t="s">
        <v>1</v>
      </c>
      <c r="D1" s="7" t="s">
        <v>2</v>
      </c>
      <c r="E1" s="6" t="s">
        <v>5</v>
      </c>
      <c r="F1" s="12" t="s">
        <v>4</v>
      </c>
      <c r="G1" s="12" t="s">
        <v>6</v>
      </c>
      <c r="H1" t="s">
        <v>28</v>
      </c>
    </row>
    <row r="2" spans="1:8" x14ac:dyDescent="0.3">
      <c r="A2" s="17">
        <v>1</v>
      </c>
      <c r="B2" s="8">
        <v>1</v>
      </c>
      <c r="C2" s="9">
        <v>44571</v>
      </c>
      <c r="D2" s="10">
        <v>100</v>
      </c>
      <c r="E2" s="9">
        <f>_xlfn.MINIFS(Table1[Order Date],Table1[Customer ID],Table1[[#This Row],[Customer ID]])</f>
        <v>44571</v>
      </c>
      <c r="F2" s="11" t="str">
        <f>TEXT(Table1[[#This Row],[First Order Date]],"mmm-yyyy")</f>
        <v>Jan-2022</v>
      </c>
      <c r="G2" s="11" t="str">
        <f>IF(COUNTIFS(Table1[Customer ID],Table1[[#This Row],[Customer ID]],Table1[Order Date],"&gt;"&amp;Table1[[#This Row],[First Order Date]]) &gt; 0,"Yes","No")</f>
        <v>Yes</v>
      </c>
      <c r="H2" s="11" t="str">
        <f>IF(AND(MONTH(Table1[[#This Row],[Order Date]])=MONTH(Table1[[#This Row],[First Order Date]])+1, YEAR(Table1[[#This Row],[Order Date]])=YEAR(Table1[[#This Row],[First Order Date]])), "M2", IF(AND(MONTH(Table1[[#This Row],[Order Date]])=MONTH(Table1[[#This Row],[First Order Date]])+2, YEAR(Table1[[#This Row],[Order Date]])=YEAR(Table1[[#This Row],[First Order Date]])), "M3", "No"))</f>
        <v>No</v>
      </c>
    </row>
    <row r="3" spans="1:8" x14ac:dyDescent="0.3">
      <c r="A3" s="16">
        <v>1</v>
      </c>
      <c r="B3" s="8">
        <v>2</v>
      </c>
      <c r="C3" s="9">
        <v>44573</v>
      </c>
      <c r="D3" s="10">
        <v>200</v>
      </c>
      <c r="E3" s="9">
        <f>_xlfn.MINIFS(Table1[Order Date],Table1[Customer ID],Table1[[#This Row],[Customer ID]])</f>
        <v>44571</v>
      </c>
      <c r="F3" s="11" t="str">
        <f>TEXT(Table1[[#This Row],[First Order Date]],"mmm-yyyy")</f>
        <v>Jan-2022</v>
      </c>
      <c r="G3" s="11" t="str">
        <f>IF(COUNTIFS(Table1[Customer ID],Table1[[#This Row],[Customer ID]],Table1[Order Date],"&gt;"&amp;Table1[[#This Row],[First Order Date]]) &gt; 0,"Yes","No")</f>
        <v>Yes</v>
      </c>
      <c r="H3" s="11" t="str">
        <f>IF(AND(MONTH(Table1[[#This Row],[Order Date]])=MONTH(Table1[[#This Row],[First Order Date]])+1, YEAR(Table1[[#This Row],[Order Date]])=YEAR(Table1[[#This Row],[First Order Date]])), "M2", IF(AND(MONTH(Table1[[#This Row],[Order Date]])=MONTH(Table1[[#This Row],[First Order Date]])+2, YEAR(Table1[[#This Row],[Order Date]])=YEAR(Table1[[#This Row],[First Order Date]])), "M3", "No"))</f>
        <v>No</v>
      </c>
    </row>
    <row r="4" spans="1:8" x14ac:dyDescent="0.3">
      <c r="A4" s="17">
        <v>9</v>
      </c>
      <c r="B4" s="8">
        <v>14</v>
      </c>
      <c r="C4" s="9">
        <v>44576</v>
      </c>
      <c r="D4" s="10">
        <v>400</v>
      </c>
      <c r="E4" s="9">
        <f>_xlfn.MINIFS(Table1[Order Date],Table1[Customer ID],Table1[[#This Row],[Customer ID]])</f>
        <v>44576</v>
      </c>
      <c r="F4" s="11" t="str">
        <f>TEXT(Table1[[#This Row],[First Order Date]],"mmm-yyyy")</f>
        <v>Jan-2022</v>
      </c>
      <c r="G4" s="11" t="str">
        <f>IF(COUNTIFS(Table1[Customer ID],Table1[[#This Row],[Customer ID]],Table1[Order Date],"&gt;"&amp;Table1[[#This Row],[First Order Date]]) &gt; 0,"Yes","No")</f>
        <v>No</v>
      </c>
      <c r="H4" s="11" t="str">
        <f>IF(AND(MONTH(Table1[[#This Row],[Order Date]])=MONTH(Table1[[#This Row],[First Order Date]])+1, YEAR(Table1[[#This Row],[Order Date]])=YEAR(Table1[[#This Row],[First Order Date]])), "M2", IF(AND(MONTH(Table1[[#This Row],[Order Date]])=MONTH(Table1[[#This Row],[First Order Date]])+2, YEAR(Table1[[#This Row],[Order Date]])=YEAR(Table1[[#This Row],[First Order Date]])), "M3", "No"))</f>
        <v>No</v>
      </c>
    </row>
    <row r="5" spans="1:8" x14ac:dyDescent="0.3">
      <c r="A5" s="16">
        <v>3</v>
      </c>
      <c r="B5" s="8">
        <v>8</v>
      </c>
      <c r="C5" s="9">
        <v>44577</v>
      </c>
      <c r="D5" s="10">
        <v>1000</v>
      </c>
      <c r="E5" s="9">
        <f>_xlfn.MINIFS(Table1[Order Date],Table1[Customer ID],Table1[[#This Row],[Customer ID]])</f>
        <v>44577</v>
      </c>
      <c r="F5" s="11" t="str">
        <f>TEXT(Table1[[#This Row],[First Order Date]],"mmm-yyyy")</f>
        <v>Jan-2022</v>
      </c>
      <c r="G5" s="11" t="str">
        <f>IF(COUNTIFS(Table1[Customer ID],Table1[[#This Row],[Customer ID]],Table1[Order Date],"&gt;"&amp;Table1[[#This Row],[First Order Date]]) &gt; 0,"Yes","No")</f>
        <v>No</v>
      </c>
      <c r="H5" s="11" t="str">
        <f>IF(AND(MONTH(Table1[[#This Row],[Order Date]])=MONTH(Table1[[#This Row],[First Order Date]])+1, YEAR(Table1[[#This Row],[Order Date]])=YEAR(Table1[[#This Row],[First Order Date]])), "M2", IF(AND(MONTH(Table1[[#This Row],[Order Date]])=MONTH(Table1[[#This Row],[First Order Date]])+2, YEAR(Table1[[#This Row],[Order Date]])=YEAR(Table1[[#This Row],[First Order Date]])), "M3", "No"))</f>
        <v>No</v>
      </c>
    </row>
    <row r="6" spans="1:8" x14ac:dyDescent="0.3">
      <c r="A6" s="17">
        <v>6</v>
      </c>
      <c r="B6" s="8">
        <v>11</v>
      </c>
      <c r="C6" s="9">
        <v>44580</v>
      </c>
      <c r="D6" s="10">
        <v>400</v>
      </c>
      <c r="E6" s="9">
        <f>_xlfn.MINIFS(Table1[Order Date],Table1[Customer ID],Table1[[#This Row],[Customer ID]])</f>
        <v>44580</v>
      </c>
      <c r="F6" s="11" t="str">
        <f>TEXT(Table1[[#This Row],[First Order Date]],"mmm-yyyy")</f>
        <v>Jan-2022</v>
      </c>
      <c r="G6" s="11" t="str">
        <f>IF(COUNTIFS(Table1[Customer ID],Table1[[#This Row],[Customer ID]],Table1[Order Date],"&gt;"&amp;Table1[[#This Row],[First Order Date]]) &gt; 0,"Yes","No")</f>
        <v>No</v>
      </c>
      <c r="H6" s="11" t="str">
        <f>IF(AND(MONTH(Table1[[#This Row],[Order Date]])=MONTH(Table1[[#This Row],[First Order Date]])+1, YEAR(Table1[[#This Row],[Order Date]])=YEAR(Table1[[#This Row],[First Order Date]])), "M2", IF(AND(MONTH(Table1[[#This Row],[Order Date]])=MONTH(Table1[[#This Row],[First Order Date]])+2, YEAR(Table1[[#This Row],[Order Date]])=YEAR(Table1[[#This Row],[First Order Date]])), "M3", "No"))</f>
        <v>No</v>
      </c>
    </row>
    <row r="7" spans="1:8" x14ac:dyDescent="0.3">
      <c r="A7" s="16">
        <v>2</v>
      </c>
      <c r="B7" s="8">
        <v>6</v>
      </c>
      <c r="C7" s="9">
        <v>44589</v>
      </c>
      <c r="D7" s="10">
        <v>250</v>
      </c>
      <c r="E7" s="9">
        <f>_xlfn.MINIFS(Table1[Order Date],Table1[Customer ID],Table1[[#This Row],[Customer ID]])</f>
        <v>44589</v>
      </c>
      <c r="F7" s="11" t="str">
        <f>TEXT(Table1[[#This Row],[First Order Date]],"mmm-yyyy")</f>
        <v>Jan-2022</v>
      </c>
      <c r="G7" s="11" t="str">
        <f>IF(COUNTIFS(Table1[Customer ID],Table1[[#This Row],[Customer ID]],Table1[Order Date],"&gt;"&amp;Table1[[#This Row],[First Order Date]]) &gt; 0,"Yes","No")</f>
        <v>Yes</v>
      </c>
      <c r="H7" s="11" t="str">
        <f>IF(AND(MONTH(Table1[[#This Row],[Order Date]])=MONTH(Table1[[#This Row],[First Order Date]])+1, YEAR(Table1[[#This Row],[Order Date]])=YEAR(Table1[[#This Row],[First Order Date]])), "M2", IF(AND(MONTH(Table1[[#This Row],[Order Date]])=MONTH(Table1[[#This Row],[First Order Date]])+2, YEAR(Table1[[#This Row],[Order Date]])=YEAR(Table1[[#This Row],[First Order Date]])), "M3", "No"))</f>
        <v>No</v>
      </c>
    </row>
    <row r="8" spans="1:8" x14ac:dyDescent="0.3">
      <c r="A8" s="17">
        <v>1</v>
      </c>
      <c r="B8" s="8">
        <v>3</v>
      </c>
      <c r="C8" s="9">
        <v>44593</v>
      </c>
      <c r="D8" s="10">
        <v>150</v>
      </c>
      <c r="E8" s="9">
        <f>_xlfn.MINIFS(Table1[Order Date],Table1[Customer ID],Table1[[#This Row],[Customer ID]])</f>
        <v>44571</v>
      </c>
      <c r="F8" s="11" t="str">
        <f>TEXT(Table1[[#This Row],[First Order Date]],"mmm-yyyy")</f>
        <v>Jan-2022</v>
      </c>
      <c r="G8" s="11" t="str">
        <f>IF(COUNTIFS(Table1[Customer ID],Table1[[#This Row],[Customer ID]],Table1[Order Date],"&gt;"&amp;Table1[[#This Row],[First Order Date]]) &gt; 0,"Yes","No")</f>
        <v>Yes</v>
      </c>
      <c r="H8" s="11" t="str">
        <f>IF(AND(MONTH(Table1[[#This Row],[Order Date]])=MONTH(Table1[[#This Row],[First Order Date]])+1, YEAR(Table1[[#This Row],[Order Date]])=YEAR(Table1[[#This Row],[First Order Date]])), "M2", IF(AND(MONTH(Table1[[#This Row],[Order Date]])=MONTH(Table1[[#This Row],[First Order Date]])+2, YEAR(Table1[[#This Row],[Order Date]])=YEAR(Table1[[#This Row],[First Order Date]])), "M3", "No"))</f>
        <v>M2</v>
      </c>
    </row>
    <row r="9" spans="1:8" x14ac:dyDescent="0.3">
      <c r="A9" s="16">
        <v>4</v>
      </c>
      <c r="B9" s="8">
        <v>9</v>
      </c>
      <c r="C9" s="9">
        <v>44599</v>
      </c>
      <c r="D9" s="10">
        <v>500</v>
      </c>
      <c r="E9" s="9">
        <f>_xlfn.MINIFS(Table1[Order Date],Table1[Customer ID],Table1[[#This Row],[Customer ID]])</f>
        <v>44599</v>
      </c>
      <c r="F9" s="11" t="str">
        <f>TEXT(Table1[[#This Row],[First Order Date]],"mmm-yyyy")</f>
        <v>Feb-2022</v>
      </c>
      <c r="G9" s="11" t="str">
        <f>IF(COUNTIFS(Table1[Customer ID],Table1[[#This Row],[Customer ID]],Table1[Order Date],"&gt;"&amp;Table1[[#This Row],[First Order Date]]) &gt; 0,"Yes","No")</f>
        <v>No</v>
      </c>
      <c r="H9" s="11" t="str">
        <f>IF(AND(MONTH(Table1[[#This Row],[Order Date]])=MONTH(Table1[[#This Row],[First Order Date]])+1, YEAR(Table1[[#This Row],[Order Date]])=YEAR(Table1[[#This Row],[First Order Date]])), "M2", IF(AND(MONTH(Table1[[#This Row],[Order Date]])=MONTH(Table1[[#This Row],[First Order Date]])+2, YEAR(Table1[[#This Row],[Order Date]])=YEAR(Table1[[#This Row],[First Order Date]])), "M3", "No"))</f>
        <v>No</v>
      </c>
    </row>
    <row r="10" spans="1:8" x14ac:dyDescent="0.3">
      <c r="A10" s="17">
        <v>11</v>
      </c>
      <c r="B10" s="8">
        <v>17</v>
      </c>
      <c r="C10" s="9">
        <v>44600</v>
      </c>
      <c r="D10" s="10">
        <v>200</v>
      </c>
      <c r="E10" s="9">
        <f>_xlfn.MINIFS(Table1[Order Date],Table1[Customer ID],Table1[[#This Row],[Customer ID]])</f>
        <v>44600</v>
      </c>
      <c r="F10" s="11" t="str">
        <f>TEXT(Table1[[#This Row],[First Order Date]],"mmm-yyyy")</f>
        <v>Feb-2022</v>
      </c>
      <c r="G10" s="11" t="str">
        <f>IF(COUNTIFS(Table1[Customer ID],Table1[[#This Row],[Customer ID]],Table1[Order Date],"&gt;"&amp;Table1[[#This Row],[First Order Date]]) &gt; 0,"Yes","No")</f>
        <v>Yes</v>
      </c>
      <c r="H10" s="11" t="str">
        <f>IF(AND(MONTH(Table1[[#This Row],[Order Date]])=MONTH(Table1[[#This Row],[First Order Date]])+1, YEAR(Table1[[#This Row],[Order Date]])=YEAR(Table1[[#This Row],[First Order Date]])), "M2", IF(AND(MONTH(Table1[[#This Row],[Order Date]])=MONTH(Table1[[#This Row],[First Order Date]])+2, YEAR(Table1[[#This Row],[Order Date]])=YEAR(Table1[[#This Row],[First Order Date]])), "M3", "No"))</f>
        <v>No</v>
      </c>
    </row>
    <row r="11" spans="1:8" x14ac:dyDescent="0.3">
      <c r="A11" s="16">
        <v>5</v>
      </c>
      <c r="B11" s="8">
        <v>10</v>
      </c>
      <c r="C11" s="9">
        <v>44602</v>
      </c>
      <c r="D11" s="10">
        <v>300</v>
      </c>
      <c r="E11" s="9">
        <f>_xlfn.MINIFS(Table1[Order Date],Table1[Customer ID],Table1[[#This Row],[Customer ID]])</f>
        <v>44602</v>
      </c>
      <c r="F11" s="11" t="str">
        <f>TEXT(Table1[[#This Row],[First Order Date]],"mmm-yyyy")</f>
        <v>Feb-2022</v>
      </c>
      <c r="G11" s="11" t="str">
        <f>IF(COUNTIFS(Table1[Customer ID],Table1[[#This Row],[Customer ID]],Table1[Order Date],"&gt;"&amp;Table1[[#This Row],[First Order Date]]) &gt; 0,"Yes","No")</f>
        <v>No</v>
      </c>
      <c r="H11" s="11" t="str">
        <f>IF(AND(MONTH(Table1[[#This Row],[Order Date]])=MONTH(Table1[[#This Row],[First Order Date]])+1, YEAR(Table1[[#This Row],[Order Date]])=YEAR(Table1[[#This Row],[First Order Date]])), "M2", IF(AND(MONTH(Table1[[#This Row],[Order Date]])=MONTH(Table1[[#This Row],[First Order Date]])+2, YEAR(Table1[[#This Row],[Order Date]])=YEAR(Table1[[#This Row],[First Order Date]])), "M3", "No"))</f>
        <v>No</v>
      </c>
    </row>
    <row r="12" spans="1:8" x14ac:dyDescent="0.3">
      <c r="A12" s="17">
        <v>12</v>
      </c>
      <c r="B12" s="8">
        <v>20</v>
      </c>
      <c r="C12" s="9">
        <v>44602</v>
      </c>
      <c r="D12" s="10">
        <v>250</v>
      </c>
      <c r="E12" s="9">
        <f>_xlfn.MINIFS(Table1[Order Date],Table1[Customer ID],Table1[[#This Row],[Customer ID]])</f>
        <v>44602</v>
      </c>
      <c r="F12" s="11" t="str">
        <f>TEXT(Table1[[#This Row],[First Order Date]],"mmm-yyyy")</f>
        <v>Feb-2022</v>
      </c>
      <c r="G12" s="11" t="str">
        <f>IF(COUNTIFS(Table1[Customer ID],Table1[[#This Row],[Customer ID]],Table1[Order Date],"&gt;"&amp;Table1[[#This Row],[First Order Date]]) &gt; 0,"Yes","No")</f>
        <v>Yes</v>
      </c>
      <c r="H12" s="11" t="str">
        <f>IF(AND(MONTH(Table1[[#This Row],[Order Date]])=MONTH(Table1[[#This Row],[First Order Date]])+1, YEAR(Table1[[#This Row],[Order Date]])=YEAR(Table1[[#This Row],[First Order Date]])), "M2", IF(AND(MONTH(Table1[[#This Row],[Order Date]])=MONTH(Table1[[#This Row],[First Order Date]])+2, YEAR(Table1[[#This Row],[Order Date]])=YEAR(Table1[[#This Row],[First Order Date]])), "M3", "No"))</f>
        <v>No</v>
      </c>
    </row>
    <row r="13" spans="1:8" x14ac:dyDescent="0.3">
      <c r="A13" s="16">
        <v>10</v>
      </c>
      <c r="B13" s="8">
        <v>15</v>
      </c>
      <c r="C13" s="9">
        <v>44609</v>
      </c>
      <c r="D13" s="10">
        <v>300</v>
      </c>
      <c r="E13" s="9">
        <f>_xlfn.MINIFS(Table1[Order Date],Table1[Customer ID],Table1[[#This Row],[Customer ID]])</f>
        <v>44609</v>
      </c>
      <c r="F13" s="11" t="str">
        <f>TEXT(Table1[[#This Row],[First Order Date]],"mmm-yyyy")</f>
        <v>Feb-2022</v>
      </c>
      <c r="G13" s="11" t="str">
        <f>IF(COUNTIFS(Table1[Customer ID],Table1[[#This Row],[Customer ID]],Table1[Order Date],"&gt;"&amp;Table1[[#This Row],[First Order Date]]) &gt; 0,"Yes","No")</f>
        <v>Yes</v>
      </c>
      <c r="H13" s="11" t="str">
        <f>IF(AND(MONTH(Table1[[#This Row],[Order Date]])=MONTH(Table1[[#This Row],[First Order Date]])+1, YEAR(Table1[[#This Row],[Order Date]])=YEAR(Table1[[#This Row],[First Order Date]])), "M2", IF(AND(MONTH(Table1[[#This Row],[Order Date]])=MONTH(Table1[[#This Row],[First Order Date]])+2, YEAR(Table1[[#This Row],[Order Date]])=YEAR(Table1[[#This Row],[First Order Date]])), "M3", "No"))</f>
        <v>No</v>
      </c>
    </row>
    <row r="14" spans="1:8" x14ac:dyDescent="0.3">
      <c r="A14" s="17">
        <v>1</v>
      </c>
      <c r="B14" s="8">
        <v>4</v>
      </c>
      <c r="C14" s="9">
        <v>44621</v>
      </c>
      <c r="D14" s="10">
        <v>200</v>
      </c>
      <c r="E14" s="9">
        <f>_xlfn.MINIFS(Table1[Order Date],Table1[Customer ID],Table1[[#This Row],[Customer ID]])</f>
        <v>44571</v>
      </c>
      <c r="F14" s="11" t="str">
        <f>TEXT(Table1[[#This Row],[First Order Date]],"mmm-yyyy")</f>
        <v>Jan-2022</v>
      </c>
      <c r="G14" s="11" t="str">
        <f>IF(COUNTIFS(Table1[Customer ID],Table1[[#This Row],[Customer ID]],Table1[Order Date],"&gt;"&amp;Table1[[#This Row],[First Order Date]]) &gt; 0,"Yes","No")</f>
        <v>Yes</v>
      </c>
      <c r="H14" s="11" t="str">
        <f>IF(AND(MONTH(Table1[[#This Row],[Order Date]])=MONTH(Table1[[#This Row],[First Order Date]])+1, YEAR(Table1[[#This Row],[Order Date]])=YEAR(Table1[[#This Row],[First Order Date]])), "M2", IF(AND(MONTH(Table1[[#This Row],[Order Date]])=MONTH(Table1[[#This Row],[First Order Date]])+2, YEAR(Table1[[#This Row],[Order Date]])=YEAR(Table1[[#This Row],[First Order Date]])), "M3", "No"))</f>
        <v>M3</v>
      </c>
    </row>
    <row r="15" spans="1:8" x14ac:dyDescent="0.3">
      <c r="A15" s="16">
        <v>11</v>
      </c>
      <c r="B15" s="8">
        <v>18</v>
      </c>
      <c r="C15" s="9">
        <v>44630</v>
      </c>
      <c r="D15" s="10">
        <v>20</v>
      </c>
      <c r="E15" s="9">
        <f>_xlfn.MINIFS(Table1[Order Date],Table1[Customer ID],Table1[[#This Row],[Customer ID]])</f>
        <v>44600</v>
      </c>
      <c r="F15" s="11" t="str">
        <f>TEXT(Table1[[#This Row],[First Order Date]],"mmm-yyyy")</f>
        <v>Feb-2022</v>
      </c>
      <c r="G15" s="11" t="str">
        <f>IF(COUNTIFS(Table1[Customer ID],Table1[[#This Row],[Customer ID]],Table1[Order Date],"&gt;"&amp;Table1[[#This Row],[First Order Date]]) &gt; 0,"Yes","No")</f>
        <v>Yes</v>
      </c>
      <c r="H15" s="11" t="str">
        <f>IF(AND(MONTH(Table1[[#This Row],[Order Date]])=MONTH(Table1[[#This Row],[First Order Date]])+1, YEAR(Table1[[#This Row],[Order Date]])=YEAR(Table1[[#This Row],[First Order Date]])), "M2", IF(AND(MONTH(Table1[[#This Row],[Order Date]])=MONTH(Table1[[#This Row],[First Order Date]])+2, YEAR(Table1[[#This Row],[Order Date]])=YEAR(Table1[[#This Row],[First Order Date]])), "M3", "No"))</f>
        <v>M2</v>
      </c>
    </row>
    <row r="16" spans="1:8" x14ac:dyDescent="0.3">
      <c r="A16" s="17">
        <v>12</v>
      </c>
      <c r="B16" s="8">
        <v>21</v>
      </c>
      <c r="C16" s="9">
        <v>44632</v>
      </c>
      <c r="D16" s="10">
        <v>675</v>
      </c>
      <c r="E16" s="9">
        <f>_xlfn.MINIFS(Table1[Order Date],Table1[Customer ID],Table1[[#This Row],[Customer ID]])</f>
        <v>44602</v>
      </c>
      <c r="F16" s="11" t="str">
        <f>TEXT(Table1[[#This Row],[First Order Date]],"mmm-yyyy")</f>
        <v>Feb-2022</v>
      </c>
      <c r="G16" s="11" t="str">
        <f>IF(COUNTIFS(Table1[Customer ID],Table1[[#This Row],[Customer ID]],Table1[Order Date],"&gt;"&amp;Table1[[#This Row],[First Order Date]]) &gt; 0,"Yes","No")</f>
        <v>Yes</v>
      </c>
      <c r="H16" s="11" t="str">
        <f>IF(AND(MONTH(Table1[[#This Row],[Order Date]])=MONTH(Table1[[#This Row],[First Order Date]])+1, YEAR(Table1[[#This Row],[Order Date]])=YEAR(Table1[[#This Row],[First Order Date]])), "M2", IF(AND(MONTH(Table1[[#This Row],[Order Date]])=MONTH(Table1[[#This Row],[First Order Date]])+2, YEAR(Table1[[#This Row],[Order Date]])=YEAR(Table1[[#This Row],[First Order Date]])), "M3", "No"))</f>
        <v>M2</v>
      </c>
    </row>
    <row r="17" spans="1:8" x14ac:dyDescent="0.3">
      <c r="A17" s="16">
        <v>2</v>
      </c>
      <c r="B17" s="8">
        <v>7</v>
      </c>
      <c r="C17" s="9">
        <v>44633</v>
      </c>
      <c r="D17" s="10">
        <v>400</v>
      </c>
      <c r="E17" s="9">
        <f>_xlfn.MINIFS(Table1[Order Date],Table1[Customer ID],Table1[[#This Row],[Customer ID]])</f>
        <v>44589</v>
      </c>
      <c r="F17" s="11" t="str">
        <f>TEXT(Table1[[#This Row],[First Order Date]],"mmm-yyyy")</f>
        <v>Jan-2022</v>
      </c>
      <c r="G17" s="11" t="str">
        <f>IF(COUNTIFS(Table1[Customer ID],Table1[[#This Row],[Customer ID]],Table1[Order Date],"&gt;"&amp;Table1[[#This Row],[First Order Date]]) &gt; 0,"Yes","No")</f>
        <v>Yes</v>
      </c>
      <c r="H17" s="11" t="str">
        <f>IF(AND(MONTH(Table1[[#This Row],[Order Date]])=MONTH(Table1[[#This Row],[First Order Date]])+1, YEAR(Table1[[#This Row],[Order Date]])=YEAR(Table1[[#This Row],[First Order Date]])), "M2", IF(AND(MONTH(Table1[[#This Row],[Order Date]])=MONTH(Table1[[#This Row],[First Order Date]])+2, YEAR(Table1[[#This Row],[Order Date]])=YEAR(Table1[[#This Row],[First Order Date]])), "M3", "No"))</f>
        <v>M3</v>
      </c>
    </row>
    <row r="18" spans="1:8" x14ac:dyDescent="0.3">
      <c r="A18" s="17">
        <v>8</v>
      </c>
      <c r="B18" s="8">
        <v>13</v>
      </c>
      <c r="C18" s="9">
        <v>44637</v>
      </c>
      <c r="D18" s="10">
        <v>375</v>
      </c>
      <c r="E18" s="9">
        <f>_xlfn.MINIFS(Table1[Order Date],Table1[Customer ID],Table1[[#This Row],[Customer ID]])</f>
        <v>44637</v>
      </c>
      <c r="F18" s="11" t="str">
        <f>TEXT(Table1[[#This Row],[First Order Date]],"mmm-yyyy")</f>
        <v>Mar-2022</v>
      </c>
      <c r="G18" s="11" t="str">
        <f>IF(COUNTIFS(Table1[Customer ID],Table1[[#This Row],[Customer ID]],Table1[Order Date],"&gt;"&amp;Table1[[#This Row],[First Order Date]]) &gt; 0,"Yes","No")</f>
        <v>No</v>
      </c>
      <c r="H18" s="11" t="str">
        <f>IF(AND(MONTH(Table1[[#This Row],[Order Date]])=MONTH(Table1[[#This Row],[First Order Date]])+1, YEAR(Table1[[#This Row],[Order Date]])=YEAR(Table1[[#This Row],[First Order Date]])), "M2", IF(AND(MONTH(Table1[[#This Row],[Order Date]])=MONTH(Table1[[#This Row],[First Order Date]])+2, YEAR(Table1[[#This Row],[Order Date]])=YEAR(Table1[[#This Row],[First Order Date]])), "M3", "No"))</f>
        <v>No</v>
      </c>
    </row>
    <row r="19" spans="1:8" x14ac:dyDescent="0.3">
      <c r="A19" s="16">
        <v>13</v>
      </c>
      <c r="B19" s="8">
        <v>22</v>
      </c>
      <c r="C19" s="9">
        <v>44637</v>
      </c>
      <c r="D19" s="10">
        <v>770</v>
      </c>
      <c r="E19" s="9">
        <f>_xlfn.MINIFS(Table1[Order Date],Table1[Customer ID],Table1[[#This Row],[Customer ID]])</f>
        <v>44637</v>
      </c>
      <c r="F19" s="11" t="str">
        <f>TEXT(Table1[[#This Row],[First Order Date]],"mmm-yyyy")</f>
        <v>Mar-2022</v>
      </c>
      <c r="G19" s="11" t="str">
        <f>IF(COUNTIFS(Table1[Customer ID],Table1[[#This Row],[Customer ID]],Table1[Order Date],"&gt;"&amp;Table1[[#This Row],[First Order Date]]) &gt; 0,"Yes","No")</f>
        <v>Yes</v>
      </c>
      <c r="H19" s="11" t="str">
        <f>IF(AND(MONTH(Table1[[#This Row],[Order Date]])=MONTH(Table1[[#This Row],[First Order Date]])+1, YEAR(Table1[[#This Row],[Order Date]])=YEAR(Table1[[#This Row],[First Order Date]])), "M2", IF(AND(MONTH(Table1[[#This Row],[Order Date]])=MONTH(Table1[[#This Row],[First Order Date]])+2, YEAR(Table1[[#This Row],[Order Date]])=YEAR(Table1[[#This Row],[First Order Date]])), "M3", "No"))</f>
        <v>No</v>
      </c>
    </row>
    <row r="20" spans="1:8" x14ac:dyDescent="0.3">
      <c r="A20" s="17">
        <v>2</v>
      </c>
      <c r="B20" s="8">
        <v>26</v>
      </c>
      <c r="C20" s="9">
        <v>44639</v>
      </c>
      <c r="D20" s="10">
        <v>500</v>
      </c>
      <c r="E20" s="9">
        <f>_xlfn.MINIFS(Table1[Order Date],Table1[Customer ID],Table1[[#This Row],[Customer ID]])</f>
        <v>44589</v>
      </c>
      <c r="F20" s="11" t="str">
        <f>TEXT(Table1[[#This Row],[First Order Date]],"mmm-yyyy")</f>
        <v>Jan-2022</v>
      </c>
      <c r="G20" s="11" t="str">
        <f>IF(COUNTIFS(Table1[Customer ID],Table1[[#This Row],[Customer ID]],Table1[Order Date],"&gt;"&amp;Table1[[#This Row],[First Order Date]]) &gt; 0,"Yes","No")</f>
        <v>Yes</v>
      </c>
      <c r="H20" s="11" t="str">
        <f>IF(AND(MONTH(Table1[[#This Row],[Order Date]])=MONTH(Table1[[#This Row],[First Order Date]])+1, YEAR(Table1[[#This Row],[Order Date]])=YEAR(Table1[[#This Row],[First Order Date]])), "M2", IF(AND(MONTH(Table1[[#This Row],[Order Date]])=MONTH(Table1[[#This Row],[First Order Date]])+2, YEAR(Table1[[#This Row],[Order Date]])=YEAR(Table1[[#This Row],[First Order Date]])), "M3", "No"))</f>
        <v>M3</v>
      </c>
    </row>
    <row r="21" spans="1:8" x14ac:dyDescent="0.3">
      <c r="A21" s="16">
        <v>7</v>
      </c>
      <c r="B21" s="8">
        <v>12</v>
      </c>
      <c r="C21" s="9">
        <v>44640</v>
      </c>
      <c r="D21" s="10">
        <v>350</v>
      </c>
      <c r="E21" s="9">
        <f>_xlfn.MINIFS(Table1[Order Date],Table1[Customer ID],Table1[[#This Row],[Customer ID]])</f>
        <v>44640</v>
      </c>
      <c r="F21" s="11" t="str">
        <f>TEXT(Table1[[#This Row],[First Order Date]],"mmm-yyyy")</f>
        <v>Mar-2022</v>
      </c>
      <c r="G21" s="11" t="str">
        <f>IF(COUNTIFS(Table1[Customer ID],Table1[[#This Row],[Customer ID]],Table1[Order Date],"&gt;"&amp;Table1[[#This Row],[First Order Date]]) &gt; 0,"Yes","No")</f>
        <v>No</v>
      </c>
      <c r="H21" s="11" t="str">
        <f>IF(AND(MONTH(Table1[[#This Row],[Order Date]])=MONTH(Table1[[#This Row],[First Order Date]])+1, YEAR(Table1[[#This Row],[Order Date]])=YEAR(Table1[[#This Row],[First Order Date]])), "M2", IF(AND(MONTH(Table1[[#This Row],[Order Date]])=MONTH(Table1[[#This Row],[First Order Date]])+2, YEAR(Table1[[#This Row],[Order Date]])=YEAR(Table1[[#This Row],[First Order Date]])), "M3", "No"))</f>
        <v>No</v>
      </c>
    </row>
    <row r="22" spans="1:8" x14ac:dyDescent="0.3">
      <c r="A22" s="17">
        <v>13</v>
      </c>
      <c r="B22" s="8">
        <v>23</v>
      </c>
      <c r="C22" s="9">
        <v>44654</v>
      </c>
      <c r="D22" s="10">
        <v>900</v>
      </c>
      <c r="E22" s="9">
        <f>_xlfn.MINIFS(Table1[Order Date],Table1[Customer ID],Table1[[#This Row],[Customer ID]])</f>
        <v>44637</v>
      </c>
      <c r="F22" s="11" t="str">
        <f>TEXT(Table1[[#This Row],[First Order Date]],"mmm-yyyy")</f>
        <v>Mar-2022</v>
      </c>
      <c r="G22" s="11" t="str">
        <f>IF(COUNTIFS(Table1[Customer ID],Table1[[#This Row],[Customer ID]],Table1[Order Date],"&gt;"&amp;Table1[[#This Row],[First Order Date]]) &gt; 0,"Yes","No")</f>
        <v>Yes</v>
      </c>
      <c r="H22" s="11" t="str">
        <f>IF(AND(MONTH(Table1[[#This Row],[Order Date]])=MONTH(Table1[[#This Row],[First Order Date]])+1, YEAR(Table1[[#This Row],[Order Date]])=YEAR(Table1[[#This Row],[First Order Date]])), "M2", IF(AND(MONTH(Table1[[#This Row],[Order Date]])=MONTH(Table1[[#This Row],[First Order Date]])+2, YEAR(Table1[[#This Row],[Order Date]])=YEAR(Table1[[#This Row],[First Order Date]])), "M3", "No"))</f>
        <v>M2</v>
      </c>
    </row>
    <row r="23" spans="1:8" x14ac:dyDescent="0.3">
      <c r="A23" s="16">
        <v>14</v>
      </c>
      <c r="B23" s="8">
        <v>24</v>
      </c>
      <c r="C23" s="9">
        <v>44661</v>
      </c>
      <c r="D23" s="10">
        <v>100</v>
      </c>
      <c r="E23" s="9">
        <f>_xlfn.MINIFS(Table1[Order Date],Table1[Customer ID],Table1[[#This Row],[Customer ID]])</f>
        <v>44661</v>
      </c>
      <c r="F23" s="11" t="str">
        <f>TEXT(Table1[[#This Row],[First Order Date]],"mmm-yyyy")</f>
        <v>Apr-2022</v>
      </c>
      <c r="G23" s="11" t="str">
        <f>IF(COUNTIFS(Table1[Customer ID],Table1[[#This Row],[Customer ID]],Table1[Order Date],"&gt;"&amp;Table1[[#This Row],[First Order Date]]) &gt; 0,"Yes","No")</f>
        <v>No</v>
      </c>
      <c r="H23" s="11" t="str">
        <f>IF(AND(MONTH(Table1[[#This Row],[Order Date]])=MONTH(Table1[[#This Row],[First Order Date]])+1, YEAR(Table1[[#This Row],[Order Date]])=YEAR(Table1[[#This Row],[First Order Date]])), "M2", IF(AND(MONTH(Table1[[#This Row],[Order Date]])=MONTH(Table1[[#This Row],[First Order Date]])+2, YEAR(Table1[[#This Row],[Order Date]])=YEAR(Table1[[#This Row],[First Order Date]])), "M3", "No"))</f>
        <v>No</v>
      </c>
    </row>
    <row r="24" spans="1:8" x14ac:dyDescent="0.3">
      <c r="A24" s="17">
        <v>11</v>
      </c>
      <c r="B24" s="8">
        <v>19</v>
      </c>
      <c r="C24" s="9">
        <v>44662</v>
      </c>
      <c r="D24" s="10">
        <v>75</v>
      </c>
      <c r="E24" s="9">
        <f>_xlfn.MINIFS(Table1[Order Date],Table1[Customer ID],Table1[[#This Row],[Customer ID]])</f>
        <v>44600</v>
      </c>
      <c r="F24" s="11" t="str">
        <f>TEXT(Table1[[#This Row],[First Order Date]],"mmm-yyyy")</f>
        <v>Feb-2022</v>
      </c>
      <c r="G24" s="11" t="str">
        <f>IF(COUNTIFS(Table1[Customer ID],Table1[[#This Row],[Customer ID]],Table1[Order Date],"&gt;"&amp;Table1[[#This Row],[First Order Date]]) &gt; 0,"Yes","No")</f>
        <v>Yes</v>
      </c>
      <c r="H24" s="11" t="str">
        <f>IF(AND(MONTH(Table1[[#This Row],[Order Date]])=MONTH(Table1[[#This Row],[First Order Date]])+1, YEAR(Table1[[#This Row],[Order Date]])=YEAR(Table1[[#This Row],[First Order Date]])), "M2", IF(AND(MONTH(Table1[[#This Row],[Order Date]])=MONTH(Table1[[#This Row],[First Order Date]])+2, YEAR(Table1[[#This Row],[Order Date]])=YEAR(Table1[[#This Row],[First Order Date]])), "M3", "No"))</f>
        <v>M3</v>
      </c>
    </row>
    <row r="25" spans="1:8" x14ac:dyDescent="0.3">
      <c r="A25" s="16">
        <v>15</v>
      </c>
      <c r="B25" s="8">
        <v>25</v>
      </c>
      <c r="C25" s="9">
        <v>44669</v>
      </c>
      <c r="D25" s="10">
        <v>150</v>
      </c>
      <c r="E25" s="9">
        <f>_xlfn.MINIFS(Table1[Order Date],Table1[Customer ID],Table1[[#This Row],[Customer ID]])</f>
        <v>44669</v>
      </c>
      <c r="F25" s="11" t="str">
        <f>TEXT(Table1[[#This Row],[First Order Date]],"mmm-yyyy")</f>
        <v>Apr-2022</v>
      </c>
      <c r="G25" s="11" t="str">
        <f>IF(COUNTIFS(Table1[Customer ID],Table1[[#This Row],[Customer ID]],Table1[Order Date],"&gt;"&amp;Table1[[#This Row],[First Order Date]]) &gt; 0,"Yes","No")</f>
        <v>No</v>
      </c>
      <c r="H25" s="11" t="str">
        <f>IF(AND(MONTH(Table1[[#This Row],[Order Date]])=MONTH(Table1[[#This Row],[First Order Date]])+1, YEAR(Table1[[#This Row],[Order Date]])=YEAR(Table1[[#This Row],[First Order Date]])), "M2", IF(AND(MONTH(Table1[[#This Row],[Order Date]])=MONTH(Table1[[#This Row],[First Order Date]])+2, YEAR(Table1[[#This Row],[Order Date]])=YEAR(Table1[[#This Row],[First Order Date]])), "M3", "No"))</f>
        <v>No</v>
      </c>
    </row>
    <row r="26" spans="1:8" x14ac:dyDescent="0.3">
      <c r="A26" s="17">
        <v>1</v>
      </c>
      <c r="B26" s="8">
        <v>5</v>
      </c>
      <c r="C26" s="9">
        <v>44681</v>
      </c>
      <c r="D26" s="10">
        <v>175</v>
      </c>
      <c r="E26" s="9">
        <f>_xlfn.MINIFS(Table1[Order Date],Table1[Customer ID],Table1[[#This Row],[Customer ID]])</f>
        <v>44571</v>
      </c>
      <c r="F26" s="11" t="str">
        <f>TEXT(Table1[[#This Row],[First Order Date]],"mmm-yyyy")</f>
        <v>Jan-2022</v>
      </c>
      <c r="G26" s="11" t="str">
        <f>IF(COUNTIFS(Table1[Customer ID],Table1[[#This Row],[Customer ID]],Table1[Order Date],"&gt;"&amp;Table1[[#This Row],[First Order Date]]) &gt; 0,"Yes","No")</f>
        <v>Yes</v>
      </c>
      <c r="H26" s="11" t="str">
        <f>IF(AND(MONTH(Table1[[#This Row],[Order Date]])=MONTH(Table1[[#This Row],[First Order Date]])+1, YEAR(Table1[[#This Row],[Order Date]])=YEAR(Table1[[#This Row],[First Order Date]])), "M2", IF(AND(MONTH(Table1[[#This Row],[Order Date]])=MONTH(Table1[[#This Row],[First Order Date]])+2, YEAR(Table1[[#This Row],[Order Date]])=YEAR(Table1[[#This Row],[First Order Date]])), "M3", "No"))</f>
        <v>No</v>
      </c>
    </row>
    <row r="27" spans="1:8" x14ac:dyDescent="0.3">
      <c r="A27" s="16">
        <v>10</v>
      </c>
      <c r="B27" s="8">
        <v>16</v>
      </c>
      <c r="C27" s="9">
        <v>44681</v>
      </c>
      <c r="D27" s="10">
        <v>300</v>
      </c>
      <c r="E27" s="9">
        <f>_xlfn.MINIFS(Table1[Order Date],Table1[Customer ID],Table1[[#This Row],[Customer ID]])</f>
        <v>44609</v>
      </c>
      <c r="F27" s="11" t="str">
        <f>TEXT(Table1[[#This Row],[First Order Date]],"mmm-yyyy")</f>
        <v>Feb-2022</v>
      </c>
      <c r="G27" s="11" t="str">
        <f>IF(COUNTIFS(Table1[Customer ID],Table1[[#This Row],[Customer ID]],Table1[Order Date],"&gt;"&amp;Table1[[#This Row],[First Order Date]]) &gt; 0,"Yes","No")</f>
        <v>Yes</v>
      </c>
      <c r="H27" s="11" t="str">
        <f>IF(AND(MONTH(Table1[[#This Row],[Order Date]])=MONTH(Table1[[#This Row],[First Order Date]])+1, YEAR(Table1[[#This Row],[Order Date]])=YEAR(Table1[[#This Row],[First Order Date]])), "M2", IF(AND(MONTH(Table1[[#This Row],[Order Date]])=MONTH(Table1[[#This Row],[First Order Date]])+2, YEAR(Table1[[#This Row],[Order Date]])=YEAR(Table1[[#This Row],[First Order Date]])), "M3", "No"))</f>
        <v>M3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5E159-6DF1-46C3-8E7F-1D8841D66A0A}">
  <dimension ref="A1:H27"/>
  <sheetViews>
    <sheetView workbookViewId="0">
      <selection activeCell="E15" sqref="E15"/>
    </sheetView>
  </sheetViews>
  <sheetFormatPr defaultRowHeight="14.4" x14ac:dyDescent="0.3"/>
  <cols>
    <col min="1" max="1" width="13.5546875" style="4" customWidth="1"/>
    <col min="2" max="2" width="12.6640625" style="1" customWidth="1"/>
    <col min="3" max="3" width="15.6640625" style="3" customWidth="1"/>
    <col min="4" max="4" width="20" style="2" bestFit="1" customWidth="1"/>
    <col min="5" max="5" width="17.5546875" bestFit="1" customWidth="1"/>
    <col min="6" max="6" width="16.44140625" bestFit="1" customWidth="1"/>
    <col min="7" max="7" width="21.6640625" bestFit="1" customWidth="1"/>
    <col min="8" max="8" width="17.109375" bestFit="1" customWidth="1"/>
  </cols>
  <sheetData>
    <row r="1" spans="1:8" x14ac:dyDescent="0.3">
      <c r="A1" s="5" t="s">
        <v>0</v>
      </c>
      <c r="B1" s="5" t="s">
        <v>3</v>
      </c>
      <c r="C1" s="6" t="s">
        <v>1</v>
      </c>
      <c r="D1" s="7" t="s">
        <v>2</v>
      </c>
      <c r="E1" s="6" t="s">
        <v>5</v>
      </c>
      <c r="F1" s="12" t="s">
        <v>4</v>
      </c>
      <c r="G1" s="12" t="s">
        <v>6</v>
      </c>
      <c r="H1" t="s">
        <v>28</v>
      </c>
    </row>
    <row r="2" spans="1:8" x14ac:dyDescent="0.3">
      <c r="A2" s="17">
        <v>1</v>
      </c>
      <c r="B2" s="8">
        <v>1</v>
      </c>
      <c r="C2" s="9">
        <v>44571</v>
      </c>
      <c r="D2" s="10">
        <v>100</v>
      </c>
      <c r="E2" s="9">
        <f>_xlfn.MINIFS(Table15[Order Date],Table15[Customer ID],Table15[[#This Row],[Customer ID]])</f>
        <v>44571</v>
      </c>
      <c r="F2" s="11" t="str">
        <f>TEXT(Table15[[#This Row],[First Order Date]],"mmm-yyyy")</f>
        <v>Jan-2022</v>
      </c>
      <c r="G2" s="11" t="str">
        <f>IF(COUNTIFS(Table15[Customer ID],Table15[[#This Row],[Customer ID]],Table15[Order Date],"&gt;"&amp;Table15[[#This Row],[First Order Date]]) &gt; 0,"Yes","No")</f>
        <v>Yes</v>
      </c>
      <c r="H2" s="11" t="str">
        <f>IF(AND(MONTH(Table15[[#This Row],[Order Date]])=MONTH(Table15[[#This Row],[First Order Date]])+1, YEAR(Table15[[#This Row],[Order Date]])=YEAR(Table15[[#This Row],[First Order Date]])), "M2", IF(AND(MONTH(Table15[[#This Row],[Order Date]])=MONTH(Table15[[#This Row],[First Order Date]])+2, YEAR(Table15[[#This Row],[Order Date]])=YEAR(Table15[[#This Row],[First Order Date]])), "M3", "M1"))</f>
        <v>M1</v>
      </c>
    </row>
    <row r="3" spans="1:8" x14ac:dyDescent="0.3">
      <c r="A3" s="16">
        <v>9</v>
      </c>
      <c r="B3" s="8">
        <v>14</v>
      </c>
      <c r="C3" s="9">
        <v>44576</v>
      </c>
      <c r="D3" s="10">
        <v>400</v>
      </c>
      <c r="E3" s="9">
        <f>_xlfn.MINIFS(Table15[Order Date],Table15[Customer ID],Table15[[#This Row],[Customer ID]])</f>
        <v>44576</v>
      </c>
      <c r="F3" s="11" t="str">
        <f>TEXT(Table15[[#This Row],[First Order Date]],"mmm-yyyy")</f>
        <v>Jan-2022</v>
      </c>
      <c r="G3" s="11" t="str">
        <f>IF(COUNTIFS(Table15[Customer ID],Table15[[#This Row],[Customer ID]],Table15[Order Date],"&gt;"&amp;Table15[[#This Row],[First Order Date]]) &gt; 0,"Yes","No")</f>
        <v>No</v>
      </c>
      <c r="H3" s="11" t="str">
        <f>IF(AND(MONTH(Table15[[#This Row],[Order Date]])=MONTH(Table15[[#This Row],[First Order Date]])+1, YEAR(Table15[[#This Row],[Order Date]])=YEAR(Table15[[#This Row],[First Order Date]])), "M2", IF(AND(MONTH(Table15[[#This Row],[Order Date]])=MONTH(Table15[[#This Row],[First Order Date]])+2, YEAR(Table15[[#This Row],[Order Date]])=YEAR(Table15[[#This Row],[First Order Date]])), "M3", "M1"))</f>
        <v>M1</v>
      </c>
    </row>
    <row r="4" spans="1:8" x14ac:dyDescent="0.3">
      <c r="A4" s="17">
        <v>3</v>
      </c>
      <c r="B4" s="8">
        <v>8</v>
      </c>
      <c r="C4" s="9">
        <v>44577</v>
      </c>
      <c r="D4" s="10">
        <v>1000</v>
      </c>
      <c r="E4" s="9">
        <f>_xlfn.MINIFS(Table15[Order Date],Table15[Customer ID],Table15[[#This Row],[Customer ID]])</f>
        <v>44577</v>
      </c>
      <c r="F4" s="11" t="str">
        <f>TEXT(Table15[[#This Row],[First Order Date]],"mmm-yyyy")</f>
        <v>Jan-2022</v>
      </c>
      <c r="G4" s="11" t="str">
        <f>IF(COUNTIFS(Table15[Customer ID],Table15[[#This Row],[Customer ID]],Table15[Order Date],"&gt;"&amp;Table15[[#This Row],[First Order Date]]) &gt; 0,"Yes","No")</f>
        <v>No</v>
      </c>
      <c r="H4" s="11" t="str">
        <f>IF(AND(MONTH(Table15[[#This Row],[Order Date]])=MONTH(Table15[[#This Row],[First Order Date]])+1, YEAR(Table15[[#This Row],[Order Date]])=YEAR(Table15[[#This Row],[First Order Date]])), "M2", IF(AND(MONTH(Table15[[#This Row],[Order Date]])=MONTH(Table15[[#This Row],[First Order Date]])+2, YEAR(Table15[[#This Row],[Order Date]])=YEAR(Table15[[#This Row],[First Order Date]])), "M3", "M1"))</f>
        <v>M1</v>
      </c>
    </row>
    <row r="5" spans="1:8" x14ac:dyDescent="0.3">
      <c r="A5" s="16">
        <v>6</v>
      </c>
      <c r="B5" s="8">
        <v>11</v>
      </c>
      <c r="C5" s="9">
        <v>44580</v>
      </c>
      <c r="D5" s="10">
        <v>400</v>
      </c>
      <c r="E5" s="9">
        <f>_xlfn.MINIFS(Table15[Order Date],Table15[Customer ID],Table15[[#This Row],[Customer ID]])</f>
        <v>44580</v>
      </c>
      <c r="F5" s="11" t="str">
        <f>TEXT(Table15[[#This Row],[First Order Date]],"mmm-yyyy")</f>
        <v>Jan-2022</v>
      </c>
      <c r="G5" s="11" t="str">
        <f>IF(COUNTIFS(Table15[Customer ID],Table15[[#This Row],[Customer ID]],Table15[Order Date],"&gt;"&amp;Table15[[#This Row],[First Order Date]]) &gt; 0,"Yes","No")</f>
        <v>No</v>
      </c>
      <c r="H5" s="11" t="str">
        <f>IF(AND(MONTH(Table15[[#This Row],[Order Date]])=MONTH(Table15[[#This Row],[First Order Date]])+1, YEAR(Table15[[#This Row],[Order Date]])=YEAR(Table15[[#This Row],[First Order Date]])), "M2", IF(AND(MONTH(Table15[[#This Row],[Order Date]])=MONTH(Table15[[#This Row],[First Order Date]])+2, YEAR(Table15[[#This Row],[Order Date]])=YEAR(Table15[[#This Row],[First Order Date]])), "M3", "M1"))</f>
        <v>M1</v>
      </c>
    </row>
    <row r="6" spans="1:8" x14ac:dyDescent="0.3">
      <c r="A6" s="17">
        <v>2</v>
      </c>
      <c r="B6" s="8">
        <v>6</v>
      </c>
      <c r="C6" s="9">
        <v>44589</v>
      </c>
      <c r="D6" s="10">
        <v>250</v>
      </c>
      <c r="E6" s="9">
        <f>_xlfn.MINIFS(Table15[Order Date],Table15[Customer ID],Table15[[#This Row],[Customer ID]])</f>
        <v>44589</v>
      </c>
      <c r="F6" s="11" t="str">
        <f>TEXT(Table15[[#This Row],[First Order Date]],"mmm-yyyy")</f>
        <v>Jan-2022</v>
      </c>
      <c r="G6" s="11" t="str">
        <f>IF(COUNTIFS(Table15[Customer ID],Table15[[#This Row],[Customer ID]],Table15[Order Date],"&gt;"&amp;Table15[[#This Row],[First Order Date]]) &gt; 0,"Yes","No")</f>
        <v>Yes</v>
      </c>
      <c r="H6" s="11" t="str">
        <f>IF(AND(MONTH(Table15[[#This Row],[Order Date]])=MONTH(Table15[[#This Row],[First Order Date]])+1, YEAR(Table15[[#This Row],[Order Date]])=YEAR(Table15[[#This Row],[First Order Date]])), "M2", IF(AND(MONTH(Table15[[#This Row],[Order Date]])=MONTH(Table15[[#This Row],[First Order Date]])+2, YEAR(Table15[[#This Row],[Order Date]])=YEAR(Table15[[#This Row],[First Order Date]])), "M3", "M1"))</f>
        <v>M1</v>
      </c>
    </row>
    <row r="7" spans="1:8" x14ac:dyDescent="0.3">
      <c r="A7" s="16">
        <v>1</v>
      </c>
      <c r="B7" s="8">
        <v>3</v>
      </c>
      <c r="C7" s="9">
        <v>44593</v>
      </c>
      <c r="D7" s="10">
        <v>150</v>
      </c>
      <c r="E7" s="9">
        <f>_xlfn.MINIFS(Table15[Order Date],Table15[Customer ID],Table15[[#This Row],[Customer ID]])</f>
        <v>44571</v>
      </c>
      <c r="F7" s="11" t="str">
        <f>TEXT(Table15[[#This Row],[First Order Date]],"mmm-yyyy")</f>
        <v>Jan-2022</v>
      </c>
      <c r="G7" s="11" t="str">
        <f>IF(COUNTIFS(Table15[Customer ID],Table15[[#This Row],[Customer ID]],Table15[Order Date],"&gt;"&amp;Table15[[#This Row],[First Order Date]]) &gt; 0,"Yes","No")</f>
        <v>Yes</v>
      </c>
      <c r="H7" s="11" t="str">
        <f>IF(AND(MONTH(Table15[[#This Row],[Order Date]])=MONTH(Table15[[#This Row],[First Order Date]])+1, YEAR(Table15[[#This Row],[Order Date]])=YEAR(Table15[[#This Row],[First Order Date]])), "M2", IF(AND(MONTH(Table15[[#This Row],[Order Date]])=MONTH(Table15[[#This Row],[First Order Date]])+2, YEAR(Table15[[#This Row],[Order Date]])=YEAR(Table15[[#This Row],[First Order Date]])), "M3", "M1"))</f>
        <v>M2</v>
      </c>
    </row>
    <row r="8" spans="1:8" x14ac:dyDescent="0.3">
      <c r="A8" s="17">
        <v>4</v>
      </c>
      <c r="B8" s="8">
        <v>9</v>
      </c>
      <c r="C8" s="9">
        <v>44599</v>
      </c>
      <c r="D8" s="10">
        <v>500</v>
      </c>
      <c r="E8" s="9">
        <f>_xlfn.MINIFS(Table15[Order Date],Table15[Customer ID],Table15[[#This Row],[Customer ID]])</f>
        <v>44599</v>
      </c>
      <c r="F8" s="11" t="str">
        <f>TEXT(Table15[[#This Row],[First Order Date]],"mmm-yyyy")</f>
        <v>Feb-2022</v>
      </c>
      <c r="G8" s="11" t="str">
        <f>IF(COUNTIFS(Table15[Customer ID],Table15[[#This Row],[Customer ID]],Table15[Order Date],"&gt;"&amp;Table15[[#This Row],[First Order Date]]) &gt; 0,"Yes","No")</f>
        <v>No</v>
      </c>
      <c r="H8" s="11" t="str">
        <f>IF(AND(MONTH(Table15[[#This Row],[Order Date]])=MONTH(Table15[[#This Row],[First Order Date]])+1, YEAR(Table15[[#This Row],[Order Date]])=YEAR(Table15[[#This Row],[First Order Date]])), "M2", IF(AND(MONTH(Table15[[#This Row],[Order Date]])=MONTH(Table15[[#This Row],[First Order Date]])+2, YEAR(Table15[[#This Row],[Order Date]])=YEAR(Table15[[#This Row],[First Order Date]])), "M3", "M1"))</f>
        <v>M1</v>
      </c>
    </row>
    <row r="9" spans="1:8" x14ac:dyDescent="0.3">
      <c r="A9" s="16">
        <v>11</v>
      </c>
      <c r="B9" s="8">
        <v>17</v>
      </c>
      <c r="C9" s="9">
        <v>44600</v>
      </c>
      <c r="D9" s="10">
        <v>200</v>
      </c>
      <c r="E9" s="9">
        <f>_xlfn.MINIFS(Table15[Order Date],Table15[Customer ID],Table15[[#This Row],[Customer ID]])</f>
        <v>44600</v>
      </c>
      <c r="F9" s="11" t="str">
        <f>TEXT(Table15[[#This Row],[First Order Date]],"mmm-yyyy")</f>
        <v>Feb-2022</v>
      </c>
      <c r="G9" s="11" t="str">
        <f>IF(COUNTIFS(Table15[Customer ID],Table15[[#This Row],[Customer ID]],Table15[Order Date],"&gt;"&amp;Table15[[#This Row],[First Order Date]]) &gt; 0,"Yes","No")</f>
        <v>Yes</v>
      </c>
      <c r="H9" s="11" t="str">
        <f>IF(AND(MONTH(Table15[[#This Row],[Order Date]])=MONTH(Table15[[#This Row],[First Order Date]])+1, YEAR(Table15[[#This Row],[Order Date]])=YEAR(Table15[[#This Row],[First Order Date]])), "M2", IF(AND(MONTH(Table15[[#This Row],[Order Date]])=MONTH(Table15[[#This Row],[First Order Date]])+2, YEAR(Table15[[#This Row],[Order Date]])=YEAR(Table15[[#This Row],[First Order Date]])), "M3", "M1"))</f>
        <v>M1</v>
      </c>
    </row>
    <row r="10" spans="1:8" x14ac:dyDescent="0.3">
      <c r="A10" s="17">
        <v>5</v>
      </c>
      <c r="B10" s="8">
        <v>10</v>
      </c>
      <c r="C10" s="9">
        <v>44602</v>
      </c>
      <c r="D10" s="10">
        <v>300</v>
      </c>
      <c r="E10" s="9">
        <f>_xlfn.MINIFS(Table15[Order Date],Table15[Customer ID],Table15[[#This Row],[Customer ID]])</f>
        <v>44602</v>
      </c>
      <c r="F10" s="11" t="str">
        <f>TEXT(Table15[[#This Row],[First Order Date]],"mmm-yyyy")</f>
        <v>Feb-2022</v>
      </c>
      <c r="G10" s="11" t="str">
        <f>IF(COUNTIFS(Table15[Customer ID],Table15[[#This Row],[Customer ID]],Table15[Order Date],"&gt;"&amp;Table15[[#This Row],[First Order Date]]) &gt; 0,"Yes","No")</f>
        <v>No</v>
      </c>
      <c r="H10" s="11" t="str">
        <f>IF(AND(MONTH(Table15[[#This Row],[Order Date]])=MONTH(Table15[[#This Row],[First Order Date]])+1, YEAR(Table15[[#This Row],[Order Date]])=YEAR(Table15[[#This Row],[First Order Date]])), "M2", IF(AND(MONTH(Table15[[#This Row],[Order Date]])=MONTH(Table15[[#This Row],[First Order Date]])+2, YEAR(Table15[[#This Row],[Order Date]])=YEAR(Table15[[#This Row],[First Order Date]])), "M3", "M1"))</f>
        <v>M1</v>
      </c>
    </row>
    <row r="11" spans="1:8" x14ac:dyDescent="0.3">
      <c r="A11" s="16">
        <v>12</v>
      </c>
      <c r="B11" s="8">
        <v>20</v>
      </c>
      <c r="C11" s="9">
        <v>44602</v>
      </c>
      <c r="D11" s="10">
        <v>250</v>
      </c>
      <c r="E11" s="9">
        <f>_xlfn.MINIFS(Table15[Order Date],Table15[Customer ID],Table15[[#This Row],[Customer ID]])</f>
        <v>44602</v>
      </c>
      <c r="F11" s="11" t="str">
        <f>TEXT(Table15[[#This Row],[First Order Date]],"mmm-yyyy")</f>
        <v>Feb-2022</v>
      </c>
      <c r="G11" s="11" t="str">
        <f>IF(COUNTIFS(Table15[Customer ID],Table15[[#This Row],[Customer ID]],Table15[Order Date],"&gt;"&amp;Table15[[#This Row],[First Order Date]]) &gt; 0,"Yes","No")</f>
        <v>Yes</v>
      </c>
      <c r="H11" s="11" t="str">
        <f>IF(AND(MONTH(Table15[[#This Row],[Order Date]])=MONTH(Table15[[#This Row],[First Order Date]])+1, YEAR(Table15[[#This Row],[Order Date]])=YEAR(Table15[[#This Row],[First Order Date]])), "M2", IF(AND(MONTH(Table15[[#This Row],[Order Date]])=MONTH(Table15[[#This Row],[First Order Date]])+2, YEAR(Table15[[#This Row],[Order Date]])=YEAR(Table15[[#This Row],[First Order Date]])), "M3", "M1"))</f>
        <v>M1</v>
      </c>
    </row>
    <row r="12" spans="1:8" x14ac:dyDescent="0.3">
      <c r="A12" s="17">
        <v>10</v>
      </c>
      <c r="B12" s="8">
        <v>15</v>
      </c>
      <c r="C12" s="9">
        <v>44609</v>
      </c>
      <c r="D12" s="10">
        <v>300</v>
      </c>
      <c r="E12" s="9">
        <f>_xlfn.MINIFS(Table15[Order Date],Table15[Customer ID],Table15[[#This Row],[Customer ID]])</f>
        <v>44609</v>
      </c>
      <c r="F12" s="11" t="str">
        <f>TEXT(Table15[[#This Row],[First Order Date]],"mmm-yyyy")</f>
        <v>Feb-2022</v>
      </c>
      <c r="G12" s="11" t="str">
        <f>IF(COUNTIFS(Table15[Customer ID],Table15[[#This Row],[Customer ID]],Table15[Order Date],"&gt;"&amp;Table15[[#This Row],[First Order Date]]) &gt; 0,"Yes","No")</f>
        <v>Yes</v>
      </c>
      <c r="H12" s="11" t="str">
        <f>IF(AND(MONTH(Table15[[#This Row],[Order Date]])=MONTH(Table15[[#This Row],[First Order Date]])+1, YEAR(Table15[[#This Row],[Order Date]])=YEAR(Table15[[#This Row],[First Order Date]])), "M2", IF(AND(MONTH(Table15[[#This Row],[Order Date]])=MONTH(Table15[[#This Row],[First Order Date]])+2, YEAR(Table15[[#This Row],[Order Date]])=YEAR(Table15[[#This Row],[First Order Date]])), "M3", "M1"))</f>
        <v>M1</v>
      </c>
    </row>
    <row r="13" spans="1:8" x14ac:dyDescent="0.3">
      <c r="A13" s="16">
        <v>1</v>
      </c>
      <c r="B13" s="8">
        <v>4</v>
      </c>
      <c r="C13" s="9">
        <v>44621</v>
      </c>
      <c r="D13" s="10">
        <v>200</v>
      </c>
      <c r="E13" s="9">
        <f>_xlfn.MINIFS(Table15[Order Date],Table15[Customer ID],Table15[[#This Row],[Customer ID]])</f>
        <v>44571</v>
      </c>
      <c r="F13" s="11" t="str">
        <f>TEXT(Table15[[#This Row],[First Order Date]],"mmm-yyyy")</f>
        <v>Jan-2022</v>
      </c>
      <c r="G13" s="11" t="str">
        <f>IF(COUNTIFS(Table15[Customer ID],Table15[[#This Row],[Customer ID]],Table15[Order Date],"&gt;"&amp;Table15[[#This Row],[First Order Date]]) &gt; 0,"Yes","No")</f>
        <v>Yes</v>
      </c>
      <c r="H13" s="11" t="str">
        <f>IF(AND(MONTH(Table15[[#This Row],[Order Date]])=MONTH(Table15[[#This Row],[First Order Date]])+1, YEAR(Table15[[#This Row],[Order Date]])=YEAR(Table15[[#This Row],[First Order Date]])), "M2", IF(AND(MONTH(Table15[[#This Row],[Order Date]])=MONTH(Table15[[#This Row],[First Order Date]])+2, YEAR(Table15[[#This Row],[Order Date]])=YEAR(Table15[[#This Row],[First Order Date]])), "M3", "M1"))</f>
        <v>M3</v>
      </c>
    </row>
    <row r="14" spans="1:8" x14ac:dyDescent="0.3">
      <c r="A14" s="17">
        <v>11</v>
      </c>
      <c r="B14" s="8">
        <v>18</v>
      </c>
      <c r="C14" s="9">
        <v>44630</v>
      </c>
      <c r="D14" s="10">
        <v>20</v>
      </c>
      <c r="E14" s="9">
        <f>_xlfn.MINIFS(Table15[Order Date],Table15[Customer ID],Table15[[#This Row],[Customer ID]])</f>
        <v>44600</v>
      </c>
      <c r="F14" s="11" t="str">
        <f>TEXT(Table15[[#This Row],[First Order Date]],"mmm-yyyy")</f>
        <v>Feb-2022</v>
      </c>
      <c r="G14" s="11" t="str">
        <f>IF(COUNTIFS(Table15[Customer ID],Table15[[#This Row],[Customer ID]],Table15[Order Date],"&gt;"&amp;Table15[[#This Row],[First Order Date]]) &gt; 0,"Yes","No")</f>
        <v>Yes</v>
      </c>
      <c r="H14" s="11" t="str">
        <f>IF(AND(MONTH(Table15[[#This Row],[Order Date]])=MONTH(Table15[[#This Row],[First Order Date]])+1, YEAR(Table15[[#This Row],[Order Date]])=YEAR(Table15[[#This Row],[First Order Date]])), "M2", IF(AND(MONTH(Table15[[#This Row],[Order Date]])=MONTH(Table15[[#This Row],[First Order Date]])+2, YEAR(Table15[[#This Row],[Order Date]])=YEAR(Table15[[#This Row],[First Order Date]])), "M3", "M1"))</f>
        <v>M2</v>
      </c>
    </row>
    <row r="15" spans="1:8" x14ac:dyDescent="0.3">
      <c r="A15" s="16">
        <v>12</v>
      </c>
      <c r="B15" s="8">
        <v>21</v>
      </c>
      <c r="C15" s="9">
        <v>44632</v>
      </c>
      <c r="D15" s="10">
        <v>675</v>
      </c>
      <c r="E15" s="9">
        <f>_xlfn.MINIFS(Table15[Order Date],Table15[Customer ID],Table15[[#This Row],[Customer ID]])</f>
        <v>44602</v>
      </c>
      <c r="F15" s="11" t="str">
        <f>TEXT(Table15[[#This Row],[First Order Date]],"mmm-yyyy")</f>
        <v>Feb-2022</v>
      </c>
      <c r="G15" s="11" t="str">
        <f>IF(COUNTIFS(Table15[Customer ID],Table15[[#This Row],[Customer ID]],Table15[Order Date],"&gt;"&amp;Table15[[#This Row],[First Order Date]]) &gt; 0,"Yes","No")</f>
        <v>Yes</v>
      </c>
      <c r="H15" s="11" t="str">
        <f>IF(AND(MONTH(Table15[[#This Row],[Order Date]])=MONTH(Table15[[#This Row],[First Order Date]])+1, YEAR(Table15[[#This Row],[Order Date]])=YEAR(Table15[[#This Row],[First Order Date]])), "M2", IF(AND(MONTH(Table15[[#This Row],[Order Date]])=MONTH(Table15[[#This Row],[First Order Date]])+2, YEAR(Table15[[#This Row],[Order Date]])=YEAR(Table15[[#This Row],[First Order Date]])), "M3", "M1"))</f>
        <v>M2</v>
      </c>
    </row>
    <row r="16" spans="1:8" x14ac:dyDescent="0.3">
      <c r="A16" s="17">
        <v>2</v>
      </c>
      <c r="B16" s="8">
        <v>7</v>
      </c>
      <c r="C16" s="9">
        <v>44633</v>
      </c>
      <c r="D16" s="10">
        <v>400</v>
      </c>
      <c r="E16" s="9">
        <f>_xlfn.MINIFS(Table15[Order Date],Table15[Customer ID],Table15[[#This Row],[Customer ID]])</f>
        <v>44589</v>
      </c>
      <c r="F16" s="11" t="str">
        <f>TEXT(Table15[[#This Row],[First Order Date]],"mmm-yyyy")</f>
        <v>Jan-2022</v>
      </c>
      <c r="G16" s="11" t="str">
        <f>IF(COUNTIFS(Table15[Customer ID],Table15[[#This Row],[Customer ID]],Table15[Order Date],"&gt;"&amp;Table15[[#This Row],[First Order Date]]) &gt; 0,"Yes","No")</f>
        <v>Yes</v>
      </c>
      <c r="H16" s="11" t="str">
        <f>IF(AND(MONTH(Table15[[#This Row],[Order Date]])=MONTH(Table15[[#This Row],[First Order Date]])+1, YEAR(Table15[[#This Row],[Order Date]])=YEAR(Table15[[#This Row],[First Order Date]])), "M2", IF(AND(MONTH(Table15[[#This Row],[Order Date]])=MONTH(Table15[[#This Row],[First Order Date]])+2, YEAR(Table15[[#This Row],[Order Date]])=YEAR(Table15[[#This Row],[First Order Date]])), "M3", "M1"))</f>
        <v>M3</v>
      </c>
    </row>
    <row r="17" spans="1:8" x14ac:dyDescent="0.3">
      <c r="A17" s="16">
        <v>8</v>
      </c>
      <c r="B17" s="8">
        <v>13</v>
      </c>
      <c r="C17" s="9">
        <v>44637</v>
      </c>
      <c r="D17" s="10">
        <v>375</v>
      </c>
      <c r="E17" s="9">
        <f>_xlfn.MINIFS(Table15[Order Date],Table15[Customer ID],Table15[[#This Row],[Customer ID]])</f>
        <v>44637</v>
      </c>
      <c r="F17" s="11" t="str">
        <f>TEXT(Table15[[#This Row],[First Order Date]],"mmm-yyyy")</f>
        <v>Mar-2022</v>
      </c>
      <c r="G17" s="11" t="str">
        <f>IF(COUNTIFS(Table15[Customer ID],Table15[[#This Row],[Customer ID]],Table15[Order Date],"&gt;"&amp;Table15[[#This Row],[First Order Date]]) &gt; 0,"Yes","No")</f>
        <v>No</v>
      </c>
      <c r="H17" s="11" t="str">
        <f>IF(AND(MONTH(Table15[[#This Row],[Order Date]])=MONTH(Table15[[#This Row],[First Order Date]])+1, YEAR(Table15[[#This Row],[Order Date]])=YEAR(Table15[[#This Row],[First Order Date]])), "M2", IF(AND(MONTH(Table15[[#This Row],[Order Date]])=MONTH(Table15[[#This Row],[First Order Date]])+2, YEAR(Table15[[#This Row],[Order Date]])=YEAR(Table15[[#This Row],[First Order Date]])), "M3", "M1"))</f>
        <v>M1</v>
      </c>
    </row>
    <row r="18" spans="1:8" x14ac:dyDescent="0.3">
      <c r="A18" s="17">
        <v>13</v>
      </c>
      <c r="B18" s="8">
        <v>22</v>
      </c>
      <c r="C18" s="9">
        <v>44637</v>
      </c>
      <c r="D18" s="10">
        <v>770</v>
      </c>
      <c r="E18" s="9">
        <f>_xlfn.MINIFS(Table15[Order Date],Table15[Customer ID],Table15[[#This Row],[Customer ID]])</f>
        <v>44637</v>
      </c>
      <c r="F18" s="11" t="str">
        <f>TEXT(Table15[[#This Row],[First Order Date]],"mmm-yyyy")</f>
        <v>Mar-2022</v>
      </c>
      <c r="G18" s="11" t="str">
        <f>IF(COUNTIFS(Table15[Customer ID],Table15[[#This Row],[Customer ID]],Table15[Order Date],"&gt;"&amp;Table15[[#This Row],[First Order Date]]) &gt; 0,"Yes","No")</f>
        <v>Yes</v>
      </c>
      <c r="H18" s="11" t="str">
        <f>IF(AND(MONTH(Table15[[#This Row],[Order Date]])=MONTH(Table15[[#This Row],[First Order Date]])+1, YEAR(Table15[[#This Row],[Order Date]])=YEAR(Table15[[#This Row],[First Order Date]])), "M2", IF(AND(MONTH(Table15[[#This Row],[Order Date]])=MONTH(Table15[[#This Row],[First Order Date]])+2, YEAR(Table15[[#This Row],[Order Date]])=YEAR(Table15[[#This Row],[First Order Date]])), "M3", "M1"))</f>
        <v>M1</v>
      </c>
    </row>
    <row r="19" spans="1:8" x14ac:dyDescent="0.3">
      <c r="A19" s="16">
        <v>7</v>
      </c>
      <c r="B19" s="8">
        <v>12</v>
      </c>
      <c r="C19" s="9">
        <v>44640</v>
      </c>
      <c r="D19" s="10">
        <v>350</v>
      </c>
      <c r="E19" s="9">
        <f>_xlfn.MINIFS(Table15[Order Date],Table15[Customer ID],Table15[[#This Row],[Customer ID]])</f>
        <v>44640</v>
      </c>
      <c r="F19" s="11" t="str">
        <f>TEXT(Table15[[#This Row],[First Order Date]],"mmm-yyyy")</f>
        <v>Mar-2022</v>
      </c>
      <c r="G19" s="11" t="str">
        <f>IF(COUNTIFS(Table15[Customer ID],Table15[[#This Row],[Customer ID]],Table15[Order Date],"&gt;"&amp;Table15[[#This Row],[First Order Date]]) &gt; 0,"Yes","No")</f>
        <v>No</v>
      </c>
      <c r="H19" s="11" t="str">
        <f>IF(AND(MONTH(Table15[[#This Row],[Order Date]])=MONTH(Table15[[#This Row],[First Order Date]])+1, YEAR(Table15[[#This Row],[Order Date]])=YEAR(Table15[[#This Row],[First Order Date]])), "M2", IF(AND(MONTH(Table15[[#This Row],[Order Date]])=MONTH(Table15[[#This Row],[First Order Date]])+2, YEAR(Table15[[#This Row],[Order Date]])=YEAR(Table15[[#This Row],[First Order Date]])), "M3", "M1"))</f>
        <v>M1</v>
      </c>
    </row>
    <row r="20" spans="1:8" x14ac:dyDescent="0.3">
      <c r="A20" s="17">
        <v>13</v>
      </c>
      <c r="B20" s="8">
        <v>23</v>
      </c>
      <c r="C20" s="9">
        <v>44654</v>
      </c>
      <c r="D20" s="10">
        <v>900</v>
      </c>
      <c r="E20" s="9">
        <f>_xlfn.MINIFS(Table15[Order Date],Table15[Customer ID],Table15[[#This Row],[Customer ID]])</f>
        <v>44637</v>
      </c>
      <c r="F20" s="11" t="str">
        <f>TEXT(Table15[[#This Row],[First Order Date]],"mmm-yyyy")</f>
        <v>Mar-2022</v>
      </c>
      <c r="G20" s="11" t="str">
        <f>IF(COUNTIFS(Table15[Customer ID],Table15[[#This Row],[Customer ID]],Table15[Order Date],"&gt;"&amp;Table15[[#This Row],[First Order Date]]) &gt; 0,"Yes","No")</f>
        <v>Yes</v>
      </c>
      <c r="H20" s="11" t="str">
        <f>IF(AND(MONTH(Table15[[#This Row],[Order Date]])=MONTH(Table15[[#This Row],[First Order Date]])+1, YEAR(Table15[[#This Row],[Order Date]])=YEAR(Table15[[#This Row],[First Order Date]])), "M2", IF(AND(MONTH(Table15[[#This Row],[Order Date]])=MONTH(Table15[[#This Row],[First Order Date]])+2, YEAR(Table15[[#This Row],[Order Date]])=YEAR(Table15[[#This Row],[First Order Date]])), "M3", "M1"))</f>
        <v>M2</v>
      </c>
    </row>
    <row r="21" spans="1:8" x14ac:dyDescent="0.3">
      <c r="A21" s="16">
        <v>14</v>
      </c>
      <c r="B21" s="8">
        <v>24</v>
      </c>
      <c r="C21" s="9">
        <v>44661</v>
      </c>
      <c r="D21" s="10">
        <v>100</v>
      </c>
      <c r="E21" s="9">
        <f>_xlfn.MINIFS(Table15[Order Date],Table15[Customer ID],Table15[[#This Row],[Customer ID]])</f>
        <v>44661</v>
      </c>
      <c r="F21" s="11" t="str">
        <f>TEXT(Table15[[#This Row],[First Order Date]],"mmm-yyyy")</f>
        <v>Apr-2022</v>
      </c>
      <c r="G21" s="11" t="str">
        <f>IF(COUNTIFS(Table15[Customer ID],Table15[[#This Row],[Customer ID]],Table15[Order Date],"&gt;"&amp;Table15[[#This Row],[First Order Date]]) &gt; 0,"Yes","No")</f>
        <v>No</v>
      </c>
      <c r="H21" s="11" t="str">
        <f>IF(AND(MONTH(Table15[[#This Row],[Order Date]])=MONTH(Table15[[#This Row],[First Order Date]])+1, YEAR(Table15[[#This Row],[Order Date]])=YEAR(Table15[[#This Row],[First Order Date]])), "M2", IF(AND(MONTH(Table15[[#This Row],[Order Date]])=MONTH(Table15[[#This Row],[First Order Date]])+2, YEAR(Table15[[#This Row],[Order Date]])=YEAR(Table15[[#This Row],[First Order Date]])), "M3", "M1"))</f>
        <v>M1</v>
      </c>
    </row>
    <row r="22" spans="1:8" x14ac:dyDescent="0.3">
      <c r="A22" s="17">
        <v>11</v>
      </c>
      <c r="B22" s="8">
        <v>19</v>
      </c>
      <c r="C22" s="9">
        <v>44662</v>
      </c>
      <c r="D22" s="10">
        <v>75</v>
      </c>
      <c r="E22" s="9">
        <f>_xlfn.MINIFS(Table15[Order Date],Table15[Customer ID],Table15[[#This Row],[Customer ID]])</f>
        <v>44600</v>
      </c>
      <c r="F22" s="11" t="str">
        <f>TEXT(Table15[[#This Row],[First Order Date]],"mmm-yyyy")</f>
        <v>Feb-2022</v>
      </c>
      <c r="G22" s="11" t="str">
        <f>IF(COUNTIFS(Table15[Customer ID],Table15[[#This Row],[Customer ID]],Table15[Order Date],"&gt;"&amp;Table15[[#This Row],[First Order Date]]) &gt; 0,"Yes","No")</f>
        <v>Yes</v>
      </c>
      <c r="H22" s="11" t="str">
        <f>IF(AND(MONTH(Table15[[#This Row],[Order Date]])=MONTH(Table15[[#This Row],[First Order Date]])+1, YEAR(Table15[[#This Row],[Order Date]])=YEAR(Table15[[#This Row],[First Order Date]])), "M2", IF(AND(MONTH(Table15[[#This Row],[Order Date]])=MONTH(Table15[[#This Row],[First Order Date]])+2, YEAR(Table15[[#This Row],[Order Date]])=YEAR(Table15[[#This Row],[First Order Date]])), "M3", "M1"))</f>
        <v>M3</v>
      </c>
    </row>
    <row r="23" spans="1:8" x14ac:dyDescent="0.3">
      <c r="A23" s="16">
        <v>15</v>
      </c>
      <c r="B23" s="8">
        <v>25</v>
      </c>
      <c r="C23" s="9">
        <v>44669</v>
      </c>
      <c r="D23" s="10">
        <v>150</v>
      </c>
      <c r="E23" s="9">
        <f>_xlfn.MINIFS(Table15[Order Date],Table15[Customer ID],Table15[[#This Row],[Customer ID]])</f>
        <v>44669</v>
      </c>
      <c r="F23" s="11" t="str">
        <f>TEXT(Table15[[#This Row],[First Order Date]],"mmm-yyyy")</f>
        <v>Apr-2022</v>
      </c>
      <c r="G23" s="11" t="str">
        <f>IF(COUNTIFS(Table15[Customer ID],Table15[[#This Row],[Customer ID]],Table15[Order Date],"&gt;"&amp;Table15[[#This Row],[First Order Date]]) &gt; 0,"Yes","No")</f>
        <v>No</v>
      </c>
      <c r="H23" s="11" t="str">
        <f>IF(AND(MONTH(Table15[[#This Row],[Order Date]])=MONTH(Table15[[#This Row],[First Order Date]])+1, YEAR(Table15[[#This Row],[Order Date]])=YEAR(Table15[[#This Row],[First Order Date]])), "M2", IF(AND(MONTH(Table15[[#This Row],[Order Date]])=MONTH(Table15[[#This Row],[First Order Date]])+2, YEAR(Table15[[#This Row],[Order Date]])=YEAR(Table15[[#This Row],[First Order Date]])), "M3", "M1"))</f>
        <v>M1</v>
      </c>
    </row>
    <row r="24" spans="1:8" x14ac:dyDescent="0.3">
      <c r="A24" s="17">
        <v>10</v>
      </c>
      <c r="B24" s="8">
        <v>16</v>
      </c>
      <c r="C24" s="9">
        <v>44681</v>
      </c>
      <c r="D24" s="10">
        <v>300</v>
      </c>
      <c r="E24" s="9">
        <f>_xlfn.MINIFS(Table15[Order Date],Table15[Customer ID],Table15[[#This Row],[Customer ID]])</f>
        <v>44609</v>
      </c>
      <c r="F24" s="11" t="str">
        <f>TEXT(Table15[[#This Row],[First Order Date]],"mmm-yyyy")</f>
        <v>Feb-2022</v>
      </c>
      <c r="G24" s="11" t="str">
        <f>IF(COUNTIFS(Table15[Customer ID],Table15[[#This Row],[Customer ID]],Table15[Order Date],"&gt;"&amp;Table15[[#This Row],[First Order Date]]) &gt; 0,"Yes","No")</f>
        <v>Yes</v>
      </c>
      <c r="H24" s="11" t="str">
        <f>IF(AND(MONTH(Table15[[#This Row],[Order Date]])=MONTH(Table15[[#This Row],[First Order Date]])+1, YEAR(Table15[[#This Row],[Order Date]])=YEAR(Table15[[#This Row],[First Order Date]])), "M2", IF(AND(MONTH(Table15[[#This Row],[Order Date]])=MONTH(Table15[[#This Row],[First Order Date]])+2, YEAR(Table15[[#This Row],[Order Date]])=YEAR(Table15[[#This Row],[First Order Date]])), "M3", "M1"))</f>
        <v>M3</v>
      </c>
    </row>
    <row r="25" spans="1:8" x14ac:dyDescent="0.3">
      <c r="A25"/>
      <c r="B25"/>
      <c r="C25"/>
      <c r="D25"/>
    </row>
    <row r="26" spans="1:8" x14ac:dyDescent="0.3">
      <c r="A26"/>
      <c r="B26"/>
      <c r="C26"/>
      <c r="D26"/>
    </row>
    <row r="27" spans="1:8" x14ac:dyDescent="0.3">
      <c r="A27"/>
      <c r="B27"/>
      <c r="C27"/>
      <c r="D2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F35FE-289F-4F81-AC60-D009DFE0BF9E}">
  <dimension ref="A1:G16"/>
  <sheetViews>
    <sheetView workbookViewId="0">
      <selection activeCell="F1" sqref="F1:G5"/>
    </sheetView>
  </sheetViews>
  <sheetFormatPr defaultRowHeight="14.4" x14ac:dyDescent="0.3"/>
  <cols>
    <col min="1" max="1" width="25.109375" bestFit="1" customWidth="1"/>
    <col min="2" max="2" width="17.5546875" bestFit="1" customWidth="1"/>
    <col min="3" max="3" width="22.6640625" bestFit="1" customWidth="1"/>
    <col min="6" max="6" width="21.6640625" bestFit="1" customWidth="1"/>
  </cols>
  <sheetData>
    <row r="1" spans="1:7" x14ac:dyDescent="0.3">
      <c r="A1" s="5" t="s">
        <v>0</v>
      </c>
      <c r="B1" s="12" t="s">
        <v>4</v>
      </c>
      <c r="C1" s="12" t="s">
        <v>6</v>
      </c>
      <c r="F1" s="21" t="s">
        <v>24</v>
      </c>
      <c r="G1" s="21"/>
    </row>
    <row r="2" spans="1:7" x14ac:dyDescent="0.3">
      <c r="A2" s="17">
        <v>1</v>
      </c>
      <c r="B2" s="11" t="s">
        <v>15</v>
      </c>
      <c r="C2" s="11" t="s">
        <v>14</v>
      </c>
      <c r="F2" s="18" t="s">
        <v>21</v>
      </c>
      <c r="G2" s="18">
        <f>COUNTIF(Table13[Subsequent Orders],Table13[[#This Row],[Subsequent Orders]])</f>
        <v>6</v>
      </c>
    </row>
    <row r="3" spans="1:7" x14ac:dyDescent="0.3">
      <c r="A3" s="16">
        <v>2</v>
      </c>
      <c r="B3" s="11" t="s">
        <v>15</v>
      </c>
      <c r="C3" s="11" t="s">
        <v>14</v>
      </c>
      <c r="F3" s="19" t="s">
        <v>22</v>
      </c>
      <c r="G3" s="19">
        <f>COUNTA(Table13[Subsequent Orders])</f>
        <v>15</v>
      </c>
    </row>
    <row r="4" spans="1:7" x14ac:dyDescent="0.3">
      <c r="A4" s="17">
        <v>3</v>
      </c>
      <c r="B4" s="11" t="s">
        <v>15</v>
      </c>
      <c r="C4" s="11" t="s">
        <v>13</v>
      </c>
      <c r="F4" s="18"/>
      <c r="G4" s="18"/>
    </row>
    <row r="5" spans="1:7" x14ac:dyDescent="0.3">
      <c r="A5" s="16">
        <v>4</v>
      </c>
      <c r="B5" s="11" t="s">
        <v>16</v>
      </c>
      <c r="C5" s="11" t="s">
        <v>13</v>
      </c>
      <c r="F5" s="19" t="s">
        <v>23</v>
      </c>
      <c r="G5" s="20">
        <f>G2/G3</f>
        <v>0.4</v>
      </c>
    </row>
    <row r="6" spans="1:7" x14ac:dyDescent="0.3">
      <c r="A6" s="17">
        <v>5</v>
      </c>
      <c r="B6" s="11" t="s">
        <v>16</v>
      </c>
      <c r="C6" s="11" t="s">
        <v>13</v>
      </c>
    </row>
    <row r="7" spans="1:7" x14ac:dyDescent="0.3">
      <c r="A7" s="16">
        <v>6</v>
      </c>
      <c r="B7" s="11" t="s">
        <v>15</v>
      </c>
      <c r="C7" s="11" t="s">
        <v>13</v>
      </c>
    </row>
    <row r="8" spans="1:7" x14ac:dyDescent="0.3">
      <c r="A8" s="17">
        <v>7</v>
      </c>
      <c r="B8" s="11" t="s">
        <v>17</v>
      </c>
      <c r="C8" s="11" t="s">
        <v>13</v>
      </c>
    </row>
    <row r="9" spans="1:7" x14ac:dyDescent="0.3">
      <c r="A9" s="16">
        <v>8</v>
      </c>
      <c r="B9" s="11" t="s">
        <v>17</v>
      </c>
      <c r="C9" s="11" t="s">
        <v>13</v>
      </c>
    </row>
    <row r="10" spans="1:7" x14ac:dyDescent="0.3">
      <c r="A10" s="17">
        <v>9</v>
      </c>
      <c r="B10" s="11" t="s">
        <v>15</v>
      </c>
      <c r="C10" s="11" t="s">
        <v>13</v>
      </c>
    </row>
    <row r="11" spans="1:7" x14ac:dyDescent="0.3">
      <c r="A11" s="16">
        <v>10</v>
      </c>
      <c r="B11" s="11" t="s">
        <v>16</v>
      </c>
      <c r="C11" s="11" t="s">
        <v>14</v>
      </c>
    </row>
    <row r="12" spans="1:7" x14ac:dyDescent="0.3">
      <c r="A12" s="17">
        <v>11</v>
      </c>
      <c r="B12" s="11" t="s">
        <v>16</v>
      </c>
      <c r="C12" s="11" t="s">
        <v>14</v>
      </c>
    </row>
    <row r="13" spans="1:7" x14ac:dyDescent="0.3">
      <c r="A13" s="16">
        <v>12</v>
      </c>
      <c r="B13" s="11" t="s">
        <v>16</v>
      </c>
      <c r="C13" s="11" t="s">
        <v>14</v>
      </c>
    </row>
    <row r="14" spans="1:7" x14ac:dyDescent="0.3">
      <c r="A14" s="17">
        <v>13</v>
      </c>
      <c r="B14" s="11" t="s">
        <v>17</v>
      </c>
      <c r="C14" s="11" t="s">
        <v>14</v>
      </c>
    </row>
    <row r="15" spans="1:7" x14ac:dyDescent="0.3">
      <c r="A15" s="8">
        <v>14</v>
      </c>
      <c r="B15" s="11" t="s">
        <v>18</v>
      </c>
      <c r="C15" s="11" t="s">
        <v>13</v>
      </c>
    </row>
    <row r="16" spans="1:7" x14ac:dyDescent="0.3">
      <c r="A16" s="8">
        <v>15</v>
      </c>
      <c r="B16" s="11" t="s">
        <v>18</v>
      </c>
      <c r="C16" s="11" t="s">
        <v>13</v>
      </c>
    </row>
  </sheetData>
  <mergeCells count="1">
    <mergeCell ref="F1:G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D911C-BD01-4B05-9C8F-D44757C302F8}">
  <dimension ref="A3:I20"/>
  <sheetViews>
    <sheetView workbookViewId="0">
      <selection activeCell="J19" sqref="J19"/>
    </sheetView>
  </sheetViews>
  <sheetFormatPr defaultRowHeight="14.4" x14ac:dyDescent="0.3"/>
  <cols>
    <col min="1" max="1" width="15.88671875" bestFit="1" customWidth="1"/>
    <col min="2" max="2" width="15.5546875" bestFit="1" customWidth="1"/>
    <col min="3" max="3" width="4" bestFit="1" customWidth="1"/>
    <col min="4" max="4" width="4.44140625" bestFit="1" customWidth="1"/>
    <col min="5" max="5" width="4" bestFit="1" customWidth="1"/>
    <col min="6" max="6" width="10.77734375" bestFit="1" customWidth="1"/>
    <col min="8" max="8" width="22.44140625" bestFit="1" customWidth="1"/>
    <col min="9" max="9" width="23.5546875" bestFit="1" customWidth="1"/>
    <col min="10" max="10" width="19.33203125" bestFit="1" customWidth="1"/>
    <col min="11" max="11" width="22.44140625" bestFit="1" customWidth="1"/>
  </cols>
  <sheetData>
    <row r="3" spans="1:9" x14ac:dyDescent="0.3">
      <c r="A3" s="13" t="s">
        <v>20</v>
      </c>
      <c r="B3" s="13" t="s">
        <v>26</v>
      </c>
      <c r="C3" s="14"/>
      <c r="D3" s="14"/>
      <c r="E3" s="14"/>
      <c r="F3" s="14"/>
      <c r="H3" s="13" t="s">
        <v>26</v>
      </c>
      <c r="I3" s="14" t="s">
        <v>27</v>
      </c>
    </row>
    <row r="4" spans="1:9" x14ac:dyDescent="0.3">
      <c r="A4" s="13" t="s">
        <v>25</v>
      </c>
      <c r="B4" s="14" t="s">
        <v>8</v>
      </c>
      <c r="C4" s="14" t="s">
        <v>9</v>
      </c>
      <c r="D4" s="14" t="s">
        <v>10</v>
      </c>
      <c r="E4" s="14" t="s">
        <v>11</v>
      </c>
      <c r="F4" s="14" t="s">
        <v>7</v>
      </c>
      <c r="H4" s="14" t="s">
        <v>15</v>
      </c>
      <c r="I4" s="15">
        <v>5</v>
      </c>
    </row>
    <row r="5" spans="1:9" x14ac:dyDescent="0.3">
      <c r="A5" s="8">
        <v>1</v>
      </c>
      <c r="B5" s="15">
        <v>2</v>
      </c>
      <c r="C5" s="15">
        <v>1</v>
      </c>
      <c r="D5" s="15">
        <v>1</v>
      </c>
      <c r="E5" s="15">
        <v>1</v>
      </c>
      <c r="F5" s="15">
        <v>5</v>
      </c>
      <c r="H5" s="14" t="s">
        <v>16</v>
      </c>
      <c r="I5" s="15">
        <v>5</v>
      </c>
    </row>
    <row r="6" spans="1:9" x14ac:dyDescent="0.3">
      <c r="A6" s="8">
        <v>2</v>
      </c>
      <c r="B6" s="15">
        <v>1</v>
      </c>
      <c r="C6" s="15"/>
      <c r="D6" s="15">
        <v>2</v>
      </c>
      <c r="E6" s="15"/>
      <c r="F6" s="15">
        <v>3</v>
      </c>
      <c r="H6" s="14" t="s">
        <v>17</v>
      </c>
      <c r="I6" s="15">
        <v>3</v>
      </c>
    </row>
    <row r="7" spans="1:9" x14ac:dyDescent="0.3">
      <c r="A7" s="8">
        <v>3</v>
      </c>
      <c r="B7" s="15">
        <v>1</v>
      </c>
      <c r="C7" s="15"/>
      <c r="D7" s="15"/>
      <c r="E7" s="15"/>
      <c r="F7" s="15">
        <v>1</v>
      </c>
      <c r="H7" s="14" t="s">
        <v>18</v>
      </c>
      <c r="I7" s="15">
        <v>2</v>
      </c>
    </row>
    <row r="8" spans="1:9" x14ac:dyDescent="0.3">
      <c r="A8" s="8">
        <v>4</v>
      </c>
      <c r="B8" s="15"/>
      <c r="C8" s="15">
        <v>1</v>
      </c>
      <c r="D8" s="15"/>
      <c r="E8" s="15"/>
      <c r="F8" s="15">
        <v>1</v>
      </c>
      <c r="H8" s="14" t="s">
        <v>7</v>
      </c>
      <c r="I8" s="15">
        <v>15</v>
      </c>
    </row>
    <row r="9" spans="1:9" x14ac:dyDescent="0.3">
      <c r="A9" s="8">
        <v>5</v>
      </c>
      <c r="B9" s="15"/>
      <c r="C9" s="15">
        <v>1</v>
      </c>
      <c r="D9" s="15"/>
      <c r="E9" s="15"/>
      <c r="F9" s="15">
        <v>1</v>
      </c>
    </row>
    <row r="10" spans="1:9" x14ac:dyDescent="0.3">
      <c r="A10" s="8">
        <v>6</v>
      </c>
      <c r="B10" s="15">
        <v>1</v>
      </c>
      <c r="C10" s="15"/>
      <c r="D10" s="15"/>
      <c r="E10" s="15"/>
      <c r="F10" s="15">
        <v>1</v>
      </c>
      <c r="H10" s="21" t="s">
        <v>24</v>
      </c>
      <c r="I10" s="21"/>
    </row>
    <row r="11" spans="1:9" x14ac:dyDescent="0.3">
      <c r="A11" s="8">
        <v>7</v>
      </c>
      <c r="B11" s="15"/>
      <c r="C11" s="15"/>
      <c r="D11" s="15">
        <v>1</v>
      </c>
      <c r="E11" s="15"/>
      <c r="F11" s="15">
        <v>1</v>
      </c>
      <c r="H11" s="18" t="s">
        <v>21</v>
      </c>
      <c r="I11" s="18">
        <f>COUNTIF(Table13[Subsequent Orders],Table13[[#This Row],[Subsequent Orders]])</f>
        <v>6</v>
      </c>
    </row>
    <row r="12" spans="1:9" x14ac:dyDescent="0.3">
      <c r="A12" s="8">
        <v>8</v>
      </c>
      <c r="B12" s="15"/>
      <c r="C12" s="15"/>
      <c r="D12" s="15">
        <v>1</v>
      </c>
      <c r="E12" s="15"/>
      <c r="F12" s="15">
        <v>1</v>
      </c>
      <c r="H12" s="19" t="s">
        <v>22</v>
      </c>
      <c r="I12" s="19">
        <f>COUNTA(Table13[Subsequent Orders])</f>
        <v>15</v>
      </c>
    </row>
    <row r="13" spans="1:9" x14ac:dyDescent="0.3">
      <c r="A13" s="8">
        <v>9</v>
      </c>
      <c r="B13" s="15">
        <v>1</v>
      </c>
      <c r="C13" s="15"/>
      <c r="D13" s="15"/>
      <c r="E13" s="15"/>
      <c r="F13" s="15">
        <v>1</v>
      </c>
      <c r="H13" s="18"/>
      <c r="I13" s="18"/>
    </row>
    <row r="14" spans="1:9" x14ac:dyDescent="0.3">
      <c r="A14" s="8">
        <v>10</v>
      </c>
      <c r="B14" s="15"/>
      <c r="C14" s="15">
        <v>1</v>
      </c>
      <c r="D14" s="15"/>
      <c r="E14" s="15">
        <v>1</v>
      </c>
      <c r="F14" s="15">
        <v>2</v>
      </c>
      <c r="H14" s="19" t="s">
        <v>23</v>
      </c>
      <c r="I14" s="20">
        <f>I11/I12</f>
        <v>0.4</v>
      </c>
    </row>
    <row r="15" spans="1:9" x14ac:dyDescent="0.3">
      <c r="A15" s="8">
        <v>11</v>
      </c>
      <c r="B15" s="15"/>
      <c r="C15" s="15">
        <v>1</v>
      </c>
      <c r="D15" s="15">
        <v>1</v>
      </c>
      <c r="E15" s="15">
        <v>1</v>
      </c>
      <c r="F15" s="15">
        <v>3</v>
      </c>
    </row>
    <row r="16" spans="1:9" x14ac:dyDescent="0.3">
      <c r="A16" s="8">
        <v>12</v>
      </c>
      <c r="B16" s="15"/>
      <c r="C16" s="15">
        <v>1</v>
      </c>
      <c r="D16" s="15">
        <v>1</v>
      </c>
      <c r="E16" s="15"/>
      <c r="F16" s="15">
        <v>2</v>
      </c>
    </row>
    <row r="17" spans="1:6" x14ac:dyDescent="0.3">
      <c r="A17" s="8">
        <v>13</v>
      </c>
      <c r="B17" s="15"/>
      <c r="C17" s="15"/>
      <c r="D17" s="15">
        <v>1</v>
      </c>
      <c r="E17" s="15">
        <v>1</v>
      </c>
      <c r="F17" s="15">
        <v>2</v>
      </c>
    </row>
    <row r="18" spans="1:6" x14ac:dyDescent="0.3">
      <c r="A18" s="8">
        <v>14</v>
      </c>
      <c r="B18" s="15"/>
      <c r="C18" s="15"/>
      <c r="D18" s="15"/>
      <c r="E18" s="15">
        <v>1</v>
      </c>
      <c r="F18" s="15">
        <v>1</v>
      </c>
    </row>
    <row r="19" spans="1:6" x14ac:dyDescent="0.3">
      <c r="A19" s="8">
        <v>15</v>
      </c>
      <c r="B19" s="15"/>
      <c r="C19" s="15"/>
      <c r="D19" s="15"/>
      <c r="E19" s="15">
        <v>1</v>
      </c>
      <c r="F19" s="15">
        <v>1</v>
      </c>
    </row>
    <row r="20" spans="1:6" x14ac:dyDescent="0.3">
      <c r="A20" s="8" t="s">
        <v>7</v>
      </c>
      <c r="B20" s="15">
        <v>6</v>
      </c>
      <c r="C20" s="15">
        <v>6</v>
      </c>
      <c r="D20" s="15">
        <v>8</v>
      </c>
      <c r="E20" s="15">
        <v>6</v>
      </c>
      <c r="F20" s="15">
        <v>26</v>
      </c>
    </row>
  </sheetData>
  <mergeCells count="1">
    <mergeCell ref="H10:I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A68F1-AF69-4B48-9EE1-B1482E40351F}">
  <dimension ref="A3:E9"/>
  <sheetViews>
    <sheetView workbookViewId="0">
      <selection activeCell="B3" sqref="B3"/>
    </sheetView>
  </sheetViews>
  <sheetFormatPr defaultRowHeight="14.4" x14ac:dyDescent="0.3"/>
  <cols>
    <col min="1" max="1" width="19.33203125" bestFit="1" customWidth="1"/>
    <col min="2" max="2" width="15.5546875" bestFit="1" customWidth="1"/>
    <col min="3" max="4" width="3.77734375" bestFit="1" customWidth="1"/>
    <col min="5" max="5" width="10.77734375" bestFit="1" customWidth="1"/>
  </cols>
  <sheetData>
    <row r="3" spans="1:5" x14ac:dyDescent="0.3">
      <c r="A3" s="13" t="s">
        <v>19</v>
      </c>
      <c r="B3" s="13" t="s">
        <v>12</v>
      </c>
      <c r="C3" s="14"/>
      <c r="D3" s="14"/>
      <c r="E3" s="14"/>
    </row>
    <row r="4" spans="1:5" x14ac:dyDescent="0.3">
      <c r="A4" s="13" t="s">
        <v>32</v>
      </c>
      <c r="B4" s="14" t="s">
        <v>31</v>
      </c>
      <c r="C4" s="14" t="s">
        <v>29</v>
      </c>
      <c r="D4" s="14" t="s">
        <v>30</v>
      </c>
      <c r="E4" s="14" t="s">
        <v>7</v>
      </c>
    </row>
    <row r="5" spans="1:5" x14ac:dyDescent="0.3">
      <c r="A5" s="14" t="s">
        <v>15</v>
      </c>
      <c r="B5" s="15">
        <v>5</v>
      </c>
      <c r="C5" s="15">
        <v>1</v>
      </c>
      <c r="D5" s="15">
        <v>2</v>
      </c>
      <c r="E5" s="15">
        <v>8</v>
      </c>
    </row>
    <row r="6" spans="1:5" x14ac:dyDescent="0.3">
      <c r="A6" s="14" t="s">
        <v>16</v>
      </c>
      <c r="B6" s="15">
        <v>5</v>
      </c>
      <c r="C6" s="15">
        <v>2</v>
      </c>
      <c r="D6" s="15">
        <v>2</v>
      </c>
      <c r="E6" s="15">
        <v>9</v>
      </c>
    </row>
    <row r="7" spans="1:5" x14ac:dyDescent="0.3">
      <c r="A7" s="14" t="s">
        <v>17</v>
      </c>
      <c r="B7" s="15">
        <v>3</v>
      </c>
      <c r="C7" s="15">
        <v>1</v>
      </c>
      <c r="D7" s="15"/>
      <c r="E7" s="15">
        <v>4</v>
      </c>
    </row>
    <row r="8" spans="1:5" x14ac:dyDescent="0.3">
      <c r="A8" s="14" t="s">
        <v>18</v>
      </c>
      <c r="B8" s="15">
        <v>2</v>
      </c>
      <c r="C8" s="15"/>
      <c r="D8" s="15"/>
      <c r="E8" s="15">
        <v>2</v>
      </c>
    </row>
    <row r="9" spans="1:5" x14ac:dyDescent="0.3">
      <c r="A9" s="14" t="s">
        <v>7</v>
      </c>
      <c r="B9" s="15">
        <v>15</v>
      </c>
      <c r="C9" s="15">
        <v>4</v>
      </c>
      <c r="D9" s="15">
        <v>4</v>
      </c>
      <c r="E9" s="1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Mainworkbook</vt:lpstr>
      <vt:lpstr>T3 Workbook</vt:lpstr>
      <vt:lpstr>Task1</vt:lpstr>
      <vt:lpstr>Task2</vt:lpstr>
      <vt:lpstr>Task3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Agarwal</dc:creator>
  <cp:lastModifiedBy>Vishal Sangral</cp:lastModifiedBy>
  <dcterms:created xsi:type="dcterms:W3CDTF">2023-01-03T02:19:11Z</dcterms:created>
  <dcterms:modified xsi:type="dcterms:W3CDTF">2024-08-11T17:15:42Z</dcterms:modified>
</cp:coreProperties>
</file>