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morrison/Desktop/"/>
    </mc:Choice>
  </mc:AlternateContent>
  <xr:revisionPtr revIDLastSave="0" documentId="13_ncr:1_{CEB9F22D-B5E4-9243-849C-B216F97747DF}" xr6:coauthVersionLast="47" xr6:coauthVersionMax="47" xr10:uidLastSave="{00000000-0000-0000-0000-000000000000}"/>
  <bookViews>
    <workbookView xWindow="0" yWindow="500" windowWidth="28800" windowHeight="16380" activeTab="5" xr2:uid="{00000000-000D-0000-FFFF-FFFF00000000}"/>
  </bookViews>
  <sheets>
    <sheet name="Crowdfunding" sheetId="1" r:id="rId1"/>
    <sheet name="Sheet4" sheetId="5" r:id="rId2"/>
    <sheet name="Sheet5" sheetId="6" r:id="rId3"/>
    <sheet name="Sheet11" sheetId="12" r:id="rId4"/>
    <sheet name="Sheet12" sheetId="13" r:id="rId5"/>
    <sheet name="Sheet13" sheetId="14" r:id="rId6"/>
  </sheets>
  <definedNames>
    <definedName name="_xlnm._FilterDatabase" localSheetId="0" hidden="1">Crowdfunding!$G$1:$G$1001</definedName>
    <definedName name="_xlnm._FilterDatabase" localSheetId="5" hidden="1">Sheet13!#REF!</definedName>
  </definedNames>
  <calcPr calcId="191029"/>
  <pivotCaches>
    <pivotCache cacheId="44" r:id="rId7"/>
    <pivotCache cacheId="17" r:id="rId8"/>
    <pivotCache cacheId="3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4" l="1"/>
  <c r="H7" i="14"/>
  <c r="K6" i="14"/>
  <c r="H6" i="14"/>
  <c r="K5" i="14"/>
  <c r="H5" i="14"/>
  <c r="K4" i="14"/>
  <c r="H4" i="14"/>
  <c r="K3" i="14"/>
  <c r="H3" i="14"/>
  <c r="H2" i="14"/>
  <c r="K2" i="14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E3" i="13"/>
  <c r="E4" i="13"/>
  <c r="E5" i="13"/>
  <c r="E6" i="13"/>
  <c r="E7" i="13"/>
  <c r="E8" i="13"/>
  <c r="E9" i="13"/>
  <c r="E10" i="13"/>
  <c r="E11" i="13"/>
  <c r="E12" i="13"/>
  <c r="E13" i="13"/>
  <c r="E2" i="13"/>
  <c r="B12" i="13"/>
  <c r="B11" i="13"/>
  <c r="B10" i="13"/>
  <c r="B9" i="13"/>
  <c r="B8" i="13"/>
  <c r="B7" i="13"/>
  <c r="B6" i="13"/>
  <c r="B5" i="13"/>
  <c r="B4" i="13"/>
  <c r="C12" i="13"/>
  <c r="C11" i="13"/>
  <c r="C10" i="13"/>
  <c r="C9" i="13"/>
  <c r="C8" i="13"/>
  <c r="C7" i="13"/>
  <c r="C6" i="13"/>
  <c r="C5" i="13"/>
  <c r="C4" i="13"/>
  <c r="C3" i="13"/>
  <c r="D13" i="13"/>
  <c r="D12" i="13"/>
  <c r="D11" i="13"/>
  <c r="D10" i="13"/>
  <c r="D9" i="13"/>
  <c r="D8" i="13"/>
  <c r="D7" i="13"/>
  <c r="D6" i="13"/>
  <c r="D5" i="13"/>
  <c r="D4" i="13"/>
  <c r="B3" i="13"/>
  <c r="B2" i="13"/>
  <c r="D3" i="13"/>
  <c r="D2" i="13"/>
  <c r="C13" i="13"/>
  <c r="C2" i="13"/>
  <c r="B13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" i="1"/>
  <c r="S11" i="1"/>
  <c r="S12" i="1"/>
  <c r="S13" i="1"/>
  <c r="S14" i="1"/>
  <c r="S15" i="1"/>
  <c r="S7" i="1"/>
  <c r="S8" i="1"/>
  <c r="S9" i="1"/>
  <c r="S3" i="1"/>
  <c r="S4" i="1"/>
  <c r="S5" i="1"/>
  <c r="S6" i="1"/>
  <c r="S2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7" i="1"/>
  <c r="R8" i="1"/>
  <c r="R9" i="1"/>
  <c r="R10" i="1"/>
  <c r="R11" i="1"/>
  <c r="R12" i="1"/>
  <c r="R13" i="1"/>
  <c r="R14" i="1"/>
  <c r="R15" i="1"/>
  <c r="R6" i="1"/>
  <c r="R5" i="1"/>
  <c r="R4" i="1"/>
  <c r="R3" i="1"/>
  <c r="R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</calcChain>
</file>

<file path=xl/sharedStrings.xml><?xml version="1.0" encoding="utf-8"?>
<sst xmlns="http://schemas.openxmlformats.org/spreadsheetml/2006/main" count="7065" uniqueCount="2114">
  <si>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</si>
  <si>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</si>
  <si>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</si>
  <si>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</si>
  <si>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</si>
  <si>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</si>
  <si>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</si>
  <si>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</si>
  <si>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</si>
  <si>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</si>
  <si>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</si>
  <si>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</si>
  <si>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</si>
  <si>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</si>
  <si>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</si>
  <si>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</si>
  <si>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</si>
  <si>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</si>
  <si>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</si>
  <si>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</si>
  <si>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</si>
  <si>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</si>
  <si>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</si>
  <si>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</si>
  <si>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</si>
  <si>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</si>
  <si>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</si>
  <si>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</si>
  <si>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</si>
  <si>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</si>
  <si>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</si>
  <si>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</si>
  <si>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</si>
  <si>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</si>
  <si>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</si>
  <si>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</si>
  <si>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</si>
  <si>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</si>
  <si>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</si>
  <si>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</si>
  <si>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</si>
  <si>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</si>
  <si>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</si>
  <si>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</si>
  <si>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</si>
  <si>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</si>
  <si>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</si>
  <si>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</si>
  <si>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</si>
  <si>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</si>
  <si>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</si>
  <si>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</si>
  <si>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</si>
  <si>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</si>
  <si>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</si>
  <si>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</si>
  <si>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</si>
  <si>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</si>
  <si>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</si>
  <si>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</si>
  <si>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</si>
  <si>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</si>
  <si>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</si>
  <si>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</si>
  <si>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</si>
  <si>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</si>
  <si>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</si>
  <si>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</si>
  <si>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</si>
  <si>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</si>
  <si>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</si>
  <si>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</si>
  <si>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</si>
  <si>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</si>
  <si>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</si>
  <si>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</si>
  <si>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</si>
  <si>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</si>
  <si>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</si>
  <si>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</si>
  <si>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</si>
  <si>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</si>
  <si>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</si>
  <si>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</si>
  <si>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</si>
  <si>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</si>
  <si>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</si>
  <si>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</si>
  <si>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</si>
  <si>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</si>
  <si>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</si>
  <si>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</si>
  <si>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</si>
  <si>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</si>
  <si>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</si>
  <si>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</si>
  <si>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</si>
  <si>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</si>
  <si>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</si>
  <si>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</si>
  <si>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</si>
  <si>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</si>
  <si>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</si>
  <si>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</si>
  <si>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</si>
  <si>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</si>
  <si>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</si>
  <si>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</si>
  <si>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</si>
  <si>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</si>
  <si>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</si>
  <si>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</si>
  <si>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</si>
  <si>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</si>
  <si>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</si>
  <si>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</si>
  <si>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</si>
  <si>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</si>
  <si>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</si>
  <si>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</si>
  <si>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</si>
  <si>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</si>
  <si>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</si>
  <si>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</si>
  <si>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</si>
  <si>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</si>
  <si>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</si>
  <si>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</si>
  <si>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</si>
  <si>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</si>
  <si>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</si>
  <si>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</si>
  <si>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</si>
  <si>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</si>
  <si>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</si>
  <si>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</si>
  <si>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</si>
  <si>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</si>
  <si>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</si>
  <si>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</si>
  <si>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</si>
  <si>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</si>
  <si>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</si>
  <si>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</si>
  <si>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</si>
  <si>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</si>
  <si>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</si>
  <si>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</si>
  <si>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</si>
  <si>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</si>
  <si>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</si>
  <si>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</si>
  <si>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</si>
  <si>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</si>
  <si>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</si>
  <si>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</si>
  <si>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</si>
  <si>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</si>
  <si>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</si>
  <si>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</si>
  <si>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</si>
  <si>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</si>
  <si>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</si>
  <si>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</si>
  <si>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</si>
  <si>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</si>
  <si>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</si>
  <si>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</si>
  <si>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</si>
  <si>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</si>
  <si>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</si>
  <si>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</si>
  <si>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</si>
  <si>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</si>
  <si>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</si>
  <si>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</si>
  <si>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</si>
  <si>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</si>
  <si>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</si>
  <si>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</si>
  <si>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</si>
  <si>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</si>
  <si>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</si>
  <si>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</si>
  <si>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</si>
  <si>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</si>
  <si>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</si>
  <si>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</si>
  <si>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</si>
  <si>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</si>
  <si>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</si>
  <si>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</si>
  <si>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</si>
  <si>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</si>
  <si>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</si>
  <si>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</si>
  <si>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</si>
  <si>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</si>
  <si>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</si>
  <si>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</si>
  <si>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</si>
  <si>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</si>
  <si>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</si>
  <si>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</si>
  <si>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</si>
  <si>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</si>
  <si>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</si>
  <si>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</si>
  <si>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</si>
  <si>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</si>
  <si>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</si>
  <si>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</si>
  <si>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</si>
  <si>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</si>
  <si>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</si>
  <si>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</si>
  <si>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</si>
  <si>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</si>
  <si>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</si>
  <si>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</si>
  <si>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</si>
  <si>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</si>
  <si>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</si>
  <si>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</si>
  <si>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</si>
  <si>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</si>
  <si>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</si>
  <si>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</si>
  <si>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</si>
  <si>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</si>
  <si>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</si>
  <si>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</si>
  <si>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</si>
  <si>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</si>
  <si>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</si>
  <si>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</si>
  <si>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</si>
  <si>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</si>
  <si>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</si>
  <si>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</si>
  <si>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</si>
  <si>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</si>
  <si>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</si>
  <si>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</si>
  <si>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</si>
  <si>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</si>
  <si>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</si>
  <si>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</si>
  <si>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</si>
  <si>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</si>
  <si>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</si>
  <si>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</si>
  <si>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</si>
  <si>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</si>
  <si>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</si>
  <si>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</si>
  <si>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</si>
  <si>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</si>
  <si>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</si>
  <si>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</si>
  <si>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</si>
  <si>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</si>
  <si>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</si>
  <si>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</si>
  <si>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</si>
  <si>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</si>
  <si>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</si>
  <si>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</si>
  <si>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</si>
  <si>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</si>
  <si>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</si>
  <si>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</si>
  <si>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</si>
  <si>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</si>
  <si>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</si>
  <si>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</si>
  <si>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</si>
  <si>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</si>
  <si>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</si>
  <si>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</si>
  <si>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</si>
  <si>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</si>
  <si>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</si>
  <si>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</si>
  <si>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</si>
  <si>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</si>
  <si>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</si>
  <si>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</si>
  <si>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</si>
  <si>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</si>
  <si>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</si>
  <si>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</si>
  <si>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</si>
  <si>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</si>
  <si>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</si>
  <si>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</si>
  <si>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</si>
  <si>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</si>
  <si>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</si>
  <si>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</si>
  <si>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</si>
  <si>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</si>
  <si>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</si>
  <si>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</si>
  <si>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</si>
  <si>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</si>
  <si>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</si>
  <si>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</si>
  <si>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</si>
  <si>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</si>
  <si>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</si>
  <si>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</si>
  <si>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</si>
  <si>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</si>
  <si>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</si>
  <si>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</si>
  <si>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</si>
  <si>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</si>
  <si>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</si>
  <si>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</si>
  <si>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</si>
  <si>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</si>
  <si>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</si>
  <si>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</si>
  <si>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</si>
  <si>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</si>
  <si>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</si>
  <si>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</si>
  <si>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</si>
  <si>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</si>
  <si>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</si>
  <si>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</si>
  <si>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</si>
  <si>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</si>
  <si>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</si>
  <si>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</si>
  <si>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</si>
  <si>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</si>
  <si>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</si>
  <si>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</si>
  <si>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</si>
  <si>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</si>
  <si>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</si>
  <si>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</si>
  <si>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</si>
  <si>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</si>
  <si>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</si>
  <si>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</si>
  <si>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</si>
  <si>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</si>
  <si>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</si>
  <si>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</si>
  <si>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</si>
  <si>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</si>
  <si>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</si>
  <si>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</si>
  <si>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</si>
  <si>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</si>
  <si>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</si>
  <si>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</si>
  <si>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</si>
  <si>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</si>
  <si>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</si>
  <si>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</si>
  <si>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</si>
  <si>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</si>
  <si>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</si>
  <si>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</si>
  <si>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</si>
  <si>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</si>
  <si>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</si>
  <si>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</si>
  <si>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</si>
  <si>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</si>
  <si>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</si>
  <si>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</si>
  <si>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</si>
  <si>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</si>
  <si>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</si>
  <si>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</si>
  <si>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</si>
  <si>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</si>
  <si>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</si>
  <si>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</si>
  <si>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</si>
  <si>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</si>
  <si>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</si>
  <si>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</si>
  <si>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</si>
  <si>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</si>
  <si>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</si>
  <si>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</si>
  <si>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</si>
  <si>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</si>
  <si>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</si>
  <si>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</si>
  <si>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</si>
  <si>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</si>
  <si>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</si>
  <si>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</si>
  <si>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</si>
  <si>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</si>
  <si>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</si>
  <si>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</si>
  <si>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</si>
  <si>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</si>
  <si>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</si>
  <si>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</si>
  <si>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</si>
  <si>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</si>
  <si>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</si>
  <si>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</si>
  <si>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</si>
  <si>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</si>
  <si>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</si>
  <si>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</si>
  <si>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</si>
  <si>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</si>
  <si>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</si>
  <si>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</si>
  <si>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</si>
  <si>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</si>
  <si>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</si>
  <si>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</si>
  <si>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</si>
  <si>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</si>
  <si>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</si>
  <si>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</si>
  <si>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</si>
  <si>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</si>
  <si>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</si>
  <si>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</si>
  <si>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</si>
  <si>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</si>
  <si>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</si>
  <si>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</si>
  <si>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</si>
  <si>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</si>
  <si>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</si>
  <si>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</si>
  <si>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</si>
  <si>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</si>
  <si>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</si>
  <si>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</si>
  <si>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</si>
  <si>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</si>
  <si>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</si>
  <si>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</si>
  <si>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</si>
  <si>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</si>
  <si>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</si>
  <si>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</si>
  <si>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</si>
  <si>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</si>
  <si>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</si>
  <si>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</si>
  <si>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</si>
  <si>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</si>
  <si>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</si>
  <si>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</si>
  <si>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</si>
  <si>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</si>
  <si>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</si>
  <si>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</si>
  <si>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</si>
  <si>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</si>
  <si>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</si>
  <si>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</si>
  <si>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</si>
  <si>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</si>
  <si>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</si>
  <si>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</si>
  <si>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</si>
  <si>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</si>
  <si>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</si>
  <si>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</si>
  <si>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</si>
  <si>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</si>
  <si>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</si>
  <si>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</si>
  <si>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</si>
  <si>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</si>
  <si>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</si>
  <si>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</si>
  <si>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</si>
  <si>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</si>
  <si>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</si>
  <si>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</si>
  <si>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</si>
  <si>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</si>
  <si>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</si>
  <si>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</si>
  <si>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</si>
  <si>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</si>
  <si>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</si>
  <si>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</si>
  <si>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</si>
  <si>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</si>
  <si>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</si>
  <si>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</si>
  <si>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</si>
  <si>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</si>
  <si>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</si>
  <si>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</si>
  <si>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</si>
  <si>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</si>
  <si>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</si>
  <si>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</si>
  <si>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</si>
  <si>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</si>
  <si>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</si>
  <si>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</si>
  <si>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</si>
  <si>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</si>
  <si>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</si>
  <si>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</si>
  <si>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</si>
  <si>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</si>
  <si>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</si>
  <si>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</si>
  <si>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</si>
  <si>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</si>
  <si>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</si>
  <si>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</si>
  <si>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</si>
  <si>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</si>
  <si>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</si>
  <si>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</si>
  <si>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</si>
  <si>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</si>
  <si>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</si>
  <si>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</si>
  <si>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</si>
  <si>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</si>
  <si>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</si>
  <si>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</si>
  <si>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</si>
  <si>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</si>
  <si>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</si>
  <si>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</si>
  <si>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</si>
  <si>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</si>
  <si>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</si>
  <si>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</si>
  <si>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</si>
  <si>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</si>
  <si>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</si>
  <si>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</si>
  <si>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</si>
  <si>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</si>
  <si>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</si>
  <si>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</si>
  <si>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</si>
  <si>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</si>
  <si>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</si>
  <si>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</si>
  <si>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</si>
  <si>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</si>
  <si>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</si>
  <si>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</si>
  <si>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</si>
  <si>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</si>
  <si>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</si>
  <si>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</si>
  <si>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</si>
  <si>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</si>
  <si>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</si>
  <si>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</si>
  <si>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</si>
  <si>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</si>
  <si>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</si>
  <si>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</si>
  <si>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</si>
  <si>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</si>
  <si>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</si>
  <si>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</si>
  <si>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</si>
  <si>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</si>
  <si>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</si>
  <si>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</si>
  <si>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</si>
  <si>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</si>
  <si>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</si>
  <si>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</si>
  <si>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</si>
  <si>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</si>
  <si>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</si>
  <si>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</si>
  <si>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</si>
  <si>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</si>
  <si>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</si>
  <si>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</si>
  <si>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</si>
  <si>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</si>
  <si>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</si>
  <si>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</si>
  <si>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</si>
  <si>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</si>
  <si>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</si>
  <si>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</si>
  <si>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</si>
  <si>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</si>
  <si>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</si>
  <si>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</si>
  <si>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</si>
  <si>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</si>
  <si>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</si>
  <si>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</si>
  <si>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</si>
  <si>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</si>
  <si>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</si>
  <si>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</si>
  <si>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</si>
  <si>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</si>
  <si>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</si>
  <si>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</si>
  <si>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</si>
  <si>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</si>
  <si>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</si>
  <si>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</si>
  <si>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</si>
  <si>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</si>
  <si>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</si>
  <si>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</si>
  <si>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</si>
  <si>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</si>
  <si>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</si>
  <si>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</si>
  <si>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</si>
  <si>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</si>
  <si>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</si>
  <si>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</si>
  <si>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</si>
  <si>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</si>
  <si>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</si>
  <si>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</si>
  <si>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</si>
  <si>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</si>
  <si>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</si>
  <si>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</si>
  <si>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</si>
  <si>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</si>
  <si>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</si>
  <si>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</si>
  <si>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</si>
  <si>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</si>
  <si>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</si>
  <si>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</si>
  <si>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</si>
  <si>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</si>
  <si>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</si>
  <si>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</si>
  <si>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</si>
  <si>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</si>
  <si>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</si>
  <si>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</si>
  <si>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</si>
  <si>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</si>
  <si>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</si>
  <si>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</si>
  <si>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</si>
  <si>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</si>
  <si>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</si>
  <si>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</si>
  <si>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</si>
  <si>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</si>
  <si>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</si>
  <si>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</si>
  <si>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</si>
  <si>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</si>
  <si>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</si>
  <si>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</si>
  <si>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</si>
  <si>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</si>
  <si>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</si>
  <si>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</si>
  <si>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</si>
  <si>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</si>
  <si>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</si>
  <si>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</si>
  <si>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</si>
  <si>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</si>
  <si>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</si>
  <si>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</si>
  <si>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</si>
  <si>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</si>
  <si>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</si>
  <si>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</si>
  <si>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</si>
  <si>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</si>
  <si>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</si>
  <si>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</si>
  <si>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</si>
  <si>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</si>
  <si>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</si>
  <si>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</si>
  <si>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</si>
  <si>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</si>
  <si>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</si>
  <si>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</si>
  <si>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</si>
  <si>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</si>
  <si>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</si>
  <si>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</si>
  <si>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</si>
  <si>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</si>
  <si>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</si>
  <si>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</si>
  <si>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</si>
  <si>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</si>
  <si>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</si>
  <si>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</si>
  <si>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</si>
  <si>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</si>
  <si>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</si>
  <si>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</si>
  <si>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</si>
  <si>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</si>
  <si>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</si>
  <si>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</si>
  <si>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</si>
  <si>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</si>
  <si>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</si>
  <si>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</si>
  <si>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</si>
  <si>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</si>
  <si>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</si>
  <si>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</si>
  <si>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</si>
  <si>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</si>
  <si>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</si>
  <si>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</si>
  <si>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</si>
  <si>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</si>
  <si>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</si>
  <si>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</si>
  <si>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</si>
  <si>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</si>
  <si>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</si>
  <si>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</si>
  <si>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</si>
  <si>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</si>
  <si>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</si>
  <si>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</si>
  <si>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</si>
  <si>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</si>
  <si>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</si>
  <si>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</si>
  <si>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</si>
  <si>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</si>
  <si>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</si>
  <si>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</si>
  <si>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</si>
  <si>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</si>
  <si>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</si>
  <si>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</si>
  <si>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</si>
  <si>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</si>
  <si>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</si>
  <si>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</si>
  <si>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</si>
  <si>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</si>
  <si>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</si>
  <si>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</si>
  <si>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</si>
  <si>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</si>
  <si>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</si>
  <si>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</si>
  <si>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</si>
  <si>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</si>
  <si>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</si>
  <si>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</si>
  <si>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</si>
  <si>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</si>
  <si>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</si>
  <si>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</si>
  <si>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</si>
  <si>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</si>
  <si>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</si>
  <si>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</si>
  <si>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</si>
  <si>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</si>
  <si>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</si>
  <si>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</si>
  <si>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</si>
  <si>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</si>
  <si>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</si>
  <si>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</si>
  <si>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</si>
  <si>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</si>
  <si>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</si>
  <si>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</si>
  <si>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</si>
  <si>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</si>
  <si>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</si>
  <si>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</si>
  <si>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</si>
  <si>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</si>
  <si>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</si>
  <si>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</si>
  <si>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</si>
  <si>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</si>
  <si>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</si>
  <si>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</si>
  <si>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</si>
  <si>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</si>
  <si>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</si>
  <si>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</si>
  <si>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</si>
  <si>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</si>
  <si>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</si>
  <si>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</si>
  <si>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</si>
  <si>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</si>
  <si>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</si>
  <si>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</si>
  <si>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</si>
  <si>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</si>
  <si>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</si>
  <si>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</si>
  <si>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</si>
  <si>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</si>
  <si>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</si>
  <si>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</si>
  <si>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</si>
  <si>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</si>
  <si>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</si>
  <si>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</si>
  <si>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</si>
  <si>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</si>
  <si>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</si>
  <si>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</si>
  <si>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</si>
  <si>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</si>
  <si>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</si>
  <si>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</si>
  <si>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</si>
  <si>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</si>
  <si>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</si>
  <si>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</si>
  <si>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</si>
  <si>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</si>
  <si>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</si>
  <si>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</si>
  <si>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</si>
  <si>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</si>
  <si>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</si>
  <si>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</si>
  <si>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</si>
  <si>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</si>
  <si>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</si>
  <si>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</si>
  <si>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</si>
  <si>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</si>
  <si>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</si>
  <si>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</si>
  <si>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</si>
  <si>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</si>
  <si>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</si>
  <si>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</si>
  <si>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</si>
  <si>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</si>
  <si>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</si>
  <si>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</si>
  <si>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</si>
  <si>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</si>
  <si>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</si>
  <si>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</si>
  <si>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</si>
  <si>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</si>
  <si>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</si>
  <si>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</si>
  <si>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</si>
  <si>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</si>
  <si>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</si>
  <si>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</si>
  <si>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</si>
  <si>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</si>
  <si>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</si>
  <si>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</si>
  <si>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</si>
  <si>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</si>
  <si>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</si>
  <si>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</si>
  <si>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</si>
  <si>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</si>
  <si>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</si>
  <si>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</si>
  <si>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</si>
  <si>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</si>
  <si>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</si>
  <si>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</si>
  <si>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</si>
  <si>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</si>
  <si>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</si>
  <si>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</si>
  <si>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</si>
  <si>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</si>
  <si>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</si>
  <si>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</si>
  <si>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</si>
  <si>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</si>
  <si>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</si>
  <si>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</si>
  <si>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</si>
  <si>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</si>
  <si>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</si>
  <si>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</si>
  <si>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</si>
  <si>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</si>
  <si>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</si>
  <si>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</si>
  <si>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</si>
  <si>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</si>
  <si>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</si>
  <si>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</si>
  <si>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</si>
  <si>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</si>
  <si>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</si>
  <si>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</si>
  <si>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</si>
  <si>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</si>
  <si>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</si>
  <si>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</si>
  <si>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</si>
  <si>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</si>
  <si>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</si>
  <si>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</si>
  <si>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</si>
  <si>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</si>
  <si>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</si>
  <si>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</si>
  <si>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</si>
  <si>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</si>
  <si>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</si>
  <si>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</si>
  <si>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</si>
  <si>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</si>
  <si>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</si>
  <si>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</si>
  <si>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</si>
  <si>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</si>
  <si>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</si>
  <si>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</si>
  <si>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</si>
  <si>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</si>
  <si>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</si>
  <si>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</si>
  <si>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</si>
  <si>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</si>
  <si>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</si>
  <si>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</si>
  <si>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</si>
  <si>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</si>
  <si>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</si>
  <si>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</si>
  <si>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</si>
  <si>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</si>
  <si>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</si>
  <si>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</si>
  <si>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</si>
  <si>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</si>
  <si>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</si>
  <si>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</si>
  <si>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</si>
  <si>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</si>
  <si>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</si>
  <si>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</si>
  <si>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</si>
  <si>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</si>
  <si>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</si>
  <si>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</si>
  <si>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</si>
  <si>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</si>
  <si>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</si>
  <si>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</si>
  <si>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</si>
  <si>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</si>
  <si>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</si>
  <si>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</si>
  <si>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</si>
  <si>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</si>
  <si>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</si>
  <si>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</si>
  <si>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</si>
  <si>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</si>
  <si>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</si>
  <si>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</si>
  <si>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</si>
  <si>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</si>
  <si>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</si>
  <si>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</si>
  <si>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</si>
  <si>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</si>
  <si>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</si>
  <si>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</si>
  <si>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</si>
  <si>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</si>
  <si>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</si>
  <si>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</si>
  <si>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</si>
  <si>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</si>
  <si>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</si>
  <si>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</si>
  <si>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</si>
  <si>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</si>
  <si>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</si>
  <si>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</si>
  <si>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</si>
  <si>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</si>
  <si>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</si>
  <si>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</si>
  <si>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</si>
  <si>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</si>
  <si>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</si>
  <si>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</si>
  <si>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</si>
  <si>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</si>
  <si>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</si>
  <si>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</si>
  <si>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</si>
  <si>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</si>
  <si>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</si>
  <si>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</si>
  <si>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</si>
  <si>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</si>
  <si>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</si>
  <si>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</si>
  <si>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</si>
  <si>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</si>
  <si>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</si>
  <si>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</si>
  <si>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</si>
  <si>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</si>
  <si>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</si>
  <si>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</si>
  <si>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</si>
  <si>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</si>
  <si>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</si>
  <si>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</si>
  <si>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</si>
  <si>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</si>
  <si>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</si>
  <si>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</si>
  <si>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</si>
  <si>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</si>
  <si>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</si>
  <si>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</si>
  <si>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</si>
  <si>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</si>
  <si>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</si>
  <si>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</si>
  <si>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</si>
  <si>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</si>
  <si>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</si>
  <si>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</si>
  <si>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</si>
  <si>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</si>
  <si>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</si>
  <si>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</si>
  <si>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</si>
  <si>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</si>
  <si>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</si>
  <si>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</si>
  <si>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</si>
  <si>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</si>
  <si>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</si>
  <si>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</si>
  <si>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</si>
  <si>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</si>
  <si>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</si>
  <si>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</si>
  <si>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</si>
  <si>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</si>
  <si>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</si>
  <si>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</si>
  <si>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</si>
  <si>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</si>
  <si>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</si>
  <si>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</si>
  <si>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</si>
  <si>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</si>
  <si>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</si>
  <si>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</si>
  <si>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</si>
  <si>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</si>
  <si>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</si>
  <si>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</si>
  <si>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</si>
  <si>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</si>
  <si>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</si>
  <si>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</si>
  <si>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</si>
  <si>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</si>
  <si>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</si>
  <si>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</si>
  <si>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</si>
  <si>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</si>
  <si>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</si>
  <si>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</si>
  <si>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</si>
  <si>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</si>
  <si>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</si>
  <si>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</si>
  <si>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</si>
  <si>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</si>
  <si>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</si>
  <si>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</si>
  <si>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</si>
  <si>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</si>
  <si>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</si>
  <si>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</si>
  <si>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</si>
  <si>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</si>
  <si>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</si>
  <si>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</si>
  <si>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</si>
  <si>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</si>
  <si>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</si>
  <si>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</si>
  <si>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</si>
  <si>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</si>
  <si>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</si>
  <si>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</si>
  <si>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</si>
  <si>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</si>
  <si>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</si>
  <si>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</si>
  <si>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</si>
  <si>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</si>
  <si>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</si>
  <si>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</si>
  <si>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</si>
  <si>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</si>
  <si>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</si>
  <si>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</si>
  <si>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</si>
  <si>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</si>
  <si>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</si>
  <si>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</si>
  <si>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</si>
  <si>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</si>
  <si>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</si>
  <si>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</si>
  <si>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</si>
  <si>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</si>
  <si>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</si>
  <si>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</si>
  <si>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</si>
  <si>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</si>
  <si>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</si>
  <si>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</si>
  <si>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</si>
  <si>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</si>
  <si>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</si>
  <si>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</si>
  <si>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</si>
  <si>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</si>
  <si>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</si>
  <si>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</si>
  <si>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</si>
  <si>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</si>
  <si>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</si>
  <si>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</si>
  <si>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</si>
  <si>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</si>
  <si>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</si>
  <si>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</si>
  <si>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</si>
  <si>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</si>
  <si>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</si>
  <si>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</si>
  <si>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</si>
  <si>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</si>
  <si>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</si>
  <si>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</si>
  <si>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</si>
  <si>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</si>
  <si>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</si>
  <si>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</si>
  <si>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</si>
  <si>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</si>
  <si>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</si>
  <si>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</si>
  <si>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</si>
  <si>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</si>
  <si>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</si>
  <si>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</si>
  <si>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</si>
  <si>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</si>
  <si>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</si>
  <si>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</si>
  <si>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</si>
  <si>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</si>
  <si>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</si>
  <si>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</si>
  <si>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</si>
  <si>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</si>
  <si>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</si>
  <si>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</si>
  <si>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</si>
  <si>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</si>
  <si>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</si>
  <si>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</si>
  <si>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</si>
  <si>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</si>
  <si>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</si>
  <si>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</si>
  <si>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</si>
  <si>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</si>
  <si>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</si>
  <si>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</si>
  <si>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</si>
  <si>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</si>
  <si>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</si>
  <si>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</si>
  <si>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</si>
  <si>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</si>
  <si>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</si>
  <si>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</si>
  <si>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</si>
  <si>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</si>
  <si>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</si>
  <si>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</si>
  <si>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</si>
  <si>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</si>
  <si>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</si>
  <si>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</si>
  <si>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</si>
  <si>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</si>
  <si>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</si>
  <si>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</si>
  <si>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</si>
  <si>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</si>
  <si>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</si>
  <si>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</si>
  <si>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</si>
  <si>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</si>
  <si>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</si>
  <si>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</si>
  <si>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</si>
  <si>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</si>
  <si>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</si>
  <si>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</si>
  <si>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</si>
  <si>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</si>
  <si>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</si>
  <si>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</si>
  <si>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</si>
  <si>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</si>
  <si>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</si>
  <si>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</si>
  <si>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</si>
  <si>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</si>
  <si>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</si>
  <si>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</si>
  <si>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</si>
  <si>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</si>
  <si>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</si>
  <si>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</si>
  <si>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</si>
  <si>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</si>
  <si>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</si>
  <si>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</si>
  <si>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</si>
  <si>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</si>
  <si>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</si>
  <si>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</si>
  <si>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</si>
  <si>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</si>
  <si>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</si>
  <si>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</si>
  <si>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</si>
  <si>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</si>
  <si>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</si>
  <si>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</si>
  <si>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</si>
  <si>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</si>
  <si>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</si>
  <si>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</si>
  <si>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</si>
  <si>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</si>
  <si>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</si>
  <si>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</si>
  <si>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</si>
  <si>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</si>
  <si>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</si>
  <si>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</si>
  <si>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</si>
  <si>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</si>
  <si>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</si>
  <si>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</si>
  <si>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</si>
  <si>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</si>
  <si>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</si>
  <si>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</si>
  <si>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</si>
  <si>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</si>
  <si>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</si>
  <si>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</si>
  <si>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</si>
  <si>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</si>
  <si>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</si>
  <si>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</si>
  <si>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</si>
  <si>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</si>
  <si>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</si>
  <si>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</si>
  <si>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</si>
  <si>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</si>
  <si>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</si>
  <si>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</si>
  <si>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</si>
  <si>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</si>
  <si>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</si>
  <si>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</si>
  <si>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</si>
  <si>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</si>
  <si>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</si>
  <si>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</si>
  <si>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</si>
  <si>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</si>
  <si>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</si>
  <si>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</si>
  <si>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</si>
  <si>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</si>
  <si>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</si>
  <si>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</si>
  <si>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</si>
  <si>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</si>
  <si>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</si>
  <si>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</si>
  <si>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</si>
  <si>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</si>
  <si>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</si>
  <si>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</si>
  <si>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</si>
  <si>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</si>
  <si>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</si>
  <si>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</si>
  <si>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</si>
  <si>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</si>
  <si>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</si>
  <si>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</si>
  <si>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</si>
  <si>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</si>
  <si>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</si>
  <si>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</si>
  <si>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</si>
  <si>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</si>
  <si>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</si>
  <si>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</si>
  <si>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</si>
  <si>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</si>
  <si>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</si>
  <si>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</si>
  <si>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</si>
  <si>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</si>
  <si>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</si>
  <si>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</si>
  <si>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</si>
  <si>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</si>
  <si>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</si>
  <si>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</si>
  <si>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</si>
  <si>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</si>
  <si>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</si>
  <si>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</si>
  <si>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</si>
  <si>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</si>
  <si>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</si>
  <si>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</si>
  <si>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</si>
  <si>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</si>
  <si>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</si>
  <si>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</si>
  <si>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</si>
  <si>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</si>
  <si>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</si>
  <si>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</si>
  <si>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</si>
  <si>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</si>
  <si>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</si>
  <si>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</si>
  <si>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</si>
  <si>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</si>
  <si>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</si>
  <si>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</si>
  <si>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</si>
  <si>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</si>
  <si>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</si>
  <si>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</si>
  <si>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</si>
  <si>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</si>
  <si>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</si>
  <si>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</si>
  <si>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</si>
  <si>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</si>
  <si>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</si>
  <si>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</si>
  <si>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</si>
  <si>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</si>
  <si>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</si>
  <si>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</si>
  <si>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</si>
  <si>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</si>
  <si>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</si>
  <si>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</si>
  <si>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</si>
  <si>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</si>
  <si>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</si>
  <si>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</si>
  <si>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</si>
  <si>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</si>
  <si>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</si>
  <si>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</si>
  <si>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</si>
  <si>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</si>
  <si>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</si>
  <si>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</si>
  <si>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</si>
  <si>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</si>
  <si>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</si>
  <si>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</si>
  <si>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</si>
  <si>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</si>
  <si>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</si>
  <si>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</si>
  <si>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</si>
  <si>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</si>
  <si>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</si>
  <si>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</si>
  <si>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</si>
  <si>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</si>
  <si>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</si>
  <si>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</si>
  <si>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</si>
  <si>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</si>
  <si>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</si>
  <si>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</si>
  <si>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</si>
  <si>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</si>
  <si>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</si>
  <si>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</si>
  <si>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</si>
  <si>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</si>
  <si>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</si>
  <si>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</si>
  <si>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</si>
  <si>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</si>
  <si>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</si>
  <si>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</si>
  <si>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</si>
  <si>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</si>
  <si>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</si>
  <si>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</si>
  <si>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</si>
  <si>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</si>
  <si>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</si>
  <si>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</si>
  <si>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</si>
  <si>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</si>
  <si>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</si>
  <si>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</si>
  <si>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</si>
  <si>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</si>
  <si>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</si>
  <si>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</si>
  <si>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</si>
  <si>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</si>
  <si>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</si>
  <si>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</si>
  <si>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</si>
  <si>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</si>
  <si>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</si>
  <si>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</si>
  <si>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</si>
  <si>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</si>
  <si>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</si>
  <si>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</si>
  <si>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</si>
  <si>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</si>
  <si>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</si>
  <si>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</si>
  <si>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</si>
  <si>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</si>
  <si>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</si>
  <si>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</si>
  <si>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</si>
  <si>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</si>
  <si>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</si>
  <si>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</si>
  <si>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</si>
  <si>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</si>
  <si>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</si>
  <si>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</si>
  <si>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</si>
  <si>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</si>
  <si>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</si>
  <si>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</si>
  <si>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</si>
  <si>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</si>
  <si>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</si>
  <si>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</si>
  <si>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</si>
  <si>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</si>
  <si>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</si>
  <si>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</si>
  <si>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</si>
  <si>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</si>
  <si>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</si>
  <si>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</si>
  <si>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</si>
  <si>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</si>
  <si>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</si>
  <si>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</si>
  <si>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</si>
  <si>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</si>
  <si>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</si>
  <si>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</si>
  <si>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</si>
  <si>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</si>
  <si>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</si>
  <si>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</si>
  <si>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</si>
  <si>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</si>
  <si>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</si>
  <si>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</si>
  <si>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</si>
  <si>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</si>
  <si>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</si>
  <si>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</si>
  <si>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</si>
  <si>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</si>
  <si>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</si>
  <si>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</si>
  <si>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</si>
  <si>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</si>
  <si>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</si>
  <si>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</si>
  <si>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</si>
  <si>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</si>
  <si>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</si>
  <si>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</si>
  <si>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</si>
  <si>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</si>
  <si>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</si>
  <si>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</si>
  <si>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</si>
  <si>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</si>
  <si>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</si>
  <si>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</si>
  <si>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</si>
  <si>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</si>
  <si>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</si>
  <si>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</si>
  <si>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</si>
  <si>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</si>
  <si>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</si>
  <si>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</si>
  <si>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</si>
  <si>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</si>
  <si>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</si>
  <si>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</si>
  <si>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</si>
  <si>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</si>
  <si>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</si>
  <si>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</si>
  <si>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</si>
  <si>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</si>
  <si>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</si>
  <si>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</si>
  <si>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</si>
  <si>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</si>
  <si>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</si>
  <si>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</si>
  <si>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</si>
  <si>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</si>
  <si>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</si>
  <si>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</si>
  <si>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</si>
  <si>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</si>
  <si>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</si>
  <si>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</si>
  <si>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</si>
  <si>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</si>
  <si>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</si>
  <si>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</si>
  <si>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</si>
  <si>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</si>
  <si>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</si>
  <si>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</si>
  <si>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</si>
  <si>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</si>
  <si>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</si>
  <si>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</si>
  <si>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</si>
  <si>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</si>
  <si>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</si>
  <si>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</si>
  <si>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</si>
  <si>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</si>
  <si>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</si>
  <si>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</si>
  <si>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</si>
  <si>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</si>
  <si>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</si>
  <si>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</si>
  <si>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</si>
  <si>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</si>
  <si>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</si>
  <si>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</si>
  <si>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</si>
  <si>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</si>
  <si>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</si>
  <si>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</si>
  <si>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</si>
  <si>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</si>
  <si>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</si>
  <si>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</si>
  <si>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</si>
  <si>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</si>
  <si>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</si>
  <si>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</si>
  <si>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</si>
  <si>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</si>
  <si>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</si>
  <si>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</si>
  <si>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</si>
  <si>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</si>
  <si>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</si>
  <si>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</si>
  <si>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</si>
  <si>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</si>
  <si>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</si>
  <si>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</si>
  <si>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</si>
  <si>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</si>
  <si>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</si>
  <si>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</si>
  <si>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</si>
  <si>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</si>
  <si>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</si>
  <si>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</si>
  <si>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</si>
  <si>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</si>
  <si>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</si>
  <si>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</si>
  <si>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</si>
  <si>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</si>
  <si>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</si>
  <si>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</si>
  <si>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</si>
  <si>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</si>
  <si>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</si>
  <si>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</si>
  <si>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</si>
  <si>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</si>
  <si>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</si>
  <si>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</si>
  <si>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</si>
  <si>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</si>
  <si>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</si>
  <si>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</si>
  <si>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</si>
  <si>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</si>
  <si>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</si>
  <si>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</si>
  <si>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</si>
  <si>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</si>
  <si>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</si>
  <si>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</si>
  <si>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</si>
  <si>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</si>
  <si>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</si>
  <si>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</si>
  <si>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</si>
  <si>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</si>
  <si>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</si>
  <si>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</si>
  <si>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</si>
  <si>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</si>
  <si>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</si>
  <si>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</si>
  <si>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</si>
  <si>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</si>
  <si>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</si>
  <si>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</si>
  <si>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</si>
  <si>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</si>
  <si>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</si>
  <si>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</si>
  <si>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</si>
  <si>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</si>
  <si>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</si>
  <si>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</si>
  <si>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</si>
  <si>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</si>
  <si>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</si>
  <si>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</si>
  <si>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</si>
  <si>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</si>
  <si>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</si>
  <si>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</si>
  <si>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</si>
  <si>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</si>
  <si>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</si>
  <si>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</si>
  <si>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</si>
  <si>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</si>
  <si>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</si>
  <si>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</si>
  <si>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</si>
  <si>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</si>
  <si>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</si>
  <si>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</si>
  <si>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</si>
  <si>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</si>
  <si>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</si>
  <si>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</si>
  <si>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</si>
  <si>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</si>
  <si>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</si>
  <si>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</si>
  <si>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</si>
  <si>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</si>
  <si>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</si>
  <si>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</si>
  <si>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</si>
  <si>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</si>
  <si>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</si>
  <si>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</si>
  <si>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</si>
  <si>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</si>
  <si>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</si>
  <si>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</si>
  <si>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</si>
  <si>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</si>
  <si>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</si>
  <si>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</si>
  <si>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</si>
  <si>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</si>
  <si>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</si>
  <si>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</si>
  <si>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</si>
  <si>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</si>
  <si>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</si>
  <si>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</si>
  <si>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</si>
  <si>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</si>
  <si>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</si>
  <si>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</si>
  <si>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</si>
  <si>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</si>
  <si>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</si>
  <si>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</si>
  <si>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</si>
  <si>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</si>
  <si>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</si>
  <si>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</si>
  <si>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</si>
  <si>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</si>
  <si>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</si>
  <si>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</si>
  <si>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</si>
  <si>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</si>
  <si>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</si>
  <si>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</si>
  <si>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</si>
  <si>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</si>
  <si>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</si>
  <si>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</si>
  <si>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</si>
  <si>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</si>
  <si>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</si>
  <si>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</si>
  <si>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</si>
  <si>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</si>
  <si>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</si>
  <si>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</si>
  <si>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</si>
  <si>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</si>
  <si>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</si>
  <si>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</si>
  <si>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</si>
  <si>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</si>
  <si>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</si>
  <si>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</si>
  <si>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</si>
  <si>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</si>
  <si>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</si>
  <si>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</si>
  <si>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</si>
  <si>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</si>
  <si>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</si>
  <si>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</si>
  <si>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</si>
  <si>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</si>
  <si>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</si>
  <si>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</si>
  <si>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</si>
  <si>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</si>
  <si>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</si>
  <si>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</si>
  <si>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</si>
  <si>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</si>
  <si>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</si>
  <si>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</si>
  <si>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</si>
  <si>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</si>
  <si>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</si>
  <si>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</si>
  <si>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</si>
  <si>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</si>
  <si>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</si>
  <si>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</si>
  <si>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</si>
  <si>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</si>
  <si>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</si>
  <si>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</si>
  <si>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</si>
  <si>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</si>
  <si>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</si>
  <si>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</si>
  <si>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</si>
  <si>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</si>
  <si>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</si>
  <si>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</si>
  <si>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</si>
  <si>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</si>
  <si>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</si>
  <si>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</si>
  <si>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</si>
  <si>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</si>
  <si>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</si>
  <si>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</si>
  <si>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</si>
  <si>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</si>
  <si>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</si>
  <si>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</si>
  <si>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</si>
  <si>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</si>
  <si>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</si>
  <si>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</si>
  <si>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</si>
  <si>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</si>
  <si>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</si>
  <si>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</si>
  <si>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</si>
  <si>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</si>
  <si>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</si>
  <si>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</si>
  <si>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</si>
  <si>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</si>
  <si>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</si>
  <si>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</si>
  <si>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</si>
  <si>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</si>
  <si>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</si>
  <si>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</si>
  <si>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</si>
  <si>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</si>
  <si>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</si>
  <si>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</si>
  <si>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</si>
  <si>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</si>
  <si>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</si>
  <si>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</si>
  <si>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</si>
  <si>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</si>
  <si>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</si>
  <si>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</si>
  <si>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</si>
  <si>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</si>
  <si>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</si>
  <si>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</si>
  <si>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</si>
  <si>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</si>
  <si>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</si>
  <si>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</si>
  <si>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</si>
  <si>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</si>
  <si>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</si>
  <si>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</si>
  <si>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</si>
  <si>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</si>
  <si>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</si>
  <si>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</si>
  <si>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</si>
  <si>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</si>
  <si>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</si>
  <si>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</si>
  <si>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</si>
  <si>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</si>
  <si>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</si>
  <si>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</si>
  <si>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</si>
  <si>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</si>
  <si>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</si>
  <si>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</si>
  <si>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</si>
  <si>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</si>
  <si>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</si>
  <si>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</si>
  <si>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</si>
  <si>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</si>
  <si>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</si>
  <si>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</si>
  <si>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</si>
  <si>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</si>
  <si>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</si>
  <si>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</si>
  <si>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</si>
  <si>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</si>
  <si>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</si>
  <si>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</si>
  <si>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</si>
  <si>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</si>
  <si>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</si>
  <si>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</si>
  <si>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</si>
  <si>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</si>
  <si>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</si>
  <si>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</si>
  <si>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</si>
  <si>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</si>
  <si>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</si>
  <si>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</si>
  <si>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</si>
  <si>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</si>
  <si>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</si>
  <si>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</si>
  <si>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</si>
  <si>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</si>
  <si>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</si>
  <si>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</si>
  <si>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</si>
  <si>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</si>
  <si>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</si>
  <si>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</si>
  <si>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</si>
  <si>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</si>
  <si>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</si>
  <si>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</si>
  <si>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</si>
  <si>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</si>
  <si>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</si>
  <si>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</si>
  <si>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</si>
  <si>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</si>
  <si>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</si>
  <si>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</si>
  <si>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</si>
  <si>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</si>
  <si>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</si>
  <si>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</si>
  <si>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</si>
  <si>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</si>
  <si>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</si>
  <si>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</si>
  <si>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</si>
  <si>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</si>
  <si>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</si>
  <si>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</si>
  <si>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</si>
  <si>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</si>
  <si>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</si>
  <si>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</si>
  <si>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</si>
  <si>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</si>
  <si>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</si>
  <si>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</si>
  <si>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</si>
  <si>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</si>
  <si>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</si>
  <si>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</si>
  <si>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</si>
  <si>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</si>
  <si>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</si>
  <si>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</si>
  <si>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</si>
  <si>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</si>
  <si>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</si>
  <si>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</si>
  <si>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</si>
  <si>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</si>
  <si>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</si>
  <si>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</si>
  <si>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</si>
  <si>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</si>
  <si>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</si>
  <si>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</si>
  <si>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</si>
  <si>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</si>
  <si>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</si>
  <si>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</si>
  <si>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</si>
  <si>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</si>
  <si>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</si>
  <si>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</si>
  <si>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</si>
  <si>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</si>
  <si>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</si>
  <si>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</si>
  <si>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</si>
  <si>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</si>
  <si>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</si>
  <si>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</si>
  <si>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</si>
  <si>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</si>
  <si>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</si>
  <si>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</si>
  <si>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</si>
  <si>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</si>
  <si>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</si>
  <si>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</si>
  <si>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</si>
  <si>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</si>
  <si>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</si>
  <si>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</si>
  <si>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</si>
  <si>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</si>
  <si>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</si>
  <si>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</si>
  <si>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</si>
  <si>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</si>
  <si>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</si>
  <si>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</si>
  <si>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</si>
  <si>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</si>
  <si>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</si>
  <si>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</si>
  <si>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Count of outcome</t>
  </si>
  <si>
    <t>(All)</t>
  </si>
  <si>
    <t>Column Labels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</si>
  <si>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</si>
  <si>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</si>
  <si>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</si>
  <si>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</si>
  <si>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</si>
  <si>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</si>
  <si>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</si>
  <si>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</si>
  <si>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</si>
  <si>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</si>
  <si>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</si>
  <si>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</si>
  <si>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</si>
  <si>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</si>
  <si>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</si>
  <si>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</si>
  <si>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</si>
  <si>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</si>
  <si>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</si>
  <si>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</si>
  <si>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</si>
  <si>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</si>
  <si>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</si>
  <si>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</si>
  <si>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</si>
  <si>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</si>
  <si>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</si>
  <si>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</si>
  <si>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</si>
  <si>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</si>
  <si>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</si>
  <si>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</si>
  <si>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</si>
  <si>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</si>
  <si>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</si>
  <si>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</si>
  <si>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</si>
  <si>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</si>
  <si>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</si>
  <si>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</si>
  <si>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</si>
  <si>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</si>
  <si>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</si>
  <si>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</si>
  <si>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</si>
  <si>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</si>
  <si>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</si>
  <si>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</si>
  <si>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</si>
  <si>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</si>
  <si>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</si>
  <si>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</si>
  <si>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</si>
  <si>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</si>
  <si>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</si>
  <si>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</si>
  <si>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</si>
  <si>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</si>
  <si>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</si>
  <si>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</si>
  <si>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</si>
  <si>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</si>
  <si>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</si>
  <si>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</si>
  <si>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</si>
  <si>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</si>
  <si>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</si>
  <si>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</si>
  <si>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</si>
  <si>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</si>
  <si>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</si>
  <si>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Successful</t>
  </si>
  <si>
    <t>Failed</t>
  </si>
  <si>
    <t>Mean</t>
  </si>
  <si>
    <t>Median</t>
  </si>
  <si>
    <t>Minimum</t>
  </si>
  <si>
    <t>Maximum</t>
  </si>
  <si>
    <t>Variance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</si>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</sst>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9" fontId="0" fillId="0" borderId="0" xfId="0" applyNumberForma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9" fillId="35" borderId="0" xfId="0" applyFont="1" applyFill="1"/>
    <xf numFmtId="0" fontId="19" fillId="0" borderId="0" xfId="0" applyFon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1" fontId="0" fillId="0" borderId="0" xfId="0" applyNumberFormat="1"/>
    <xf numFmtId="0" fontId="18" fillId="0" borderId="0" xfId="0" applyFont="1" applyFill="1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5-0D43-91AD-E3B1721646D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95-0D43-91AD-E3B1721646D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95-0D43-91AD-E3B1721646D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5-0D43-91AD-E3B172164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1583600"/>
        <c:axId val="2100800256"/>
      </c:barChart>
      <c:catAx>
        <c:axId val="17315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00256"/>
        <c:crosses val="autoZero"/>
        <c:auto val="1"/>
        <c:lblAlgn val="ctr"/>
        <c:lblOffset val="100"/>
        <c:noMultiLvlLbl val="0"/>
      </c:catAx>
      <c:valAx>
        <c:axId val="21008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58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[CrowdfundingBook1.xlsx]Sheet5!PivotTable4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9-7248-AF49-E0E6EDFCFAFF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9-7248-AF49-E0E6EDFCFAFF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9-7248-AF49-E0E6EDFCFAFF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9-7248-AF49-E0E6EDFCF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2915536"/>
        <c:axId val="1952917264"/>
      </c:barChart>
      <c:catAx>
        <c:axId val="19529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17264"/>
        <c:crosses val="autoZero"/>
        <c:auto val="1"/>
        <c:lblAlgn val="ctr"/>
        <c:lblOffset val="100"/>
        <c:noMultiLvlLbl val="0"/>
      </c:catAx>
      <c:valAx>
        <c:axId val="19529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[CrowdfundingBook1.xlsx]Sheet11!PivotTable10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B-8943-9E57-5BA66C473D2C}"/>
            </c:ext>
          </c:extLst>
        </c:ser>
        <c:ser>
          <c:idx val="1"/>
          <c:order val="1"/>
          <c:tx>
            <c:strRef>
              <c:f>Sheet11!$C$4:$C$5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B-8943-9E57-5BA66C473D2C}"/>
            </c:ext>
          </c:extLst>
        </c:ser>
        <c:ser>
          <c:idx val="2"/>
          <c:order val="2"/>
          <c:tx>
            <c:strRef>
              <c:f>Sheet11!$D$4:$D$5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B-8943-9E57-5BA66C47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369600"/>
        <c:axId val="2076509168"/>
      </c:lineChart>
      <c:catAx>
        <c:axId val="207636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09168"/>
        <c:crosses val="autoZero"/>
        <c:auto val="1"/>
        <c:lblAlgn val="ctr"/>
        <c:lblOffset val="100"/>
        <c:noMultiLvlLbl val="0"/>
      </c:catAx>
      <c:valAx>
        <c:axId val="20765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6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Sheet12!$F$1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B-694A-863D-F50848BFCBCA}"/>
            </c:ext>
          </c:extLst>
        </c:ser>
        <c:ser>
          <c:idx val="1"/>
          <c:order val="1"/>
          <c:tx>
            <c:strRef>
              <c:f>Sheet12!$G$1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B-694A-863D-F50848BFCBCA}"/>
            </c:ext>
          </c:extLst>
        </c:ser>
        <c:ser>
          <c:idx val="2"/>
          <c:order val="2"/>
          <c:tx>
            <c:strRef>
              <c:f>Sheet12!$H$1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B-694A-863D-F50848BF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407968"/>
        <c:axId val="1953409696"/>
      </c:lineChart>
      <c:catAx>
        <c:axId val="19534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09696"/>
        <c:crosses val="autoZero"/>
        <c:auto val="1"/>
        <c:lblAlgn val="ctr"/>
        <c:lblOffset val="100"/>
        <c:noMultiLvlLbl val="0"/>
      </c:catAx>
      <c:valAx>
        <c:axId val="19534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2</xdr:row>
      <xdr:rowOff>165100</xdr:rowOff>
    </xdr:from>
    <xdr:to>
      <xdr:col>15</xdr:col>
      <xdr:colOff>355600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8E70A-6BE3-34C0-B240-47F652247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15</xdr:col>
      <xdr:colOff>368300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B6CB87-E527-C89E-52A7-9E0602F05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3</xdr:row>
      <xdr:rowOff>63500</xdr:rowOff>
    </xdr:from>
    <xdr:to>
      <xdr:col>11</xdr:col>
      <xdr:colOff>355600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AF6AC-5779-5936-F40B-C5949AA88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14</xdr:row>
      <xdr:rowOff>44450</xdr:rowOff>
    </xdr:from>
    <xdr:to>
      <xdr:col>7</xdr:col>
      <xdr:colOff>1206500</xdr:colOff>
      <xdr:row>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D27371-FAA6-6099-32CB-64071BE24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 Morrison" refreshedDate="45190.809008449076" createdVersion="8" refreshedVersion="8" minRefreshableVersion="3" recordCount="1001" xr:uid="{089956A7-81C2-2948-8B43-06B0E963499A}">
  <cacheSource type="worksheet">
    <worksheetSource ref="A1:S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 Morrison" refreshedDate="45190.817168865738" createdVersion="8" refreshedVersion="8" minRefreshableVersion="3" recordCount="1000" xr:uid="{0065B483-C7A4-1B4E-8611-73F8A164DBB2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 Morrison" refreshedDate="45190.837486111108" createdVersion="8" refreshedVersion="8" minRefreshableVersion="3" recordCount="1001" xr:uid="{CA82258D-0CD8-C94C-9555-4E79382FD597}">
  <cacheSource type="worksheet">
    <worksheetSource ref="A1:R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9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s v="CA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s v="US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s v="AU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s v="US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s v="US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s v="DK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s v="GB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s v="DK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s v="DK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s v="US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s v="US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s v="US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s v="US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s v="US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s v="US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s v="US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s v="US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s v="US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s v="US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s v="US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s v="US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s v="US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s v="US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s v="GB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s v="US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s v="US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s v="US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s v="US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s v="US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s v="CH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s v="US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s v="GB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s v="IT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s v="US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s v="US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s v="DK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s v="US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s v="US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s v="US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s v="DK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s v="US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s v="IT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s v="US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s v="US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s v="DK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s v="US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s v="US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s v="US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s v="US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s v="US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s v="IT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s v="GB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s v="US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s v="US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s v="US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s v="US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s v="US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s v="US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s v="US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s v="US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s v="CA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s v="CA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s v="US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s v="US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s v="US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s v="US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s v="US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s v="GB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s v="IT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s v="US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s v="IT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s v="US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s v="US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s v="US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s v="GB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s v="US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s v="US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s v="US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s v="US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s v="US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s v="US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s v="US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s v="GB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s v="US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s v="US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s v="AU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s v="US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s v="AU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s v="US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s v="US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s v="US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s v="IT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s v="CH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s v="US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s v="GB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s v="US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s v="US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s v="US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s v="AU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s v="US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s v="US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s v="US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s v="US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s v="IT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s v="US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s v="US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s v="US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s v="US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s v="US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s v="US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s v="US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s v="US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s v="AU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s v="US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s v="US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s v="IT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s v="US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s v="US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s v="US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s v="US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s v="US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s v="US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s v="US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s v="CA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s v="IT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s v="US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s v="US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s v="CA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s v="US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s v="AU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s v="DK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s v="GB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s v="US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s v="US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s v="CH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s v="US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s v="US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s v="US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s v="US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s v="US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s v="US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s v="US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s v="US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s v="US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s v="US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s v="CH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s v="US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s v="US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s v="US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s v="US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s v="US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s v="US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s v="US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s v="US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s v="US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s v="US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s v="AU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s v="AU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s v="US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s v="US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s v="US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s v="US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s v="CH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s v="US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s v="US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s v="US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s v="US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s v="AU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s v="DK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s v="US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s v="US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s v="US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s v="US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s v="US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s v="US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s v="US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s v="US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s v="US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s v="US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s v="CA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s v="AU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s v="US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s v="DK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s v="CA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s v="US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s v="US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s v="US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s v="CA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s v="IT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s v="US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s v="US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s v="IT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s v="US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s v="US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s v="US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s v="US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s v="DK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s v="US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s v="US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s v="US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s v="CA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s v="US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s v="US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s v="AU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s v="US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s v="US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s v="US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s v="US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s v="US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s v="AU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s v="DK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s v="US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s v="US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s v="US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s v="US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s v="US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s v="US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s v="US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s v="GB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s v="US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s v="US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s v="US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s v="US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s v="US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s v="US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s v="US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s v="US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s v="US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s v="US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s v="US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s v="US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s v="US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s v="US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s v="US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s v="IT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s v="US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s v="AU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s v="US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s v="DK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s v="US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s v="US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s v="AU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s v="US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s v="US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s v="US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s v="US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s v="US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s v="US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s v="AU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s v="US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s v="US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s v="US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s v="US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s v="CA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s v="US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s v="US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s v="GB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x v="45"/>
    <s v="US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s v="US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s v="US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s v="US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s v="US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s v="US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s v="US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s v="US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s v="US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s v="IT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s v="AU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s v="US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s v="US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s v="US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s v="US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s v="US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s v="CA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s v="US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s v="US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s v="US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s v="US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s v="US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s v="US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s v="US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s v="US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s v="US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s v="DK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s v="US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s v="US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s v="US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s v="US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s v="DK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s v="CA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s v="US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s v="US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s v="US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s v="IT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s v="US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s v="CH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s v="AU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s v="AU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s v="US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s v="US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x v="49"/>
    <s v="DK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s v="US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s v="US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s v="US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s v="US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s v="US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s v="US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s v="DK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s v="US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s v="US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s v="US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s v="US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s v="US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s v="US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s v="US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s v="US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s v="IT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s v="US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s v="US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s v="US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s v="US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s v="US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s v="US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s v="GB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s v="US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s v="US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s v="US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s v="US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s v="US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s v="US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s v="GB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s v="US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s v="US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s v="US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s v="US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s v="US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s v="US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s v="US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s v="US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s v="CA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s v="US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s v="US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s v="US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s v="US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s v="US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s v="GB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s v="US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s v="US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s v="US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s v="US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x v="49"/>
    <s v="US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s v="US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s v="CA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s v="US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s v="DK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s v="US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s v="IT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s v="US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s v="CA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s v="US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s v="GB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s v="US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s v="US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s v="US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s v="US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s v="AU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s v="US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s v="US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s v="GB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s v="US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s v="US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s v="US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s v="US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s v="US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s v="US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s v="US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s v="US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s v="US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s v="US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s v="GB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s v="US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s v="US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s v="US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s v="US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s v="US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s v="US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s v="US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s v="US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s v="CH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s v="US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s v="US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s v="US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s v="US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s v="CA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s v="US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s v="US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s v="AU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s v="US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s v="IT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s v="US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s v="US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s v="US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s v="US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s v="CA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s v="US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s v="US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s v="US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s v="DK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s v="CA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s v="US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s v="US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s v="US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s v="US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s v="US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s v="US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s v="US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s v="US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s v="US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s v="CA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s v="US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s v="US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s v="US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s v="US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s v="US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s v="US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s v="US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s v="US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s v="US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s v="US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s v="US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s v="US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s v="US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s v="US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s v="US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s v="CA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s v="IT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s v="US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s v="US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s v="US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s v="US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s v="US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s v="US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s v="IT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s v="US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s v="US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s v="US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s v="US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s v="GB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s v="US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s v="DK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s v="CA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s v="US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s v="US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s v="US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s v="US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s v="US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s v="US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s v="US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s v="US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s v="US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s v="US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s v="US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s v="US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s v="US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s v="US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s v="US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s v="US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s v="CA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s v="US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s v="US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s v="US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s v="GB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s v="US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s v="US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s v="US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s v="US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s v="US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s v="US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s v="US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s v="GB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s v="US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s v="US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s v="US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s v="US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s v="GB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s v="GB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s v="GB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s v="US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s v="US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s v="IT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s v="US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s v="US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s v="US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s v="US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s v="US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s v="DK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s v="US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s v="US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s v="DK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s v="US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s v="US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s v="US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s v="AU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s v="US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s v="IT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s v="US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s v="US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s v="US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s v="US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s v="US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s v="AU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s v="US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s v="US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s v="US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s v="CH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s v="CA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s v="US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s v="US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s v="US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s v="US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s v="US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s v="US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s v="US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s v="US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s v="US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s v="US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s v="US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s v="CA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s v="GB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s v="US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s v="US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s v="CH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s v="CA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s v="GB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s v="US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s v="IT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s v="IT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s v="DK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s v="US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s v="US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s v="US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s v="IT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s v="GB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s v="US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s v="US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s v="US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s v="US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s v="US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s v="US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s v="US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s v="CH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s v="AU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s v="US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s v="US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s v="CA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s v="DK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s v="US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s v="US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s v="US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s v="US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s v="US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s v="CH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s v="CH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s v="AU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s v="US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s v="US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s v="US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s v="US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s v="US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s v="IT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s v="US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s v="IT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s v="US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s v="US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s v="US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s v="US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s v="US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s v="US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s v="US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s v="US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s v="US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s v="US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s v="US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s v="US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s v="US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s v="US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s v="US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s v="CA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s v="GB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s v="US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s v="AU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s v="US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s v="US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s v="US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s v="US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s v="US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s v="US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s v="US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s v="IT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s v="DK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s v="GB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s v="US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s v="US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s v="US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s v="US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s v="US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s v="GB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s v="US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s v="US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s v="US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s v="US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s v="US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s v="US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s v="CA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s v="US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s v="IT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s v="GB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s v="US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s v="US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s v="US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s v="AU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s v="US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s v="US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s v="GB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s v="US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s v="US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s v="US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s v="GB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s v="US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s v="US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s v="US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s v="US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s v="US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s v="US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s v="US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s v="US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s v="DK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s v="US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s v="US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s v="US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s v="US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s v="CH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s v="CA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s v="US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s v="CA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s v="US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s v="US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s v="US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s v="US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s v="CH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s v="US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s v="IT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s v="US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s v="US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s v="US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s v="US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s v="AU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s v="US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s v="US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s v="GB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s v="US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s v="DK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s v="US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s v="US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s v="US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s v="US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s v="US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s v="US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s v="US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s v="IT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s v="US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s v="US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s v="AU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s v="IT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s v="US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s v="US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s v="US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s v="US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s v="US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s v="US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s v="US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s v="US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s v="US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s v="US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s v="CA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s v="CA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s v="US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s v="US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s v="US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s v="US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s v="US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s v="US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s v="GB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s v="US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s v="US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s v="IT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s v="US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s v="US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s v="CA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s v="US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s v="US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s v="US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s v="US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s v="US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s v="US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s v="GB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s v="AU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s v="US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s v="CH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s v="IT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s v="US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s v="IT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s v="US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s v="US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s v="US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s v="US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s v="US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s v="US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s v="US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s v="US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s v="DK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s v="US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s v="US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s v="AU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s v="GB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s v="US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s v="US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s v="US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s v="US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s v="US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s v="CA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s v="US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s v="US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s v="US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s v="US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s v="US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s v="US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s v="US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s v="US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s v="US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s v="US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s v="US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s v="US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s v="US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s v="US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s v="US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s v="US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s v="US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s v="US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s v="IT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s v="GB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s v="US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s v="US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s v="US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s v="US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s v="DK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s v="US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s v="US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s v="CA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s v="US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s v="IT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s v="US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s v="AU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s v="US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s v="US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s v="US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s v="AU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s v="US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s v="US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s v="US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s v="IT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s v="US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s v="US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s v="US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s v="IT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s v="US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s v="US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s v="US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s v="CH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s v="US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s v="US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s v="CH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s v="US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s v="US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s v="US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s v="AU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s v="IT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s v="CA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s v="US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s v="US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s v="US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s v="US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s v="US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s v="CH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s v="US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s v="US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s v="US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s v="US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s v="US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s v="GB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x v="49"/>
    <s v="CH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s v="US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s v="US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s v="US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s v="US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s v="AU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s v="US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s v="US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s v="US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s v="CH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s v="US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s v="US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s v="CA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s v="US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s v="DK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s v="CA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s v="US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s v="IT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s v="US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s v="US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s v="GB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s v="US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s v="US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s v="US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s v="US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s v="GB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s v="US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s v="AU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s v="US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s v="US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s v="US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s v="US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s v="DK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s v="DK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s v="US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s v="US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s v="US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s v="US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s v="US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s v="US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s v="US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s v="US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s v="IT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s v="US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s v="US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s v="GB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s v="US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s v="US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s v="US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s v="US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s v="US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s v="US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s v="US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s v="CA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s v="CA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s v="AU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s v="US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s v="CH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s v="US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s v="US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s v="US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s v="US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s v="US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s v="US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s v="US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s v="US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s v="US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s v="US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s v="US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s v="US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s v="US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s v="US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s v="AU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s v="US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s v="US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s v="US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s v="CA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s v="US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s v="IT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s v="US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s v="US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s v="US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s v="US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s v="US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s v="US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s v="US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s v="US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s v="US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s v="US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s v="US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s v="US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s v="CA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s v="US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s v="IT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s v="GB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s v="US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s v="AU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s v="US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s v="US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s v="CH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s v="US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s v="US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s v="US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s v="US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s v="US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s v="US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s v="US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s v="US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s v="US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s v="CA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s v="US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s v="US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s v="US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s v="AU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s v="GB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s v="GB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s v="US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s v="GB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s v="CH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s v="AU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s v="US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s v="US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s v="US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s v="US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s v="IT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s v="US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s v="US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s v="US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s v="IT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s v="GB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s v="US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s v="US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s v="US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s v="US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s v="US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s v="US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s v="US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s v="US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s v="US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s v="US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s v="CA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s v="US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s v="AU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s v="US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s v="AU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s v="US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s v="US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s v="US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s v="US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s v="US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s v="US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s v="US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s v="US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s v="US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s v="AU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s v="US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s v="US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s v="US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s v="US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s v="US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s v="US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s v="US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s v="US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s v="IT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s v="US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s v="GB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s v="US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s v="US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s v="US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s v="US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s v="US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s v="US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s v="US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s v="US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s v="US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s v="US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s v="US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s v="US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s v="US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s v="GB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s v="US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s v="US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s v="US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s v="US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s v="US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s v="US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s v="US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s v="US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s v="US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s v="US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s v="US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s v="US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s v="US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s v="IT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s v="US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s v="US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s v="US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s v="IT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s v="US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s v="US"/>
    <s v="USD"/>
    <n v="1467176400"/>
    <n v="1467781200"/>
    <b v="0"/>
    <b v="0"/>
    <s v="food/food trucks"/>
    <x v="0"/>
    <x v="0"/>
  </r>
  <r>
    <m/>
    <m/>
    <m/>
    <m/>
    <m/>
    <m/>
    <x v="4"/>
    <x v="589"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x v="0"/>
    <n v="1450159200"/>
    <b v="0"/>
    <x v="0"/>
    <s v="food/food trucks"/>
    <x v="0"/>
    <x v="0"/>
  </r>
  <r>
    <n v="1"/>
    <s v="Odom Inc"/>
    <s v="Managed bottom-line architecture"/>
    <n v="1400"/>
    <n v="14560"/>
    <n v="1040"/>
    <x v="1"/>
    <n v="158"/>
    <x v="1"/>
    <s v="USD"/>
    <x v="1"/>
    <n v="1408597200"/>
    <b v="0"/>
    <x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x v="2"/>
    <n v="1384840800"/>
    <b v="0"/>
    <x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x v="3"/>
    <n v="1568955600"/>
    <b v="0"/>
    <x v="0"/>
    <s v="music/rock"/>
    <x v="1"/>
    <x v="1"/>
  </r>
  <r>
    <n v="4"/>
    <s v="Larson-Little"/>
    <s v="Proactive foreground core"/>
    <n v="7600"/>
    <n v="5265"/>
    <n v="69.276315789473685"/>
    <x v="0"/>
    <n v="53"/>
    <x v="1"/>
    <s v="USD"/>
    <x v="4"/>
    <n v="1548309600"/>
    <b v="0"/>
    <x v="0"/>
    <s v="theater/plays"/>
    <x v="3"/>
    <x v="3"/>
  </r>
  <r>
    <n v="5"/>
    <s v="Harris Group"/>
    <s v="Open-source optimizing database"/>
    <n v="7600"/>
    <n v="13195"/>
    <n v="173.61842105263159"/>
    <x v="1"/>
    <n v="174"/>
    <x v="3"/>
    <s v="DKK"/>
    <x v="5"/>
    <n v="1347080400"/>
    <b v="0"/>
    <x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x v="6"/>
    <n v="1505365200"/>
    <b v="0"/>
    <x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x v="3"/>
    <s v="DKK"/>
    <x v="7"/>
    <n v="1439614800"/>
    <b v="0"/>
    <x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x v="8"/>
    <n v="1281502800"/>
    <b v="0"/>
    <x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x v="9"/>
    <n v="1383804000"/>
    <b v="0"/>
    <x v="0"/>
    <s v="music/electric music"/>
    <x v="1"/>
    <x v="5"/>
  </r>
  <r>
    <n v="10"/>
    <s v="Green Ltd"/>
    <s v="Monitored empowering installation"/>
    <n v="5200"/>
    <n v="13838"/>
    <n v="266.11538461538464"/>
    <x v="1"/>
    <n v="220"/>
    <x v="1"/>
    <s v="USD"/>
    <x v="10"/>
    <n v="1285909200"/>
    <b v="0"/>
    <x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x v="11"/>
    <n v="1285563600"/>
    <b v="0"/>
    <x v="1"/>
    <s v="theater/plays"/>
    <x v="3"/>
    <x v="3"/>
  </r>
  <r>
    <n v="12"/>
    <s v="Kim Ltd"/>
    <s v="Assimilated hybrid intranet"/>
    <n v="6300"/>
    <n v="5629"/>
    <n v="89.349206349206341"/>
    <x v="0"/>
    <n v="55"/>
    <x v="1"/>
    <s v="USD"/>
    <x v="12"/>
    <n v="1572411600"/>
    <b v="0"/>
    <x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x v="13"/>
    <n v="1466658000"/>
    <b v="0"/>
    <x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x v="14"/>
    <n v="1333342800"/>
    <b v="0"/>
    <x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x v="15"/>
    <n v="1576303200"/>
    <b v="0"/>
    <x v="0"/>
    <s v="technology/wearables"/>
    <x v="2"/>
    <x v="8"/>
  </r>
  <r>
    <n v="16"/>
    <s v="Hines Inc"/>
    <s v="Cross-platform systemic adapter"/>
    <n v="1700"/>
    <n v="11041"/>
    <n v="649.47058823529414"/>
    <x v="1"/>
    <n v="100"/>
    <x v="1"/>
    <s v="USD"/>
    <x v="16"/>
    <n v="1392271200"/>
    <b v="0"/>
    <x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x v="17"/>
    <n v="1294898400"/>
    <b v="0"/>
    <x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x v="1"/>
    <s v="USD"/>
    <x v="18"/>
    <n v="1537074000"/>
    <b v="0"/>
    <x v="0"/>
    <s v="theater/plays"/>
    <x v="3"/>
    <x v="3"/>
  </r>
  <r>
    <n v="19"/>
    <s v="Perez-Hess"/>
    <s v="Down-sized cohesive archive"/>
    <n v="62500"/>
    <n v="30331"/>
    <n v="48.529600000000002"/>
    <x v="0"/>
    <n v="674"/>
    <x v="1"/>
    <s v="USD"/>
    <x v="19"/>
    <n v="1553490000"/>
    <b v="0"/>
    <x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x v="20"/>
    <n v="1406523600"/>
    <b v="0"/>
    <x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x v="21"/>
    <n v="1316322000"/>
    <b v="0"/>
    <x v="0"/>
    <s v="theater/plays"/>
    <x v="3"/>
    <x v="3"/>
  </r>
  <r>
    <n v="22"/>
    <s v="Collier Inc"/>
    <s v="Enhanced dynamic definition"/>
    <n v="59100"/>
    <n v="75690"/>
    <n v="128.07106598984771"/>
    <x v="1"/>
    <n v="890"/>
    <x v="1"/>
    <s v="USD"/>
    <x v="22"/>
    <n v="1524027600"/>
    <b v="0"/>
    <x v="0"/>
    <s v="theater/plays"/>
    <x v="3"/>
    <x v="3"/>
  </r>
  <r>
    <n v="23"/>
    <s v="Gray-Jenkins"/>
    <s v="Devolved next generation adapter"/>
    <n v="4500"/>
    <n v="14942"/>
    <n v="332.04444444444448"/>
    <x v="1"/>
    <n v="142"/>
    <x v="4"/>
    <s v="GBP"/>
    <x v="23"/>
    <n v="1554699600"/>
    <b v="0"/>
    <x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x v="24"/>
    <n v="1403499600"/>
    <b v="0"/>
    <x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x v="25"/>
    <n v="1307422800"/>
    <b v="0"/>
    <x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x v="26"/>
    <n v="1535346000"/>
    <b v="0"/>
    <x v="0"/>
    <s v="theater/plays"/>
    <x v="3"/>
    <x v="3"/>
  </r>
  <r>
    <n v="27"/>
    <s v="Best, Carr and Williams"/>
    <s v="Diverse transitional migration"/>
    <n v="2000"/>
    <n v="1599"/>
    <n v="79.95"/>
    <x v="0"/>
    <n v="15"/>
    <x v="1"/>
    <s v="USD"/>
    <x v="27"/>
    <n v="1444539600"/>
    <b v="0"/>
    <x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x v="28"/>
    <n v="1267682400"/>
    <b v="0"/>
    <x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x v="29"/>
    <n v="1535518800"/>
    <b v="0"/>
    <x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x v="1"/>
    <s v="USD"/>
    <x v="30"/>
    <n v="1559106000"/>
    <b v="0"/>
    <x v="0"/>
    <s v="film &amp; video/animation"/>
    <x v="4"/>
    <x v="10"/>
  </r>
  <r>
    <n v="31"/>
    <s v="Schroeder Ltd"/>
    <s v="Progressive needs-based focus group"/>
    <n v="3500"/>
    <n v="10850"/>
    <n v="310"/>
    <x v="1"/>
    <n v="226"/>
    <x v="4"/>
    <s v="GBP"/>
    <x v="31"/>
    <n v="1454392800"/>
    <b v="0"/>
    <x v="0"/>
    <s v="games/video games"/>
    <x v="6"/>
    <x v="11"/>
  </r>
  <r>
    <n v="32"/>
    <s v="Jackson PLC"/>
    <s v="Ergonomic 6thgeneration success"/>
    <n v="101000"/>
    <n v="87676"/>
    <n v="86.807920792079202"/>
    <x v="0"/>
    <n v="2307"/>
    <x v="6"/>
    <s v="EUR"/>
    <x v="32"/>
    <n v="1517896800"/>
    <b v="0"/>
    <x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x v="33"/>
    <n v="1415685600"/>
    <b v="0"/>
    <x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x v="34"/>
    <n v="1490677200"/>
    <b v="0"/>
    <x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x v="35"/>
    <n v="1551506400"/>
    <b v="0"/>
    <x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x v="1"/>
    <s v="USD"/>
    <x v="36"/>
    <n v="1300856400"/>
    <b v="0"/>
    <x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x v="37"/>
    <n v="1573192800"/>
    <b v="0"/>
    <x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x v="38"/>
    <n v="1287810000"/>
    <b v="0"/>
    <x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x v="3"/>
    <s v="DKK"/>
    <x v="39"/>
    <n v="1362978000"/>
    <b v="0"/>
    <x v="0"/>
    <s v="theater/plays"/>
    <x v="3"/>
    <x v="3"/>
  </r>
  <r>
    <n v="40"/>
    <s v="Garcia, Garcia and Lopez"/>
    <s v="Reduced stable middleware"/>
    <n v="8800"/>
    <n v="14878"/>
    <n v="169.06818181818181"/>
    <x v="1"/>
    <n v="198"/>
    <x v="1"/>
    <s v="USD"/>
    <x v="40"/>
    <n v="1277355600"/>
    <b v="0"/>
    <x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x v="6"/>
    <s v="EUR"/>
    <x v="41"/>
    <n v="1348981200"/>
    <b v="0"/>
    <x v="1"/>
    <s v="music/rock"/>
    <x v="1"/>
    <x v="1"/>
  </r>
  <r>
    <n v="42"/>
    <s v="Werner-Bryant"/>
    <s v="Virtual uniform frame"/>
    <n v="1800"/>
    <n v="7991"/>
    <n v="443.94444444444446"/>
    <x v="1"/>
    <n v="222"/>
    <x v="1"/>
    <s v="USD"/>
    <x v="42"/>
    <n v="1310533200"/>
    <b v="0"/>
    <x v="0"/>
    <s v="food/food trucks"/>
    <x v="0"/>
    <x v="0"/>
  </r>
  <r>
    <n v="43"/>
    <s v="Schmitt-Mendoza"/>
    <s v="Profound explicit paradigm"/>
    <n v="90200"/>
    <n v="167717"/>
    <n v="185.9390243902439"/>
    <x v="1"/>
    <n v="6212"/>
    <x v="1"/>
    <s v="USD"/>
    <x v="43"/>
    <n v="1407560400"/>
    <b v="0"/>
    <x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x v="3"/>
    <s v="DKK"/>
    <x v="44"/>
    <n v="1552885200"/>
    <b v="0"/>
    <x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x v="45"/>
    <n v="1479362400"/>
    <b v="0"/>
    <x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x v="46"/>
    <n v="1280552400"/>
    <b v="0"/>
    <x v="0"/>
    <s v="music/rock"/>
    <x v="1"/>
    <x v="1"/>
  </r>
  <r>
    <n v="47"/>
    <s v="Bennett and Sons"/>
    <s v="Function-based multi-state software"/>
    <n v="1500"/>
    <n v="7129"/>
    <n v="475.26666666666665"/>
    <x v="1"/>
    <n v="149"/>
    <x v="1"/>
    <s v="USD"/>
    <x v="47"/>
    <n v="1398661200"/>
    <b v="0"/>
    <x v="0"/>
    <s v="theater/plays"/>
    <x v="3"/>
    <x v="3"/>
  </r>
  <r>
    <n v="48"/>
    <s v="Lamb Inc"/>
    <s v="Optimized leadingedge concept"/>
    <n v="33300"/>
    <n v="128862"/>
    <n v="386.97297297297297"/>
    <x v="1"/>
    <n v="2431"/>
    <x v="1"/>
    <s v="USD"/>
    <x v="48"/>
    <n v="1436245200"/>
    <b v="0"/>
    <x v="0"/>
    <s v="theater/plays"/>
    <x v="3"/>
    <x v="3"/>
  </r>
  <r>
    <n v="49"/>
    <s v="Casey-Kelly"/>
    <s v="Sharable holistic interface"/>
    <n v="7200"/>
    <n v="13653"/>
    <n v="189.625"/>
    <x v="1"/>
    <n v="303"/>
    <x v="1"/>
    <s v="USD"/>
    <x v="49"/>
    <n v="1575439200"/>
    <b v="0"/>
    <x v="0"/>
    <s v="music/rock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n v="1377752400"/>
    <b v="0"/>
    <x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x v="51"/>
    <n v="1334206800"/>
    <b v="0"/>
    <x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x v="52"/>
    <n v="1284872400"/>
    <b v="0"/>
    <x v="0"/>
    <s v="theater/plays"/>
    <x v="3"/>
    <x v="3"/>
  </r>
  <r>
    <n v="53"/>
    <s v="Smith-Jones"/>
    <s v="Reverse-engineered static concept"/>
    <n v="8800"/>
    <n v="12356"/>
    <n v="140.40909090909091"/>
    <x v="1"/>
    <n v="209"/>
    <x v="1"/>
    <s v="USD"/>
    <x v="53"/>
    <n v="1403931600"/>
    <b v="0"/>
    <x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x v="1"/>
    <s v="USD"/>
    <x v="54"/>
    <n v="1521262800"/>
    <b v="0"/>
    <x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x v="55"/>
    <n v="1533358800"/>
    <b v="0"/>
    <x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x v="56"/>
    <n v="1421474400"/>
    <b v="0"/>
    <x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x v="57"/>
    <n v="1505278800"/>
    <b v="0"/>
    <x v="0"/>
    <s v="games/video games"/>
    <x v="6"/>
    <x v="11"/>
  </r>
  <r>
    <n v="58"/>
    <s v="Anderson-Perez"/>
    <s v="Expanded 3rdgeneration strategy"/>
    <n v="2700"/>
    <n v="6132"/>
    <n v="227.11111111111114"/>
    <x v="1"/>
    <n v="211"/>
    <x v="1"/>
    <s v="USD"/>
    <x v="58"/>
    <n v="1443934800"/>
    <b v="0"/>
    <x v="0"/>
    <s v="theater/plays"/>
    <x v="3"/>
    <x v="3"/>
  </r>
  <r>
    <n v="59"/>
    <s v="Wright, Fox and Marks"/>
    <s v="Assimilated real-time support"/>
    <n v="1400"/>
    <n v="3851"/>
    <n v="275.07142857142861"/>
    <x v="1"/>
    <n v="128"/>
    <x v="1"/>
    <s v="USD"/>
    <x v="59"/>
    <n v="1498539600"/>
    <b v="0"/>
    <x v="1"/>
    <s v="theater/plays"/>
    <x v="3"/>
    <x v="3"/>
  </r>
  <r>
    <n v="60"/>
    <s v="Crawford-Peters"/>
    <s v="User-centric regional database"/>
    <n v="94200"/>
    <n v="135997"/>
    <n v="144.37048832271762"/>
    <x v="1"/>
    <n v="1600"/>
    <x v="0"/>
    <s v="CAD"/>
    <x v="60"/>
    <n v="1342760400"/>
    <b v="0"/>
    <x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x v="61"/>
    <n v="1301720400"/>
    <b v="0"/>
    <x v="0"/>
    <s v="theater/plays"/>
    <x v="3"/>
    <x v="3"/>
  </r>
  <r>
    <n v="62"/>
    <s v="Sparks-West"/>
    <s v="Organized incremental standardization"/>
    <n v="2000"/>
    <n v="14452"/>
    <n v="722.6"/>
    <x v="1"/>
    <n v="249"/>
    <x v="1"/>
    <s v="USD"/>
    <x v="62"/>
    <n v="1433566800"/>
    <b v="0"/>
    <x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x v="63"/>
    <n v="1493874000"/>
    <b v="0"/>
    <x v="0"/>
    <s v="theater/plays"/>
    <x v="3"/>
    <x v="3"/>
  </r>
  <r>
    <n v="64"/>
    <s v="Mosley-Gilbert"/>
    <s v="Vision-oriented logistical intranet"/>
    <n v="2800"/>
    <n v="2734"/>
    <n v="97.642857142857139"/>
    <x v="0"/>
    <n v="38"/>
    <x v="1"/>
    <s v="USD"/>
    <x v="64"/>
    <n v="1531803600"/>
    <b v="0"/>
    <x v="1"/>
    <s v="technology/web"/>
    <x v="2"/>
    <x v="2"/>
  </r>
  <r>
    <n v="65"/>
    <s v="Berry-Boyer"/>
    <s v="Mandatory incremental projection"/>
    <n v="6100"/>
    <n v="14405"/>
    <n v="236.14754098360655"/>
    <x v="1"/>
    <n v="236"/>
    <x v="1"/>
    <s v="USD"/>
    <x v="65"/>
    <n v="1296712800"/>
    <b v="0"/>
    <x v="0"/>
    <s v="theater/plays"/>
    <x v="3"/>
    <x v="3"/>
  </r>
  <r>
    <n v="66"/>
    <s v="Sanders-Allen"/>
    <s v="Grass-roots needs-based encryption"/>
    <n v="2900"/>
    <n v="1307"/>
    <n v="45.068965517241381"/>
    <x v="0"/>
    <n v="12"/>
    <x v="1"/>
    <s v="USD"/>
    <x v="66"/>
    <n v="1428901200"/>
    <b v="0"/>
    <x v="1"/>
    <s v="theater/plays"/>
    <x v="3"/>
    <x v="3"/>
  </r>
  <r>
    <n v="67"/>
    <s v="Lopez Inc"/>
    <s v="Team-oriented 6thgeneration middleware"/>
    <n v="72600"/>
    <n v="117892"/>
    <n v="162.38567493112947"/>
    <x v="1"/>
    <n v="4065"/>
    <x v="4"/>
    <s v="GBP"/>
    <x v="67"/>
    <n v="1264831200"/>
    <b v="0"/>
    <x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x v="6"/>
    <s v="EUR"/>
    <x v="68"/>
    <n v="1505192400"/>
    <b v="0"/>
    <x v="1"/>
    <s v="theater/plays"/>
    <x v="3"/>
    <x v="3"/>
  </r>
  <r>
    <n v="69"/>
    <s v="Jones-Watson"/>
    <s v="Switchable disintermediate moderator"/>
    <n v="7900"/>
    <n v="1901"/>
    <n v="24.063291139240505"/>
    <x v="3"/>
    <n v="17"/>
    <x v="1"/>
    <s v="USD"/>
    <x v="69"/>
    <n v="1295676000"/>
    <b v="0"/>
    <x v="0"/>
    <s v="theater/plays"/>
    <x v="3"/>
    <x v="3"/>
  </r>
  <r>
    <n v="70"/>
    <s v="Barker Inc"/>
    <s v="Re-engineered 24/7 task-force"/>
    <n v="128000"/>
    <n v="158389"/>
    <n v="123.74140625000001"/>
    <x v="1"/>
    <n v="2475"/>
    <x v="6"/>
    <s v="EUR"/>
    <x v="70"/>
    <n v="1292911200"/>
    <b v="0"/>
    <x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x v="71"/>
    <n v="1575439200"/>
    <b v="0"/>
    <x v="0"/>
    <s v="theater/plays"/>
    <x v="3"/>
    <x v="3"/>
  </r>
  <r>
    <n v="72"/>
    <s v="Hampton, Lewis and Ray"/>
    <s v="Seamless coherent parallelism"/>
    <n v="600"/>
    <n v="4022"/>
    <n v="670.33333333333326"/>
    <x v="1"/>
    <n v="54"/>
    <x v="1"/>
    <s v="USD"/>
    <x v="72"/>
    <n v="1438837200"/>
    <b v="0"/>
    <x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x v="73"/>
    <n v="1480485600"/>
    <b v="0"/>
    <x v="0"/>
    <s v="music/jazz"/>
    <x v="1"/>
    <x v="17"/>
  </r>
  <r>
    <n v="74"/>
    <s v="Davis-Michael"/>
    <s v="Progressive tertiary framework"/>
    <n v="3900"/>
    <n v="4776"/>
    <n v="122.46153846153847"/>
    <x v="1"/>
    <n v="85"/>
    <x v="4"/>
    <s v="GBP"/>
    <x v="74"/>
    <n v="1459141200"/>
    <b v="0"/>
    <x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x v="75"/>
    <n v="1532322000"/>
    <b v="0"/>
    <x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x v="76"/>
    <n v="1426222800"/>
    <b v="1"/>
    <x v="1"/>
    <s v="theater/plays"/>
    <x v="3"/>
    <x v="3"/>
  </r>
  <r>
    <n v="77"/>
    <s v="Acevedo-Huffman"/>
    <s v="Pre-emptive impactful model"/>
    <n v="9500"/>
    <n v="4460"/>
    <n v="46.94736842105263"/>
    <x v="0"/>
    <n v="56"/>
    <x v="1"/>
    <s v="USD"/>
    <x v="77"/>
    <n v="1286773200"/>
    <b v="0"/>
    <x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x v="78"/>
    <n v="1523941200"/>
    <b v="0"/>
    <x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x v="1"/>
    <s v="USD"/>
    <x v="79"/>
    <n v="1529557200"/>
    <b v="0"/>
    <x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x v="80"/>
    <n v="1506574800"/>
    <b v="0"/>
    <x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x v="81"/>
    <n v="1513576800"/>
    <b v="0"/>
    <x v="0"/>
    <s v="music/rock"/>
    <x v="1"/>
    <x v="1"/>
  </r>
  <r>
    <n v="82"/>
    <s v="Porter-George"/>
    <s v="Reactive content-based framework"/>
    <n v="1000"/>
    <n v="14973"/>
    <n v="1497.3000000000002"/>
    <x v="1"/>
    <n v="180"/>
    <x v="4"/>
    <s v="GBP"/>
    <x v="82"/>
    <n v="1548309600"/>
    <b v="0"/>
    <x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x v="1"/>
    <s v="USD"/>
    <x v="83"/>
    <n v="1471582800"/>
    <b v="0"/>
    <x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x v="84"/>
    <n v="1344315600"/>
    <b v="0"/>
    <x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x v="85"/>
    <n v="1316408400"/>
    <b v="0"/>
    <x v="0"/>
    <s v="music/indie rock"/>
    <x v="1"/>
    <x v="7"/>
  </r>
  <r>
    <n v="86"/>
    <s v="Davis-Smith"/>
    <s v="Organic motivating firmware"/>
    <n v="7400"/>
    <n v="12405"/>
    <n v="167.63513513513513"/>
    <x v="1"/>
    <n v="203"/>
    <x v="1"/>
    <s v="USD"/>
    <x v="86"/>
    <n v="1431838800"/>
    <b v="1"/>
    <x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x v="87"/>
    <n v="1300510800"/>
    <b v="0"/>
    <x v="1"/>
    <s v="music/rock"/>
    <x v="1"/>
    <x v="1"/>
  </r>
  <r>
    <n v="88"/>
    <s v="Clark Group"/>
    <s v="Grass-roots fault-tolerant policy"/>
    <n v="4800"/>
    <n v="12516"/>
    <n v="260.75"/>
    <x v="1"/>
    <n v="113"/>
    <x v="1"/>
    <s v="USD"/>
    <x v="88"/>
    <n v="1431061200"/>
    <b v="0"/>
    <x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x v="89"/>
    <n v="1271480400"/>
    <b v="0"/>
    <x v="0"/>
    <s v="theater/plays"/>
    <x v="3"/>
    <x v="3"/>
  </r>
  <r>
    <n v="90"/>
    <s v="Kramer Group"/>
    <s v="Synergistic explicit parallelism"/>
    <n v="7800"/>
    <n v="6132"/>
    <n v="78.615384615384613"/>
    <x v="0"/>
    <n v="106"/>
    <x v="1"/>
    <s v="USD"/>
    <x v="90"/>
    <n v="1456380000"/>
    <b v="0"/>
    <x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x v="91"/>
    <n v="1472878800"/>
    <b v="0"/>
    <x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x v="5"/>
    <s v="CHF"/>
    <x v="92"/>
    <n v="1277355600"/>
    <b v="0"/>
    <x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x v="1"/>
    <s v="USD"/>
    <x v="93"/>
    <n v="1351054800"/>
    <b v="0"/>
    <x v="1"/>
    <s v="theater/plays"/>
    <x v="3"/>
    <x v="3"/>
  </r>
  <r>
    <n v="94"/>
    <s v="Hanson Inc"/>
    <s v="Grass-roots web-enabled contingency"/>
    <n v="2900"/>
    <n v="8807"/>
    <n v="303.68965517241378"/>
    <x v="1"/>
    <n v="180"/>
    <x v="4"/>
    <s v="GBP"/>
    <x v="94"/>
    <n v="1555563600"/>
    <b v="0"/>
    <x v="0"/>
    <s v="technology/web"/>
    <x v="2"/>
    <x v="2"/>
  </r>
  <r>
    <n v="95"/>
    <s v="Sanchez LLC"/>
    <s v="Stand-alone system-worthy standardization"/>
    <n v="900"/>
    <n v="1017"/>
    <n v="112.99999999999999"/>
    <x v="1"/>
    <n v="27"/>
    <x v="1"/>
    <s v="USD"/>
    <x v="95"/>
    <n v="1571634000"/>
    <b v="0"/>
    <x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x v="1"/>
    <s v="USD"/>
    <x v="96"/>
    <n v="1300856400"/>
    <b v="0"/>
    <x v="0"/>
    <s v="theater/plays"/>
    <x v="3"/>
    <x v="3"/>
  </r>
  <r>
    <n v="97"/>
    <s v="Stewart LLC"/>
    <s v="Cloned bi-directional architecture"/>
    <n v="1300"/>
    <n v="12047"/>
    <n v="926.69230769230762"/>
    <x v="1"/>
    <n v="113"/>
    <x v="1"/>
    <s v="USD"/>
    <x v="48"/>
    <n v="1439874000"/>
    <b v="0"/>
    <x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x v="97"/>
    <n v="1438318800"/>
    <b v="0"/>
    <x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x v="1"/>
    <s v="USD"/>
    <x v="98"/>
    <n v="1419400800"/>
    <b v="0"/>
    <x v="0"/>
    <s v="theater/plays"/>
    <x v="3"/>
    <x v="3"/>
  </r>
  <r>
    <n v="100"/>
    <s v="Tucker, Fox and Green"/>
    <s v="Upgradable fault-tolerant approach"/>
    <n v="100"/>
    <n v="1"/>
    <n v="1"/>
    <x v="0"/>
    <n v="1"/>
    <x v="1"/>
    <s v="USD"/>
    <x v="99"/>
    <n v="1320555600"/>
    <b v="0"/>
    <x v="0"/>
    <s v="theater/plays"/>
    <x v="3"/>
    <x v="3"/>
  </r>
  <r>
    <n v="101"/>
    <s v="Douglas LLC"/>
    <s v="Reduced heuristic moratorium"/>
    <n v="900"/>
    <n v="9193"/>
    <n v="1021.4444444444445"/>
    <x v="1"/>
    <n v="164"/>
    <x v="1"/>
    <s v="USD"/>
    <x v="100"/>
    <n v="1425103200"/>
    <b v="0"/>
    <x v="1"/>
    <s v="music/electric music"/>
    <x v="1"/>
    <x v="5"/>
  </r>
  <r>
    <n v="102"/>
    <s v="Garcia Inc"/>
    <s v="Front-line web-enabled model"/>
    <n v="3700"/>
    <n v="10422"/>
    <n v="281.67567567567568"/>
    <x v="1"/>
    <n v="336"/>
    <x v="1"/>
    <s v="USD"/>
    <x v="101"/>
    <n v="1526878800"/>
    <b v="0"/>
    <x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x v="102"/>
    <n v="1288674000"/>
    <b v="0"/>
    <x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x v="103"/>
    <n v="1495602000"/>
    <b v="0"/>
    <x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x v="1"/>
    <s v="USD"/>
    <x v="104"/>
    <n v="1366434000"/>
    <b v="0"/>
    <x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x v="105"/>
    <n v="1568350800"/>
    <b v="0"/>
    <x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x v="106"/>
    <n v="1525928400"/>
    <b v="0"/>
    <x v="1"/>
    <s v="theater/plays"/>
    <x v="3"/>
    <x v="3"/>
  </r>
  <r>
    <n v="108"/>
    <s v="Decker Inc"/>
    <s v="Universal encompassing implementation"/>
    <n v="1500"/>
    <n v="8929"/>
    <n v="595.26666666666665"/>
    <x v="1"/>
    <n v="83"/>
    <x v="1"/>
    <s v="USD"/>
    <x v="107"/>
    <n v="1336885200"/>
    <b v="0"/>
    <x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x v="108"/>
    <n v="1389679200"/>
    <b v="0"/>
    <x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x v="109"/>
    <n v="1538283600"/>
    <b v="0"/>
    <x v="0"/>
    <s v="food/food trucks"/>
    <x v="0"/>
    <x v="0"/>
  </r>
  <r>
    <n v="111"/>
    <s v="Hart-Briggs"/>
    <s v="Re-engineered user-facing approach"/>
    <n v="61400"/>
    <n v="73653"/>
    <n v="119.95602605863192"/>
    <x v="1"/>
    <n v="676"/>
    <x v="1"/>
    <s v="USD"/>
    <x v="110"/>
    <n v="1348808400"/>
    <b v="0"/>
    <x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x v="2"/>
    <s v="AUD"/>
    <x v="111"/>
    <n v="1410152400"/>
    <b v="0"/>
    <x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x v="112"/>
    <n v="1505797200"/>
    <b v="0"/>
    <x v="0"/>
    <s v="food/food trucks"/>
    <x v="0"/>
    <x v="0"/>
  </r>
  <r>
    <n v="114"/>
    <s v="Harper-Davis"/>
    <s v="Robust heuristic encoding"/>
    <n v="1900"/>
    <n v="13816"/>
    <n v="727.15789473684208"/>
    <x v="1"/>
    <n v="126"/>
    <x v="1"/>
    <s v="USD"/>
    <x v="113"/>
    <n v="1554872400"/>
    <b v="0"/>
    <x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x v="114"/>
    <n v="1513922400"/>
    <b v="0"/>
    <x v="0"/>
    <s v="publishing/fiction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n v="1442638800"/>
    <b v="0"/>
    <x v="0"/>
    <s v="theater/plays"/>
    <x v="3"/>
    <x v="3"/>
  </r>
  <r>
    <n v="117"/>
    <s v="Chaney-Dennis"/>
    <s v="Business-focused 24hour groupware"/>
    <n v="4900"/>
    <n v="8523"/>
    <n v="173.9387755102041"/>
    <x v="1"/>
    <n v="275"/>
    <x v="1"/>
    <s v="USD"/>
    <x v="116"/>
    <n v="1317186000"/>
    <b v="0"/>
    <x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x v="117"/>
    <n v="1391234400"/>
    <b v="0"/>
    <x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x v="118"/>
    <n v="1404363600"/>
    <b v="0"/>
    <x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x v="1"/>
    <s v="USD"/>
    <x v="119"/>
    <n v="1429592400"/>
    <b v="0"/>
    <x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x v="1"/>
    <s v="USD"/>
    <x v="33"/>
    <n v="1413608400"/>
    <b v="0"/>
    <x v="0"/>
    <s v="games/video games"/>
    <x v="6"/>
    <x v="11"/>
  </r>
  <r>
    <n v="122"/>
    <s v="Taylor PLC"/>
    <s v="Seamless zero-defect solution"/>
    <n v="136800"/>
    <n v="88055"/>
    <n v="64.367690058479525"/>
    <x v="0"/>
    <n v="3387"/>
    <x v="1"/>
    <s v="USD"/>
    <x v="120"/>
    <n v="1419400800"/>
    <b v="0"/>
    <x v="0"/>
    <s v="publishing/fiction"/>
    <x v="5"/>
    <x v="13"/>
  </r>
  <r>
    <n v="123"/>
    <s v="Edwards-Lewis"/>
    <s v="Enhanced scalable concept"/>
    <n v="177700"/>
    <n v="33092"/>
    <n v="18.622397298818232"/>
    <x v="0"/>
    <n v="662"/>
    <x v="0"/>
    <s v="CAD"/>
    <x v="121"/>
    <n v="1448604000"/>
    <b v="1"/>
    <x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x v="122"/>
    <n v="1562302800"/>
    <b v="0"/>
    <x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x v="1"/>
    <s v="USD"/>
    <x v="123"/>
    <n v="1537678800"/>
    <b v="0"/>
    <x v="0"/>
    <s v="theater/plays"/>
    <x v="3"/>
    <x v="3"/>
  </r>
  <r>
    <n v="126"/>
    <s v="Gross PLC"/>
    <s v="Proactive methodical benchmark"/>
    <n v="180200"/>
    <n v="69617"/>
    <n v="38.633185349611544"/>
    <x v="0"/>
    <n v="774"/>
    <x v="1"/>
    <s v="USD"/>
    <x v="124"/>
    <n v="1473570000"/>
    <b v="0"/>
    <x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x v="125"/>
    <n v="1273899600"/>
    <b v="0"/>
    <x v="0"/>
    <s v="theater/plays"/>
    <x v="3"/>
    <x v="3"/>
  </r>
  <r>
    <n v="128"/>
    <s v="Allen-Curtis"/>
    <s v="Phased human-resource core"/>
    <n v="70600"/>
    <n v="42596"/>
    <n v="60.334277620396605"/>
    <x v="3"/>
    <n v="532"/>
    <x v="1"/>
    <s v="USD"/>
    <x v="126"/>
    <n v="1284008400"/>
    <b v="0"/>
    <x v="0"/>
    <s v="music/rock"/>
    <x v="1"/>
    <x v="1"/>
  </r>
  <r>
    <n v="129"/>
    <s v="Morgan-Martinez"/>
    <s v="Mandatory tertiary implementation"/>
    <n v="148500"/>
    <n v="4756"/>
    <n v="3.202693602693603"/>
    <x v="3"/>
    <n v="55"/>
    <x v="2"/>
    <s v="AUD"/>
    <x v="127"/>
    <n v="1425103200"/>
    <b v="0"/>
    <x v="0"/>
    <s v="food/food trucks"/>
    <x v="0"/>
    <x v="0"/>
  </r>
  <r>
    <n v="130"/>
    <s v="Luna, Anderson and Fox"/>
    <s v="Secured directional encryption"/>
    <n v="9600"/>
    <n v="14925"/>
    <n v="155.46875"/>
    <x v="1"/>
    <n v="533"/>
    <x v="3"/>
    <s v="DKK"/>
    <x v="128"/>
    <n v="1320991200"/>
    <b v="0"/>
    <x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x v="129"/>
    <n v="1386828000"/>
    <b v="0"/>
    <x v="0"/>
    <s v="technology/web"/>
    <x v="2"/>
    <x v="2"/>
  </r>
  <r>
    <n v="132"/>
    <s v="Flowers and Sons"/>
    <s v="Virtual static core"/>
    <n v="3300"/>
    <n v="3834"/>
    <n v="116.18181818181819"/>
    <x v="1"/>
    <n v="89"/>
    <x v="1"/>
    <s v="USD"/>
    <x v="130"/>
    <n v="1517119200"/>
    <b v="0"/>
    <x v="1"/>
    <s v="theater/plays"/>
    <x v="3"/>
    <x v="3"/>
  </r>
  <r>
    <n v="133"/>
    <s v="Gates PLC"/>
    <s v="Secured content-based product"/>
    <n v="4500"/>
    <n v="13985"/>
    <n v="310.77777777777777"/>
    <x v="1"/>
    <n v="159"/>
    <x v="1"/>
    <s v="USD"/>
    <x v="131"/>
    <n v="1315026000"/>
    <b v="0"/>
    <x v="0"/>
    <s v="music/world music"/>
    <x v="1"/>
    <x v="21"/>
  </r>
  <r>
    <n v="134"/>
    <s v="Caldwell LLC"/>
    <s v="Secured executive concept"/>
    <n v="99500"/>
    <n v="89288"/>
    <n v="89.73668341708543"/>
    <x v="0"/>
    <n v="940"/>
    <x v="5"/>
    <s v="CHF"/>
    <x v="132"/>
    <n v="1312693200"/>
    <b v="0"/>
    <x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x v="1"/>
    <s v="USD"/>
    <x v="133"/>
    <n v="1363064400"/>
    <b v="0"/>
    <x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x v="134"/>
    <n v="1403154000"/>
    <b v="0"/>
    <x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x v="1"/>
    <s v="USD"/>
    <x v="135"/>
    <n v="1286859600"/>
    <b v="0"/>
    <x v="0"/>
    <s v="publishing/nonfiction"/>
    <x v="5"/>
    <x v="9"/>
  </r>
  <r>
    <n v="138"/>
    <s v="Hogan Ltd"/>
    <s v="Stand-alone mission-critical moratorium"/>
    <n v="9600"/>
    <n v="9216"/>
    <n v="96"/>
    <x v="0"/>
    <n v="115"/>
    <x v="1"/>
    <s v="USD"/>
    <x v="136"/>
    <n v="1349326800"/>
    <b v="0"/>
    <x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x v="137"/>
    <n v="1430974800"/>
    <b v="0"/>
    <x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x v="138"/>
    <n v="1519970400"/>
    <b v="0"/>
    <x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x v="1"/>
    <s v="USD"/>
    <x v="139"/>
    <n v="1434603600"/>
    <b v="0"/>
    <x v="0"/>
    <s v="technology/web"/>
    <x v="2"/>
    <x v="2"/>
  </r>
  <r>
    <n v="142"/>
    <s v="Figueroa Ltd"/>
    <s v="Expanded solution-oriented benchmark"/>
    <n v="5000"/>
    <n v="11502"/>
    <n v="230.03999999999996"/>
    <x v="1"/>
    <n v="117"/>
    <x v="1"/>
    <s v="USD"/>
    <x v="107"/>
    <n v="1337230800"/>
    <b v="0"/>
    <x v="0"/>
    <s v="technology/web"/>
    <x v="2"/>
    <x v="2"/>
  </r>
  <r>
    <n v="143"/>
    <s v="Avila-Jones"/>
    <s v="Implemented discrete secured line"/>
    <n v="5400"/>
    <n v="7322"/>
    <n v="135.59259259259261"/>
    <x v="1"/>
    <n v="70"/>
    <x v="1"/>
    <s v="USD"/>
    <x v="140"/>
    <n v="1279429200"/>
    <b v="0"/>
    <x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x v="1"/>
    <s v="USD"/>
    <x v="141"/>
    <n v="1561438800"/>
    <b v="0"/>
    <x v="0"/>
    <s v="theater/plays"/>
    <x v="3"/>
    <x v="3"/>
  </r>
  <r>
    <n v="145"/>
    <s v="Fields-Moore"/>
    <s v="Secured reciprocal array"/>
    <n v="25000"/>
    <n v="59128"/>
    <n v="236.512"/>
    <x v="1"/>
    <n v="768"/>
    <x v="5"/>
    <s v="CHF"/>
    <x v="142"/>
    <n v="1410498000"/>
    <b v="0"/>
    <x v="0"/>
    <s v="technology/wearables"/>
    <x v="2"/>
    <x v="8"/>
  </r>
  <r>
    <n v="146"/>
    <s v="Harris-Golden"/>
    <s v="Optional bandwidth-monitored middleware"/>
    <n v="8800"/>
    <n v="1518"/>
    <n v="17.25"/>
    <x v="3"/>
    <n v="51"/>
    <x v="1"/>
    <s v="USD"/>
    <x v="143"/>
    <n v="1322460000"/>
    <b v="0"/>
    <x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x v="144"/>
    <n v="1466312400"/>
    <b v="0"/>
    <x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x v="145"/>
    <n v="1501736400"/>
    <b v="0"/>
    <x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x v="146"/>
    <n v="1361512800"/>
    <b v="0"/>
    <x v="0"/>
    <s v="music/indie rock"/>
    <x v="1"/>
    <x v="7"/>
  </r>
  <r>
    <n v="150"/>
    <s v="Brown, Palmer and Pace"/>
    <s v="Networked stable workforce"/>
    <n v="100"/>
    <n v="1"/>
    <n v="1"/>
    <x v="0"/>
    <n v="1"/>
    <x v="1"/>
    <s v="USD"/>
    <x v="147"/>
    <n v="1545026400"/>
    <b v="0"/>
    <x v="0"/>
    <s v="music/rock"/>
    <x v="1"/>
    <x v="1"/>
  </r>
  <r>
    <n v="151"/>
    <s v="Parker LLC"/>
    <s v="Customizable intermediate extranet"/>
    <n v="137200"/>
    <n v="88037"/>
    <n v="64.166909620991248"/>
    <x v="0"/>
    <n v="1467"/>
    <x v="1"/>
    <s v="USD"/>
    <x v="148"/>
    <n v="1406696400"/>
    <b v="0"/>
    <x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x v="149"/>
    <n v="1487916000"/>
    <b v="0"/>
    <x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x v="150"/>
    <n v="1351141200"/>
    <b v="0"/>
    <x v="0"/>
    <s v="theater/plays"/>
    <x v="3"/>
    <x v="3"/>
  </r>
  <r>
    <n v="154"/>
    <s v="Rodriguez-Brown"/>
    <s v="Devolved foreground benchmark"/>
    <n v="171300"/>
    <n v="100650"/>
    <n v="58.756567425569173"/>
    <x v="0"/>
    <n v="1059"/>
    <x v="1"/>
    <s v="USD"/>
    <x v="151"/>
    <n v="1465016400"/>
    <b v="0"/>
    <x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x v="152"/>
    <n v="1270789200"/>
    <b v="0"/>
    <x v="0"/>
    <s v="theater/plays"/>
    <x v="3"/>
    <x v="3"/>
  </r>
  <r>
    <n v="156"/>
    <s v="Meza-Rogers"/>
    <s v="Streamlined encompassing encryption"/>
    <n v="36400"/>
    <n v="26914"/>
    <n v="73.939560439560438"/>
    <x v="3"/>
    <n v="379"/>
    <x v="2"/>
    <s v="AUD"/>
    <x v="153"/>
    <n v="1572325200"/>
    <b v="0"/>
    <x v="0"/>
    <s v="music/rock"/>
    <x v="1"/>
    <x v="1"/>
  </r>
  <r>
    <n v="157"/>
    <s v="Curtis-Curtis"/>
    <s v="User-friendly reciprocal initiative"/>
    <n v="4200"/>
    <n v="2212"/>
    <n v="52.666666666666664"/>
    <x v="0"/>
    <n v="30"/>
    <x v="2"/>
    <s v="AUD"/>
    <x v="154"/>
    <n v="1389420000"/>
    <b v="0"/>
    <x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x v="1"/>
    <s v="USD"/>
    <x v="155"/>
    <n v="1449640800"/>
    <b v="0"/>
    <x v="0"/>
    <s v="music/rock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x v="156"/>
    <n v="1555218000"/>
    <b v="0"/>
    <x v="1"/>
    <s v="theater/plays"/>
    <x v="3"/>
    <x v="3"/>
  </r>
  <r>
    <n v="160"/>
    <s v="Evans Group"/>
    <s v="Stand-alone actuating support"/>
    <n v="8000"/>
    <n v="12985"/>
    <n v="162.3125"/>
    <x v="1"/>
    <n v="164"/>
    <x v="1"/>
    <s v="USD"/>
    <x v="157"/>
    <n v="1557723600"/>
    <b v="0"/>
    <x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x v="158"/>
    <n v="1443502800"/>
    <b v="0"/>
    <x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x v="159"/>
    <n v="1546840800"/>
    <b v="0"/>
    <x v="0"/>
    <s v="music/rock"/>
    <x v="1"/>
    <x v="1"/>
  </r>
  <r>
    <n v="163"/>
    <s v="Burton-Watkins"/>
    <s v="Extended reciprocal circuit"/>
    <n v="3500"/>
    <n v="8864"/>
    <n v="253.25714285714284"/>
    <x v="1"/>
    <n v="246"/>
    <x v="1"/>
    <s v="USD"/>
    <x v="160"/>
    <n v="1512712800"/>
    <b v="0"/>
    <x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x v="161"/>
    <n v="1507525200"/>
    <b v="0"/>
    <x v="0"/>
    <s v="theater/plays"/>
    <x v="3"/>
    <x v="3"/>
  </r>
  <r>
    <n v="165"/>
    <s v="Cordova Ltd"/>
    <s v="Synergized radical product"/>
    <n v="90400"/>
    <n v="110279"/>
    <n v="121.99004424778761"/>
    <x v="1"/>
    <n v="2506"/>
    <x v="1"/>
    <s v="USD"/>
    <x v="162"/>
    <n v="1504328400"/>
    <b v="0"/>
    <x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x v="163"/>
    <n v="1293343200"/>
    <b v="0"/>
    <x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x v="2"/>
    <s v="AUD"/>
    <x v="164"/>
    <n v="1371704400"/>
    <b v="0"/>
    <x v="0"/>
    <s v="theater/plays"/>
    <x v="3"/>
    <x v="3"/>
  </r>
  <r>
    <n v="168"/>
    <s v="Hernandez Group"/>
    <s v="Ergonomic uniform open system"/>
    <n v="128100"/>
    <n v="40107"/>
    <n v="31.30913348946136"/>
    <x v="0"/>
    <n v="955"/>
    <x v="3"/>
    <s v="DKK"/>
    <x v="165"/>
    <n v="1552798800"/>
    <b v="0"/>
    <x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x v="166"/>
    <n v="1342328400"/>
    <b v="0"/>
    <x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x v="167"/>
    <n v="1502341200"/>
    <b v="0"/>
    <x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x v="168"/>
    <n v="1397192400"/>
    <b v="0"/>
    <x v="0"/>
    <s v="publishing/translations"/>
    <x v="5"/>
    <x v="18"/>
  </r>
  <r>
    <n v="172"/>
    <s v="Nixon Inc"/>
    <s v="Centralized national firmware"/>
    <n v="800"/>
    <n v="663"/>
    <n v="82.875"/>
    <x v="0"/>
    <n v="26"/>
    <x v="1"/>
    <s v="USD"/>
    <x v="169"/>
    <n v="1407042000"/>
    <b v="0"/>
    <x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x v="1"/>
    <s v="USD"/>
    <x v="170"/>
    <n v="1369371600"/>
    <b v="0"/>
    <x v="0"/>
    <s v="theater/plays"/>
    <x v="3"/>
    <x v="3"/>
  </r>
  <r>
    <n v="174"/>
    <s v="Santos, Black and Donovan"/>
    <s v="Pre-emptive scalable access"/>
    <n v="600"/>
    <n v="5368"/>
    <n v="894.66666666666674"/>
    <x v="1"/>
    <n v="48"/>
    <x v="1"/>
    <s v="USD"/>
    <x v="171"/>
    <n v="1444107600"/>
    <b v="0"/>
    <x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x v="172"/>
    <n v="1474261200"/>
    <b v="0"/>
    <x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x v="173"/>
    <n v="1473656400"/>
    <b v="0"/>
    <x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x v="174"/>
    <n v="1291960800"/>
    <b v="0"/>
    <x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x v="175"/>
    <n v="1506747600"/>
    <b v="0"/>
    <x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x v="176"/>
    <n v="1363582800"/>
    <b v="0"/>
    <x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x v="177"/>
    <n v="1269666000"/>
    <b v="0"/>
    <x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x v="1"/>
    <s v="USD"/>
    <x v="178"/>
    <n v="1508648400"/>
    <b v="0"/>
    <x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x v="179"/>
    <n v="1561957200"/>
    <b v="0"/>
    <x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x v="180"/>
    <n v="1285131600"/>
    <b v="0"/>
    <x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x v="181"/>
    <n v="1556946000"/>
    <b v="0"/>
    <x v="0"/>
    <s v="theater/plays"/>
    <x v="3"/>
    <x v="3"/>
  </r>
  <r>
    <n v="185"/>
    <s v="Bailey PLC"/>
    <s v="Innovative actuating conglomeration"/>
    <n v="1000"/>
    <n v="718"/>
    <n v="71.8"/>
    <x v="0"/>
    <n v="19"/>
    <x v="1"/>
    <s v="USD"/>
    <x v="182"/>
    <n v="1527138000"/>
    <b v="0"/>
    <x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x v="1"/>
    <s v="USD"/>
    <x v="183"/>
    <n v="1402117200"/>
    <b v="0"/>
    <x v="0"/>
    <s v="theater/plays"/>
    <x v="3"/>
    <x v="3"/>
  </r>
  <r>
    <n v="187"/>
    <s v="Fox Group"/>
    <s v="Horizontal transitional paradigm"/>
    <n v="60200"/>
    <n v="138384"/>
    <n v="229.87375415282392"/>
    <x v="1"/>
    <n v="1442"/>
    <x v="0"/>
    <s v="CAD"/>
    <x v="184"/>
    <n v="1364014800"/>
    <b v="0"/>
    <x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x v="185"/>
    <n v="1417586400"/>
    <b v="0"/>
    <x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x v="186"/>
    <n v="1457071200"/>
    <b v="0"/>
    <x v="0"/>
    <s v="theater/plays"/>
    <x v="3"/>
    <x v="3"/>
  </r>
  <r>
    <n v="190"/>
    <s v="Cook LLC"/>
    <s v="Up-sized dynamic throughput"/>
    <n v="3700"/>
    <n v="2538"/>
    <n v="68.594594594594597"/>
    <x v="0"/>
    <n v="24"/>
    <x v="1"/>
    <s v="USD"/>
    <x v="187"/>
    <n v="1370408400"/>
    <b v="0"/>
    <x v="1"/>
    <s v="theater/plays"/>
    <x v="3"/>
    <x v="3"/>
  </r>
  <r>
    <n v="191"/>
    <s v="Sutton PLC"/>
    <s v="Mandatory reciprocal superstructure"/>
    <n v="8400"/>
    <n v="3188"/>
    <n v="37.952380952380956"/>
    <x v="0"/>
    <n v="86"/>
    <x v="6"/>
    <s v="EUR"/>
    <x v="188"/>
    <n v="1552626000"/>
    <b v="0"/>
    <x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x v="189"/>
    <n v="1404190800"/>
    <b v="0"/>
    <x v="0"/>
    <s v="music/rock"/>
    <x v="1"/>
    <x v="1"/>
  </r>
  <r>
    <n v="193"/>
    <s v="Calhoun, Rogers and Long"/>
    <s v="Progressive discrete hub"/>
    <n v="6600"/>
    <n v="3012"/>
    <n v="45.636363636363633"/>
    <x v="0"/>
    <n v="65"/>
    <x v="1"/>
    <s v="USD"/>
    <x v="190"/>
    <n v="1523509200"/>
    <b v="1"/>
    <x v="0"/>
    <s v="music/indie rock"/>
    <x v="1"/>
    <x v="7"/>
  </r>
  <r>
    <n v="194"/>
    <s v="Sandoval Group"/>
    <s v="Assimilated multi-tasking archive"/>
    <n v="7100"/>
    <n v="8716"/>
    <n v="122.7605633802817"/>
    <x v="1"/>
    <n v="126"/>
    <x v="1"/>
    <s v="USD"/>
    <x v="191"/>
    <n v="1443589200"/>
    <b v="0"/>
    <x v="0"/>
    <s v="music/metal"/>
    <x v="1"/>
    <x v="16"/>
  </r>
  <r>
    <n v="195"/>
    <s v="Smith and Sons"/>
    <s v="Upgradable high-level solution"/>
    <n v="15800"/>
    <n v="57157"/>
    <n v="361.75316455696202"/>
    <x v="1"/>
    <n v="524"/>
    <x v="1"/>
    <s v="USD"/>
    <x v="192"/>
    <n v="1533445200"/>
    <b v="0"/>
    <x v="0"/>
    <s v="music/electric music"/>
    <x v="1"/>
    <x v="5"/>
  </r>
  <r>
    <n v="196"/>
    <s v="King Inc"/>
    <s v="Organic bandwidth-monitored frame"/>
    <n v="8200"/>
    <n v="5178"/>
    <n v="63.146341463414636"/>
    <x v="0"/>
    <n v="100"/>
    <x v="3"/>
    <s v="DKK"/>
    <x v="173"/>
    <n v="1474520400"/>
    <b v="0"/>
    <x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x v="193"/>
    <n v="1499403600"/>
    <b v="0"/>
    <x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x v="1"/>
    <s v="USD"/>
    <x v="194"/>
    <n v="1283576400"/>
    <b v="0"/>
    <x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x v="195"/>
    <n v="1436590800"/>
    <b v="0"/>
    <x v="0"/>
    <s v="music/rock"/>
    <x v="1"/>
    <x v="1"/>
  </r>
  <r>
    <n v="200"/>
    <s v="Becker, Rice and White"/>
    <s v="Reduced dedicated capability"/>
    <n v="100"/>
    <n v="2"/>
    <n v="2"/>
    <x v="0"/>
    <n v="1"/>
    <x v="0"/>
    <s v="CAD"/>
    <x v="152"/>
    <n v="1270443600"/>
    <b v="0"/>
    <x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x v="196"/>
    <n v="1407819600"/>
    <b v="0"/>
    <x v="0"/>
    <s v="technology/web"/>
    <x v="2"/>
    <x v="2"/>
  </r>
  <r>
    <n v="202"/>
    <s v="Mcknight-Freeman"/>
    <s v="Upgradable scalable methodology"/>
    <n v="8300"/>
    <n v="6543"/>
    <n v="78.831325301204828"/>
    <x v="3"/>
    <n v="82"/>
    <x v="1"/>
    <s v="USD"/>
    <x v="197"/>
    <n v="1317877200"/>
    <b v="0"/>
    <x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x v="198"/>
    <n v="1484805600"/>
    <b v="0"/>
    <x v="0"/>
    <s v="theater/plays"/>
    <x v="3"/>
    <x v="3"/>
  </r>
  <r>
    <n v="204"/>
    <s v="Daniel-Luna"/>
    <s v="Mandatory multimedia leverage"/>
    <n v="75000"/>
    <n v="2529"/>
    <n v="3.3719999999999999"/>
    <x v="0"/>
    <n v="40"/>
    <x v="1"/>
    <s v="USD"/>
    <x v="199"/>
    <n v="1302670800"/>
    <b v="0"/>
    <x v="0"/>
    <s v="music/jazz"/>
    <x v="1"/>
    <x v="17"/>
  </r>
  <r>
    <n v="205"/>
    <s v="Weaver-Marquez"/>
    <s v="Focused analyzing circuit"/>
    <n v="1300"/>
    <n v="5614"/>
    <n v="431.84615384615387"/>
    <x v="1"/>
    <n v="80"/>
    <x v="1"/>
    <s v="USD"/>
    <x v="200"/>
    <n v="1540789200"/>
    <b v="1"/>
    <x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x v="201"/>
    <n v="1268028000"/>
    <b v="0"/>
    <x v="0"/>
    <s v="publishing/fiction"/>
    <x v="5"/>
    <x v="13"/>
  </r>
  <r>
    <n v="207"/>
    <s v="Carney-Anderson"/>
    <s v="Digitized 5thgeneration knowledgebase"/>
    <n v="1000"/>
    <n v="4257"/>
    <n v="425.7"/>
    <x v="1"/>
    <n v="43"/>
    <x v="1"/>
    <s v="USD"/>
    <x v="202"/>
    <n v="1537160400"/>
    <b v="0"/>
    <x v="1"/>
    <s v="music/rock"/>
    <x v="1"/>
    <x v="1"/>
  </r>
  <r>
    <n v="208"/>
    <s v="Jackson Inc"/>
    <s v="Mandatory multi-tasking encryption"/>
    <n v="196900"/>
    <n v="199110"/>
    <n v="101.12239715591672"/>
    <x v="1"/>
    <n v="2053"/>
    <x v="1"/>
    <s v="USD"/>
    <x v="203"/>
    <n v="1512280800"/>
    <b v="0"/>
    <x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x v="2"/>
    <s v="AUD"/>
    <x v="204"/>
    <n v="1463115600"/>
    <b v="0"/>
    <x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x v="3"/>
    <s v="DKK"/>
    <x v="205"/>
    <n v="1490850000"/>
    <b v="0"/>
    <x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x v="206"/>
    <n v="1379653200"/>
    <b v="0"/>
    <x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x v="207"/>
    <n v="1580364000"/>
    <b v="0"/>
    <x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x v="208"/>
    <n v="1289714400"/>
    <b v="0"/>
    <x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x v="1"/>
    <s v="USD"/>
    <x v="209"/>
    <n v="1282712400"/>
    <b v="0"/>
    <x v="0"/>
    <s v="music/rock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x v="210"/>
    <n v="1550210400"/>
    <b v="0"/>
    <x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x v="211"/>
    <n v="1322114400"/>
    <b v="0"/>
    <x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x v="212"/>
    <n v="1557205200"/>
    <b v="0"/>
    <x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x v="4"/>
    <s v="GBP"/>
    <x v="213"/>
    <n v="1323928800"/>
    <b v="0"/>
    <x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x v="214"/>
    <n v="1346130000"/>
    <b v="0"/>
    <x v="0"/>
    <s v="film &amp; video/animation"/>
    <x v="4"/>
    <x v="10"/>
  </r>
  <r>
    <n v="220"/>
    <s v="Owens-Le"/>
    <s v="Focused composite approach"/>
    <n v="7900"/>
    <n v="667"/>
    <n v="8.4430379746835449"/>
    <x v="0"/>
    <n v="17"/>
    <x v="1"/>
    <s v="USD"/>
    <x v="215"/>
    <n v="1311051600"/>
    <b v="1"/>
    <x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x v="216"/>
    <n v="1340427600"/>
    <b v="1"/>
    <x v="0"/>
    <s v="food/food trucks"/>
    <x v="0"/>
    <x v="0"/>
  </r>
  <r>
    <n v="222"/>
    <s v="Johnson LLC"/>
    <s v="Cross-group cohesive circuit"/>
    <n v="4800"/>
    <n v="6623"/>
    <n v="137.97916666666669"/>
    <x v="1"/>
    <n v="138"/>
    <x v="1"/>
    <s v="USD"/>
    <x v="217"/>
    <n v="1412312400"/>
    <b v="0"/>
    <x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x v="218"/>
    <n v="1459314000"/>
    <b v="0"/>
    <x v="0"/>
    <s v="theater/plays"/>
    <x v="3"/>
    <x v="3"/>
  </r>
  <r>
    <n v="224"/>
    <s v="Lester-Moore"/>
    <s v="Diverse analyzing definition"/>
    <n v="46300"/>
    <n v="186885"/>
    <n v="403.63930885529157"/>
    <x v="1"/>
    <n v="3594"/>
    <x v="1"/>
    <s v="USD"/>
    <x v="219"/>
    <n v="1415426400"/>
    <b v="0"/>
    <x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x v="1"/>
    <s v="USD"/>
    <x v="220"/>
    <n v="1399093200"/>
    <b v="1"/>
    <x v="0"/>
    <s v="music/rock"/>
    <x v="1"/>
    <x v="1"/>
  </r>
  <r>
    <n v="226"/>
    <s v="Garcia Inc"/>
    <s v="Progressive neutral middleware"/>
    <n v="3000"/>
    <n v="10999"/>
    <n v="366.63333333333333"/>
    <x v="1"/>
    <n v="112"/>
    <x v="1"/>
    <s v="USD"/>
    <x v="221"/>
    <n v="1273899600"/>
    <b v="0"/>
    <x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x v="222"/>
    <n v="1432184400"/>
    <b v="0"/>
    <x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x v="1"/>
    <s v="USD"/>
    <x v="172"/>
    <n v="1474779600"/>
    <b v="0"/>
    <x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x v="223"/>
    <n v="1500440400"/>
    <b v="0"/>
    <x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x v="224"/>
    <n v="1575612000"/>
    <b v="0"/>
    <x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x v="225"/>
    <n v="1374123600"/>
    <b v="0"/>
    <x v="0"/>
    <s v="theater/plays"/>
    <x v="3"/>
    <x v="3"/>
  </r>
  <r>
    <n v="232"/>
    <s v="Davis-Rodriguez"/>
    <s v="Progressive secondary portal"/>
    <n v="3400"/>
    <n v="5823"/>
    <n v="171.26470588235293"/>
    <x v="1"/>
    <n v="92"/>
    <x v="1"/>
    <s v="USD"/>
    <x v="226"/>
    <n v="1469509200"/>
    <b v="0"/>
    <x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x v="227"/>
    <n v="1309237200"/>
    <b v="0"/>
    <x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x v="6"/>
    <s v="EUR"/>
    <x v="228"/>
    <n v="1503982800"/>
    <b v="0"/>
    <x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x v="229"/>
    <n v="1487397600"/>
    <b v="0"/>
    <x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x v="2"/>
    <s v="AUD"/>
    <x v="230"/>
    <n v="1562043600"/>
    <b v="0"/>
    <x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x v="231"/>
    <n v="1398574800"/>
    <b v="0"/>
    <x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x v="232"/>
    <n v="1515391200"/>
    <b v="0"/>
    <x v="1"/>
    <s v="theater/plays"/>
    <x v="3"/>
    <x v="3"/>
  </r>
  <r>
    <n v="239"/>
    <s v="Mason-Sanders"/>
    <s v="Networked web-enabled instruction set"/>
    <n v="3200"/>
    <n v="3127"/>
    <n v="97.71875"/>
    <x v="0"/>
    <n v="41"/>
    <x v="1"/>
    <s v="USD"/>
    <x v="233"/>
    <n v="1441170000"/>
    <b v="0"/>
    <x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x v="1"/>
    <s v="USD"/>
    <x v="194"/>
    <n v="1281157200"/>
    <b v="0"/>
    <x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x v="234"/>
    <n v="1398229200"/>
    <b v="0"/>
    <x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x v="1"/>
    <s v="USD"/>
    <x v="235"/>
    <n v="1495256400"/>
    <b v="0"/>
    <x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x v="236"/>
    <n v="1520402400"/>
    <b v="0"/>
    <x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x v="237"/>
    <n v="1409806800"/>
    <b v="0"/>
    <x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x v="238"/>
    <n v="1396933200"/>
    <b v="0"/>
    <x v="0"/>
    <s v="theater/plays"/>
    <x v="3"/>
    <x v="3"/>
  </r>
  <r>
    <n v="246"/>
    <s v="Walters-Carter"/>
    <s v="Seamless value-added standardization"/>
    <n v="4500"/>
    <n v="14649"/>
    <n v="325.5333333333333"/>
    <x v="1"/>
    <n v="222"/>
    <x v="1"/>
    <s v="USD"/>
    <x v="239"/>
    <n v="1376024400"/>
    <b v="0"/>
    <x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x v="240"/>
    <n v="1483682400"/>
    <b v="0"/>
    <x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x v="241"/>
    <n v="1420437600"/>
    <b v="0"/>
    <x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x v="1"/>
    <s v="USD"/>
    <x v="242"/>
    <n v="1420783200"/>
    <b v="0"/>
    <x v="0"/>
    <s v="publishing/translations"/>
    <x v="5"/>
    <x v="18"/>
  </r>
  <r>
    <n v="250"/>
    <s v="Robbins and Sons"/>
    <s v="Future-proofed directional synergy"/>
    <n v="100"/>
    <n v="3"/>
    <n v="3"/>
    <x v="0"/>
    <n v="1"/>
    <x v="1"/>
    <s v="USD"/>
    <x v="67"/>
    <n v="1267423200"/>
    <b v="0"/>
    <x v="0"/>
    <s v="music/rock"/>
    <x v="1"/>
    <x v="1"/>
  </r>
  <r>
    <n v="251"/>
    <s v="Singleton Ltd"/>
    <s v="Enhanced user-facing function"/>
    <n v="7100"/>
    <n v="3840"/>
    <n v="54.084507042253513"/>
    <x v="0"/>
    <n v="101"/>
    <x v="1"/>
    <s v="USD"/>
    <x v="243"/>
    <n v="1355205600"/>
    <b v="0"/>
    <x v="0"/>
    <s v="theater/plays"/>
    <x v="3"/>
    <x v="3"/>
  </r>
  <r>
    <n v="252"/>
    <s v="Perez PLC"/>
    <s v="Operative bandwidth-monitored interface"/>
    <n v="1000"/>
    <n v="6263"/>
    <n v="626.29999999999995"/>
    <x v="1"/>
    <n v="59"/>
    <x v="1"/>
    <s v="USD"/>
    <x v="244"/>
    <n v="1383109200"/>
    <b v="0"/>
    <x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x v="245"/>
    <n v="1303275600"/>
    <b v="0"/>
    <x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x v="1"/>
    <s v="USD"/>
    <x v="246"/>
    <n v="1487829600"/>
    <b v="0"/>
    <x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x v="247"/>
    <n v="1298268000"/>
    <b v="0"/>
    <x v="1"/>
    <s v="music/rock"/>
    <x v="1"/>
    <x v="1"/>
  </r>
  <r>
    <n v="256"/>
    <s v="Smith-Reid"/>
    <s v="Optimized actuating toolset"/>
    <n v="4100"/>
    <n v="959"/>
    <n v="23.390243902439025"/>
    <x v="0"/>
    <n v="15"/>
    <x v="4"/>
    <s v="GBP"/>
    <x v="248"/>
    <n v="1456812000"/>
    <b v="0"/>
    <x v="0"/>
    <s v="music/rock"/>
    <x v="1"/>
    <x v="1"/>
  </r>
  <r>
    <n v="257"/>
    <s v="Williams Inc"/>
    <s v="Decentralized exuding strategy"/>
    <n v="5700"/>
    <n v="8322"/>
    <n v="146"/>
    <x v="1"/>
    <n v="92"/>
    <x v="1"/>
    <s v="USD"/>
    <x v="249"/>
    <n v="1363669200"/>
    <b v="0"/>
    <x v="0"/>
    <s v="theater/plays"/>
    <x v="3"/>
    <x v="3"/>
  </r>
  <r>
    <n v="258"/>
    <s v="Duncan, Mcdonald and Miller"/>
    <s v="Assimilated coherent hardware"/>
    <n v="5000"/>
    <n v="13424"/>
    <n v="268.48"/>
    <x v="1"/>
    <n v="186"/>
    <x v="1"/>
    <s v="USD"/>
    <x v="250"/>
    <n v="1482904800"/>
    <b v="0"/>
    <x v="1"/>
    <s v="theater/plays"/>
    <x v="3"/>
    <x v="3"/>
  </r>
  <r>
    <n v="259"/>
    <s v="Watkins Ltd"/>
    <s v="Multi-channeled responsive implementation"/>
    <n v="1800"/>
    <n v="10755"/>
    <n v="597.5"/>
    <x v="1"/>
    <n v="138"/>
    <x v="1"/>
    <s v="USD"/>
    <x v="251"/>
    <n v="1356588000"/>
    <b v="1"/>
    <x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x v="1"/>
    <s v="USD"/>
    <x v="136"/>
    <n v="1349845200"/>
    <b v="0"/>
    <x v="0"/>
    <s v="music/rock"/>
    <x v="1"/>
    <x v="1"/>
  </r>
  <r>
    <n v="261"/>
    <s v="Mason-Smith"/>
    <s v="Reverse-engineered cohesive migration"/>
    <n v="84300"/>
    <n v="26303"/>
    <n v="31.201660735468568"/>
    <x v="0"/>
    <n v="454"/>
    <x v="1"/>
    <s v="USD"/>
    <x v="252"/>
    <n v="1283058000"/>
    <b v="0"/>
    <x v="1"/>
    <s v="music/rock"/>
    <x v="1"/>
    <x v="1"/>
  </r>
  <r>
    <n v="262"/>
    <s v="Lloyd, Kennedy and Davis"/>
    <s v="Compatible multimedia hub"/>
    <n v="1700"/>
    <n v="5328"/>
    <n v="313.41176470588238"/>
    <x v="1"/>
    <n v="107"/>
    <x v="1"/>
    <s v="USD"/>
    <x v="253"/>
    <n v="1304226000"/>
    <b v="0"/>
    <x v="1"/>
    <s v="music/indie rock"/>
    <x v="1"/>
    <x v="7"/>
  </r>
  <r>
    <n v="263"/>
    <s v="Walker Ltd"/>
    <s v="Organic eco-centric success"/>
    <n v="2900"/>
    <n v="10756"/>
    <n v="370.89655172413791"/>
    <x v="1"/>
    <n v="199"/>
    <x v="1"/>
    <s v="USD"/>
    <x v="254"/>
    <n v="1263016800"/>
    <b v="0"/>
    <x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x v="1"/>
    <s v="USD"/>
    <x v="255"/>
    <n v="1362031200"/>
    <b v="0"/>
    <x v="0"/>
    <s v="theater/plays"/>
    <x v="3"/>
    <x v="3"/>
  </r>
  <r>
    <n v="265"/>
    <s v="Lee and Sons"/>
    <s v="Persevering interactive emulation"/>
    <n v="4900"/>
    <n v="6031"/>
    <n v="123.08163265306122"/>
    <x v="1"/>
    <n v="86"/>
    <x v="1"/>
    <s v="USD"/>
    <x v="256"/>
    <n v="1455602400"/>
    <b v="0"/>
    <x v="0"/>
    <s v="theater/plays"/>
    <x v="3"/>
    <x v="3"/>
  </r>
  <r>
    <n v="266"/>
    <s v="Cole LLC"/>
    <s v="Proactive responsive emulation"/>
    <n v="111900"/>
    <n v="85902"/>
    <n v="76.766756032171585"/>
    <x v="0"/>
    <n v="3182"/>
    <x v="6"/>
    <s v="EUR"/>
    <x v="257"/>
    <n v="1418191200"/>
    <b v="0"/>
    <x v="1"/>
    <s v="music/jazz"/>
    <x v="1"/>
    <x v="17"/>
  </r>
  <r>
    <n v="267"/>
    <s v="Acosta PLC"/>
    <s v="Extended eco-centric function"/>
    <n v="61600"/>
    <n v="143910"/>
    <n v="233.62012987012989"/>
    <x v="1"/>
    <n v="2768"/>
    <x v="2"/>
    <s v="AUD"/>
    <x v="258"/>
    <n v="1352440800"/>
    <b v="0"/>
    <x v="0"/>
    <s v="theater/plays"/>
    <x v="3"/>
    <x v="3"/>
  </r>
  <r>
    <n v="268"/>
    <s v="Brown-Mckee"/>
    <s v="Networked optimal productivity"/>
    <n v="1500"/>
    <n v="2708"/>
    <n v="180.53333333333333"/>
    <x v="1"/>
    <n v="48"/>
    <x v="1"/>
    <s v="USD"/>
    <x v="259"/>
    <n v="1353304800"/>
    <b v="0"/>
    <x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x v="1"/>
    <s v="USD"/>
    <x v="260"/>
    <n v="1550728800"/>
    <b v="0"/>
    <x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x v="261"/>
    <n v="1291442400"/>
    <b v="0"/>
    <x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x v="262"/>
    <n v="1452146400"/>
    <b v="0"/>
    <x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x v="263"/>
    <n v="1564894800"/>
    <b v="0"/>
    <x v="1"/>
    <s v="theater/plays"/>
    <x v="3"/>
    <x v="3"/>
  </r>
  <r>
    <n v="273"/>
    <s v="Thomas and Sons"/>
    <s v="Re-engineered heuristic forecast"/>
    <n v="7800"/>
    <n v="10704"/>
    <n v="137.23076923076923"/>
    <x v="1"/>
    <n v="282"/>
    <x v="0"/>
    <s v="CAD"/>
    <x v="264"/>
    <n v="1505883600"/>
    <b v="0"/>
    <x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x v="265"/>
    <n v="1510380000"/>
    <b v="0"/>
    <x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x v="266"/>
    <n v="1555218000"/>
    <b v="0"/>
    <x v="0"/>
    <s v="publishing/translations"/>
    <x v="5"/>
    <x v="18"/>
  </r>
  <r>
    <n v="276"/>
    <s v="Fields Ltd"/>
    <s v="Front-line foreground project"/>
    <n v="5500"/>
    <n v="5324"/>
    <n v="96.8"/>
    <x v="0"/>
    <n v="133"/>
    <x v="1"/>
    <s v="USD"/>
    <x v="267"/>
    <n v="1335243600"/>
    <b v="0"/>
    <x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x v="268"/>
    <n v="1279688400"/>
    <b v="0"/>
    <x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x v="269"/>
    <n v="1356069600"/>
    <b v="0"/>
    <x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x v="270"/>
    <n v="1536210000"/>
    <b v="0"/>
    <x v="0"/>
    <s v="theater/plays"/>
    <x v="3"/>
    <x v="3"/>
  </r>
  <r>
    <n v="280"/>
    <s v="Braun PLC"/>
    <s v="Function-based high-level infrastructure"/>
    <n v="2500"/>
    <n v="14536"/>
    <n v="581.44000000000005"/>
    <x v="1"/>
    <n v="393"/>
    <x v="1"/>
    <s v="USD"/>
    <x v="271"/>
    <n v="1511762400"/>
    <b v="0"/>
    <x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x v="1"/>
    <s v="USD"/>
    <x v="272"/>
    <n v="1333256400"/>
    <b v="0"/>
    <x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x v="73"/>
    <n v="1480744800"/>
    <b v="0"/>
    <x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x v="273"/>
    <n v="1465016400"/>
    <b v="0"/>
    <x v="0"/>
    <s v="music/rock"/>
    <x v="1"/>
    <x v="1"/>
  </r>
  <r>
    <n v="284"/>
    <s v="Tran LLC"/>
    <s v="Ameliorated fresh-thinking protocol"/>
    <n v="9800"/>
    <n v="8153"/>
    <n v="83.193877551020407"/>
    <x v="0"/>
    <n v="132"/>
    <x v="1"/>
    <s v="USD"/>
    <x v="274"/>
    <n v="1336280400"/>
    <b v="0"/>
    <x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x v="275"/>
    <n v="1476766800"/>
    <b v="0"/>
    <x v="0"/>
    <s v="theater/plays"/>
    <x v="3"/>
    <x v="3"/>
  </r>
  <r>
    <n v="286"/>
    <s v="Obrien-Aguirre"/>
    <s v="Devolved uniform complexity"/>
    <n v="112100"/>
    <n v="19557"/>
    <n v="17.446030330062445"/>
    <x v="3"/>
    <n v="184"/>
    <x v="1"/>
    <s v="USD"/>
    <x v="276"/>
    <n v="1480485600"/>
    <b v="0"/>
    <x v="0"/>
    <s v="theater/plays"/>
    <x v="3"/>
    <x v="3"/>
  </r>
  <r>
    <n v="287"/>
    <s v="Ferguson PLC"/>
    <s v="Public-key intangible superstructure"/>
    <n v="6300"/>
    <n v="13213"/>
    <n v="209.73015873015873"/>
    <x v="1"/>
    <n v="176"/>
    <x v="1"/>
    <s v="USD"/>
    <x v="277"/>
    <n v="1430197200"/>
    <b v="0"/>
    <x v="0"/>
    <s v="music/electric music"/>
    <x v="1"/>
    <x v="5"/>
  </r>
  <r>
    <n v="288"/>
    <s v="Garcia Ltd"/>
    <s v="Secured global success"/>
    <n v="5600"/>
    <n v="5476"/>
    <n v="97.785714285714292"/>
    <x v="0"/>
    <n v="137"/>
    <x v="3"/>
    <s v="DKK"/>
    <x v="278"/>
    <n v="1331787600"/>
    <b v="0"/>
    <x v="1"/>
    <s v="music/metal"/>
    <x v="1"/>
    <x v="16"/>
  </r>
  <r>
    <n v="289"/>
    <s v="Smith, Love and Smith"/>
    <s v="Grass-roots mission-critical capability"/>
    <n v="800"/>
    <n v="13474"/>
    <n v="1684.25"/>
    <x v="1"/>
    <n v="337"/>
    <x v="0"/>
    <s v="CAD"/>
    <x v="279"/>
    <n v="1438837200"/>
    <b v="0"/>
    <x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x v="280"/>
    <n v="1370926800"/>
    <b v="0"/>
    <x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x v="281"/>
    <n v="1319000400"/>
    <b v="1"/>
    <x v="0"/>
    <s v="technology/web"/>
    <x v="2"/>
    <x v="2"/>
  </r>
  <r>
    <n v="292"/>
    <s v="Ho-Harris"/>
    <s v="Versatile cohesive encoding"/>
    <n v="7300"/>
    <n v="717"/>
    <n v="9.8219178082191778"/>
    <x v="0"/>
    <n v="10"/>
    <x v="1"/>
    <s v="USD"/>
    <x v="282"/>
    <n v="1333429200"/>
    <b v="0"/>
    <x v="0"/>
    <s v="food/food trucks"/>
    <x v="0"/>
    <x v="0"/>
  </r>
  <r>
    <n v="293"/>
    <s v="Ross Group"/>
    <s v="Organized executive solution"/>
    <n v="6500"/>
    <n v="1065"/>
    <n v="16.384615384615383"/>
    <x v="3"/>
    <n v="32"/>
    <x v="6"/>
    <s v="EUR"/>
    <x v="283"/>
    <n v="1287032400"/>
    <b v="0"/>
    <x v="0"/>
    <s v="theater/plays"/>
    <x v="3"/>
    <x v="3"/>
  </r>
  <r>
    <n v="294"/>
    <s v="Turner-Davis"/>
    <s v="Automated local emulation"/>
    <n v="600"/>
    <n v="8038"/>
    <n v="1339.6666666666667"/>
    <x v="1"/>
    <n v="183"/>
    <x v="1"/>
    <s v="USD"/>
    <x v="284"/>
    <n v="1541570400"/>
    <b v="0"/>
    <x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x v="285"/>
    <n v="1383976800"/>
    <b v="0"/>
    <x v="0"/>
    <s v="theater/plays"/>
    <x v="3"/>
    <x v="3"/>
  </r>
  <r>
    <n v="296"/>
    <s v="Smith-Hess"/>
    <s v="Grass-roots real-time Local Area Network"/>
    <n v="6100"/>
    <n v="3352"/>
    <n v="54.950819672131146"/>
    <x v="0"/>
    <n v="38"/>
    <x v="2"/>
    <s v="AUD"/>
    <x v="286"/>
    <n v="1550556000"/>
    <b v="0"/>
    <x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x v="287"/>
    <n v="1390456800"/>
    <b v="0"/>
    <x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x v="288"/>
    <n v="1458018000"/>
    <b v="0"/>
    <x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x v="289"/>
    <n v="1461819600"/>
    <b v="0"/>
    <x v="0"/>
    <s v="food/food trucks"/>
    <x v="0"/>
    <x v="0"/>
  </r>
  <r>
    <n v="300"/>
    <s v="Cooke PLC"/>
    <s v="Focused executive core"/>
    <n v="100"/>
    <n v="5"/>
    <n v="5"/>
    <x v="0"/>
    <n v="1"/>
    <x v="3"/>
    <s v="DKK"/>
    <x v="290"/>
    <n v="1504155600"/>
    <b v="0"/>
    <x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x v="1"/>
    <s v="USD"/>
    <x v="291"/>
    <n v="1426395600"/>
    <b v="0"/>
    <x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x v="292"/>
    <n v="1537074000"/>
    <b v="0"/>
    <x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x v="293"/>
    <n v="1452578400"/>
    <b v="0"/>
    <x v="0"/>
    <s v="music/indie rock"/>
    <x v="1"/>
    <x v="7"/>
  </r>
  <r>
    <n v="304"/>
    <s v="Peterson PLC"/>
    <s v="User-friendly discrete benchmark"/>
    <n v="2100"/>
    <n v="11469"/>
    <n v="546.14285714285722"/>
    <x v="1"/>
    <n v="142"/>
    <x v="1"/>
    <s v="USD"/>
    <x v="294"/>
    <n v="1474088400"/>
    <b v="0"/>
    <x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x v="1"/>
    <s v="USD"/>
    <x v="295"/>
    <n v="1461906000"/>
    <b v="0"/>
    <x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x v="296"/>
    <n v="1500267600"/>
    <b v="0"/>
    <x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x v="297"/>
    <n v="1340686800"/>
    <b v="0"/>
    <x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x v="1"/>
    <s v="USD"/>
    <x v="298"/>
    <n v="1303189200"/>
    <b v="0"/>
    <x v="0"/>
    <s v="theater/plays"/>
    <x v="3"/>
    <x v="3"/>
  </r>
  <r>
    <n v="309"/>
    <s v="Harris-Perry"/>
    <s v="User-centric 6thgeneration attitude"/>
    <n v="4100"/>
    <n v="3087"/>
    <n v="75.292682926829272"/>
    <x v="3"/>
    <n v="75"/>
    <x v="1"/>
    <s v="USD"/>
    <x v="299"/>
    <n v="1318309200"/>
    <b v="0"/>
    <x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x v="300"/>
    <n v="1272171600"/>
    <b v="0"/>
    <x v="0"/>
    <s v="games/video games"/>
    <x v="6"/>
    <x v="11"/>
  </r>
  <r>
    <n v="311"/>
    <s v="Flores PLC"/>
    <s v="Focused real-time help-desk"/>
    <n v="6300"/>
    <n v="12812"/>
    <n v="203.36507936507937"/>
    <x v="1"/>
    <n v="121"/>
    <x v="1"/>
    <s v="USD"/>
    <x v="247"/>
    <n v="1298872800"/>
    <b v="0"/>
    <x v="0"/>
    <s v="theater/plays"/>
    <x v="3"/>
    <x v="3"/>
  </r>
  <r>
    <n v="312"/>
    <s v="Martinez LLC"/>
    <s v="Robust impactful approach"/>
    <n v="59100"/>
    <n v="183345"/>
    <n v="310.2284263959391"/>
    <x v="1"/>
    <n v="3742"/>
    <x v="1"/>
    <s v="USD"/>
    <x v="244"/>
    <n v="1383282000"/>
    <b v="0"/>
    <x v="0"/>
    <s v="theater/plays"/>
    <x v="3"/>
    <x v="3"/>
  </r>
  <r>
    <n v="313"/>
    <s v="Miller-Irwin"/>
    <s v="Secured maximized policy"/>
    <n v="2200"/>
    <n v="8697"/>
    <n v="395.31818181818181"/>
    <x v="1"/>
    <n v="223"/>
    <x v="1"/>
    <s v="USD"/>
    <x v="301"/>
    <n v="1330495200"/>
    <b v="0"/>
    <x v="0"/>
    <s v="music/rock"/>
    <x v="1"/>
    <x v="1"/>
  </r>
  <r>
    <n v="314"/>
    <s v="Sanchez-Morgan"/>
    <s v="Realigned upward-trending strategy"/>
    <n v="1400"/>
    <n v="4126"/>
    <n v="294.71428571428572"/>
    <x v="1"/>
    <n v="133"/>
    <x v="1"/>
    <s v="USD"/>
    <x v="188"/>
    <n v="1552798800"/>
    <b v="0"/>
    <x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x v="302"/>
    <n v="1403413200"/>
    <b v="0"/>
    <x v="0"/>
    <s v="theater/plays"/>
    <x v="3"/>
    <x v="3"/>
  </r>
  <r>
    <n v="316"/>
    <s v="Martin-Marshall"/>
    <s v="Configurable demand-driven matrix"/>
    <n v="9600"/>
    <n v="6401"/>
    <n v="66.677083333333329"/>
    <x v="0"/>
    <n v="108"/>
    <x v="6"/>
    <s v="EUR"/>
    <x v="303"/>
    <n v="1574229600"/>
    <b v="0"/>
    <x v="1"/>
    <s v="food/food trucks"/>
    <x v="0"/>
    <x v="0"/>
  </r>
  <r>
    <n v="317"/>
    <s v="Summers PLC"/>
    <s v="Cross-group coherent hierarchy"/>
    <n v="6600"/>
    <n v="1269"/>
    <n v="19.227272727272727"/>
    <x v="0"/>
    <n v="30"/>
    <x v="1"/>
    <s v="USD"/>
    <x v="304"/>
    <n v="1495861200"/>
    <b v="0"/>
    <x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x v="305"/>
    <n v="1392530400"/>
    <b v="0"/>
    <x v="0"/>
    <s v="music/rock"/>
    <x v="1"/>
    <x v="1"/>
  </r>
  <r>
    <n v="319"/>
    <s v="Mills Group"/>
    <s v="Advanced empowering matrix"/>
    <n v="8400"/>
    <n v="3251"/>
    <n v="38.702380952380956"/>
    <x v="3"/>
    <n v="64"/>
    <x v="1"/>
    <s v="USD"/>
    <x v="306"/>
    <n v="1283662800"/>
    <b v="0"/>
    <x v="0"/>
    <s v="technology/web"/>
    <x v="2"/>
    <x v="2"/>
  </r>
  <r>
    <n v="320"/>
    <s v="Sandoval-Powell"/>
    <s v="Phased holistic implementation"/>
    <n v="84400"/>
    <n v="8092"/>
    <n v="9.5876777251184837"/>
    <x v="0"/>
    <n v="80"/>
    <x v="1"/>
    <s v="USD"/>
    <x v="307"/>
    <n v="1305781200"/>
    <b v="0"/>
    <x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x v="308"/>
    <n v="1302325200"/>
    <b v="0"/>
    <x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x v="309"/>
    <n v="1291788000"/>
    <b v="0"/>
    <x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x v="310"/>
    <n v="1396069200"/>
    <b v="0"/>
    <x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x v="1"/>
    <s v="USD"/>
    <x v="311"/>
    <n v="1435899600"/>
    <b v="0"/>
    <x v="1"/>
    <s v="theater/plays"/>
    <x v="3"/>
    <x v="3"/>
  </r>
  <r>
    <n v="325"/>
    <s v="Saunders Group"/>
    <s v="Programmable systemic implementation"/>
    <n v="6500"/>
    <n v="5897"/>
    <n v="90.723076923076931"/>
    <x v="0"/>
    <n v="73"/>
    <x v="1"/>
    <s v="USD"/>
    <x v="79"/>
    <n v="1531112400"/>
    <b v="0"/>
    <x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x v="312"/>
    <n v="1451628000"/>
    <b v="0"/>
    <x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x v="313"/>
    <n v="1567314000"/>
    <b v="0"/>
    <x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x v="314"/>
    <n v="1544508000"/>
    <b v="0"/>
    <x v="0"/>
    <s v="music/rock"/>
    <x v="1"/>
    <x v="1"/>
  </r>
  <r>
    <n v="329"/>
    <s v="Willis and Sons"/>
    <s v="Fundamental incremental database"/>
    <n v="93800"/>
    <n v="21477"/>
    <n v="22.896588486140725"/>
    <x v="2"/>
    <n v="211"/>
    <x v="1"/>
    <s v="USD"/>
    <x v="315"/>
    <n v="1482472800"/>
    <b v="0"/>
    <x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x v="316"/>
    <n v="1512799200"/>
    <b v="0"/>
    <x v="0"/>
    <s v="film &amp; video/documentary"/>
    <x v="4"/>
    <x v="4"/>
  </r>
  <r>
    <n v="331"/>
    <s v="Rose-Silva"/>
    <s v="Intuitive static portal"/>
    <n v="3300"/>
    <n v="14643"/>
    <n v="443.72727272727275"/>
    <x v="1"/>
    <n v="190"/>
    <x v="1"/>
    <s v="USD"/>
    <x v="317"/>
    <n v="1324360800"/>
    <b v="0"/>
    <x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x v="318"/>
    <n v="1364533200"/>
    <b v="0"/>
    <x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x v="319"/>
    <n v="1545112800"/>
    <b v="0"/>
    <x v="0"/>
    <s v="theater/plays"/>
    <x v="3"/>
    <x v="3"/>
  </r>
  <r>
    <n v="334"/>
    <s v="Mcgee Group"/>
    <s v="Assimilated discrete algorithm"/>
    <n v="66200"/>
    <n v="123538"/>
    <n v="186.61329305135951"/>
    <x v="1"/>
    <n v="1113"/>
    <x v="1"/>
    <s v="USD"/>
    <x v="32"/>
    <n v="1516168800"/>
    <b v="0"/>
    <x v="0"/>
    <s v="music/rock"/>
    <x v="1"/>
    <x v="1"/>
  </r>
  <r>
    <n v="335"/>
    <s v="Jordan-Acosta"/>
    <s v="Operative uniform hub"/>
    <n v="173800"/>
    <n v="198628"/>
    <n v="114.28538550057536"/>
    <x v="1"/>
    <n v="2283"/>
    <x v="1"/>
    <s v="USD"/>
    <x v="320"/>
    <n v="1574920800"/>
    <b v="0"/>
    <x v="0"/>
    <s v="music/rock"/>
    <x v="1"/>
    <x v="1"/>
  </r>
  <r>
    <n v="336"/>
    <s v="Nunez Inc"/>
    <s v="Customizable intangible capability"/>
    <n v="70700"/>
    <n v="68602"/>
    <n v="97.032531824611041"/>
    <x v="0"/>
    <n v="1072"/>
    <x v="1"/>
    <s v="USD"/>
    <x v="321"/>
    <n v="1292479200"/>
    <b v="0"/>
    <x v="1"/>
    <s v="music/rock"/>
    <x v="1"/>
    <x v="1"/>
  </r>
  <r>
    <n v="337"/>
    <s v="Hayden Ltd"/>
    <s v="Innovative didactic analyzer"/>
    <n v="94500"/>
    <n v="116064"/>
    <n v="122.81904761904762"/>
    <x v="1"/>
    <n v="1095"/>
    <x v="1"/>
    <s v="USD"/>
    <x v="322"/>
    <n v="1573538400"/>
    <b v="0"/>
    <x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x v="323"/>
    <n v="1320382800"/>
    <b v="0"/>
    <x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x v="324"/>
    <n v="1502859600"/>
    <b v="0"/>
    <x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x v="325"/>
    <n v="1323756000"/>
    <b v="0"/>
    <x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x v="326"/>
    <n v="1441342800"/>
    <b v="0"/>
    <x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x v="1"/>
    <s v="USD"/>
    <x v="327"/>
    <n v="1375333200"/>
    <b v="0"/>
    <x v="0"/>
    <s v="theater/plays"/>
    <x v="3"/>
    <x v="3"/>
  </r>
  <r>
    <n v="343"/>
    <s v="Spencer-Weber"/>
    <s v="Optional zero-defect task-force"/>
    <n v="9000"/>
    <n v="4853"/>
    <n v="53.922222222222224"/>
    <x v="0"/>
    <n v="147"/>
    <x v="1"/>
    <s v="USD"/>
    <x v="328"/>
    <n v="1389420000"/>
    <b v="0"/>
    <x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x v="329"/>
    <n v="1520056800"/>
    <b v="0"/>
    <x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x v="330"/>
    <n v="1436504400"/>
    <b v="0"/>
    <x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x v="1"/>
    <s v="USD"/>
    <x v="331"/>
    <n v="1508302800"/>
    <b v="0"/>
    <x v="1"/>
    <s v="music/indie rock"/>
    <x v="1"/>
    <x v="7"/>
  </r>
  <r>
    <n v="347"/>
    <s v="Petersen and Sons"/>
    <s v="Open-source full-range portal"/>
    <n v="900"/>
    <n v="12607"/>
    <n v="1400.7777777777778"/>
    <x v="1"/>
    <n v="191"/>
    <x v="1"/>
    <s v="USD"/>
    <x v="332"/>
    <n v="1425708000"/>
    <b v="0"/>
    <x v="0"/>
    <s v="technology/web"/>
    <x v="2"/>
    <x v="2"/>
  </r>
  <r>
    <n v="348"/>
    <s v="Hensley Ltd"/>
    <s v="Versatile cohesive open system"/>
    <n v="199000"/>
    <n v="142823"/>
    <n v="71.770351758793964"/>
    <x v="0"/>
    <n v="3483"/>
    <x v="1"/>
    <s v="USD"/>
    <x v="333"/>
    <n v="1488348000"/>
    <b v="0"/>
    <x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x v="1"/>
    <s v="USD"/>
    <x v="296"/>
    <n v="1502600400"/>
    <b v="0"/>
    <x v="0"/>
    <s v="theater/plays"/>
    <x v="3"/>
    <x v="3"/>
  </r>
  <r>
    <n v="350"/>
    <s v="Shannon Ltd"/>
    <s v="Pre-emptive neutral capacity"/>
    <n v="100"/>
    <n v="5"/>
    <n v="5"/>
    <x v="0"/>
    <n v="1"/>
    <x v="1"/>
    <s v="USD"/>
    <x v="334"/>
    <n v="1433653200"/>
    <b v="0"/>
    <x v="1"/>
    <s v="music/jazz"/>
    <x v="1"/>
    <x v="17"/>
  </r>
  <r>
    <n v="351"/>
    <s v="Young LLC"/>
    <s v="Universal maximized methodology"/>
    <n v="74100"/>
    <n v="94631"/>
    <n v="127.70715249662618"/>
    <x v="1"/>
    <n v="2013"/>
    <x v="1"/>
    <s v="USD"/>
    <x v="335"/>
    <n v="1441602000"/>
    <b v="0"/>
    <x v="0"/>
    <s v="music/rock"/>
    <x v="1"/>
    <x v="1"/>
  </r>
  <r>
    <n v="352"/>
    <s v="Adams, Willis and Sanchez"/>
    <s v="Expanded hybrid hardware"/>
    <n v="2800"/>
    <n v="977"/>
    <n v="34.892857142857139"/>
    <x v="0"/>
    <n v="33"/>
    <x v="0"/>
    <s v="CAD"/>
    <x v="336"/>
    <n v="1447567200"/>
    <b v="0"/>
    <x v="0"/>
    <s v="theater/plays"/>
    <x v="3"/>
    <x v="3"/>
  </r>
  <r>
    <n v="353"/>
    <s v="Mills-Roy"/>
    <s v="Profit-focused multi-tasking access"/>
    <n v="33600"/>
    <n v="137961"/>
    <n v="410.59821428571428"/>
    <x v="1"/>
    <n v="1703"/>
    <x v="1"/>
    <s v="USD"/>
    <x v="337"/>
    <n v="1562389200"/>
    <b v="0"/>
    <x v="0"/>
    <s v="theater/plays"/>
    <x v="3"/>
    <x v="3"/>
  </r>
  <r>
    <n v="354"/>
    <s v="Brown Group"/>
    <s v="Profit-focused transitional capability"/>
    <n v="6100"/>
    <n v="7548"/>
    <n v="123.73770491803278"/>
    <x v="1"/>
    <n v="80"/>
    <x v="3"/>
    <s v="DKK"/>
    <x v="338"/>
    <n v="1378789200"/>
    <b v="0"/>
    <x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x v="1"/>
    <s v="USD"/>
    <x v="339"/>
    <n v="1488520800"/>
    <b v="0"/>
    <x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x v="340"/>
    <n v="1327298400"/>
    <b v="0"/>
    <x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x v="341"/>
    <n v="1443416400"/>
    <b v="0"/>
    <x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x v="0"/>
    <s v="CAD"/>
    <x v="342"/>
    <n v="1534136400"/>
    <b v="1"/>
    <x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x v="1"/>
    <s v="USD"/>
    <x v="343"/>
    <n v="1315026000"/>
    <b v="0"/>
    <x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x v="344"/>
    <n v="1295071200"/>
    <b v="0"/>
    <x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x v="345"/>
    <n v="1509426000"/>
    <b v="0"/>
    <x v="0"/>
    <s v="theater/plays"/>
    <x v="3"/>
    <x v="3"/>
  </r>
  <r>
    <n v="362"/>
    <s v="Lawrence Group"/>
    <s v="Automated actuating conglomeration"/>
    <n v="3700"/>
    <n v="13755"/>
    <n v="371.75675675675677"/>
    <x v="1"/>
    <n v="191"/>
    <x v="1"/>
    <s v="USD"/>
    <x v="65"/>
    <n v="1299391200"/>
    <b v="0"/>
    <x v="0"/>
    <s v="music/rock"/>
    <x v="1"/>
    <x v="1"/>
  </r>
  <r>
    <n v="363"/>
    <s v="Gray-Davis"/>
    <s v="Re-contextualized local initiative"/>
    <n v="5200"/>
    <n v="8330"/>
    <n v="160.19230769230771"/>
    <x v="1"/>
    <n v="139"/>
    <x v="1"/>
    <s v="USD"/>
    <x v="346"/>
    <n v="1325052000"/>
    <b v="0"/>
    <x v="0"/>
    <s v="music/rock"/>
    <x v="1"/>
    <x v="1"/>
  </r>
  <r>
    <n v="364"/>
    <s v="Ramirez-Myers"/>
    <s v="Switchable intangible definition"/>
    <n v="900"/>
    <n v="14547"/>
    <n v="1616.3333333333335"/>
    <x v="1"/>
    <n v="186"/>
    <x v="1"/>
    <s v="USD"/>
    <x v="347"/>
    <n v="1522818000"/>
    <b v="0"/>
    <x v="0"/>
    <s v="music/indie rock"/>
    <x v="1"/>
    <x v="7"/>
  </r>
  <r>
    <n v="365"/>
    <s v="Lucas, Hall and Bonilla"/>
    <s v="Networked bottom-line initiative"/>
    <n v="1600"/>
    <n v="11735"/>
    <n v="733.4375"/>
    <x v="1"/>
    <n v="112"/>
    <x v="2"/>
    <s v="AUD"/>
    <x v="348"/>
    <n v="1485324000"/>
    <b v="0"/>
    <x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x v="349"/>
    <n v="1294120800"/>
    <b v="0"/>
    <x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x v="350"/>
    <n v="1415685600"/>
    <b v="0"/>
    <x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x v="351"/>
    <n v="1288933200"/>
    <b v="0"/>
    <x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x v="1"/>
    <s v="USD"/>
    <x v="352"/>
    <n v="1363237200"/>
    <b v="0"/>
    <x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x v="353"/>
    <n v="1555822800"/>
    <b v="0"/>
    <x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x v="354"/>
    <n v="1427778000"/>
    <b v="0"/>
    <x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x v="355"/>
    <n v="1422424800"/>
    <b v="0"/>
    <x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x v="1"/>
    <s v="USD"/>
    <x v="356"/>
    <n v="1503637200"/>
    <b v="0"/>
    <x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x v="357"/>
    <n v="1547618400"/>
    <b v="0"/>
    <x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x v="358"/>
    <n v="1449900000"/>
    <b v="0"/>
    <x v="0"/>
    <s v="music/indie rock"/>
    <x v="1"/>
    <x v="7"/>
  </r>
  <r>
    <n v="376"/>
    <s v="Perry PLC"/>
    <s v="Mandatory uniform matrix"/>
    <n v="3400"/>
    <n v="12275"/>
    <n v="361.02941176470591"/>
    <x v="1"/>
    <n v="131"/>
    <x v="1"/>
    <s v="USD"/>
    <x v="359"/>
    <n v="1405141200"/>
    <b v="0"/>
    <x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x v="12"/>
    <n v="1572933600"/>
    <b v="0"/>
    <x v="0"/>
    <s v="theater/plays"/>
    <x v="3"/>
    <x v="3"/>
  </r>
  <r>
    <n v="378"/>
    <s v="Fleming-Oliver"/>
    <s v="Managed stable function"/>
    <n v="178200"/>
    <n v="24882"/>
    <n v="13.962962962962964"/>
    <x v="0"/>
    <n v="355"/>
    <x v="1"/>
    <s v="USD"/>
    <x v="360"/>
    <n v="1530162000"/>
    <b v="0"/>
    <x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x v="361"/>
    <n v="1320904800"/>
    <b v="0"/>
    <x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x v="362"/>
    <n v="1372395600"/>
    <b v="0"/>
    <x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x v="363"/>
    <n v="1437714000"/>
    <b v="0"/>
    <x v="0"/>
    <s v="theater/plays"/>
    <x v="3"/>
    <x v="3"/>
  </r>
  <r>
    <n v="382"/>
    <s v="King Ltd"/>
    <s v="Visionary systemic process improvement"/>
    <n v="9100"/>
    <n v="5803"/>
    <n v="63.769230769230766"/>
    <x v="0"/>
    <n v="67"/>
    <x v="1"/>
    <s v="USD"/>
    <x v="364"/>
    <n v="1509771600"/>
    <b v="0"/>
    <x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x v="1"/>
    <s v="USD"/>
    <x v="210"/>
    <n v="1550556000"/>
    <b v="0"/>
    <x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x v="365"/>
    <n v="1489039200"/>
    <b v="1"/>
    <x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x v="366"/>
    <n v="1556600400"/>
    <b v="0"/>
    <x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x v="367"/>
    <n v="1278565200"/>
    <b v="0"/>
    <x v="0"/>
    <s v="theater/plays"/>
    <x v="3"/>
    <x v="3"/>
  </r>
  <r>
    <n v="387"/>
    <s v="Flores-Lambert"/>
    <s v="Triple-buffered logistical frame"/>
    <n v="109000"/>
    <n v="42795"/>
    <n v="39.261467889908261"/>
    <x v="0"/>
    <n v="424"/>
    <x v="1"/>
    <s v="USD"/>
    <x v="368"/>
    <n v="1339909200"/>
    <b v="0"/>
    <x v="0"/>
    <s v="technology/wearables"/>
    <x v="2"/>
    <x v="8"/>
  </r>
  <r>
    <n v="388"/>
    <s v="Cruz Ltd"/>
    <s v="Exclusive dynamic adapter"/>
    <n v="114800"/>
    <n v="12938"/>
    <n v="11.270034843205574"/>
    <x v="3"/>
    <n v="145"/>
    <x v="5"/>
    <s v="CHF"/>
    <x v="369"/>
    <n v="1325829600"/>
    <b v="0"/>
    <x v="0"/>
    <s v="music/indie rock"/>
    <x v="1"/>
    <x v="7"/>
  </r>
  <r>
    <n v="389"/>
    <s v="Knox-Garner"/>
    <s v="Automated systemic hierarchy"/>
    <n v="83000"/>
    <n v="101352"/>
    <n v="122.11084337349398"/>
    <x v="1"/>
    <n v="1152"/>
    <x v="1"/>
    <s v="USD"/>
    <x v="370"/>
    <n v="1290578400"/>
    <b v="0"/>
    <x v="0"/>
    <s v="theater/plays"/>
    <x v="3"/>
    <x v="3"/>
  </r>
  <r>
    <n v="390"/>
    <s v="Davis-Allen"/>
    <s v="Digitized eco-centric core"/>
    <n v="2400"/>
    <n v="4477"/>
    <n v="186.54166666666669"/>
    <x v="1"/>
    <n v="50"/>
    <x v="1"/>
    <s v="USD"/>
    <x v="371"/>
    <n v="1380344400"/>
    <b v="0"/>
    <x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x v="1"/>
    <s v="USD"/>
    <x v="287"/>
    <n v="1389852000"/>
    <b v="0"/>
    <x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x v="372"/>
    <n v="1294466400"/>
    <b v="0"/>
    <x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x v="373"/>
    <n v="1500354000"/>
    <b v="0"/>
    <x v="0"/>
    <s v="music/jazz"/>
    <x v="1"/>
    <x v="17"/>
  </r>
  <r>
    <n v="394"/>
    <s v="Noble-Bailey"/>
    <s v="Customizable dynamic info-mediaries"/>
    <n v="800"/>
    <n v="3755"/>
    <n v="469.37499999999994"/>
    <x v="1"/>
    <n v="34"/>
    <x v="1"/>
    <s v="USD"/>
    <x v="374"/>
    <n v="1375938000"/>
    <b v="0"/>
    <x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x v="375"/>
    <n v="1323410400"/>
    <b v="1"/>
    <x v="0"/>
    <s v="theater/plays"/>
    <x v="3"/>
    <x v="3"/>
  </r>
  <r>
    <n v="396"/>
    <s v="Holmes PLC"/>
    <s v="Digitized local info-mediaries"/>
    <n v="46100"/>
    <n v="77012"/>
    <n v="167.05422993492408"/>
    <x v="1"/>
    <n v="1604"/>
    <x v="2"/>
    <s v="AUD"/>
    <x v="376"/>
    <n v="1539406800"/>
    <b v="0"/>
    <x v="0"/>
    <s v="film &amp; video/drama"/>
    <x v="4"/>
    <x v="6"/>
  </r>
  <r>
    <n v="397"/>
    <s v="Jones-Martin"/>
    <s v="Virtual systematic monitoring"/>
    <n v="8100"/>
    <n v="14083"/>
    <n v="173.8641975308642"/>
    <x v="1"/>
    <n v="454"/>
    <x v="1"/>
    <s v="USD"/>
    <x v="377"/>
    <n v="1369803600"/>
    <b v="0"/>
    <x v="0"/>
    <s v="music/rock"/>
    <x v="1"/>
    <x v="1"/>
  </r>
  <r>
    <n v="398"/>
    <s v="Myers LLC"/>
    <s v="Reactive bottom-line open architecture"/>
    <n v="1700"/>
    <n v="12202"/>
    <n v="717.76470588235293"/>
    <x v="1"/>
    <n v="123"/>
    <x v="6"/>
    <s v="EUR"/>
    <x v="378"/>
    <n v="1525928400"/>
    <b v="0"/>
    <x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x v="379"/>
    <n v="1297231200"/>
    <b v="0"/>
    <x v="0"/>
    <s v="music/indie rock"/>
    <x v="1"/>
    <x v="7"/>
  </r>
  <r>
    <n v="400"/>
    <s v="Bell PLC"/>
    <s v="Ergonomic eco-centric open architecture"/>
    <n v="100"/>
    <n v="2"/>
    <n v="2"/>
    <x v="0"/>
    <n v="1"/>
    <x v="1"/>
    <s v="USD"/>
    <x v="380"/>
    <n v="1378530000"/>
    <b v="0"/>
    <x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x v="1"/>
    <s v="USD"/>
    <x v="381"/>
    <n v="1572152400"/>
    <b v="0"/>
    <x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x v="382"/>
    <n v="1329890400"/>
    <b v="0"/>
    <x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x v="0"/>
    <s v="CAD"/>
    <x v="125"/>
    <n v="1276750800"/>
    <b v="0"/>
    <x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x v="383"/>
    <n v="1510898400"/>
    <b v="0"/>
    <x v="0"/>
    <s v="theater/plays"/>
    <x v="3"/>
    <x v="3"/>
  </r>
  <r>
    <n v="405"/>
    <s v="Lee LLC"/>
    <s v="Synchronized secondary analyzer"/>
    <n v="29600"/>
    <n v="26527"/>
    <n v="89.618243243243242"/>
    <x v="0"/>
    <n v="435"/>
    <x v="1"/>
    <s v="USD"/>
    <x v="384"/>
    <n v="1532408400"/>
    <b v="0"/>
    <x v="0"/>
    <s v="theater/plays"/>
    <x v="3"/>
    <x v="3"/>
  </r>
  <r>
    <n v="406"/>
    <s v="Lyons Inc"/>
    <s v="Balanced attitude-oriented parallelism"/>
    <n v="39300"/>
    <n v="71583"/>
    <n v="182.14503816793894"/>
    <x v="1"/>
    <n v="645"/>
    <x v="1"/>
    <s v="USD"/>
    <x v="385"/>
    <n v="1360562400"/>
    <b v="1"/>
    <x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x v="3"/>
    <s v="DKK"/>
    <x v="386"/>
    <n v="1571547600"/>
    <b v="0"/>
    <x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x v="387"/>
    <n v="1468126800"/>
    <b v="0"/>
    <x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x v="1"/>
    <s v="USD"/>
    <x v="388"/>
    <n v="1492837200"/>
    <b v="0"/>
    <x v="0"/>
    <s v="music/rock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x v="277"/>
    <n v="1430197200"/>
    <b v="0"/>
    <x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x v="389"/>
    <n v="1496206800"/>
    <b v="0"/>
    <x v="0"/>
    <s v="theater/plays"/>
    <x v="3"/>
    <x v="3"/>
  </r>
  <r>
    <n v="412"/>
    <s v="Rodriguez-Scott"/>
    <s v="Realigned zero tolerance software"/>
    <n v="2100"/>
    <n v="14046"/>
    <n v="668.85714285714289"/>
    <x v="1"/>
    <n v="134"/>
    <x v="1"/>
    <s v="USD"/>
    <x v="390"/>
    <n v="1389592800"/>
    <b v="0"/>
    <x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x v="1"/>
    <s v="USD"/>
    <x v="391"/>
    <n v="1545631200"/>
    <b v="0"/>
    <x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x v="392"/>
    <n v="1272430800"/>
    <b v="0"/>
    <x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x v="1"/>
    <s v="USD"/>
    <x v="393"/>
    <n v="1327903200"/>
    <b v="0"/>
    <x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x v="394"/>
    <n v="1296021600"/>
    <b v="0"/>
    <x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x v="1"/>
    <s v="USD"/>
    <x v="395"/>
    <n v="1543298400"/>
    <b v="0"/>
    <x v="0"/>
    <s v="theater/plays"/>
    <x v="3"/>
    <x v="3"/>
  </r>
  <r>
    <n v="418"/>
    <s v="Jackson PLC"/>
    <s v="Quality-focused client-server core"/>
    <n v="163700"/>
    <n v="93963"/>
    <n v="57.399511301160658"/>
    <x v="0"/>
    <n v="1999"/>
    <x v="0"/>
    <s v="CAD"/>
    <x v="396"/>
    <n v="1336366800"/>
    <b v="0"/>
    <x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x v="1"/>
    <s v="USD"/>
    <x v="397"/>
    <n v="1325052000"/>
    <b v="0"/>
    <x v="0"/>
    <s v="technology/web"/>
    <x v="2"/>
    <x v="2"/>
  </r>
  <r>
    <n v="420"/>
    <s v="Blair, Reyes and Woods"/>
    <s v="Cross-platform interactive synergy"/>
    <n v="5000"/>
    <n v="6423"/>
    <n v="128.46"/>
    <x v="1"/>
    <n v="94"/>
    <x v="1"/>
    <s v="USD"/>
    <x v="398"/>
    <n v="1499576400"/>
    <b v="0"/>
    <x v="0"/>
    <s v="theater/plays"/>
    <x v="3"/>
    <x v="3"/>
  </r>
  <r>
    <n v="421"/>
    <s v="Thomas-Lopez"/>
    <s v="User-centric fault-tolerant archive"/>
    <n v="9400"/>
    <n v="6015"/>
    <n v="63.989361702127653"/>
    <x v="0"/>
    <n v="118"/>
    <x v="1"/>
    <s v="USD"/>
    <x v="399"/>
    <n v="1501304400"/>
    <b v="0"/>
    <x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x v="400"/>
    <n v="1273208400"/>
    <b v="0"/>
    <x v="1"/>
    <s v="theater/plays"/>
    <x v="3"/>
    <x v="3"/>
  </r>
  <r>
    <n v="423"/>
    <s v="Jones-Riddle"/>
    <s v="Self-enabling real-time definition"/>
    <n v="147800"/>
    <n v="15723"/>
    <n v="10.638024357239512"/>
    <x v="0"/>
    <n v="162"/>
    <x v="1"/>
    <s v="USD"/>
    <x v="116"/>
    <n v="1316840400"/>
    <b v="0"/>
    <x v="1"/>
    <s v="food/food trucks"/>
    <x v="0"/>
    <x v="0"/>
  </r>
  <r>
    <n v="424"/>
    <s v="Schmidt-Gomez"/>
    <s v="User-centric impactful projection"/>
    <n v="5100"/>
    <n v="2064"/>
    <n v="40.470588235294116"/>
    <x v="0"/>
    <n v="83"/>
    <x v="1"/>
    <s v="USD"/>
    <x v="401"/>
    <n v="1524546000"/>
    <b v="0"/>
    <x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x v="402"/>
    <n v="1438578000"/>
    <b v="0"/>
    <x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x v="1"/>
    <s v="USD"/>
    <x v="403"/>
    <n v="1362549600"/>
    <b v="0"/>
    <x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x v="404"/>
    <n v="1413349200"/>
    <b v="0"/>
    <x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x v="405"/>
    <n v="1298008800"/>
    <b v="0"/>
    <x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x v="1"/>
    <s v="USD"/>
    <x v="406"/>
    <n v="1394427600"/>
    <b v="0"/>
    <x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x v="1"/>
    <s v="USD"/>
    <x v="407"/>
    <n v="1572670800"/>
    <b v="0"/>
    <x v="0"/>
    <s v="theater/plays"/>
    <x v="3"/>
    <x v="3"/>
  </r>
  <r>
    <n v="431"/>
    <s v="Rosales LLC"/>
    <s v="Compatible multimedia utilization"/>
    <n v="5100"/>
    <n v="9817"/>
    <n v="192.49019607843135"/>
    <x v="1"/>
    <n v="94"/>
    <x v="1"/>
    <s v="USD"/>
    <x v="408"/>
    <n v="1531112400"/>
    <b v="1"/>
    <x v="0"/>
    <s v="theater/plays"/>
    <x v="3"/>
    <x v="3"/>
  </r>
  <r>
    <n v="432"/>
    <s v="Harper-Bryan"/>
    <s v="Re-contextualized dedicated hardware"/>
    <n v="7700"/>
    <n v="6369"/>
    <n v="82.714285714285722"/>
    <x v="0"/>
    <n v="91"/>
    <x v="1"/>
    <s v="USD"/>
    <x v="409"/>
    <n v="1400734800"/>
    <b v="0"/>
    <x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x v="410"/>
    <n v="1386741600"/>
    <b v="0"/>
    <x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x v="0"/>
    <s v="CAD"/>
    <x v="411"/>
    <n v="1481781600"/>
    <b v="1"/>
    <x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x v="412"/>
    <n v="1419660000"/>
    <b v="0"/>
    <x v="1"/>
    <s v="theater/plays"/>
    <x v="3"/>
    <x v="3"/>
  </r>
  <r>
    <n v="436"/>
    <s v="King-Nguyen"/>
    <s v="Open-source incremental throughput"/>
    <n v="1300"/>
    <n v="13678"/>
    <n v="1052.1538461538462"/>
    <x v="1"/>
    <n v="249"/>
    <x v="1"/>
    <s v="USD"/>
    <x v="413"/>
    <n v="1555822800"/>
    <b v="0"/>
    <x v="0"/>
    <s v="music/jazz"/>
    <x v="1"/>
    <x v="17"/>
  </r>
  <r>
    <n v="437"/>
    <s v="Hansen Group"/>
    <s v="Centralized regional interface"/>
    <n v="8100"/>
    <n v="9969"/>
    <n v="123.07407407407408"/>
    <x v="1"/>
    <n v="192"/>
    <x v="1"/>
    <s v="USD"/>
    <x v="414"/>
    <n v="1442379600"/>
    <b v="0"/>
    <x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x v="415"/>
    <n v="1364965200"/>
    <b v="0"/>
    <x v="0"/>
    <s v="theater/plays"/>
    <x v="3"/>
    <x v="3"/>
  </r>
  <r>
    <n v="439"/>
    <s v="Cummings Inc"/>
    <s v="Digitized transitional monitoring"/>
    <n v="28400"/>
    <n v="100900"/>
    <n v="355.28169014084506"/>
    <x v="1"/>
    <n v="2293"/>
    <x v="1"/>
    <s v="USD"/>
    <x v="416"/>
    <n v="1479016800"/>
    <b v="0"/>
    <x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x v="1"/>
    <s v="USD"/>
    <x v="417"/>
    <n v="1499662800"/>
    <b v="0"/>
    <x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x v="1"/>
    <s v="USD"/>
    <x v="418"/>
    <n v="1337835600"/>
    <b v="0"/>
    <x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x v="419"/>
    <n v="1505710800"/>
    <b v="0"/>
    <x v="0"/>
    <s v="theater/plays"/>
    <x v="3"/>
    <x v="3"/>
  </r>
  <r>
    <n v="443"/>
    <s v="Clark-Bowman"/>
    <s v="Stand-alone user-facing service-desk"/>
    <n v="9300"/>
    <n v="3232"/>
    <n v="34.752688172043008"/>
    <x v="3"/>
    <n v="90"/>
    <x v="1"/>
    <s v="USD"/>
    <x v="420"/>
    <n v="1287464400"/>
    <b v="0"/>
    <x v="0"/>
    <s v="theater/plays"/>
    <x v="3"/>
    <x v="3"/>
  </r>
  <r>
    <n v="444"/>
    <s v="Hensley Ltd"/>
    <s v="Versatile global attitude"/>
    <n v="6200"/>
    <n v="10938"/>
    <n v="176.41935483870967"/>
    <x v="1"/>
    <n v="296"/>
    <x v="1"/>
    <s v="USD"/>
    <x v="421"/>
    <n v="1311656400"/>
    <b v="0"/>
    <x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x v="422"/>
    <n v="1293170400"/>
    <b v="0"/>
    <x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x v="423"/>
    <n v="1355983200"/>
    <b v="0"/>
    <x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x v="424"/>
    <n v="1515045600"/>
    <b v="0"/>
    <x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x v="425"/>
    <n v="1366088400"/>
    <b v="0"/>
    <x v="1"/>
    <s v="games/video games"/>
    <x v="6"/>
    <x v="11"/>
  </r>
  <r>
    <n v="449"/>
    <s v="Cuevas-Morales"/>
    <s v="Public-key coherent ability"/>
    <n v="900"/>
    <n v="8703"/>
    <n v="967"/>
    <x v="1"/>
    <n v="86"/>
    <x v="3"/>
    <s v="DKK"/>
    <x v="426"/>
    <n v="1553317200"/>
    <b v="0"/>
    <x v="0"/>
    <s v="games/video games"/>
    <x v="6"/>
    <x v="11"/>
  </r>
  <r>
    <n v="450"/>
    <s v="Delgado-Hatfield"/>
    <s v="Up-sized composite success"/>
    <n v="100"/>
    <n v="4"/>
    <n v="4"/>
    <x v="0"/>
    <n v="1"/>
    <x v="0"/>
    <s v="CAD"/>
    <x v="427"/>
    <n v="1542088800"/>
    <b v="0"/>
    <x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x v="1"/>
    <s v="USD"/>
    <x v="428"/>
    <n v="1503118800"/>
    <b v="0"/>
    <x v="0"/>
    <s v="music/rock"/>
    <x v="1"/>
    <x v="1"/>
  </r>
  <r>
    <n v="452"/>
    <s v="Morris Group"/>
    <s v="Realigned impactful artificial intelligence"/>
    <n v="4800"/>
    <n v="3045"/>
    <n v="63.4375"/>
    <x v="0"/>
    <n v="31"/>
    <x v="1"/>
    <s v="USD"/>
    <x v="429"/>
    <n v="1278478800"/>
    <b v="0"/>
    <x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x v="411"/>
    <n v="1484114400"/>
    <b v="0"/>
    <x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x v="1"/>
    <s v="USD"/>
    <x v="430"/>
    <n v="1385445600"/>
    <b v="0"/>
    <x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x v="431"/>
    <n v="1318741200"/>
    <b v="0"/>
    <x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x v="432"/>
    <n v="1518242400"/>
    <b v="0"/>
    <x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x v="433"/>
    <n v="1476594000"/>
    <b v="0"/>
    <x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x v="434"/>
    <n v="1273554000"/>
    <b v="0"/>
    <x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x v="435"/>
    <n v="1421906400"/>
    <b v="0"/>
    <x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x v="1"/>
    <s v="USD"/>
    <x v="8"/>
    <n v="1281589200"/>
    <b v="0"/>
    <x v="0"/>
    <s v="theater/plays"/>
    <x v="3"/>
    <x v="3"/>
  </r>
  <r>
    <n v="461"/>
    <s v="Terry-Salinas"/>
    <s v="Networked secondary structure"/>
    <n v="98800"/>
    <n v="139354"/>
    <n v="141.04655870445345"/>
    <x v="1"/>
    <n v="2080"/>
    <x v="1"/>
    <s v="USD"/>
    <x v="436"/>
    <n v="1400389200"/>
    <b v="0"/>
    <x v="0"/>
    <s v="film &amp; video/drama"/>
    <x v="4"/>
    <x v="6"/>
  </r>
  <r>
    <n v="462"/>
    <s v="Wang-Rodriguez"/>
    <s v="Total multimedia website"/>
    <n v="188800"/>
    <n v="57734"/>
    <n v="30.57944915254237"/>
    <x v="0"/>
    <n v="535"/>
    <x v="1"/>
    <s v="USD"/>
    <x v="385"/>
    <n v="1362808800"/>
    <b v="0"/>
    <x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x v="437"/>
    <n v="1388815200"/>
    <b v="0"/>
    <x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x v="1"/>
    <s v="USD"/>
    <x v="438"/>
    <n v="1519538400"/>
    <b v="0"/>
    <x v="0"/>
    <s v="theater/plays"/>
    <x v="3"/>
    <x v="3"/>
  </r>
  <r>
    <n v="465"/>
    <s v="Gonzalez-Robbins"/>
    <s v="Up-sized responsive protocol"/>
    <n v="4700"/>
    <n v="8829"/>
    <n v="187.85106382978722"/>
    <x v="1"/>
    <n v="80"/>
    <x v="1"/>
    <s v="USD"/>
    <x v="439"/>
    <n v="1517810400"/>
    <b v="0"/>
    <x v="0"/>
    <s v="publishing/translations"/>
    <x v="5"/>
    <x v="18"/>
  </r>
  <r>
    <n v="466"/>
    <s v="Obrien and Sons"/>
    <s v="Pre-emptive transitional frame"/>
    <n v="1200"/>
    <n v="3984"/>
    <n v="332"/>
    <x v="1"/>
    <n v="42"/>
    <x v="1"/>
    <s v="USD"/>
    <x v="440"/>
    <n v="1370581200"/>
    <b v="0"/>
    <x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x v="0"/>
    <s v="CAD"/>
    <x v="441"/>
    <n v="1448863200"/>
    <b v="0"/>
    <x v="1"/>
    <s v="technology/web"/>
    <x v="2"/>
    <x v="2"/>
  </r>
  <r>
    <n v="468"/>
    <s v="Hughes Inc"/>
    <s v="Streamlined neutral analyzer"/>
    <n v="4000"/>
    <n v="1620"/>
    <n v="40.5"/>
    <x v="0"/>
    <n v="16"/>
    <x v="1"/>
    <s v="USD"/>
    <x v="442"/>
    <n v="1556600400"/>
    <b v="0"/>
    <x v="0"/>
    <s v="theater/plays"/>
    <x v="3"/>
    <x v="3"/>
  </r>
  <r>
    <n v="469"/>
    <s v="Olsen-Ryan"/>
    <s v="Assimilated neutral utilization"/>
    <n v="5600"/>
    <n v="10328"/>
    <n v="184.42857142857144"/>
    <x v="1"/>
    <n v="159"/>
    <x v="1"/>
    <s v="USD"/>
    <x v="443"/>
    <n v="1432098000"/>
    <b v="0"/>
    <x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x v="315"/>
    <n v="1482127200"/>
    <b v="0"/>
    <x v="0"/>
    <s v="technology/wearables"/>
    <x v="2"/>
    <x v="8"/>
  </r>
  <r>
    <n v="471"/>
    <s v="Perry and Sons"/>
    <s v="Configurable static help-desk"/>
    <n v="3100"/>
    <n v="9889"/>
    <n v="319"/>
    <x v="1"/>
    <n v="194"/>
    <x v="4"/>
    <s v="GBP"/>
    <x v="444"/>
    <n v="1335934800"/>
    <b v="0"/>
    <x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x v="445"/>
    <n v="1556946000"/>
    <b v="0"/>
    <x v="0"/>
    <s v="music/rock"/>
    <x v="1"/>
    <x v="1"/>
  </r>
  <r>
    <n v="473"/>
    <s v="Richardson Inc"/>
    <s v="Assimilated fault-tolerant capacity"/>
    <n v="5000"/>
    <n v="8907"/>
    <n v="178.14000000000001"/>
    <x v="1"/>
    <n v="106"/>
    <x v="1"/>
    <s v="USD"/>
    <x v="446"/>
    <n v="1530075600"/>
    <b v="0"/>
    <x v="0"/>
    <s v="music/electric music"/>
    <x v="1"/>
    <x v="5"/>
  </r>
  <r>
    <n v="474"/>
    <s v="Santos-Young"/>
    <s v="Enhanced neutral ability"/>
    <n v="4000"/>
    <n v="14606"/>
    <n v="365.15"/>
    <x v="1"/>
    <n v="142"/>
    <x v="1"/>
    <s v="USD"/>
    <x v="447"/>
    <n v="1418796000"/>
    <b v="0"/>
    <x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x v="448"/>
    <n v="1372482000"/>
    <b v="0"/>
    <x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x v="342"/>
    <n v="1534395600"/>
    <b v="0"/>
    <x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x v="449"/>
    <n v="1311397200"/>
    <b v="0"/>
    <x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x v="1"/>
    <s v="USD"/>
    <x v="450"/>
    <n v="1426914000"/>
    <b v="0"/>
    <x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x v="4"/>
    <s v="GBP"/>
    <x v="451"/>
    <n v="1501477200"/>
    <b v="0"/>
    <x v="0"/>
    <s v="food/food trucks"/>
    <x v="0"/>
    <x v="0"/>
  </r>
  <r>
    <n v="480"/>
    <s v="Robles-Hudson"/>
    <s v="Balanced bifurcated leverage"/>
    <n v="8600"/>
    <n v="8656"/>
    <n v="100.65116279069768"/>
    <x v="1"/>
    <n v="87"/>
    <x v="1"/>
    <s v="USD"/>
    <x v="452"/>
    <n v="1269061200"/>
    <b v="0"/>
    <x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x v="453"/>
    <n v="1415772000"/>
    <b v="0"/>
    <x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x v="454"/>
    <n v="1331013600"/>
    <b v="0"/>
    <x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x v="1"/>
    <s v="USD"/>
    <x v="455"/>
    <n v="1576735200"/>
    <b v="0"/>
    <x v="0"/>
    <s v="theater/plays"/>
    <x v="3"/>
    <x v="3"/>
  </r>
  <r>
    <n v="484"/>
    <s v="Landry Inc"/>
    <s v="Synergistic cohesive adapter"/>
    <n v="29600"/>
    <n v="77021"/>
    <n v="260.20608108108109"/>
    <x v="1"/>
    <n v="1572"/>
    <x v="4"/>
    <s v="GBP"/>
    <x v="456"/>
    <n v="1411362000"/>
    <b v="0"/>
    <x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x v="457"/>
    <n v="1563685200"/>
    <b v="0"/>
    <x v="0"/>
    <s v="theater/plays"/>
    <x v="3"/>
    <x v="3"/>
  </r>
  <r>
    <n v="486"/>
    <s v="Davis, Cox and Fox"/>
    <s v="Compatible exuding Graphical User Interface"/>
    <n v="5200"/>
    <n v="702"/>
    <n v="13.5"/>
    <x v="0"/>
    <n v="21"/>
    <x v="4"/>
    <s v="GBP"/>
    <x v="458"/>
    <n v="1521867600"/>
    <b v="0"/>
    <x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x v="1"/>
    <s v="USD"/>
    <x v="459"/>
    <n v="1495515600"/>
    <b v="0"/>
    <x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x v="460"/>
    <n v="1455948000"/>
    <b v="0"/>
    <x v="0"/>
    <s v="theater/plays"/>
    <x v="3"/>
    <x v="3"/>
  </r>
  <r>
    <n v="489"/>
    <s v="Clark Inc"/>
    <s v="Down-sized mobile time-frame"/>
    <n v="9200"/>
    <n v="9339"/>
    <n v="101.5108695652174"/>
    <x v="1"/>
    <n v="85"/>
    <x v="6"/>
    <s v="EUR"/>
    <x v="461"/>
    <n v="1282366800"/>
    <b v="0"/>
    <x v="0"/>
    <s v="technology/wearables"/>
    <x v="2"/>
    <x v="8"/>
  </r>
  <r>
    <n v="490"/>
    <s v="Young and Sons"/>
    <s v="Innovative disintermediate encryption"/>
    <n v="2400"/>
    <n v="4596"/>
    <n v="191.5"/>
    <x v="1"/>
    <n v="144"/>
    <x v="1"/>
    <s v="USD"/>
    <x v="462"/>
    <n v="1574575200"/>
    <b v="0"/>
    <x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x v="463"/>
    <n v="1374901200"/>
    <b v="0"/>
    <x v="1"/>
    <s v="food/food trucks"/>
    <x v="0"/>
    <x v="0"/>
  </r>
  <r>
    <n v="492"/>
    <s v="Garcia Group"/>
    <s v="Persevering interactive matrix"/>
    <n v="191000"/>
    <n v="45831"/>
    <n v="23.995287958115181"/>
    <x v="3"/>
    <n v="595"/>
    <x v="1"/>
    <s v="USD"/>
    <x v="464"/>
    <n v="1278910800"/>
    <b v="1"/>
    <x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x v="1"/>
    <s v="USD"/>
    <x v="465"/>
    <n v="1562907600"/>
    <b v="0"/>
    <x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x v="1"/>
    <s v="USD"/>
    <x v="466"/>
    <n v="1332478800"/>
    <b v="0"/>
    <x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x v="467"/>
    <n v="1402722000"/>
    <b v="0"/>
    <x v="0"/>
    <s v="theater/plays"/>
    <x v="3"/>
    <x v="3"/>
  </r>
  <r>
    <n v="496"/>
    <s v="Morales Group"/>
    <s v="Optimized bi-directional extranet"/>
    <n v="183800"/>
    <n v="1667"/>
    <n v="0.90696409140369971"/>
    <x v="0"/>
    <n v="54"/>
    <x v="1"/>
    <s v="USD"/>
    <x v="468"/>
    <n v="1496811600"/>
    <b v="0"/>
    <x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x v="1"/>
    <s v="USD"/>
    <x v="469"/>
    <n v="1482213600"/>
    <b v="0"/>
    <x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x v="470"/>
    <n v="1420264800"/>
    <b v="0"/>
    <x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x v="471"/>
    <n v="1458450000"/>
    <b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x v="1"/>
    <s v="USD"/>
    <x v="472"/>
    <n v="1369803600"/>
    <b v="0"/>
    <x v="1"/>
    <s v="theater/plays"/>
    <x v="3"/>
    <x v="3"/>
  </r>
  <r>
    <n v="501"/>
    <s v="Mccann-Le"/>
    <s v="Focused coherent methodology"/>
    <n v="153600"/>
    <n v="107743"/>
    <n v="70.145182291666657"/>
    <x v="0"/>
    <n v="1796"/>
    <x v="1"/>
    <s v="USD"/>
    <x v="473"/>
    <n v="1363237200"/>
    <b v="0"/>
    <x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x v="2"/>
    <s v="AUD"/>
    <x v="474"/>
    <n v="1345870800"/>
    <b v="0"/>
    <x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x v="72"/>
    <n v="1437454800"/>
    <b v="0"/>
    <x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x v="6"/>
    <s v="EUR"/>
    <x v="443"/>
    <n v="1432011600"/>
    <b v="0"/>
    <x v="0"/>
    <s v="music/rock"/>
    <x v="1"/>
    <x v="1"/>
  </r>
  <r>
    <n v="505"/>
    <s v="Jensen-Vargas"/>
    <s v="Ameliorated explicit parallelism"/>
    <n v="89900"/>
    <n v="12497"/>
    <n v="13.901001112347053"/>
    <x v="0"/>
    <n v="347"/>
    <x v="1"/>
    <s v="USD"/>
    <x v="475"/>
    <n v="1366347600"/>
    <b v="0"/>
    <x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x v="81"/>
    <n v="1512885600"/>
    <b v="0"/>
    <x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x v="476"/>
    <n v="1369717200"/>
    <b v="0"/>
    <x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x v="192"/>
    <n v="1534654800"/>
    <b v="0"/>
    <x v="0"/>
    <s v="theater/plays"/>
    <x v="3"/>
    <x v="3"/>
  </r>
  <r>
    <n v="509"/>
    <s v="White LLC"/>
    <s v="Robust zero-defect project"/>
    <n v="168500"/>
    <n v="119510"/>
    <n v="70.925816023738875"/>
    <x v="0"/>
    <n v="1258"/>
    <x v="1"/>
    <s v="USD"/>
    <x v="477"/>
    <n v="1337058000"/>
    <b v="0"/>
    <x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x v="478"/>
    <n v="1529816400"/>
    <b v="0"/>
    <x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x v="1"/>
    <s v="USD"/>
    <x v="479"/>
    <n v="1564894800"/>
    <b v="0"/>
    <x v="0"/>
    <s v="theater/plays"/>
    <x v="3"/>
    <x v="3"/>
  </r>
  <r>
    <n v="512"/>
    <s v="Williams-Walsh"/>
    <s v="Organized explicit core"/>
    <n v="9100"/>
    <n v="12678"/>
    <n v="139.31868131868131"/>
    <x v="1"/>
    <n v="239"/>
    <x v="1"/>
    <s v="USD"/>
    <x v="480"/>
    <n v="1404622800"/>
    <b v="0"/>
    <x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x v="180"/>
    <n v="1284181200"/>
    <b v="0"/>
    <x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x v="481"/>
    <n v="1386741600"/>
    <b v="0"/>
    <x v="1"/>
    <s v="music/rock"/>
    <x v="1"/>
    <x v="1"/>
  </r>
  <r>
    <n v="515"/>
    <s v="Cox LLC"/>
    <s v="Phased 24hour flexibility"/>
    <n v="8600"/>
    <n v="4797"/>
    <n v="55.779069767441861"/>
    <x v="0"/>
    <n v="133"/>
    <x v="0"/>
    <s v="CAD"/>
    <x v="482"/>
    <n v="1324792800"/>
    <b v="0"/>
    <x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x v="194"/>
    <n v="1284354000"/>
    <b v="0"/>
    <x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x v="1"/>
    <s v="USD"/>
    <x v="483"/>
    <n v="1494392400"/>
    <b v="0"/>
    <x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x v="484"/>
    <n v="1519538400"/>
    <b v="0"/>
    <x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x v="1"/>
    <s v="USD"/>
    <x v="355"/>
    <n v="1421906400"/>
    <b v="0"/>
    <x v="1"/>
    <s v="music/rock"/>
    <x v="1"/>
    <x v="1"/>
  </r>
  <r>
    <n v="520"/>
    <s v="Frederick, Jenkins and Collins"/>
    <s v="Organic radical collaboration"/>
    <n v="800"/>
    <n v="3406"/>
    <n v="425.75"/>
    <x v="1"/>
    <n v="32"/>
    <x v="1"/>
    <s v="USD"/>
    <x v="485"/>
    <n v="1555909200"/>
    <b v="0"/>
    <x v="0"/>
    <s v="theater/plays"/>
    <x v="3"/>
    <x v="3"/>
  </r>
  <r>
    <n v="521"/>
    <s v="Wilson Ltd"/>
    <s v="Function-based multi-state software"/>
    <n v="7600"/>
    <n v="11061"/>
    <n v="145.53947368421052"/>
    <x v="1"/>
    <n v="369"/>
    <x v="1"/>
    <s v="USD"/>
    <x v="486"/>
    <n v="1472446800"/>
    <b v="0"/>
    <x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x v="487"/>
    <n v="1342328400"/>
    <b v="0"/>
    <x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x v="488"/>
    <n v="1268114400"/>
    <b v="0"/>
    <x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x v="489"/>
    <n v="1273381200"/>
    <b v="0"/>
    <x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x v="490"/>
    <n v="1290837600"/>
    <b v="0"/>
    <x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x v="312"/>
    <n v="1454306400"/>
    <b v="0"/>
    <x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x v="491"/>
    <n v="1457762400"/>
    <b v="0"/>
    <x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x v="4"/>
    <s v="GBP"/>
    <x v="492"/>
    <n v="1389074400"/>
    <b v="0"/>
    <x v="0"/>
    <s v="music/indie rock"/>
    <x v="1"/>
    <x v="7"/>
  </r>
  <r>
    <n v="529"/>
    <s v="Gallegos Inc"/>
    <s v="Seamless logistical encryption"/>
    <n v="5100"/>
    <n v="574"/>
    <n v="11.254901960784313"/>
    <x v="0"/>
    <n v="9"/>
    <x v="1"/>
    <s v="USD"/>
    <x v="493"/>
    <n v="1402117200"/>
    <b v="0"/>
    <x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x v="494"/>
    <n v="1284440400"/>
    <b v="0"/>
    <x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x v="495"/>
    <n v="1388988000"/>
    <b v="0"/>
    <x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x v="496"/>
    <n v="1516946400"/>
    <b v="0"/>
    <x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x v="497"/>
    <n v="1377752400"/>
    <b v="0"/>
    <x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x v="498"/>
    <n v="1534568400"/>
    <b v="0"/>
    <x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x v="6"/>
    <s v="EUR"/>
    <x v="499"/>
    <n v="1528606800"/>
    <b v="0"/>
    <x v="1"/>
    <s v="theater/plays"/>
    <x v="3"/>
    <x v="3"/>
  </r>
  <r>
    <n v="536"/>
    <s v="Shannon-Olson"/>
    <s v="Enhanced methodical middleware"/>
    <n v="9800"/>
    <n v="14697"/>
    <n v="149.96938775510205"/>
    <x v="1"/>
    <n v="140"/>
    <x v="6"/>
    <s v="EUR"/>
    <x v="500"/>
    <n v="1284872400"/>
    <b v="0"/>
    <x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x v="501"/>
    <n v="1537592400"/>
    <b v="1"/>
    <x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x v="502"/>
    <n v="1381208400"/>
    <b v="0"/>
    <x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x v="503"/>
    <n v="1562475600"/>
    <b v="0"/>
    <x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x v="1"/>
    <s v="USD"/>
    <x v="504"/>
    <n v="1527397200"/>
    <b v="0"/>
    <x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x v="505"/>
    <n v="1436158800"/>
    <b v="0"/>
    <x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x v="4"/>
    <s v="GBP"/>
    <x v="506"/>
    <n v="1456034400"/>
    <b v="0"/>
    <x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x v="507"/>
    <n v="1380171600"/>
    <b v="0"/>
    <x v="0"/>
    <s v="games/video games"/>
    <x v="6"/>
    <x v="11"/>
  </r>
  <r>
    <n v="544"/>
    <s v="Taylor Inc"/>
    <s v="Public-key 3rdgeneration system engine"/>
    <n v="2800"/>
    <n v="7742"/>
    <n v="276.5"/>
    <x v="1"/>
    <n v="84"/>
    <x v="1"/>
    <s v="USD"/>
    <x v="508"/>
    <n v="1453356000"/>
    <b v="0"/>
    <x v="0"/>
    <s v="music/rock"/>
    <x v="1"/>
    <x v="1"/>
  </r>
  <r>
    <n v="545"/>
    <s v="Deleon and Sons"/>
    <s v="Organized value-added access"/>
    <n v="184800"/>
    <n v="164109"/>
    <n v="88.803571428571431"/>
    <x v="0"/>
    <n v="2690"/>
    <x v="1"/>
    <s v="USD"/>
    <x v="509"/>
    <n v="1578981600"/>
    <b v="0"/>
    <x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x v="510"/>
    <n v="1537419600"/>
    <b v="0"/>
    <x v="1"/>
    <s v="theater/plays"/>
    <x v="3"/>
    <x v="3"/>
  </r>
  <r>
    <n v="547"/>
    <s v="Hardin-Dixon"/>
    <s v="Focused solution-oriented matrix"/>
    <n v="1300"/>
    <n v="12597"/>
    <n v="969"/>
    <x v="1"/>
    <n v="156"/>
    <x v="1"/>
    <s v="USD"/>
    <x v="511"/>
    <n v="1423202400"/>
    <b v="0"/>
    <x v="0"/>
    <s v="film &amp; video/drama"/>
    <x v="4"/>
    <x v="6"/>
  </r>
  <r>
    <n v="548"/>
    <s v="York-Pitts"/>
    <s v="Monitored discrete toolset"/>
    <n v="66100"/>
    <n v="179074"/>
    <n v="270.91376701966715"/>
    <x v="1"/>
    <n v="2985"/>
    <x v="1"/>
    <s v="USD"/>
    <x v="512"/>
    <n v="1460610000"/>
    <b v="0"/>
    <x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x v="513"/>
    <n v="1370494800"/>
    <b v="0"/>
    <x v="0"/>
    <s v="technology/wearables"/>
    <x v="2"/>
    <x v="8"/>
  </r>
  <r>
    <n v="550"/>
    <s v="Morrison-Henderson"/>
    <s v="De-engineered disintermediate encoding"/>
    <n v="100"/>
    <n v="4"/>
    <n v="4"/>
    <x v="3"/>
    <n v="1"/>
    <x v="5"/>
    <s v="CHF"/>
    <x v="514"/>
    <n v="1332306000"/>
    <b v="0"/>
    <x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x v="515"/>
    <n v="1422511200"/>
    <b v="0"/>
    <x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x v="516"/>
    <n v="1480312800"/>
    <b v="0"/>
    <x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x v="517"/>
    <n v="1294034400"/>
    <b v="0"/>
    <x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x v="518"/>
    <n v="1482645600"/>
    <b v="0"/>
    <x v="0"/>
    <s v="music/indie rock"/>
    <x v="1"/>
    <x v="7"/>
  </r>
  <r>
    <n v="555"/>
    <s v="Anderson Group"/>
    <s v="Organic maximized database"/>
    <n v="6300"/>
    <n v="14089"/>
    <n v="223.63492063492063"/>
    <x v="1"/>
    <n v="135"/>
    <x v="3"/>
    <s v="DKK"/>
    <x v="519"/>
    <n v="1399093200"/>
    <b v="0"/>
    <x v="0"/>
    <s v="music/rock"/>
    <x v="1"/>
    <x v="1"/>
  </r>
  <r>
    <n v="556"/>
    <s v="Smith and Sons"/>
    <s v="Grass-roots 24/7 attitude"/>
    <n v="5200"/>
    <n v="12467"/>
    <n v="239.75"/>
    <x v="1"/>
    <n v="122"/>
    <x v="1"/>
    <s v="USD"/>
    <x v="520"/>
    <n v="1315890000"/>
    <b v="0"/>
    <x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x v="1"/>
    <s v="USD"/>
    <x v="521"/>
    <n v="1444021200"/>
    <b v="0"/>
    <x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x v="1"/>
    <s v="USD"/>
    <x v="522"/>
    <n v="1460005200"/>
    <b v="0"/>
    <x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x v="523"/>
    <n v="1470718800"/>
    <b v="0"/>
    <x v="0"/>
    <s v="theater/plays"/>
    <x v="3"/>
    <x v="3"/>
  </r>
  <r>
    <n v="560"/>
    <s v="Hunt LLC"/>
    <s v="Re-engineered radical policy"/>
    <n v="20000"/>
    <n v="158832"/>
    <n v="794.16"/>
    <x v="1"/>
    <n v="3177"/>
    <x v="1"/>
    <s v="USD"/>
    <x v="524"/>
    <n v="1325052000"/>
    <b v="0"/>
    <x v="0"/>
    <s v="film &amp; video/animation"/>
    <x v="4"/>
    <x v="10"/>
  </r>
  <r>
    <n v="561"/>
    <s v="Fowler-Smith"/>
    <s v="Down-sized logistical adapter"/>
    <n v="3000"/>
    <n v="11091"/>
    <n v="369.7"/>
    <x v="1"/>
    <n v="198"/>
    <x v="5"/>
    <s v="CHF"/>
    <x v="525"/>
    <n v="1319000400"/>
    <b v="0"/>
    <x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x v="188"/>
    <n v="1552539600"/>
    <b v="0"/>
    <x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x v="526"/>
    <n v="1543816800"/>
    <b v="0"/>
    <x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x v="527"/>
    <n v="1427086800"/>
    <b v="0"/>
    <x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x v="528"/>
    <n v="1323064800"/>
    <b v="0"/>
    <x v="0"/>
    <s v="theater/plays"/>
    <x v="3"/>
    <x v="3"/>
  </r>
  <r>
    <n v="566"/>
    <s v="Webb-Smith"/>
    <s v="Advanced content-based installation"/>
    <n v="9300"/>
    <n v="4124"/>
    <n v="44.344086021505376"/>
    <x v="0"/>
    <n v="37"/>
    <x v="1"/>
    <s v="USD"/>
    <x v="522"/>
    <n v="1458277200"/>
    <b v="0"/>
    <x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x v="1"/>
    <s v="USD"/>
    <x v="529"/>
    <n v="1405141200"/>
    <b v="0"/>
    <x v="0"/>
    <s v="music/rock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x v="530"/>
    <n v="1283058000"/>
    <b v="0"/>
    <x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x v="531"/>
    <n v="1295762400"/>
    <b v="0"/>
    <x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x v="515"/>
    <n v="1419573600"/>
    <b v="0"/>
    <x v="1"/>
    <s v="music/rock"/>
    <x v="1"/>
    <x v="1"/>
  </r>
  <r>
    <n v="571"/>
    <s v="Wilson and Sons"/>
    <s v="Monitored grid-enabled model"/>
    <n v="3500"/>
    <n v="3295"/>
    <n v="94.142857142857139"/>
    <x v="0"/>
    <n v="35"/>
    <x v="6"/>
    <s v="EUR"/>
    <x v="532"/>
    <n v="1438750800"/>
    <b v="0"/>
    <x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x v="1"/>
    <s v="USD"/>
    <x v="533"/>
    <n v="1444798800"/>
    <b v="0"/>
    <x v="1"/>
    <s v="music/rock"/>
    <x v="1"/>
    <x v="1"/>
  </r>
  <r>
    <n v="573"/>
    <s v="Valenzuela-Cook"/>
    <s v="Total incremental productivity"/>
    <n v="6700"/>
    <n v="7496"/>
    <n v="111.88059701492537"/>
    <x v="1"/>
    <n v="300"/>
    <x v="1"/>
    <s v="USD"/>
    <x v="409"/>
    <n v="1399179600"/>
    <b v="0"/>
    <x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x v="1"/>
    <s v="USD"/>
    <x v="534"/>
    <n v="1576562400"/>
    <b v="0"/>
    <x v="1"/>
    <s v="food/food trucks"/>
    <x v="0"/>
    <x v="0"/>
  </r>
  <r>
    <n v="575"/>
    <s v="Fuentes LLC"/>
    <s v="Universal zero-defect concept"/>
    <n v="83300"/>
    <n v="52421"/>
    <n v="62.930372148859547"/>
    <x v="0"/>
    <n v="558"/>
    <x v="1"/>
    <s v="USD"/>
    <x v="53"/>
    <n v="1400821200"/>
    <b v="0"/>
    <x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x v="535"/>
    <n v="1510984800"/>
    <b v="0"/>
    <x v="0"/>
    <s v="theater/plays"/>
    <x v="3"/>
    <x v="3"/>
  </r>
  <r>
    <n v="577"/>
    <s v="Stevens Inc"/>
    <s v="Adaptive 24hour projection"/>
    <n v="8200"/>
    <n v="1546"/>
    <n v="18.853658536585368"/>
    <x v="3"/>
    <n v="37"/>
    <x v="1"/>
    <s v="USD"/>
    <x v="536"/>
    <n v="1302066000"/>
    <b v="0"/>
    <x v="0"/>
    <s v="music/jazz"/>
    <x v="1"/>
    <x v="17"/>
  </r>
  <r>
    <n v="578"/>
    <s v="Martinez-Johnson"/>
    <s v="Sharable radical toolset"/>
    <n v="96500"/>
    <n v="16168"/>
    <n v="16.754404145077721"/>
    <x v="0"/>
    <n v="245"/>
    <x v="1"/>
    <s v="USD"/>
    <x v="537"/>
    <n v="1322978400"/>
    <b v="0"/>
    <x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x v="1"/>
    <s v="USD"/>
    <x v="538"/>
    <n v="1313730000"/>
    <b v="0"/>
    <x v="0"/>
    <s v="music/jazz"/>
    <x v="1"/>
    <x v="17"/>
  </r>
  <r>
    <n v="580"/>
    <s v="Perez PLC"/>
    <s v="Seamless 6thgeneration extranet"/>
    <n v="43800"/>
    <n v="149578"/>
    <n v="341.5022831050228"/>
    <x v="1"/>
    <n v="3116"/>
    <x v="1"/>
    <s v="USD"/>
    <x v="539"/>
    <n v="1394085600"/>
    <b v="0"/>
    <x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x v="540"/>
    <n v="1305349200"/>
    <b v="0"/>
    <x v="0"/>
    <s v="technology/web"/>
    <x v="2"/>
    <x v="2"/>
  </r>
  <r>
    <n v="582"/>
    <s v="Pineda Ltd"/>
    <s v="Cross-group global system engine"/>
    <n v="8700"/>
    <n v="4531"/>
    <n v="52.080459770114942"/>
    <x v="0"/>
    <n v="42"/>
    <x v="1"/>
    <s v="USD"/>
    <x v="505"/>
    <n v="1434344400"/>
    <b v="0"/>
    <x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x v="541"/>
    <n v="1331186400"/>
    <b v="0"/>
    <x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x v="542"/>
    <n v="1336539600"/>
    <b v="0"/>
    <x v="0"/>
    <s v="technology/web"/>
    <x v="2"/>
    <x v="2"/>
  </r>
  <r>
    <n v="585"/>
    <s v="Pugh LLC"/>
    <s v="Reactive analyzing function"/>
    <n v="8900"/>
    <n v="13065"/>
    <n v="146.79775280898878"/>
    <x v="1"/>
    <n v="136"/>
    <x v="1"/>
    <s v="USD"/>
    <x v="543"/>
    <n v="1269752400"/>
    <b v="0"/>
    <x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x v="1"/>
    <s v="USD"/>
    <x v="544"/>
    <n v="1291615200"/>
    <b v="0"/>
    <x v="0"/>
    <s v="music/rock"/>
    <x v="1"/>
    <x v="1"/>
  </r>
  <r>
    <n v="587"/>
    <s v="Williams-Santos"/>
    <s v="Open-source analyzing monitoring"/>
    <n v="9400"/>
    <n v="6852"/>
    <n v="72.893617021276597"/>
    <x v="0"/>
    <n v="156"/>
    <x v="0"/>
    <s v="CAD"/>
    <x v="35"/>
    <n v="1552366800"/>
    <b v="0"/>
    <x v="1"/>
    <s v="food/food trucks"/>
    <x v="0"/>
    <x v="0"/>
  </r>
  <r>
    <n v="588"/>
    <s v="Weber Inc"/>
    <s v="Up-sized discrete firmware"/>
    <n v="157600"/>
    <n v="124517"/>
    <n v="79.008248730964468"/>
    <x v="0"/>
    <n v="1368"/>
    <x v="4"/>
    <s v="GBP"/>
    <x v="152"/>
    <n v="1272171600"/>
    <b v="0"/>
    <x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x v="545"/>
    <n v="1436677200"/>
    <b v="0"/>
    <x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x v="2"/>
    <s v="AUD"/>
    <x v="546"/>
    <n v="1420092000"/>
    <b v="0"/>
    <x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x v="1"/>
    <s v="USD"/>
    <x v="547"/>
    <n v="1279947600"/>
    <b v="0"/>
    <x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x v="548"/>
    <n v="1402203600"/>
    <b v="0"/>
    <x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x v="549"/>
    <n v="1396933200"/>
    <b v="0"/>
    <x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x v="550"/>
    <n v="1467262800"/>
    <b v="0"/>
    <x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x v="551"/>
    <n v="1270530000"/>
    <b v="0"/>
    <x v="1"/>
    <s v="theater/plays"/>
    <x v="3"/>
    <x v="3"/>
  </r>
  <r>
    <n v="596"/>
    <s v="Becker-Scott"/>
    <s v="Managed optimizing archive"/>
    <n v="7900"/>
    <n v="7875"/>
    <n v="99.683544303797461"/>
    <x v="0"/>
    <n v="183"/>
    <x v="1"/>
    <s v="USD"/>
    <x v="552"/>
    <n v="1457762400"/>
    <b v="0"/>
    <x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x v="462"/>
    <n v="1575525600"/>
    <b v="0"/>
    <x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x v="553"/>
    <n v="1279083600"/>
    <b v="0"/>
    <x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x v="554"/>
    <n v="1424412000"/>
    <b v="0"/>
    <x v="0"/>
    <s v="film &amp; video/documentary"/>
    <x v="4"/>
    <x v="4"/>
  </r>
  <r>
    <n v="600"/>
    <s v="Brown-George"/>
    <s v="Cross-platform tertiary array"/>
    <n v="100"/>
    <n v="5"/>
    <n v="5"/>
    <x v="0"/>
    <n v="1"/>
    <x v="4"/>
    <s v="GBP"/>
    <x v="555"/>
    <n v="1376197200"/>
    <b v="0"/>
    <x v="0"/>
    <s v="food/food trucks"/>
    <x v="0"/>
    <x v="0"/>
  </r>
  <r>
    <n v="601"/>
    <s v="Waters and Sons"/>
    <s v="Inverse neutral structure"/>
    <n v="6300"/>
    <n v="13018"/>
    <n v="206.63492063492063"/>
    <x v="1"/>
    <n v="194"/>
    <x v="1"/>
    <s v="USD"/>
    <x v="548"/>
    <n v="1402894800"/>
    <b v="1"/>
    <x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x v="1"/>
    <s v="USD"/>
    <x v="62"/>
    <n v="1434430800"/>
    <b v="0"/>
    <x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x v="556"/>
    <n v="1557896400"/>
    <b v="0"/>
    <x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x v="557"/>
    <n v="1297490400"/>
    <b v="0"/>
    <x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x v="27"/>
    <n v="1447394400"/>
    <b v="0"/>
    <x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x v="4"/>
    <s v="GBP"/>
    <x v="558"/>
    <n v="1458277200"/>
    <b v="0"/>
    <x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x v="559"/>
    <n v="1395723600"/>
    <b v="0"/>
    <x v="0"/>
    <s v="food/food trucks"/>
    <x v="0"/>
    <x v="0"/>
  </r>
  <r>
    <n v="608"/>
    <s v="Johnson Group"/>
    <s v="Compatible full-range leverage"/>
    <n v="3900"/>
    <n v="11075"/>
    <n v="283.97435897435901"/>
    <x v="1"/>
    <n v="316"/>
    <x v="1"/>
    <s v="USD"/>
    <x v="426"/>
    <n v="1552197600"/>
    <b v="0"/>
    <x v="1"/>
    <s v="music/jazz"/>
    <x v="1"/>
    <x v="17"/>
  </r>
  <r>
    <n v="609"/>
    <s v="Rose-Fuller"/>
    <s v="Upgradable holistic system engine"/>
    <n v="10000"/>
    <n v="12042"/>
    <n v="120.41999999999999"/>
    <x v="1"/>
    <n v="117"/>
    <x v="1"/>
    <s v="USD"/>
    <x v="560"/>
    <n v="1549087200"/>
    <b v="0"/>
    <x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x v="561"/>
    <n v="1356847200"/>
    <b v="0"/>
    <x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x v="562"/>
    <n v="1375765200"/>
    <b v="0"/>
    <x v="0"/>
    <s v="theater/plays"/>
    <x v="3"/>
    <x v="3"/>
  </r>
  <r>
    <n v="612"/>
    <s v="Wang, Nguyen and Horton"/>
    <s v="Innovative holistic hub"/>
    <n v="6200"/>
    <n v="8645"/>
    <n v="139.43548387096774"/>
    <x v="1"/>
    <n v="192"/>
    <x v="1"/>
    <s v="USD"/>
    <x v="563"/>
    <n v="1289800800"/>
    <b v="0"/>
    <x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n v="1504501200"/>
    <b v="0"/>
    <x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x v="565"/>
    <n v="1485669600"/>
    <b v="0"/>
    <x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x v="566"/>
    <n v="1462770000"/>
    <b v="0"/>
    <x v="0"/>
    <s v="theater/plays"/>
    <x v="3"/>
    <x v="3"/>
  </r>
  <r>
    <n v="616"/>
    <s v="Burnett-Mora"/>
    <s v="Quality-focused 24/7 superstructure"/>
    <n v="6400"/>
    <n v="12129"/>
    <n v="189.515625"/>
    <x v="1"/>
    <n v="238"/>
    <x v="4"/>
    <s v="GBP"/>
    <x v="567"/>
    <n v="1379739600"/>
    <b v="0"/>
    <x v="1"/>
    <s v="music/indie rock"/>
    <x v="1"/>
    <x v="7"/>
  </r>
  <r>
    <n v="617"/>
    <s v="King LLC"/>
    <s v="Multi-channeled local intranet"/>
    <n v="1400"/>
    <n v="3496"/>
    <n v="249.71428571428572"/>
    <x v="1"/>
    <n v="55"/>
    <x v="1"/>
    <s v="USD"/>
    <x v="568"/>
    <n v="1402722000"/>
    <b v="0"/>
    <x v="0"/>
    <s v="theater/plays"/>
    <x v="3"/>
    <x v="3"/>
  </r>
  <r>
    <n v="618"/>
    <s v="Miller Ltd"/>
    <s v="Open-architected mobile emulation"/>
    <n v="198600"/>
    <n v="97037"/>
    <n v="48.860523665659613"/>
    <x v="0"/>
    <n v="1198"/>
    <x v="1"/>
    <s v="USD"/>
    <x v="569"/>
    <n v="1369285200"/>
    <b v="0"/>
    <x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x v="1"/>
    <s v="USD"/>
    <x v="570"/>
    <n v="1304744400"/>
    <b v="1"/>
    <x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x v="571"/>
    <n v="1468299600"/>
    <b v="0"/>
    <x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x v="572"/>
    <n v="1474174800"/>
    <b v="0"/>
    <x v="0"/>
    <s v="theater/plays"/>
    <x v="3"/>
    <x v="3"/>
  </r>
  <r>
    <n v="622"/>
    <s v="Smith-Smith"/>
    <s v="Total leadingedge neural-net"/>
    <n v="189000"/>
    <n v="5916"/>
    <n v="3.1301587301587301"/>
    <x v="0"/>
    <n v="64"/>
    <x v="1"/>
    <s v="USD"/>
    <x v="573"/>
    <n v="1526014800"/>
    <b v="0"/>
    <x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x v="574"/>
    <n v="1437454800"/>
    <b v="0"/>
    <x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x v="511"/>
    <n v="1422684000"/>
    <b v="0"/>
    <x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x v="575"/>
    <n v="1581314400"/>
    <b v="0"/>
    <x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x v="576"/>
    <n v="1286427600"/>
    <b v="0"/>
    <x v="1"/>
    <s v="theater/plays"/>
    <x v="3"/>
    <x v="3"/>
  </r>
  <r>
    <n v="627"/>
    <s v="Martin, Lee and Armstrong"/>
    <s v="Open-architected incremental ability"/>
    <n v="1600"/>
    <n v="11108"/>
    <n v="694.25"/>
    <x v="1"/>
    <n v="154"/>
    <x v="4"/>
    <s v="GBP"/>
    <x v="577"/>
    <n v="1278738000"/>
    <b v="1"/>
    <x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x v="578"/>
    <n v="1286427600"/>
    <b v="0"/>
    <x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x v="579"/>
    <n v="1467954000"/>
    <b v="0"/>
    <x v="1"/>
    <s v="theater/plays"/>
    <x v="3"/>
    <x v="3"/>
  </r>
  <r>
    <n v="630"/>
    <s v="Patterson-Johnson"/>
    <s v="Grass-roots directional workforce"/>
    <n v="9500"/>
    <n v="5973"/>
    <n v="62.873684210526314"/>
    <x v="3"/>
    <n v="87"/>
    <x v="1"/>
    <s v="USD"/>
    <x v="580"/>
    <n v="1557637200"/>
    <b v="0"/>
    <x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x v="581"/>
    <n v="1553922000"/>
    <b v="0"/>
    <x v="0"/>
    <s v="theater/plays"/>
    <x v="3"/>
    <x v="3"/>
  </r>
  <r>
    <n v="632"/>
    <s v="Parker PLC"/>
    <s v="Reduced interactive matrix"/>
    <n v="72100"/>
    <n v="30902"/>
    <n v="42.859916782246884"/>
    <x v="2"/>
    <n v="278"/>
    <x v="1"/>
    <s v="USD"/>
    <x v="582"/>
    <n v="1416463200"/>
    <b v="0"/>
    <x v="0"/>
    <s v="theater/plays"/>
    <x v="3"/>
    <x v="3"/>
  </r>
  <r>
    <n v="633"/>
    <s v="Yu and Sons"/>
    <s v="Adaptive context-sensitive architecture"/>
    <n v="6700"/>
    <n v="5569"/>
    <n v="83.119402985074629"/>
    <x v="0"/>
    <n v="105"/>
    <x v="1"/>
    <s v="USD"/>
    <x v="336"/>
    <n v="1447221600"/>
    <b v="0"/>
    <x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x v="583"/>
    <n v="1491627600"/>
    <b v="0"/>
    <x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x v="1"/>
    <s v="USD"/>
    <x v="584"/>
    <n v="1363150800"/>
    <b v="0"/>
    <x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x v="3"/>
    <s v="DKK"/>
    <x v="585"/>
    <n v="1330754400"/>
    <b v="0"/>
    <x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x v="1"/>
    <s v="USD"/>
    <x v="586"/>
    <n v="1479794400"/>
    <b v="0"/>
    <x v="0"/>
    <s v="theater/plays"/>
    <x v="3"/>
    <x v="3"/>
  </r>
  <r>
    <n v="638"/>
    <s v="Weaver Ltd"/>
    <s v="Monitored 24/7 approach"/>
    <n v="81600"/>
    <n v="9318"/>
    <n v="11.419117647058824"/>
    <x v="0"/>
    <n v="94"/>
    <x v="1"/>
    <s v="USD"/>
    <x v="587"/>
    <n v="1281243600"/>
    <b v="0"/>
    <x v="1"/>
    <s v="theater/plays"/>
    <x v="3"/>
    <x v="3"/>
  </r>
  <r>
    <n v="639"/>
    <s v="Barnes-Williams"/>
    <s v="Upgradable explicit forecast"/>
    <n v="8600"/>
    <n v="4832"/>
    <n v="56.186046511627907"/>
    <x v="2"/>
    <n v="45"/>
    <x v="1"/>
    <s v="USD"/>
    <x v="588"/>
    <n v="1532754000"/>
    <b v="0"/>
    <x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x v="589"/>
    <n v="1453356000"/>
    <b v="0"/>
    <x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x v="590"/>
    <n v="1489986000"/>
    <b v="0"/>
    <x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x v="591"/>
    <n v="1545804000"/>
    <b v="0"/>
    <x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x v="1"/>
    <s v="USD"/>
    <x v="592"/>
    <n v="1489899600"/>
    <b v="0"/>
    <x v="0"/>
    <s v="theater/plays"/>
    <x v="3"/>
    <x v="3"/>
  </r>
  <r>
    <n v="644"/>
    <s v="Peters-Nelson"/>
    <s v="Distributed real-time algorithm"/>
    <n v="169400"/>
    <n v="81984"/>
    <n v="48.396694214876035"/>
    <x v="0"/>
    <n v="2928"/>
    <x v="0"/>
    <s v="CAD"/>
    <x v="593"/>
    <n v="1546495200"/>
    <b v="0"/>
    <x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x v="594"/>
    <n v="1539752400"/>
    <b v="0"/>
    <x v="1"/>
    <s v="music/rock"/>
    <x v="1"/>
    <x v="1"/>
  </r>
  <r>
    <n v="646"/>
    <s v="Robinson Group"/>
    <s v="Switchable reciprocal middleware"/>
    <n v="98700"/>
    <n v="87448"/>
    <n v="88.599797365754824"/>
    <x v="0"/>
    <n v="2915"/>
    <x v="1"/>
    <s v="USD"/>
    <x v="595"/>
    <n v="1364101200"/>
    <b v="0"/>
    <x v="0"/>
    <s v="games/video games"/>
    <x v="6"/>
    <x v="11"/>
  </r>
  <r>
    <n v="647"/>
    <s v="Jordan-Wolfe"/>
    <s v="Inverse multimedia Graphic Interface"/>
    <n v="4500"/>
    <n v="1863"/>
    <n v="41.4"/>
    <x v="0"/>
    <n v="18"/>
    <x v="1"/>
    <s v="USD"/>
    <x v="596"/>
    <n v="1525323600"/>
    <b v="0"/>
    <x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x v="1"/>
    <s v="USD"/>
    <x v="597"/>
    <n v="1500872400"/>
    <b v="1"/>
    <x v="0"/>
    <s v="food/food trucks"/>
    <x v="0"/>
    <x v="0"/>
  </r>
  <r>
    <n v="649"/>
    <s v="Yang and Sons"/>
    <s v="Reactive 6thgeneration hub"/>
    <n v="121700"/>
    <n v="59003"/>
    <n v="48.482333607230892"/>
    <x v="0"/>
    <n v="602"/>
    <x v="5"/>
    <s v="CHF"/>
    <x v="598"/>
    <n v="1288501200"/>
    <b v="1"/>
    <x v="1"/>
    <s v="theater/plays"/>
    <x v="3"/>
    <x v="3"/>
  </r>
  <r>
    <n v="650"/>
    <s v="Wilson, Wilson and Mathis"/>
    <s v="Optional asymmetric success"/>
    <n v="100"/>
    <n v="2"/>
    <n v="2"/>
    <x v="0"/>
    <n v="1"/>
    <x v="1"/>
    <s v="USD"/>
    <x v="599"/>
    <n v="1407128400"/>
    <b v="0"/>
    <x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x v="600"/>
    <n v="1394344800"/>
    <b v="0"/>
    <x v="0"/>
    <s v="film &amp; video/shorts"/>
    <x v="4"/>
    <x v="12"/>
  </r>
  <r>
    <n v="652"/>
    <s v="Cisneros Ltd"/>
    <s v="Vision-oriented regional hub"/>
    <n v="10000"/>
    <n v="12684"/>
    <n v="126.84"/>
    <x v="1"/>
    <n v="409"/>
    <x v="1"/>
    <s v="USD"/>
    <x v="601"/>
    <n v="1474088400"/>
    <b v="0"/>
    <x v="0"/>
    <s v="technology/web"/>
    <x v="2"/>
    <x v="2"/>
  </r>
  <r>
    <n v="653"/>
    <s v="Williams-Jones"/>
    <s v="Monitored incremental info-mediaries"/>
    <n v="600"/>
    <n v="14033"/>
    <n v="2338.833333333333"/>
    <x v="1"/>
    <n v="234"/>
    <x v="1"/>
    <s v="USD"/>
    <x v="602"/>
    <n v="1460264400"/>
    <b v="0"/>
    <x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x v="335"/>
    <n v="1440824400"/>
    <b v="0"/>
    <x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x v="603"/>
    <n v="1489554000"/>
    <b v="1"/>
    <x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x v="604"/>
    <n v="1514872800"/>
    <b v="0"/>
    <x v="0"/>
    <s v="food/food trucks"/>
    <x v="0"/>
    <x v="0"/>
  </r>
  <r>
    <n v="657"/>
    <s v="Russo, Kim and Mccoy"/>
    <s v="Balanced optimal hardware"/>
    <n v="10000"/>
    <n v="824"/>
    <n v="8.24"/>
    <x v="0"/>
    <n v="14"/>
    <x v="1"/>
    <s v="USD"/>
    <x v="605"/>
    <n v="1515736800"/>
    <b v="0"/>
    <x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x v="606"/>
    <n v="1442898000"/>
    <b v="0"/>
    <x v="0"/>
    <s v="music/rock"/>
    <x v="1"/>
    <x v="1"/>
  </r>
  <r>
    <n v="659"/>
    <s v="Bailey and Sons"/>
    <s v="Grass-roots dynamic emulation"/>
    <n v="120700"/>
    <n v="57010"/>
    <n v="47.232808616404313"/>
    <x v="0"/>
    <n v="750"/>
    <x v="4"/>
    <s v="GBP"/>
    <x v="65"/>
    <n v="1296194400"/>
    <b v="0"/>
    <x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x v="1"/>
    <s v="USD"/>
    <x v="607"/>
    <n v="1440910800"/>
    <b v="1"/>
    <x v="0"/>
    <s v="theater/plays"/>
    <x v="3"/>
    <x v="3"/>
  </r>
  <r>
    <n v="661"/>
    <s v="Smith Group"/>
    <s v="Right-sized secondary challenge"/>
    <n v="106800"/>
    <n v="57872"/>
    <n v="54.187265917603"/>
    <x v="0"/>
    <n v="752"/>
    <x v="3"/>
    <s v="DKK"/>
    <x v="608"/>
    <n v="1335502800"/>
    <b v="0"/>
    <x v="0"/>
    <s v="music/jazz"/>
    <x v="1"/>
    <x v="17"/>
  </r>
  <r>
    <n v="662"/>
    <s v="Murphy-Farrell"/>
    <s v="Implemented exuding software"/>
    <n v="9100"/>
    <n v="8906"/>
    <n v="97.868131868131869"/>
    <x v="0"/>
    <n v="131"/>
    <x v="1"/>
    <s v="USD"/>
    <x v="609"/>
    <n v="1544680800"/>
    <b v="0"/>
    <x v="0"/>
    <s v="theater/plays"/>
    <x v="3"/>
    <x v="3"/>
  </r>
  <r>
    <n v="663"/>
    <s v="Everett-Wolfe"/>
    <s v="Total optimizing software"/>
    <n v="10000"/>
    <n v="7724"/>
    <n v="77.239999999999995"/>
    <x v="0"/>
    <n v="87"/>
    <x v="1"/>
    <s v="USD"/>
    <x v="610"/>
    <n v="1288414800"/>
    <b v="0"/>
    <x v="0"/>
    <s v="theater/plays"/>
    <x v="3"/>
    <x v="3"/>
  </r>
  <r>
    <n v="664"/>
    <s v="Young PLC"/>
    <s v="Optional maximized attitude"/>
    <n v="79400"/>
    <n v="26571"/>
    <n v="33.464735516372798"/>
    <x v="0"/>
    <n v="1063"/>
    <x v="1"/>
    <s v="USD"/>
    <x v="541"/>
    <n v="1330581600"/>
    <b v="0"/>
    <x v="0"/>
    <s v="music/jazz"/>
    <x v="1"/>
    <x v="17"/>
  </r>
  <r>
    <n v="665"/>
    <s v="Park-Goodman"/>
    <s v="Customer-focused impactful extranet"/>
    <n v="5100"/>
    <n v="12219"/>
    <n v="239.58823529411765"/>
    <x v="1"/>
    <n v="272"/>
    <x v="1"/>
    <s v="USD"/>
    <x v="611"/>
    <n v="1311397200"/>
    <b v="0"/>
    <x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x v="1"/>
    <s v="USD"/>
    <x v="612"/>
    <n v="1378357200"/>
    <b v="0"/>
    <x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x v="613"/>
    <n v="1411102800"/>
    <b v="0"/>
    <x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x v="614"/>
    <n v="1344834000"/>
    <b v="0"/>
    <x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x v="615"/>
    <n v="1499230800"/>
    <b v="0"/>
    <x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x v="90"/>
    <n v="1457416800"/>
    <b v="0"/>
    <x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x v="616"/>
    <n v="1280898000"/>
    <b v="0"/>
    <x v="1"/>
    <s v="theater/plays"/>
    <x v="3"/>
    <x v="3"/>
  </r>
  <r>
    <n v="672"/>
    <s v="Kelly-Colon"/>
    <s v="Stand-alone grid-enabled leverage"/>
    <n v="197900"/>
    <n v="110689"/>
    <n v="55.931783729156137"/>
    <x v="0"/>
    <n v="4428"/>
    <x v="2"/>
    <s v="AUD"/>
    <x v="617"/>
    <n v="1522472400"/>
    <b v="0"/>
    <x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x v="618"/>
    <n v="1462510800"/>
    <b v="0"/>
    <x v="0"/>
    <s v="music/indie rock"/>
    <x v="1"/>
    <x v="7"/>
  </r>
  <r>
    <n v="674"/>
    <s v="Sanchez Ltd"/>
    <s v="Up-sized 24hour instruction set"/>
    <n v="170700"/>
    <n v="57250"/>
    <n v="33.53837141183363"/>
    <x v="3"/>
    <n v="1218"/>
    <x v="1"/>
    <s v="USD"/>
    <x v="619"/>
    <n v="1317790800"/>
    <b v="0"/>
    <x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x v="1"/>
    <s v="USD"/>
    <x v="620"/>
    <n v="1568782800"/>
    <b v="0"/>
    <x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x v="621"/>
    <n v="1349413200"/>
    <b v="0"/>
    <x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x v="1"/>
    <s v="USD"/>
    <x v="622"/>
    <n v="1472446800"/>
    <b v="0"/>
    <x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x v="35"/>
    <n v="1548050400"/>
    <b v="0"/>
    <x v="0"/>
    <s v="film &amp; video/drama"/>
    <x v="4"/>
    <x v="6"/>
  </r>
  <r>
    <n v="679"/>
    <s v="Davis Ltd"/>
    <s v="Synchronized motivating solution"/>
    <n v="1400"/>
    <n v="14511"/>
    <n v="1036.5"/>
    <x v="1"/>
    <n v="363"/>
    <x v="1"/>
    <s v="USD"/>
    <x v="623"/>
    <n v="1571806800"/>
    <b v="0"/>
    <x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x v="624"/>
    <n v="1576476000"/>
    <b v="0"/>
    <x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x v="625"/>
    <n v="1324965600"/>
    <b v="0"/>
    <x v="0"/>
    <s v="theater/plays"/>
    <x v="3"/>
    <x v="3"/>
  </r>
  <r>
    <n v="682"/>
    <s v="Nguyen and Sons"/>
    <s v="Compatible 5thgeneration concept"/>
    <n v="5400"/>
    <n v="8109"/>
    <n v="150.16666666666666"/>
    <x v="1"/>
    <n v="103"/>
    <x v="1"/>
    <s v="USD"/>
    <x v="626"/>
    <n v="1387519200"/>
    <b v="0"/>
    <x v="0"/>
    <s v="theater/plays"/>
    <x v="3"/>
    <x v="3"/>
  </r>
  <r>
    <n v="683"/>
    <s v="Jones PLC"/>
    <s v="Virtual systemic intranet"/>
    <n v="2300"/>
    <n v="8244"/>
    <n v="358.43478260869563"/>
    <x v="1"/>
    <n v="147"/>
    <x v="1"/>
    <s v="USD"/>
    <x v="627"/>
    <n v="1537246800"/>
    <b v="0"/>
    <x v="0"/>
    <s v="theater/plays"/>
    <x v="3"/>
    <x v="3"/>
  </r>
  <r>
    <n v="684"/>
    <s v="Gilmore LLC"/>
    <s v="Optimized systemic algorithm"/>
    <n v="1400"/>
    <n v="7600"/>
    <n v="542.85714285714289"/>
    <x v="1"/>
    <n v="110"/>
    <x v="0"/>
    <s v="CAD"/>
    <x v="628"/>
    <n v="1279515600"/>
    <b v="0"/>
    <x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x v="0"/>
    <s v="CAD"/>
    <x v="629"/>
    <n v="1442379600"/>
    <b v="0"/>
    <x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x v="630"/>
    <n v="1523077200"/>
    <b v="0"/>
    <x v="0"/>
    <s v="technology/wearables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n v="1489554000"/>
    <b v="0"/>
    <x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x v="632"/>
    <n v="1548482400"/>
    <b v="0"/>
    <x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x v="1"/>
    <s v="USD"/>
    <x v="633"/>
    <n v="1384063200"/>
    <b v="0"/>
    <x v="0"/>
    <s v="technology/web"/>
    <x v="2"/>
    <x v="2"/>
  </r>
  <r>
    <n v="690"/>
    <s v="Walsh-Watts"/>
    <s v="Polarized actuating implementation"/>
    <n v="3600"/>
    <n v="8158"/>
    <n v="226.61111111111109"/>
    <x v="1"/>
    <n v="190"/>
    <x v="1"/>
    <s v="USD"/>
    <x v="634"/>
    <n v="1322892000"/>
    <b v="0"/>
    <x v="1"/>
    <s v="film &amp; video/documentary"/>
    <x v="4"/>
    <x v="4"/>
  </r>
  <r>
    <n v="691"/>
    <s v="Ray, Li and Li"/>
    <s v="Front-line disintermediate hub"/>
    <n v="5000"/>
    <n v="7119"/>
    <n v="142.38"/>
    <x v="1"/>
    <n v="237"/>
    <x v="1"/>
    <s v="USD"/>
    <x v="635"/>
    <n v="1350709200"/>
    <b v="1"/>
    <x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x v="4"/>
    <s v="GBP"/>
    <x v="636"/>
    <n v="1564203600"/>
    <b v="0"/>
    <x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x v="637"/>
    <n v="1509685200"/>
    <b v="0"/>
    <x v="0"/>
    <s v="theater/plays"/>
    <x v="3"/>
    <x v="3"/>
  </r>
  <r>
    <n v="694"/>
    <s v="Mora-Bradley"/>
    <s v="Programmable tangible ability"/>
    <n v="9100"/>
    <n v="7656"/>
    <n v="84.131868131868131"/>
    <x v="0"/>
    <n v="79"/>
    <x v="1"/>
    <s v="USD"/>
    <x v="638"/>
    <n v="1514959200"/>
    <b v="0"/>
    <x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x v="639"/>
    <n v="1448863200"/>
    <b v="1"/>
    <x v="0"/>
    <s v="music/rock"/>
    <x v="1"/>
    <x v="1"/>
  </r>
  <r>
    <n v="696"/>
    <s v="Lopez, Reid and Johnson"/>
    <s v="Total real-time hardware"/>
    <n v="164100"/>
    <n v="96888"/>
    <n v="59.042047531992694"/>
    <x v="0"/>
    <n v="889"/>
    <x v="1"/>
    <s v="USD"/>
    <x v="640"/>
    <n v="1429592400"/>
    <b v="0"/>
    <x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x v="641"/>
    <n v="1522645200"/>
    <b v="0"/>
    <x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x v="642"/>
    <n v="1323324000"/>
    <b v="0"/>
    <x v="0"/>
    <s v="technology/wearables"/>
    <x v="2"/>
    <x v="8"/>
  </r>
  <r>
    <n v="699"/>
    <s v="King Inc"/>
    <s v="Ergonomic dedicated focus group"/>
    <n v="7400"/>
    <n v="6245"/>
    <n v="84.391891891891888"/>
    <x v="0"/>
    <n v="56"/>
    <x v="1"/>
    <s v="USD"/>
    <x v="230"/>
    <n v="1561525200"/>
    <b v="0"/>
    <x v="0"/>
    <s v="film &amp; video/drama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n v="1265695200"/>
    <b v="0"/>
    <x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x v="1"/>
    <s v="USD"/>
    <x v="643"/>
    <n v="1301806800"/>
    <b v="1"/>
    <x v="0"/>
    <s v="theater/plays"/>
    <x v="3"/>
    <x v="3"/>
  </r>
  <r>
    <n v="702"/>
    <s v="Sims-Gross"/>
    <s v="Object-based attitude-oriented analyzer"/>
    <n v="8700"/>
    <n v="4710"/>
    <n v="54.137931034482754"/>
    <x v="0"/>
    <n v="83"/>
    <x v="1"/>
    <s v="USD"/>
    <x v="644"/>
    <n v="1374901200"/>
    <b v="0"/>
    <x v="0"/>
    <s v="technology/wearables"/>
    <x v="2"/>
    <x v="8"/>
  </r>
  <r>
    <n v="703"/>
    <s v="Perez Group"/>
    <s v="Cross-platform tertiary hub"/>
    <n v="63400"/>
    <n v="197728"/>
    <n v="311.87381703470032"/>
    <x v="1"/>
    <n v="2038"/>
    <x v="1"/>
    <s v="USD"/>
    <x v="645"/>
    <n v="1336453200"/>
    <b v="1"/>
    <x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x v="646"/>
    <n v="1468904400"/>
    <b v="0"/>
    <x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x v="4"/>
    <s v="GBP"/>
    <x v="626"/>
    <n v="1387087200"/>
    <b v="0"/>
    <x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x v="647"/>
    <n v="1547445600"/>
    <b v="0"/>
    <x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x v="159"/>
    <n v="1547359200"/>
    <b v="0"/>
    <x v="0"/>
    <s v="film &amp; video/drama"/>
    <x v="4"/>
    <x v="6"/>
  </r>
  <r>
    <n v="708"/>
    <s v="Ortega LLC"/>
    <s v="Secured bifurcated intranet"/>
    <n v="1700"/>
    <n v="12020"/>
    <n v="707.05882352941171"/>
    <x v="1"/>
    <n v="137"/>
    <x v="5"/>
    <s v="CHF"/>
    <x v="648"/>
    <n v="1496293200"/>
    <b v="0"/>
    <x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x v="267"/>
    <n v="1335416400"/>
    <b v="0"/>
    <x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x v="649"/>
    <n v="1532149200"/>
    <b v="0"/>
    <x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x v="248"/>
    <n v="1453788000"/>
    <b v="1"/>
    <x v="1"/>
    <s v="theater/plays"/>
    <x v="3"/>
    <x v="3"/>
  </r>
  <r>
    <n v="712"/>
    <s v="Garza-Bryant"/>
    <s v="Programmable leadingedge contingency"/>
    <n v="800"/>
    <n v="14725"/>
    <n v="1840.625"/>
    <x v="1"/>
    <n v="202"/>
    <x v="1"/>
    <s v="USD"/>
    <x v="571"/>
    <n v="1471496400"/>
    <b v="0"/>
    <x v="0"/>
    <s v="theater/plays"/>
    <x v="3"/>
    <x v="3"/>
  </r>
  <r>
    <n v="713"/>
    <s v="Mays LLC"/>
    <s v="Multi-layered global groupware"/>
    <n v="6900"/>
    <n v="11174"/>
    <n v="161.94202898550725"/>
    <x v="1"/>
    <n v="103"/>
    <x v="1"/>
    <s v="USD"/>
    <x v="650"/>
    <n v="1472878800"/>
    <b v="0"/>
    <x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x v="1"/>
    <n v="1408510800"/>
    <b v="0"/>
    <x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x v="651"/>
    <n v="1281589200"/>
    <b v="0"/>
    <x v="0"/>
    <s v="games/mobile games"/>
    <x v="6"/>
    <x v="20"/>
  </r>
  <r>
    <n v="716"/>
    <s v="Tapia, Kramer and Hicks"/>
    <s v="Advanced modular moderator"/>
    <n v="2000"/>
    <n v="10353"/>
    <n v="517.65"/>
    <x v="1"/>
    <n v="157"/>
    <x v="1"/>
    <s v="USD"/>
    <x v="652"/>
    <n v="1375851600"/>
    <b v="0"/>
    <x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x v="653"/>
    <n v="1315803600"/>
    <b v="0"/>
    <x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x v="1"/>
    <s v="USD"/>
    <x v="654"/>
    <n v="1373691600"/>
    <b v="0"/>
    <x v="0"/>
    <s v="technology/wearables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n v="1339218000"/>
    <b v="0"/>
    <x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x v="656"/>
    <n v="1520402400"/>
    <b v="0"/>
    <x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x v="657"/>
    <n v="1523336400"/>
    <b v="0"/>
    <x v="0"/>
    <s v="music/rock"/>
    <x v="1"/>
    <x v="1"/>
  </r>
  <r>
    <n v="722"/>
    <s v="Thomas-Simmons"/>
    <s v="Proactive 24hour frame"/>
    <n v="48500"/>
    <n v="75906"/>
    <n v="156.50721649484535"/>
    <x v="1"/>
    <n v="3036"/>
    <x v="1"/>
    <s v="USD"/>
    <x v="265"/>
    <n v="1512280800"/>
    <b v="0"/>
    <x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x v="2"/>
    <s v="AUD"/>
    <x v="658"/>
    <n v="1458709200"/>
    <b v="0"/>
    <x v="0"/>
    <s v="theater/plays"/>
    <x v="3"/>
    <x v="3"/>
  </r>
  <r>
    <n v="724"/>
    <s v="Mccoy Ltd"/>
    <s v="Business-focused encompassing intranet"/>
    <n v="8400"/>
    <n v="11261"/>
    <n v="134.05952380952382"/>
    <x v="1"/>
    <n v="121"/>
    <x v="4"/>
    <s v="GBP"/>
    <x v="659"/>
    <n v="1414126800"/>
    <b v="0"/>
    <x v="1"/>
    <s v="theater/plays"/>
    <x v="3"/>
    <x v="3"/>
  </r>
  <r>
    <n v="725"/>
    <s v="Dawson-Tyler"/>
    <s v="Optional 6thgeneration access"/>
    <n v="193200"/>
    <n v="97369"/>
    <n v="50.398033126293996"/>
    <x v="0"/>
    <n v="1596"/>
    <x v="1"/>
    <s v="USD"/>
    <x v="660"/>
    <n v="1416204000"/>
    <b v="0"/>
    <x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x v="661"/>
    <n v="1288501200"/>
    <b v="0"/>
    <x v="1"/>
    <s v="theater/plays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n v="1552971600"/>
    <b v="0"/>
    <x v="0"/>
    <s v="technology/web"/>
    <x v="2"/>
    <x v="2"/>
  </r>
  <r>
    <n v="728"/>
    <s v="Stewart Inc"/>
    <s v="Versatile mission-critical knowledgebase"/>
    <n v="4200"/>
    <n v="735"/>
    <n v="17.5"/>
    <x v="0"/>
    <n v="10"/>
    <x v="1"/>
    <s v="USD"/>
    <x v="662"/>
    <n v="1465102800"/>
    <b v="0"/>
    <x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x v="663"/>
    <n v="1360130400"/>
    <b v="0"/>
    <x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x v="0"/>
    <s v="CAD"/>
    <x v="664"/>
    <n v="1432875600"/>
    <b v="0"/>
    <x v="0"/>
    <s v="technology/wearables"/>
    <x v="2"/>
    <x v="8"/>
  </r>
  <r>
    <n v="731"/>
    <s v="Cruz, Hall and Mason"/>
    <s v="Synergized content-based hierarchy"/>
    <n v="8000"/>
    <n v="7220"/>
    <n v="90.25"/>
    <x v="3"/>
    <n v="219"/>
    <x v="1"/>
    <s v="USD"/>
    <x v="665"/>
    <n v="1500872400"/>
    <b v="0"/>
    <x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x v="666"/>
    <n v="1492146000"/>
    <b v="0"/>
    <x v="1"/>
    <s v="music/rock"/>
    <x v="1"/>
    <x v="1"/>
  </r>
  <r>
    <n v="733"/>
    <s v="Marquez-Kerr"/>
    <s v="Automated hybrid orchestration"/>
    <n v="15800"/>
    <n v="83267"/>
    <n v="527.00632911392404"/>
    <x v="1"/>
    <n v="980"/>
    <x v="1"/>
    <s v="USD"/>
    <x v="43"/>
    <n v="1407301200"/>
    <b v="0"/>
    <x v="0"/>
    <s v="music/metal"/>
    <x v="1"/>
    <x v="16"/>
  </r>
  <r>
    <n v="734"/>
    <s v="Stone PLC"/>
    <s v="Exclusive 5thgeneration leverage"/>
    <n v="4200"/>
    <n v="13404"/>
    <n v="319.14285714285711"/>
    <x v="1"/>
    <n v="536"/>
    <x v="1"/>
    <s v="USD"/>
    <x v="667"/>
    <n v="1486620000"/>
    <b v="0"/>
    <x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x v="668"/>
    <n v="1459918800"/>
    <b v="0"/>
    <x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x v="1"/>
    <s v="USD"/>
    <x v="669"/>
    <n v="1424757600"/>
    <b v="0"/>
    <x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x v="670"/>
    <n v="1479880800"/>
    <b v="0"/>
    <x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x v="1"/>
    <s v="USD"/>
    <x v="671"/>
    <n v="1418018400"/>
    <b v="0"/>
    <x v="1"/>
    <s v="theater/plays"/>
    <x v="3"/>
    <x v="3"/>
  </r>
  <r>
    <n v="739"/>
    <s v="Meyer-Avila"/>
    <s v="Multi-tiered discrete support"/>
    <n v="10000"/>
    <n v="6100"/>
    <n v="61"/>
    <x v="0"/>
    <n v="191"/>
    <x v="1"/>
    <s v="USD"/>
    <x v="672"/>
    <n v="1341032400"/>
    <b v="0"/>
    <x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x v="673"/>
    <n v="1486360800"/>
    <b v="0"/>
    <x v="0"/>
    <s v="theater/plays"/>
    <x v="3"/>
    <x v="3"/>
  </r>
  <r>
    <n v="741"/>
    <s v="Garcia Ltd"/>
    <s v="Balanced mobile alliance"/>
    <n v="1200"/>
    <n v="14150"/>
    <n v="1179.1666666666665"/>
    <x v="1"/>
    <n v="130"/>
    <x v="1"/>
    <s v="USD"/>
    <x v="674"/>
    <n v="1274677200"/>
    <b v="0"/>
    <x v="0"/>
    <s v="theater/plays"/>
    <x v="3"/>
    <x v="3"/>
  </r>
  <r>
    <n v="742"/>
    <s v="West-Stevens"/>
    <s v="Reactive solution-oriented groupware"/>
    <n v="1200"/>
    <n v="13513"/>
    <n v="1126.0833333333335"/>
    <x v="1"/>
    <n v="122"/>
    <x v="1"/>
    <s v="USD"/>
    <x v="675"/>
    <n v="1267509600"/>
    <b v="0"/>
    <x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x v="676"/>
    <n v="1445922000"/>
    <b v="0"/>
    <x v="1"/>
    <s v="theater/plays"/>
    <x v="3"/>
    <x v="3"/>
  </r>
  <r>
    <n v="744"/>
    <s v="Fitzgerald Group"/>
    <s v="Intuitive exuding initiative"/>
    <n v="2000"/>
    <n v="14240"/>
    <n v="712"/>
    <x v="1"/>
    <n v="140"/>
    <x v="1"/>
    <s v="USD"/>
    <x v="342"/>
    <n v="1534050000"/>
    <b v="0"/>
    <x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x v="677"/>
    <n v="1277528400"/>
    <b v="0"/>
    <x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x v="1"/>
    <s v="USD"/>
    <x v="678"/>
    <n v="1318568400"/>
    <b v="0"/>
    <x v="0"/>
    <s v="technology/web"/>
    <x v="2"/>
    <x v="2"/>
  </r>
  <r>
    <n v="747"/>
    <s v="Greer and Sons"/>
    <s v="Secured clear-thinking intranet"/>
    <n v="4900"/>
    <n v="11214"/>
    <n v="228.85714285714286"/>
    <x v="1"/>
    <n v="280"/>
    <x v="1"/>
    <s v="USD"/>
    <x v="679"/>
    <n v="1284354000"/>
    <b v="0"/>
    <x v="0"/>
    <s v="theater/plays"/>
    <x v="3"/>
    <x v="3"/>
  </r>
  <r>
    <n v="748"/>
    <s v="Martinez PLC"/>
    <s v="Cloned actuating architecture"/>
    <n v="194900"/>
    <n v="68137"/>
    <n v="34.959979476654695"/>
    <x v="3"/>
    <n v="614"/>
    <x v="1"/>
    <s v="USD"/>
    <x v="680"/>
    <n v="1269579600"/>
    <b v="0"/>
    <x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x v="6"/>
    <s v="EUR"/>
    <x v="681"/>
    <n v="1413781200"/>
    <b v="0"/>
    <x v="1"/>
    <s v="technology/wearables"/>
    <x v="2"/>
    <x v="8"/>
  </r>
  <r>
    <n v="750"/>
    <s v="Ramos and Sons"/>
    <s v="Extended responsive Internet solution"/>
    <n v="100"/>
    <n v="1"/>
    <n v="1"/>
    <x v="0"/>
    <n v="1"/>
    <x v="4"/>
    <s v="GBP"/>
    <x v="682"/>
    <n v="1280120400"/>
    <b v="0"/>
    <x v="0"/>
    <s v="music/electric music"/>
    <x v="1"/>
    <x v="5"/>
  </r>
  <r>
    <n v="751"/>
    <s v="Lane-Barber"/>
    <s v="Universal value-added moderator"/>
    <n v="3600"/>
    <n v="8363"/>
    <n v="232.30555555555554"/>
    <x v="1"/>
    <n v="270"/>
    <x v="1"/>
    <s v="USD"/>
    <x v="683"/>
    <n v="1459486800"/>
    <b v="1"/>
    <x v="1"/>
    <s v="publishing/nonfiction"/>
    <x v="5"/>
    <x v="9"/>
  </r>
  <r>
    <n v="752"/>
    <s v="Lowery Group"/>
    <s v="Sharable motivating emulation"/>
    <n v="5800"/>
    <n v="5362"/>
    <n v="92.448275862068968"/>
    <x v="3"/>
    <n v="114"/>
    <x v="1"/>
    <s v="USD"/>
    <x v="684"/>
    <n v="1282539600"/>
    <b v="0"/>
    <x v="1"/>
    <s v="theater/plays"/>
    <x v="3"/>
    <x v="3"/>
  </r>
  <r>
    <n v="753"/>
    <s v="Guerrero-Griffin"/>
    <s v="Networked web-enabled product"/>
    <n v="4700"/>
    <n v="12065"/>
    <n v="256.70212765957444"/>
    <x v="1"/>
    <n v="137"/>
    <x v="1"/>
    <s v="USD"/>
    <x v="674"/>
    <n v="1275886800"/>
    <b v="0"/>
    <x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x v="685"/>
    <n v="1355983200"/>
    <b v="0"/>
    <x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x v="605"/>
    <n v="1515391200"/>
    <b v="0"/>
    <x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x v="686"/>
    <n v="1422252000"/>
    <b v="0"/>
    <x v="0"/>
    <s v="theater/plays"/>
    <x v="3"/>
    <x v="3"/>
  </r>
  <r>
    <n v="757"/>
    <s v="Callahan-Gilbert"/>
    <s v="Profit-focused motivating function"/>
    <n v="1400"/>
    <n v="5696"/>
    <n v="406.85714285714283"/>
    <x v="1"/>
    <n v="114"/>
    <x v="1"/>
    <s v="USD"/>
    <x v="687"/>
    <n v="1305522000"/>
    <b v="0"/>
    <x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x v="0"/>
    <s v="CAD"/>
    <x v="688"/>
    <n v="1414904400"/>
    <b v="0"/>
    <x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x v="689"/>
    <n v="1520402400"/>
    <b v="0"/>
    <x v="0"/>
    <s v="music/electric music"/>
    <x v="1"/>
    <x v="5"/>
  </r>
  <r>
    <n v="760"/>
    <s v="Smith-Kennedy"/>
    <s v="Virtual heuristic hub"/>
    <n v="48300"/>
    <n v="16592"/>
    <n v="34.351966873706004"/>
    <x v="0"/>
    <n v="210"/>
    <x v="6"/>
    <s v="EUR"/>
    <x v="690"/>
    <n v="1567141200"/>
    <b v="0"/>
    <x v="1"/>
    <s v="games/video games"/>
    <x v="6"/>
    <x v="11"/>
  </r>
  <r>
    <n v="761"/>
    <s v="Mitchell-Lee"/>
    <s v="Customizable leadingedge model"/>
    <n v="2200"/>
    <n v="14420"/>
    <n v="655.4545454545455"/>
    <x v="1"/>
    <n v="166"/>
    <x v="1"/>
    <s v="USD"/>
    <x v="691"/>
    <n v="1501131600"/>
    <b v="0"/>
    <x v="0"/>
    <s v="music/rock"/>
    <x v="1"/>
    <x v="1"/>
  </r>
  <r>
    <n v="762"/>
    <s v="Davis Ltd"/>
    <s v="Upgradable uniform service-desk"/>
    <n v="3500"/>
    <n v="6204"/>
    <n v="177.25714285714284"/>
    <x v="1"/>
    <n v="100"/>
    <x v="2"/>
    <s v="AUD"/>
    <x v="692"/>
    <n v="1355032800"/>
    <b v="0"/>
    <x v="0"/>
    <s v="music/jazz"/>
    <x v="1"/>
    <x v="17"/>
  </r>
  <r>
    <n v="763"/>
    <s v="Rowland PLC"/>
    <s v="Inverse client-driven product"/>
    <n v="5600"/>
    <n v="6338"/>
    <n v="113.17857142857144"/>
    <x v="1"/>
    <n v="235"/>
    <x v="1"/>
    <s v="USD"/>
    <x v="693"/>
    <n v="1339477200"/>
    <b v="0"/>
    <x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x v="694"/>
    <n v="1305954000"/>
    <b v="0"/>
    <x v="0"/>
    <s v="music/rock"/>
    <x v="1"/>
    <x v="1"/>
  </r>
  <r>
    <n v="765"/>
    <s v="Matthews LLC"/>
    <s v="Advanced transitional help-desk"/>
    <n v="3900"/>
    <n v="8125"/>
    <n v="208.33333333333334"/>
    <x v="1"/>
    <n v="198"/>
    <x v="1"/>
    <s v="USD"/>
    <x v="695"/>
    <n v="1494392400"/>
    <b v="1"/>
    <x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x v="123"/>
    <n v="1537419600"/>
    <b v="0"/>
    <x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x v="696"/>
    <n v="1447999200"/>
    <b v="0"/>
    <x v="0"/>
    <s v="publishing/translations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n v="1388037600"/>
    <b v="0"/>
    <x v="0"/>
    <s v="theater/plays"/>
    <x v="3"/>
    <x v="3"/>
  </r>
  <r>
    <n v="769"/>
    <s v="Johnson-Morales"/>
    <s v="Devolved 24hour forecast"/>
    <n v="125600"/>
    <n v="109106"/>
    <n v="86.867834394904463"/>
    <x v="0"/>
    <n v="3410"/>
    <x v="1"/>
    <s v="USD"/>
    <x v="697"/>
    <n v="1378789200"/>
    <b v="0"/>
    <x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x v="698"/>
    <n v="1398056400"/>
    <b v="0"/>
    <x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x v="699"/>
    <n v="1550815200"/>
    <b v="0"/>
    <x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x v="700"/>
    <n v="1550037600"/>
    <b v="0"/>
    <x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x v="701"/>
    <n v="1492923600"/>
    <b v="0"/>
    <x v="0"/>
    <s v="theater/plays"/>
    <x v="3"/>
    <x v="3"/>
  </r>
  <r>
    <n v="774"/>
    <s v="Gonzalez-Snow"/>
    <s v="Polarized user-facing interface"/>
    <n v="5000"/>
    <n v="6775"/>
    <n v="135.5"/>
    <x v="1"/>
    <n v="78"/>
    <x v="6"/>
    <s v="EUR"/>
    <x v="702"/>
    <n v="1467522000"/>
    <b v="0"/>
    <x v="0"/>
    <s v="technology/web"/>
    <x v="2"/>
    <x v="2"/>
  </r>
  <r>
    <n v="775"/>
    <s v="Murphy LLC"/>
    <s v="Customer-focused non-volatile framework"/>
    <n v="9400"/>
    <n v="968"/>
    <n v="10.297872340425531"/>
    <x v="0"/>
    <n v="10"/>
    <x v="1"/>
    <s v="USD"/>
    <x v="703"/>
    <n v="1416117600"/>
    <b v="0"/>
    <x v="0"/>
    <s v="music/rock"/>
    <x v="1"/>
    <x v="1"/>
  </r>
  <r>
    <n v="776"/>
    <s v="Taylor-Rowe"/>
    <s v="Synchronized multimedia frame"/>
    <n v="110800"/>
    <n v="72623"/>
    <n v="65.544223826714799"/>
    <x v="0"/>
    <n v="2201"/>
    <x v="1"/>
    <s v="USD"/>
    <x v="704"/>
    <n v="1563771600"/>
    <b v="0"/>
    <x v="0"/>
    <s v="theater/plays"/>
    <x v="3"/>
    <x v="3"/>
  </r>
  <r>
    <n v="777"/>
    <s v="Henderson Ltd"/>
    <s v="Open-architected stable algorithm"/>
    <n v="93800"/>
    <n v="45987"/>
    <n v="49.026652452025587"/>
    <x v="0"/>
    <n v="676"/>
    <x v="1"/>
    <s v="USD"/>
    <x v="431"/>
    <n v="1319259600"/>
    <b v="0"/>
    <x v="0"/>
    <s v="theater/plays"/>
    <x v="3"/>
    <x v="3"/>
  </r>
  <r>
    <n v="778"/>
    <s v="Moss-Guzman"/>
    <s v="Cross-platform optimizing website"/>
    <n v="1300"/>
    <n v="10243"/>
    <n v="787.92307692307691"/>
    <x v="1"/>
    <n v="174"/>
    <x v="5"/>
    <s v="CHF"/>
    <x v="705"/>
    <n v="1313643600"/>
    <b v="0"/>
    <x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x v="1"/>
    <s v="USD"/>
    <x v="706"/>
    <n v="1440306000"/>
    <b v="0"/>
    <x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x v="707"/>
    <n v="1470805200"/>
    <b v="0"/>
    <x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x v="5"/>
    <s v="CHF"/>
    <x v="708"/>
    <n v="1292911200"/>
    <b v="0"/>
    <x v="0"/>
    <s v="theater/plays"/>
    <x v="3"/>
    <x v="3"/>
  </r>
  <r>
    <n v="782"/>
    <s v="Williams and Sons"/>
    <s v="Centralized asymmetric framework"/>
    <n v="5100"/>
    <n v="10981"/>
    <n v="215.31372549019611"/>
    <x v="1"/>
    <n v="161"/>
    <x v="1"/>
    <s v="USD"/>
    <x v="709"/>
    <n v="1301374800"/>
    <b v="0"/>
    <x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x v="710"/>
    <n v="1387864800"/>
    <b v="0"/>
    <x v="0"/>
    <s v="music/rock"/>
    <x v="1"/>
    <x v="1"/>
  </r>
  <r>
    <n v="784"/>
    <s v="Byrd Group"/>
    <s v="Profound fault-tolerant model"/>
    <n v="88900"/>
    <n v="102535"/>
    <n v="115.33745781777279"/>
    <x v="1"/>
    <n v="3308"/>
    <x v="1"/>
    <s v="USD"/>
    <x v="711"/>
    <n v="1458190800"/>
    <b v="0"/>
    <x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x v="157"/>
    <n v="1559278800"/>
    <b v="0"/>
    <x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x v="6"/>
    <s v="EUR"/>
    <x v="630"/>
    <n v="1522731600"/>
    <b v="0"/>
    <x v="1"/>
    <s v="music/jazz"/>
    <x v="1"/>
    <x v="17"/>
  </r>
  <r>
    <n v="787"/>
    <s v="Vance-Glover"/>
    <s v="Progressive coherent secured line"/>
    <n v="61200"/>
    <n v="60994"/>
    <n v="99.66339869281046"/>
    <x v="0"/>
    <n v="859"/>
    <x v="0"/>
    <s v="CAD"/>
    <x v="712"/>
    <n v="1306731600"/>
    <b v="0"/>
    <x v="0"/>
    <s v="music/rock"/>
    <x v="1"/>
    <x v="1"/>
  </r>
  <r>
    <n v="788"/>
    <s v="Joyce PLC"/>
    <s v="Synchronized directional capability"/>
    <n v="3600"/>
    <n v="3174"/>
    <n v="88.166666666666671"/>
    <x v="2"/>
    <n v="31"/>
    <x v="1"/>
    <s v="USD"/>
    <x v="93"/>
    <n v="1352527200"/>
    <b v="0"/>
    <x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x v="1"/>
    <s v="USD"/>
    <x v="713"/>
    <n v="1404363600"/>
    <b v="0"/>
    <x v="0"/>
    <s v="theater/plays"/>
    <x v="3"/>
    <x v="3"/>
  </r>
  <r>
    <n v="790"/>
    <s v="White-Obrien"/>
    <s v="Operative local pricing structure"/>
    <n v="185900"/>
    <n v="56774"/>
    <n v="30.540075309306079"/>
    <x v="3"/>
    <n v="1113"/>
    <x v="1"/>
    <s v="USD"/>
    <x v="714"/>
    <n v="1266645600"/>
    <b v="0"/>
    <x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x v="715"/>
    <n v="1482818400"/>
    <b v="0"/>
    <x v="0"/>
    <s v="food/food trucks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n v="1374642000"/>
    <b v="0"/>
    <x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x v="448"/>
    <n v="1372482000"/>
    <b v="0"/>
    <x v="0"/>
    <s v="publishing/nonfiction"/>
    <x v="5"/>
    <x v="9"/>
  </r>
  <r>
    <n v="794"/>
    <s v="Welch Inc"/>
    <s v="Optional optimal website"/>
    <n v="6600"/>
    <n v="8276"/>
    <n v="125.39393939393939"/>
    <x v="1"/>
    <n v="110"/>
    <x v="1"/>
    <s v="USD"/>
    <x v="717"/>
    <n v="1514959200"/>
    <b v="0"/>
    <x v="0"/>
    <s v="music/rock"/>
    <x v="1"/>
    <x v="1"/>
  </r>
  <r>
    <n v="795"/>
    <s v="Vasquez Inc"/>
    <s v="Stand-alone asynchronous functionalities"/>
    <n v="7100"/>
    <n v="1022"/>
    <n v="14.394366197183098"/>
    <x v="0"/>
    <n v="31"/>
    <x v="1"/>
    <s v="USD"/>
    <x v="718"/>
    <n v="1478235600"/>
    <b v="0"/>
    <x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x v="1"/>
    <s v="USD"/>
    <x v="719"/>
    <n v="1408078800"/>
    <b v="0"/>
    <x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x v="720"/>
    <n v="1548136800"/>
    <b v="0"/>
    <x v="0"/>
    <s v="technology/web"/>
    <x v="2"/>
    <x v="2"/>
  </r>
  <r>
    <n v="798"/>
    <s v="Small-Fuentes"/>
    <s v="Seamless maximized product"/>
    <n v="3400"/>
    <n v="6408"/>
    <n v="188.47058823529412"/>
    <x v="1"/>
    <n v="121"/>
    <x v="1"/>
    <s v="USD"/>
    <x v="721"/>
    <n v="1340859600"/>
    <b v="0"/>
    <x v="1"/>
    <s v="theater/plays"/>
    <x v="3"/>
    <x v="3"/>
  </r>
  <r>
    <n v="799"/>
    <s v="Reid-Day"/>
    <s v="Devolved tertiary time-frame"/>
    <n v="84500"/>
    <n v="73522"/>
    <n v="87.008284023668637"/>
    <x v="0"/>
    <n v="1225"/>
    <x v="4"/>
    <s v="GBP"/>
    <x v="722"/>
    <n v="1454479200"/>
    <b v="0"/>
    <x v="0"/>
    <s v="theater/plays"/>
    <x v="3"/>
    <x v="3"/>
  </r>
  <r>
    <n v="800"/>
    <s v="Wallace LLC"/>
    <s v="Centralized regional function"/>
    <n v="100"/>
    <n v="1"/>
    <n v="1"/>
    <x v="0"/>
    <n v="1"/>
    <x v="5"/>
    <s v="CHF"/>
    <x v="139"/>
    <n v="1434430800"/>
    <b v="0"/>
    <x v="0"/>
    <s v="music/rock"/>
    <x v="1"/>
    <x v="1"/>
  </r>
  <r>
    <n v="801"/>
    <s v="Olson-Bishop"/>
    <s v="User-friendly high-level initiative"/>
    <n v="2300"/>
    <n v="4667"/>
    <n v="202.9130434782609"/>
    <x v="1"/>
    <n v="106"/>
    <x v="1"/>
    <s v="USD"/>
    <x v="723"/>
    <n v="1579672800"/>
    <b v="0"/>
    <x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x v="704"/>
    <n v="1562389200"/>
    <b v="0"/>
    <x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n v="1551506400"/>
    <b v="0"/>
    <x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x v="725"/>
    <n v="1516600800"/>
    <b v="0"/>
    <x v="0"/>
    <s v="music/rock"/>
    <x v="1"/>
    <x v="1"/>
  </r>
  <r>
    <n v="805"/>
    <s v="Smith-Nguyen"/>
    <s v="Advanced intermediate Graphic Interface"/>
    <n v="9700"/>
    <n v="4932"/>
    <n v="50.845360824742272"/>
    <x v="0"/>
    <n v="67"/>
    <x v="2"/>
    <s v="AUD"/>
    <x v="660"/>
    <n v="1420437600"/>
    <b v="0"/>
    <x v="0"/>
    <s v="film &amp; video/documentary"/>
    <x v="4"/>
    <x v="4"/>
  </r>
  <r>
    <n v="806"/>
    <s v="Harmon-Madden"/>
    <s v="Adaptive holistic hub"/>
    <n v="700"/>
    <n v="8262"/>
    <n v="1180.2857142857142"/>
    <x v="1"/>
    <n v="76"/>
    <x v="1"/>
    <s v="USD"/>
    <x v="726"/>
    <n v="1332997200"/>
    <b v="0"/>
    <x v="1"/>
    <s v="film &amp; video/drama"/>
    <x v="4"/>
    <x v="6"/>
  </r>
  <r>
    <n v="807"/>
    <s v="Walker-Taylor"/>
    <s v="Automated uniform concept"/>
    <n v="700"/>
    <n v="1848"/>
    <n v="264"/>
    <x v="1"/>
    <n v="43"/>
    <x v="1"/>
    <s v="USD"/>
    <x v="727"/>
    <n v="1574920800"/>
    <b v="0"/>
    <x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x v="728"/>
    <n v="1464930000"/>
    <b v="0"/>
    <x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x v="729"/>
    <n v="1345006800"/>
    <b v="0"/>
    <x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x v="1"/>
    <s v="USD"/>
    <x v="730"/>
    <n v="1512712800"/>
    <b v="0"/>
    <x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x v="731"/>
    <n v="1452492000"/>
    <b v="0"/>
    <x v="1"/>
    <s v="games/video games"/>
    <x v="6"/>
    <x v="11"/>
  </r>
  <r>
    <n v="812"/>
    <s v="Landry Group"/>
    <s v="Expanded value-added hardware"/>
    <n v="59700"/>
    <n v="134640"/>
    <n v="225.52763819095478"/>
    <x v="1"/>
    <n v="2805"/>
    <x v="0"/>
    <s v="CAD"/>
    <x v="78"/>
    <n v="1524286800"/>
    <b v="0"/>
    <x v="0"/>
    <s v="publishing/nonfiction"/>
    <x v="5"/>
    <x v="9"/>
  </r>
  <r>
    <n v="813"/>
    <s v="Buckley Group"/>
    <s v="Diverse high-level attitude"/>
    <n v="3200"/>
    <n v="7661"/>
    <n v="239.40625"/>
    <x v="1"/>
    <n v="68"/>
    <x v="1"/>
    <s v="USD"/>
    <x v="732"/>
    <n v="1346907600"/>
    <b v="0"/>
    <x v="0"/>
    <s v="games/video games"/>
    <x v="6"/>
    <x v="11"/>
  </r>
  <r>
    <n v="814"/>
    <s v="Vincent PLC"/>
    <s v="Visionary 24hour analyzer"/>
    <n v="3200"/>
    <n v="2950"/>
    <n v="92.1875"/>
    <x v="0"/>
    <n v="36"/>
    <x v="3"/>
    <s v="DKK"/>
    <x v="733"/>
    <n v="1464498000"/>
    <b v="0"/>
    <x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x v="734"/>
    <n v="1514181600"/>
    <b v="0"/>
    <x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x v="406"/>
    <n v="1392184800"/>
    <b v="1"/>
    <x v="1"/>
    <s v="theater/plays"/>
    <x v="3"/>
    <x v="3"/>
  </r>
  <r>
    <n v="817"/>
    <s v="Alvarez-Bauer"/>
    <s v="Front-line intermediate moderator"/>
    <n v="51300"/>
    <n v="189192"/>
    <n v="368.79532163742692"/>
    <x v="1"/>
    <n v="2489"/>
    <x v="6"/>
    <s v="EUR"/>
    <x v="735"/>
    <n v="1559365200"/>
    <b v="0"/>
    <x v="1"/>
    <s v="publishing/nonfiction"/>
    <x v="5"/>
    <x v="9"/>
  </r>
  <r>
    <n v="818"/>
    <s v="Martinez LLC"/>
    <s v="Automated local secured line"/>
    <n v="700"/>
    <n v="7664"/>
    <n v="1094.8571428571429"/>
    <x v="1"/>
    <n v="69"/>
    <x v="1"/>
    <s v="USD"/>
    <x v="736"/>
    <n v="1549173600"/>
    <b v="0"/>
    <x v="1"/>
    <s v="theater/plays"/>
    <x v="3"/>
    <x v="3"/>
  </r>
  <r>
    <n v="819"/>
    <s v="Buck-Khan"/>
    <s v="Integrated bandwidth-monitored alliance"/>
    <n v="8900"/>
    <n v="4509"/>
    <n v="50.662921348314605"/>
    <x v="0"/>
    <n v="47"/>
    <x v="1"/>
    <s v="USD"/>
    <x v="737"/>
    <n v="1355032800"/>
    <b v="1"/>
    <x v="0"/>
    <s v="games/video games"/>
    <x v="6"/>
    <x v="11"/>
  </r>
  <r>
    <n v="820"/>
    <s v="Valdez, Williams and Meyer"/>
    <s v="Cross-group heuristic forecast"/>
    <n v="1500"/>
    <n v="12009"/>
    <n v="800.6"/>
    <x v="1"/>
    <n v="279"/>
    <x v="4"/>
    <s v="GBP"/>
    <x v="192"/>
    <n v="1533963600"/>
    <b v="0"/>
    <x v="1"/>
    <s v="music/rock"/>
    <x v="1"/>
    <x v="1"/>
  </r>
  <r>
    <n v="821"/>
    <s v="Alvarez-Andrews"/>
    <s v="Extended impactful secured line"/>
    <n v="4900"/>
    <n v="14273"/>
    <n v="291.28571428571428"/>
    <x v="1"/>
    <n v="210"/>
    <x v="1"/>
    <s v="USD"/>
    <x v="738"/>
    <n v="1489381200"/>
    <b v="0"/>
    <x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x v="1"/>
    <s v="USD"/>
    <x v="739"/>
    <n v="1395032400"/>
    <b v="0"/>
    <x v="0"/>
    <s v="music/rock"/>
    <x v="1"/>
    <x v="1"/>
  </r>
  <r>
    <n v="823"/>
    <s v="Dyer Inc"/>
    <s v="Secured well-modulated system engine"/>
    <n v="4100"/>
    <n v="14640"/>
    <n v="357.07317073170731"/>
    <x v="1"/>
    <n v="252"/>
    <x v="1"/>
    <s v="USD"/>
    <x v="613"/>
    <n v="1412485200"/>
    <b v="1"/>
    <x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x v="740"/>
    <n v="1279688400"/>
    <b v="0"/>
    <x v="1"/>
    <s v="publishing/nonfiction"/>
    <x v="5"/>
    <x v="9"/>
  </r>
  <r>
    <n v="825"/>
    <s v="Solomon PLC"/>
    <s v="Open-architected 24/7 infrastructure"/>
    <n v="3600"/>
    <n v="13950"/>
    <n v="387.5"/>
    <x v="1"/>
    <n v="157"/>
    <x v="4"/>
    <s v="GBP"/>
    <x v="145"/>
    <n v="1501995600"/>
    <b v="0"/>
    <x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x v="741"/>
    <n v="1294639200"/>
    <b v="0"/>
    <x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x v="742"/>
    <n v="1305435600"/>
    <b v="0"/>
    <x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n v="1537592400"/>
    <b v="0"/>
    <x v="0"/>
    <s v="theater/plays"/>
    <x v="3"/>
    <x v="3"/>
  </r>
  <r>
    <n v="829"/>
    <s v="Baker-Higgins"/>
    <s v="Vision-oriented scalable portal"/>
    <n v="9600"/>
    <n v="4929"/>
    <n v="51.34375"/>
    <x v="0"/>
    <n v="154"/>
    <x v="1"/>
    <s v="USD"/>
    <x v="743"/>
    <n v="1435122000"/>
    <b v="0"/>
    <x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x v="744"/>
    <n v="1520056800"/>
    <b v="0"/>
    <x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x v="745"/>
    <n v="1335675600"/>
    <b v="0"/>
    <x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x v="746"/>
    <n v="1448431200"/>
    <b v="1"/>
    <x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x v="747"/>
    <n v="1298613600"/>
    <b v="0"/>
    <x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x v="362"/>
    <n v="1372482000"/>
    <b v="0"/>
    <x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x v="748"/>
    <n v="1425621600"/>
    <b v="0"/>
    <x v="0"/>
    <s v="technology/web"/>
    <x v="2"/>
    <x v="2"/>
  </r>
  <r>
    <n v="836"/>
    <s v="Macias Inc"/>
    <s v="Optimized didactic intranet"/>
    <n v="8100"/>
    <n v="6086"/>
    <n v="75.135802469135797"/>
    <x v="0"/>
    <n v="94"/>
    <x v="1"/>
    <s v="USD"/>
    <x v="749"/>
    <n v="1266300000"/>
    <b v="0"/>
    <x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x v="643"/>
    <n v="1305867600"/>
    <b v="0"/>
    <x v="0"/>
    <s v="music/jazz"/>
    <x v="1"/>
    <x v="17"/>
  </r>
  <r>
    <n v="838"/>
    <s v="Jordan-Fischer"/>
    <s v="Vision-oriented high-level extranet"/>
    <n v="6400"/>
    <n v="8890"/>
    <n v="138.90625"/>
    <x v="1"/>
    <n v="261"/>
    <x v="1"/>
    <s v="USD"/>
    <x v="750"/>
    <n v="1538802000"/>
    <b v="0"/>
    <x v="0"/>
    <s v="theater/plays"/>
    <x v="3"/>
    <x v="3"/>
  </r>
  <r>
    <n v="839"/>
    <s v="Pierce-Ramirez"/>
    <s v="Organized scalable initiative"/>
    <n v="7700"/>
    <n v="14644"/>
    <n v="190.18181818181819"/>
    <x v="1"/>
    <n v="157"/>
    <x v="1"/>
    <s v="USD"/>
    <x v="751"/>
    <n v="1398920400"/>
    <b v="0"/>
    <x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x v="1"/>
    <s v="USD"/>
    <x v="752"/>
    <n v="1405659600"/>
    <b v="0"/>
    <x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x v="753"/>
    <n v="1457244000"/>
    <b v="0"/>
    <x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x v="754"/>
    <n v="1529298000"/>
    <b v="0"/>
    <x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x v="755"/>
    <n v="1535778000"/>
    <b v="0"/>
    <x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x v="1"/>
    <s v="USD"/>
    <x v="756"/>
    <n v="1327471200"/>
    <b v="0"/>
    <x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x v="4"/>
    <s v="GBP"/>
    <x v="757"/>
    <n v="1529557200"/>
    <b v="0"/>
    <x v="0"/>
    <s v="technology/web"/>
    <x v="2"/>
    <x v="2"/>
  </r>
  <r>
    <n v="846"/>
    <s v="Cooper, Stanley and Bryant"/>
    <s v="Phased empowering success"/>
    <n v="1000"/>
    <n v="5085"/>
    <n v="508.5"/>
    <x v="1"/>
    <n v="48"/>
    <x v="1"/>
    <s v="USD"/>
    <x v="758"/>
    <n v="1535259600"/>
    <b v="1"/>
    <x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x v="759"/>
    <n v="1515564000"/>
    <b v="0"/>
    <x v="0"/>
    <s v="food/food trucks"/>
    <x v="0"/>
    <x v="0"/>
  </r>
  <r>
    <n v="848"/>
    <s v="Cole, Salazar and Moreno"/>
    <s v="Robust motivating orchestration"/>
    <n v="3200"/>
    <n v="10831"/>
    <n v="338.46875"/>
    <x v="1"/>
    <n v="172"/>
    <x v="1"/>
    <s v="USD"/>
    <x v="760"/>
    <n v="1277096400"/>
    <b v="0"/>
    <x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x v="1"/>
    <s v="USD"/>
    <x v="761"/>
    <n v="1329026400"/>
    <b v="0"/>
    <x v="1"/>
    <s v="music/indie rock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n v="1322978400"/>
    <b v="1"/>
    <x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x v="444"/>
    <n v="1338786000"/>
    <b v="0"/>
    <x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x v="1"/>
    <s v="USD"/>
    <x v="763"/>
    <n v="1311656400"/>
    <b v="0"/>
    <x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x v="0"/>
    <s v="CAD"/>
    <x v="764"/>
    <n v="1308978000"/>
    <b v="0"/>
    <x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x v="765"/>
    <n v="1576389600"/>
    <b v="0"/>
    <x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x v="2"/>
    <s v="AUD"/>
    <x v="766"/>
    <n v="1311051600"/>
    <b v="0"/>
    <x v="0"/>
    <s v="theater/plays"/>
    <x v="3"/>
    <x v="3"/>
  </r>
  <r>
    <n v="856"/>
    <s v="Williams and Sons"/>
    <s v="Profound composite core"/>
    <n v="2400"/>
    <n v="8558"/>
    <n v="356.58333333333331"/>
    <x v="1"/>
    <n v="158"/>
    <x v="1"/>
    <s v="USD"/>
    <x v="767"/>
    <n v="1336712400"/>
    <b v="0"/>
    <x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x v="768"/>
    <n v="1330408800"/>
    <b v="1"/>
    <x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x v="769"/>
    <n v="1524891600"/>
    <b v="1"/>
    <x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x v="1"/>
    <s v="USD"/>
    <x v="770"/>
    <n v="1363669200"/>
    <b v="0"/>
    <x v="1"/>
    <s v="theater/plays"/>
    <x v="3"/>
    <x v="3"/>
  </r>
  <r>
    <n v="860"/>
    <s v="Lee PLC"/>
    <s v="Re-contextualized leadingedge firmware"/>
    <n v="2000"/>
    <n v="5033"/>
    <n v="251.65"/>
    <x v="1"/>
    <n v="65"/>
    <x v="1"/>
    <s v="USD"/>
    <x v="771"/>
    <n v="1551420000"/>
    <b v="0"/>
    <x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x v="772"/>
    <n v="1269838800"/>
    <b v="0"/>
    <x v="0"/>
    <s v="theater/plays"/>
    <x v="3"/>
    <x v="3"/>
  </r>
  <r>
    <n v="862"/>
    <s v="Lewis and Sons"/>
    <s v="Profound disintermediate open system"/>
    <n v="3500"/>
    <n v="6560"/>
    <n v="187.42857142857144"/>
    <x v="1"/>
    <n v="85"/>
    <x v="1"/>
    <s v="USD"/>
    <x v="773"/>
    <n v="1312520400"/>
    <b v="0"/>
    <x v="0"/>
    <s v="theater/plays"/>
    <x v="3"/>
    <x v="3"/>
  </r>
  <r>
    <n v="863"/>
    <s v="Davis-Johnson"/>
    <s v="Automated reciprocal protocol"/>
    <n v="1400"/>
    <n v="5415"/>
    <n v="386.78571428571428"/>
    <x v="1"/>
    <n v="217"/>
    <x v="1"/>
    <s v="USD"/>
    <x v="774"/>
    <n v="1436504400"/>
    <b v="0"/>
    <x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x v="1"/>
    <s v="USD"/>
    <x v="775"/>
    <n v="1472014800"/>
    <b v="0"/>
    <x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x v="776"/>
    <n v="1411534800"/>
    <b v="0"/>
    <x v="0"/>
    <s v="theater/plays"/>
    <x v="3"/>
    <x v="3"/>
  </r>
  <r>
    <n v="866"/>
    <s v="Jackson-Brown"/>
    <s v="Versatile 5thgeneration matrices"/>
    <n v="182800"/>
    <n v="79045"/>
    <n v="43.241247264770237"/>
    <x v="3"/>
    <n v="898"/>
    <x v="1"/>
    <s v="USD"/>
    <x v="777"/>
    <n v="1304917200"/>
    <b v="0"/>
    <x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x v="778"/>
    <n v="1539579600"/>
    <b v="0"/>
    <x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x v="779"/>
    <n v="1382504400"/>
    <b v="0"/>
    <x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x v="780"/>
    <n v="1278306000"/>
    <b v="0"/>
    <x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x v="1"/>
    <s v="USD"/>
    <x v="335"/>
    <n v="1442552400"/>
    <b v="0"/>
    <x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x v="535"/>
    <n v="1511071200"/>
    <b v="0"/>
    <x v="1"/>
    <s v="theater/plays"/>
    <x v="3"/>
    <x v="3"/>
  </r>
  <r>
    <n v="872"/>
    <s v="Davis LLC"/>
    <s v="Compatible logistical paradigm"/>
    <n v="4700"/>
    <n v="7992"/>
    <n v="170.04255319148936"/>
    <x v="1"/>
    <n v="81"/>
    <x v="2"/>
    <s v="AUD"/>
    <x v="270"/>
    <n v="1536382800"/>
    <b v="0"/>
    <x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x v="781"/>
    <n v="1389592800"/>
    <b v="0"/>
    <x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x v="1"/>
    <s v="USD"/>
    <x v="782"/>
    <n v="1275282000"/>
    <b v="0"/>
    <x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x v="1"/>
    <s v="USD"/>
    <x v="783"/>
    <n v="1294984800"/>
    <b v="0"/>
    <x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x v="784"/>
    <n v="1562043600"/>
    <b v="0"/>
    <x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x v="785"/>
    <n v="1469595600"/>
    <b v="0"/>
    <x v="0"/>
    <s v="food/food trucks"/>
    <x v="0"/>
    <x v="0"/>
  </r>
  <r>
    <n v="878"/>
    <s v="Lutz Group"/>
    <s v="Enterprise-wide foreground paradigm"/>
    <n v="2700"/>
    <n v="1012"/>
    <n v="37.481481481481481"/>
    <x v="0"/>
    <n v="12"/>
    <x v="6"/>
    <s v="EUR"/>
    <x v="786"/>
    <n v="1581141600"/>
    <b v="0"/>
    <x v="0"/>
    <s v="music/metal"/>
    <x v="1"/>
    <x v="16"/>
  </r>
  <r>
    <n v="879"/>
    <s v="Ortiz Inc"/>
    <s v="Stand-alone incremental parallelism"/>
    <n v="1000"/>
    <n v="5438"/>
    <n v="543.79999999999995"/>
    <x v="1"/>
    <n v="53"/>
    <x v="1"/>
    <s v="USD"/>
    <x v="787"/>
    <n v="1488520800"/>
    <b v="0"/>
    <x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x v="788"/>
    <n v="1563858000"/>
    <b v="0"/>
    <x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x v="1"/>
    <s v="USD"/>
    <x v="330"/>
    <n v="1438923600"/>
    <b v="0"/>
    <x v="1"/>
    <s v="theater/plays"/>
    <x v="3"/>
    <x v="3"/>
  </r>
  <r>
    <n v="882"/>
    <s v="White-Rosario"/>
    <s v="Balanced demand-driven definition"/>
    <n v="800"/>
    <n v="2960"/>
    <n v="370"/>
    <x v="1"/>
    <n v="80"/>
    <x v="1"/>
    <s v="USD"/>
    <x v="789"/>
    <n v="1422165600"/>
    <b v="0"/>
    <x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x v="790"/>
    <n v="1277874000"/>
    <b v="0"/>
    <x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x v="791"/>
    <n v="1399352400"/>
    <b v="0"/>
    <x v="1"/>
    <s v="theater/plays"/>
    <x v="3"/>
    <x v="3"/>
  </r>
  <r>
    <n v="885"/>
    <s v="Lynch Ltd"/>
    <s v="Virtual analyzing collaboration"/>
    <n v="1800"/>
    <n v="2129"/>
    <n v="118.27777777777777"/>
    <x v="1"/>
    <n v="52"/>
    <x v="1"/>
    <s v="USD"/>
    <x v="792"/>
    <n v="1279083600"/>
    <b v="0"/>
    <x v="0"/>
    <s v="theater/plays"/>
    <x v="3"/>
    <x v="3"/>
  </r>
  <r>
    <n v="886"/>
    <s v="Sanders LLC"/>
    <s v="Multi-tiered explicit focus group"/>
    <n v="150600"/>
    <n v="127745"/>
    <n v="84.824037184594957"/>
    <x v="0"/>
    <n v="1825"/>
    <x v="1"/>
    <s v="USD"/>
    <x v="793"/>
    <n v="1284354000"/>
    <b v="0"/>
    <x v="0"/>
    <s v="music/indie rock"/>
    <x v="1"/>
    <x v="7"/>
  </r>
  <r>
    <n v="887"/>
    <s v="Cooper LLC"/>
    <s v="Multi-layered systematic knowledgebase"/>
    <n v="7800"/>
    <n v="2289"/>
    <n v="29.346153846153843"/>
    <x v="0"/>
    <n v="31"/>
    <x v="1"/>
    <s v="USD"/>
    <x v="794"/>
    <n v="1441170000"/>
    <b v="0"/>
    <x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x v="795"/>
    <n v="1493528400"/>
    <b v="0"/>
    <x v="0"/>
    <s v="theater/plays"/>
    <x v="3"/>
    <x v="3"/>
  </r>
  <r>
    <n v="889"/>
    <s v="Santos Group"/>
    <s v="Secured dynamic capacity"/>
    <n v="5600"/>
    <n v="9508"/>
    <n v="169.78571428571431"/>
    <x v="1"/>
    <n v="122"/>
    <x v="1"/>
    <s v="USD"/>
    <x v="796"/>
    <n v="1395205200"/>
    <b v="0"/>
    <x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x v="797"/>
    <n v="1561438800"/>
    <b v="0"/>
    <x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x v="798"/>
    <n v="1326693600"/>
    <b v="0"/>
    <x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x v="799"/>
    <n v="1277960400"/>
    <b v="0"/>
    <x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x v="6"/>
    <s v="EUR"/>
    <x v="800"/>
    <n v="1434690000"/>
    <b v="0"/>
    <x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x v="4"/>
    <s v="GBP"/>
    <x v="801"/>
    <n v="1376110800"/>
    <b v="0"/>
    <x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x v="802"/>
    <n v="1518415200"/>
    <b v="0"/>
    <x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x v="803"/>
    <n v="1310878800"/>
    <b v="0"/>
    <x v="1"/>
    <s v="food/food trucks"/>
    <x v="0"/>
    <x v="0"/>
  </r>
  <r>
    <n v="897"/>
    <s v="Berry-Cannon"/>
    <s v="Organized discrete encoding"/>
    <n v="8800"/>
    <n v="2437"/>
    <n v="27.693181818181817"/>
    <x v="0"/>
    <n v="27"/>
    <x v="1"/>
    <s v="USD"/>
    <x v="212"/>
    <n v="1556600400"/>
    <b v="0"/>
    <x v="0"/>
    <s v="theater/plays"/>
    <x v="3"/>
    <x v="3"/>
  </r>
  <r>
    <n v="898"/>
    <s v="Davis-Gonzalez"/>
    <s v="Balanced regional flexibility"/>
    <n v="179100"/>
    <n v="93991"/>
    <n v="52.479620323841424"/>
    <x v="0"/>
    <n v="1221"/>
    <x v="1"/>
    <s v="USD"/>
    <x v="804"/>
    <n v="1576994400"/>
    <b v="0"/>
    <x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x v="5"/>
    <s v="CHF"/>
    <x v="805"/>
    <n v="1382677200"/>
    <b v="0"/>
    <x v="0"/>
    <s v="music/jazz"/>
    <x v="1"/>
    <x v="17"/>
  </r>
  <r>
    <n v="900"/>
    <s v="Powers, Smith and Deleon"/>
    <s v="Enhanced uniform service-desk"/>
    <n v="100"/>
    <n v="2"/>
    <n v="2"/>
    <x v="0"/>
    <n v="1"/>
    <x v="1"/>
    <s v="USD"/>
    <x v="806"/>
    <n v="1411189200"/>
    <b v="0"/>
    <x v="1"/>
    <s v="technology/web"/>
    <x v="2"/>
    <x v="2"/>
  </r>
  <r>
    <n v="901"/>
    <s v="Hogan Group"/>
    <s v="Versatile bottom-line definition"/>
    <n v="5600"/>
    <n v="8746"/>
    <n v="156.17857142857144"/>
    <x v="1"/>
    <n v="159"/>
    <x v="1"/>
    <s v="USD"/>
    <x v="807"/>
    <n v="1534654800"/>
    <b v="0"/>
    <x v="1"/>
    <s v="music/rock"/>
    <x v="1"/>
    <x v="1"/>
  </r>
  <r>
    <n v="902"/>
    <s v="Wang, Silva and Byrd"/>
    <s v="Integrated bifurcated software"/>
    <n v="1400"/>
    <n v="3534"/>
    <n v="252.42857142857144"/>
    <x v="1"/>
    <n v="110"/>
    <x v="1"/>
    <s v="USD"/>
    <x v="722"/>
    <n v="1457762400"/>
    <b v="0"/>
    <x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x v="477"/>
    <n v="1337490000"/>
    <b v="0"/>
    <x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x v="259"/>
    <n v="1349672400"/>
    <b v="0"/>
    <x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x v="1"/>
    <s v="USD"/>
    <x v="9"/>
    <n v="1379826000"/>
    <b v="0"/>
    <x v="0"/>
    <s v="theater/plays"/>
    <x v="3"/>
    <x v="3"/>
  </r>
  <r>
    <n v="906"/>
    <s v="Hayes Group"/>
    <s v="Implemented even-keeled standardization"/>
    <n v="5500"/>
    <n v="8964"/>
    <n v="162.98181818181817"/>
    <x v="1"/>
    <n v="191"/>
    <x v="1"/>
    <s v="USD"/>
    <x v="808"/>
    <n v="1497762000"/>
    <b v="1"/>
    <x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x v="809"/>
    <n v="1304485200"/>
    <b v="0"/>
    <x v="0"/>
    <s v="theater/plays"/>
    <x v="3"/>
    <x v="3"/>
  </r>
  <r>
    <n v="908"/>
    <s v="Bryant-Pope"/>
    <s v="Networked intangible help-desk"/>
    <n v="38200"/>
    <n v="121950"/>
    <n v="319.24083769633506"/>
    <x v="1"/>
    <n v="3934"/>
    <x v="1"/>
    <s v="USD"/>
    <x v="444"/>
    <n v="1336885200"/>
    <b v="0"/>
    <x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x v="384"/>
    <n v="1530421200"/>
    <b v="0"/>
    <x v="1"/>
    <s v="theater/plays"/>
    <x v="3"/>
    <x v="3"/>
  </r>
  <r>
    <n v="910"/>
    <s v="King-Morris"/>
    <s v="Proactive incremental architecture"/>
    <n v="154500"/>
    <n v="30215"/>
    <n v="19.556634304207122"/>
    <x v="3"/>
    <n v="296"/>
    <x v="1"/>
    <s v="USD"/>
    <x v="810"/>
    <n v="1421992800"/>
    <b v="0"/>
    <x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x v="811"/>
    <n v="1568178000"/>
    <b v="1"/>
    <x v="0"/>
    <s v="technology/web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n v="1347944400"/>
    <b v="1"/>
    <x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x v="2"/>
    <s v="AUD"/>
    <x v="813"/>
    <n v="1558760400"/>
    <b v="0"/>
    <x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x v="814"/>
    <n v="1376629200"/>
    <b v="0"/>
    <x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x v="80"/>
    <n v="1504760400"/>
    <b v="0"/>
    <x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x v="815"/>
    <n v="1419660000"/>
    <b v="0"/>
    <x v="0"/>
    <s v="photography/photography books"/>
    <x v="7"/>
    <x v="14"/>
  </r>
  <r>
    <n v="917"/>
    <s v="Cooper Inc"/>
    <s v="Polarized discrete product"/>
    <n v="3600"/>
    <n v="2097"/>
    <n v="58.25"/>
    <x v="2"/>
    <n v="27"/>
    <x v="4"/>
    <s v="GBP"/>
    <x v="816"/>
    <n v="1311310800"/>
    <b v="0"/>
    <x v="1"/>
    <s v="film &amp; video/shorts"/>
    <x v="4"/>
    <x v="12"/>
  </r>
  <r>
    <n v="918"/>
    <s v="Jones-Gonzalez"/>
    <s v="Seamless dynamic website"/>
    <n v="3800"/>
    <n v="9021"/>
    <n v="237.39473684210526"/>
    <x v="1"/>
    <n v="156"/>
    <x v="5"/>
    <s v="CHF"/>
    <x v="474"/>
    <n v="1344315600"/>
    <b v="0"/>
    <x v="0"/>
    <s v="publishing/radio &amp; podcasts"/>
    <x v="5"/>
    <x v="15"/>
  </r>
  <r>
    <n v="919"/>
    <s v="Fox Ltd"/>
    <s v="Extended multimedia firmware"/>
    <n v="35600"/>
    <n v="20915"/>
    <n v="58.75"/>
    <x v="0"/>
    <n v="225"/>
    <x v="2"/>
    <s v="AUD"/>
    <x v="817"/>
    <n v="1510725600"/>
    <b v="0"/>
    <x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x v="818"/>
    <n v="1551247200"/>
    <b v="1"/>
    <x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x v="819"/>
    <n v="1330236000"/>
    <b v="0"/>
    <x v="0"/>
    <s v="technology/web"/>
    <x v="2"/>
    <x v="2"/>
  </r>
  <r>
    <n v="922"/>
    <s v="Soto-Anthony"/>
    <s v="Ameliorated logistical capability"/>
    <n v="51400"/>
    <n v="90440"/>
    <n v="175.95330739299609"/>
    <x v="1"/>
    <n v="2261"/>
    <x v="1"/>
    <s v="USD"/>
    <x v="609"/>
    <n v="1545112800"/>
    <b v="0"/>
    <x v="1"/>
    <s v="music/world music"/>
    <x v="1"/>
    <x v="21"/>
  </r>
  <r>
    <n v="923"/>
    <s v="Wise and Sons"/>
    <s v="Sharable discrete definition"/>
    <n v="1700"/>
    <n v="4044"/>
    <n v="237.88235294117646"/>
    <x v="1"/>
    <n v="40"/>
    <x v="1"/>
    <s v="USD"/>
    <x v="547"/>
    <n v="1279170000"/>
    <b v="0"/>
    <x v="0"/>
    <s v="theater/plays"/>
    <x v="3"/>
    <x v="3"/>
  </r>
  <r>
    <n v="924"/>
    <s v="Butler-Barr"/>
    <s v="User-friendly next generation core"/>
    <n v="39400"/>
    <n v="192292"/>
    <n v="488.05076142131981"/>
    <x v="1"/>
    <n v="2289"/>
    <x v="6"/>
    <s v="EUR"/>
    <x v="820"/>
    <n v="1573452000"/>
    <b v="0"/>
    <x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x v="821"/>
    <n v="1507093200"/>
    <b v="0"/>
    <x v="0"/>
    <s v="theater/plays"/>
    <x v="3"/>
    <x v="3"/>
  </r>
  <r>
    <n v="926"/>
    <s v="Brown-Oliver"/>
    <s v="Synchronized cohesive encoding"/>
    <n v="8700"/>
    <n v="1577"/>
    <n v="18.126436781609197"/>
    <x v="0"/>
    <n v="15"/>
    <x v="1"/>
    <s v="USD"/>
    <x v="151"/>
    <n v="1463374800"/>
    <b v="0"/>
    <x v="0"/>
    <s v="food/food trucks"/>
    <x v="0"/>
    <x v="0"/>
  </r>
  <r>
    <n v="927"/>
    <s v="Davis-Gardner"/>
    <s v="Synergistic dynamic utilization"/>
    <n v="7200"/>
    <n v="3301"/>
    <n v="45.847222222222221"/>
    <x v="0"/>
    <n v="37"/>
    <x v="1"/>
    <s v="USD"/>
    <x v="822"/>
    <n v="1344574800"/>
    <b v="0"/>
    <x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x v="823"/>
    <n v="1389074400"/>
    <b v="0"/>
    <x v="0"/>
    <s v="technology/web"/>
    <x v="2"/>
    <x v="2"/>
  </r>
  <r>
    <n v="929"/>
    <s v="Turner-Terrell"/>
    <s v="Polarized tertiary function"/>
    <n v="5500"/>
    <n v="11952"/>
    <n v="217.30909090909088"/>
    <x v="1"/>
    <n v="184"/>
    <x v="4"/>
    <s v="GBP"/>
    <x v="824"/>
    <n v="1494997200"/>
    <b v="0"/>
    <x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x v="825"/>
    <n v="1425448800"/>
    <b v="0"/>
    <x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x v="826"/>
    <n v="1404104400"/>
    <b v="0"/>
    <x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x v="827"/>
    <n v="1394773200"/>
    <b v="0"/>
    <x v="0"/>
    <s v="music/rock"/>
    <x v="1"/>
    <x v="1"/>
  </r>
  <r>
    <n v="933"/>
    <s v="Espinoza Group"/>
    <s v="Implemented tangible support"/>
    <n v="73000"/>
    <n v="175015"/>
    <n v="239.74657534246577"/>
    <x v="1"/>
    <n v="1902"/>
    <x v="1"/>
    <s v="USD"/>
    <x v="828"/>
    <n v="1366520400"/>
    <b v="0"/>
    <x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x v="829"/>
    <n v="1456639200"/>
    <b v="0"/>
    <x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x v="830"/>
    <n v="1438318800"/>
    <b v="0"/>
    <x v="0"/>
    <s v="theater/plays"/>
    <x v="3"/>
    <x v="3"/>
  </r>
  <r>
    <n v="936"/>
    <s v="Brown Ltd"/>
    <s v="Enhanced composite contingency"/>
    <n v="103200"/>
    <n v="1690"/>
    <n v="1.6375968992248062"/>
    <x v="0"/>
    <n v="21"/>
    <x v="1"/>
    <s v="USD"/>
    <x v="831"/>
    <n v="1564030800"/>
    <b v="1"/>
    <x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x v="832"/>
    <n v="1449295200"/>
    <b v="0"/>
    <x v="0"/>
    <s v="film &amp; video/documentary"/>
    <x v="4"/>
    <x v="4"/>
  </r>
  <r>
    <n v="938"/>
    <s v="Allen Inc"/>
    <s v="Total dedicated benchmark"/>
    <n v="9200"/>
    <n v="10093"/>
    <n v="109.70652173913042"/>
    <x v="1"/>
    <n v="96"/>
    <x v="1"/>
    <s v="USD"/>
    <x v="833"/>
    <n v="1531890000"/>
    <b v="0"/>
    <x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x v="834"/>
    <n v="1306213200"/>
    <b v="0"/>
    <x v="1"/>
    <s v="games/video games"/>
    <x v="6"/>
    <x v="11"/>
  </r>
  <r>
    <n v="940"/>
    <s v="Wiggins Ltd"/>
    <s v="Upgradable analyzing core"/>
    <n v="9900"/>
    <n v="6161"/>
    <n v="62.232323232323225"/>
    <x v="2"/>
    <n v="66"/>
    <x v="0"/>
    <s v="CAD"/>
    <x v="835"/>
    <n v="1356242400"/>
    <b v="0"/>
    <x v="0"/>
    <s v="technology/web"/>
    <x v="2"/>
    <x v="2"/>
  </r>
  <r>
    <n v="941"/>
    <s v="Luna-Horne"/>
    <s v="Profound exuding pricing structure"/>
    <n v="43000"/>
    <n v="5615"/>
    <n v="13.05813953488372"/>
    <x v="0"/>
    <n v="78"/>
    <x v="1"/>
    <s v="USD"/>
    <x v="836"/>
    <n v="1297576800"/>
    <b v="1"/>
    <x v="0"/>
    <s v="theater/plays"/>
    <x v="3"/>
    <x v="3"/>
  </r>
  <r>
    <n v="942"/>
    <s v="Allen Inc"/>
    <s v="Horizontal optimizing model"/>
    <n v="9600"/>
    <n v="6205"/>
    <n v="64.635416666666671"/>
    <x v="0"/>
    <n v="67"/>
    <x v="2"/>
    <s v="AUD"/>
    <x v="837"/>
    <n v="1296194400"/>
    <b v="0"/>
    <x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x v="219"/>
    <n v="1414558800"/>
    <b v="0"/>
    <x v="0"/>
    <s v="food/food trucks"/>
    <x v="0"/>
    <x v="0"/>
  </r>
  <r>
    <n v="944"/>
    <s v="Walter Inc"/>
    <s v="Streamlined 5thgeneration intranet"/>
    <n v="10000"/>
    <n v="8142"/>
    <n v="81.42"/>
    <x v="0"/>
    <n v="263"/>
    <x v="2"/>
    <s v="AUD"/>
    <x v="365"/>
    <n v="1488348000"/>
    <b v="0"/>
    <x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x v="838"/>
    <n v="1334898000"/>
    <b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x v="839"/>
    <n v="1308373200"/>
    <b v="0"/>
    <x v="0"/>
    <s v="theater/plays"/>
    <x v="3"/>
    <x v="3"/>
  </r>
  <r>
    <n v="947"/>
    <s v="Smith-Powell"/>
    <s v="Upgradable clear-thinking hardware"/>
    <n v="3600"/>
    <n v="961"/>
    <n v="26.694444444444443"/>
    <x v="0"/>
    <n v="13"/>
    <x v="1"/>
    <s v="USD"/>
    <x v="840"/>
    <n v="1412312400"/>
    <b v="0"/>
    <x v="0"/>
    <s v="theater/plays"/>
    <x v="3"/>
    <x v="3"/>
  </r>
  <r>
    <n v="948"/>
    <s v="Smith-Hill"/>
    <s v="Integrated holistic paradigm"/>
    <n v="9400"/>
    <n v="5918"/>
    <n v="62.957446808510639"/>
    <x v="3"/>
    <n v="160"/>
    <x v="1"/>
    <s v="USD"/>
    <x v="841"/>
    <n v="1419228000"/>
    <b v="1"/>
    <x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x v="1"/>
    <s v="USD"/>
    <x v="842"/>
    <n v="1430974800"/>
    <b v="0"/>
    <x v="0"/>
    <s v="technology/web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n v="1555822800"/>
    <b v="0"/>
    <x v="1"/>
    <s v="theater/plays"/>
    <x v="3"/>
    <x v="3"/>
  </r>
  <r>
    <n v="951"/>
    <s v="Peterson Ltd"/>
    <s v="Re-engineered 24hour matrix"/>
    <n v="14500"/>
    <n v="159056"/>
    <n v="1096.9379310344827"/>
    <x v="1"/>
    <n v="1559"/>
    <x v="1"/>
    <s v="USD"/>
    <x v="844"/>
    <n v="1482818400"/>
    <b v="0"/>
    <x v="1"/>
    <s v="music/rock"/>
    <x v="1"/>
    <x v="1"/>
  </r>
  <r>
    <n v="952"/>
    <s v="Cummings-Hayes"/>
    <s v="Virtual multi-tasking core"/>
    <n v="145500"/>
    <n v="101987"/>
    <n v="70.094158075601371"/>
    <x v="3"/>
    <n v="2266"/>
    <x v="1"/>
    <s v="USD"/>
    <x v="845"/>
    <n v="1471928400"/>
    <b v="0"/>
    <x v="0"/>
    <s v="film &amp; video/documentary"/>
    <x v="4"/>
    <x v="4"/>
  </r>
  <r>
    <n v="953"/>
    <s v="Boyle Ltd"/>
    <s v="Streamlined fault-tolerant conglomeration"/>
    <n v="3300"/>
    <n v="1980"/>
    <n v="60"/>
    <x v="0"/>
    <n v="21"/>
    <x v="1"/>
    <s v="USD"/>
    <x v="846"/>
    <n v="1453701600"/>
    <b v="0"/>
    <x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x v="110"/>
    <n v="1350363600"/>
    <b v="0"/>
    <x v="0"/>
    <s v="technology/web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n v="1353996000"/>
    <b v="0"/>
    <x v="0"/>
    <s v="theater/plays"/>
    <x v="3"/>
    <x v="3"/>
  </r>
  <r>
    <n v="956"/>
    <s v="Wood Inc"/>
    <s v="Re-engineered composite focus group"/>
    <n v="187600"/>
    <n v="35698"/>
    <n v="19.028784648187631"/>
    <x v="0"/>
    <n v="830"/>
    <x v="1"/>
    <s v="USD"/>
    <x v="848"/>
    <n v="1451109600"/>
    <b v="0"/>
    <x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x v="849"/>
    <n v="1329631200"/>
    <b v="0"/>
    <x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x v="780"/>
    <n v="1278997200"/>
    <b v="0"/>
    <x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x v="1"/>
    <s v="USD"/>
    <x v="140"/>
    <n v="1280120400"/>
    <b v="0"/>
    <x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x v="1"/>
    <s v="USD"/>
    <x v="850"/>
    <n v="1458104400"/>
    <b v="0"/>
    <x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x v="851"/>
    <n v="1298268000"/>
    <b v="0"/>
    <x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x v="852"/>
    <n v="1386223200"/>
    <b v="0"/>
    <x v="0"/>
    <s v="food/food trucks"/>
    <x v="0"/>
    <x v="0"/>
  </r>
  <r>
    <n v="963"/>
    <s v="Rodriguez-Robinson"/>
    <s v="Ergonomic methodical hub"/>
    <n v="5900"/>
    <n v="4997"/>
    <n v="84.694915254237287"/>
    <x v="0"/>
    <n v="114"/>
    <x v="6"/>
    <s v="EUR"/>
    <x v="853"/>
    <n v="1299823200"/>
    <b v="0"/>
    <x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x v="854"/>
    <n v="1431752400"/>
    <b v="0"/>
    <x v="0"/>
    <s v="theater/plays"/>
    <x v="3"/>
    <x v="3"/>
  </r>
  <r>
    <n v="965"/>
    <s v="Nunez-King"/>
    <s v="Phased clear-thinking policy"/>
    <n v="2200"/>
    <n v="8501"/>
    <n v="386.40909090909093"/>
    <x v="1"/>
    <n v="207"/>
    <x v="4"/>
    <s v="GBP"/>
    <x v="67"/>
    <n v="1267855200"/>
    <b v="0"/>
    <x v="0"/>
    <s v="music/rock"/>
    <x v="1"/>
    <x v="1"/>
  </r>
  <r>
    <n v="966"/>
    <s v="Davis and Sons"/>
    <s v="Seamless solution-oriented capacity"/>
    <n v="1700"/>
    <n v="13468"/>
    <n v="792.23529411764707"/>
    <x v="1"/>
    <n v="245"/>
    <x v="1"/>
    <s v="USD"/>
    <x v="855"/>
    <n v="1497675600"/>
    <b v="0"/>
    <x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x v="107"/>
    <n v="1336885200"/>
    <b v="0"/>
    <x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x v="344"/>
    <n v="1295157600"/>
    <b v="0"/>
    <x v="0"/>
    <s v="food/food trucks"/>
    <x v="0"/>
    <x v="0"/>
  </r>
  <r>
    <n v="969"/>
    <s v="Lopez-King"/>
    <s v="Multi-lateral radical solution"/>
    <n v="7900"/>
    <n v="8550"/>
    <n v="108.22784810126582"/>
    <x v="1"/>
    <n v="93"/>
    <x v="1"/>
    <s v="USD"/>
    <x v="856"/>
    <n v="1577599200"/>
    <b v="0"/>
    <x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x v="857"/>
    <n v="1305003600"/>
    <b v="0"/>
    <x v="0"/>
    <s v="theater/plays"/>
    <x v="3"/>
    <x v="3"/>
  </r>
  <r>
    <n v="971"/>
    <s v="Garner and Sons"/>
    <s v="Versatile neutral workforce"/>
    <n v="5100"/>
    <n v="1414"/>
    <n v="27.725490196078432"/>
    <x v="0"/>
    <n v="24"/>
    <x v="1"/>
    <s v="USD"/>
    <x v="858"/>
    <n v="1381726800"/>
    <b v="0"/>
    <x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x v="859"/>
    <n v="1402462800"/>
    <b v="0"/>
    <x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x v="860"/>
    <n v="1292133600"/>
    <b v="0"/>
    <x v="1"/>
    <s v="theater/plays"/>
    <x v="3"/>
    <x v="3"/>
  </r>
  <r>
    <n v="974"/>
    <s v="Thomas, Clay and Mendoza"/>
    <s v="Multi-channeled reciprocal interface"/>
    <n v="800"/>
    <n v="2991"/>
    <n v="373.875"/>
    <x v="1"/>
    <n v="32"/>
    <x v="1"/>
    <s v="USD"/>
    <x v="170"/>
    <n v="1368939600"/>
    <b v="0"/>
    <x v="0"/>
    <s v="music/indie rock"/>
    <x v="1"/>
    <x v="7"/>
  </r>
  <r>
    <n v="975"/>
    <s v="Ayala Group"/>
    <s v="Right-sized maximized migration"/>
    <n v="5400"/>
    <n v="8366"/>
    <n v="154.92592592592592"/>
    <x v="1"/>
    <n v="135"/>
    <x v="1"/>
    <s v="USD"/>
    <x v="861"/>
    <n v="1452146400"/>
    <b v="0"/>
    <x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x v="862"/>
    <n v="1296712800"/>
    <b v="0"/>
    <x v="1"/>
    <s v="theater/plays"/>
    <x v="3"/>
    <x v="3"/>
  </r>
  <r>
    <n v="977"/>
    <s v="Johnson Group"/>
    <s v="Vision-oriented interactive solution"/>
    <n v="7000"/>
    <n v="5177"/>
    <n v="73.957142857142856"/>
    <x v="0"/>
    <n v="67"/>
    <x v="1"/>
    <s v="USD"/>
    <x v="863"/>
    <n v="1520748000"/>
    <b v="0"/>
    <x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x v="1"/>
    <s v="USD"/>
    <x v="864"/>
    <n v="1480831200"/>
    <b v="0"/>
    <x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x v="527"/>
    <n v="1426914000"/>
    <b v="0"/>
    <x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x v="865"/>
    <n v="1446616800"/>
    <b v="1"/>
    <x v="0"/>
    <s v="publishing/nonfiction"/>
    <x v="5"/>
    <x v="9"/>
  </r>
  <r>
    <n v="981"/>
    <s v="Diaz-Little"/>
    <s v="Grass-roots executive synergy"/>
    <n v="6700"/>
    <n v="11941"/>
    <n v="178.22388059701493"/>
    <x v="1"/>
    <n v="323"/>
    <x v="1"/>
    <s v="USD"/>
    <x v="866"/>
    <n v="1517032800"/>
    <b v="0"/>
    <x v="0"/>
    <s v="technology/web"/>
    <x v="2"/>
    <x v="2"/>
  </r>
  <r>
    <n v="982"/>
    <s v="Freeman-French"/>
    <s v="Multi-layered optimal application"/>
    <n v="7200"/>
    <n v="6115"/>
    <n v="84.930555555555557"/>
    <x v="0"/>
    <n v="75"/>
    <x v="1"/>
    <s v="USD"/>
    <x v="867"/>
    <n v="1311224400"/>
    <b v="0"/>
    <x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x v="1"/>
    <s v="USD"/>
    <x v="868"/>
    <n v="1566190800"/>
    <b v="0"/>
    <x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x v="105"/>
    <n v="1570165200"/>
    <b v="0"/>
    <x v="0"/>
    <s v="theater/plays"/>
    <x v="3"/>
    <x v="3"/>
  </r>
  <r>
    <n v="985"/>
    <s v="Logan-Curtis"/>
    <s v="Enhanced optimal ability"/>
    <n v="170600"/>
    <n v="114523"/>
    <n v="67.129542790152414"/>
    <x v="0"/>
    <n v="4405"/>
    <x v="1"/>
    <s v="USD"/>
    <x v="481"/>
    <n v="1388556000"/>
    <b v="0"/>
    <x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x v="253"/>
    <n v="1303189200"/>
    <b v="0"/>
    <x v="0"/>
    <s v="music/rock"/>
    <x v="1"/>
    <x v="1"/>
  </r>
  <r>
    <n v="987"/>
    <s v="Wilson Group"/>
    <s v="Ameliorated foreground focus group"/>
    <n v="6200"/>
    <n v="13441"/>
    <n v="216.79032258064518"/>
    <x v="1"/>
    <n v="480"/>
    <x v="1"/>
    <s v="USD"/>
    <x v="869"/>
    <n v="1494478800"/>
    <b v="0"/>
    <x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x v="864"/>
    <n v="1480744800"/>
    <b v="0"/>
    <x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x v="1"/>
    <s v="USD"/>
    <x v="843"/>
    <n v="1555822800"/>
    <b v="0"/>
    <x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x v="1"/>
    <s v="USD"/>
    <x v="289"/>
    <n v="1458882000"/>
    <b v="0"/>
    <x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x v="1"/>
    <s v="USD"/>
    <x v="870"/>
    <n v="1411966800"/>
    <b v="0"/>
    <x v="1"/>
    <s v="music/rock"/>
    <x v="1"/>
    <x v="1"/>
  </r>
  <r>
    <n v="992"/>
    <s v="Morrow Inc"/>
    <s v="Networked global migration"/>
    <n v="3100"/>
    <n v="13223"/>
    <n v="426.54838709677421"/>
    <x v="1"/>
    <n v="132"/>
    <x v="1"/>
    <s v="USD"/>
    <x v="871"/>
    <n v="1526878800"/>
    <b v="0"/>
    <x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x v="6"/>
    <s v="EUR"/>
    <x v="872"/>
    <n v="1452405600"/>
    <b v="0"/>
    <x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x v="873"/>
    <n v="1414040400"/>
    <b v="0"/>
    <x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x v="874"/>
    <n v="1543816800"/>
    <b v="0"/>
    <x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x v="1"/>
    <s v="USD"/>
    <x v="875"/>
    <n v="1359698400"/>
    <b v="0"/>
    <x v="0"/>
    <s v="theater/plays"/>
    <x v="3"/>
    <x v="3"/>
  </r>
  <r>
    <n v="997"/>
    <s v="Ball LLC"/>
    <s v="Right-sized full-range throughput"/>
    <n v="7600"/>
    <n v="4603"/>
    <n v="60.565789473684205"/>
    <x v="3"/>
    <n v="139"/>
    <x v="6"/>
    <s v="EUR"/>
    <x v="876"/>
    <n v="1390629600"/>
    <b v="0"/>
    <x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x v="877"/>
    <n v="1267077600"/>
    <b v="0"/>
    <x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x v="878"/>
    <n v="1467781200"/>
    <b v="0"/>
    <x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CA"/>
    <s v="CAD"/>
    <n v="1448690400"/>
    <n v="1450159200"/>
    <x v="0"/>
    <d v="2015-12-15T06:00:00"/>
    <b v="0"/>
    <b v="0"/>
    <s v="food/food trucks"/>
    <x v="0"/>
  </r>
  <r>
    <n v="1"/>
    <s v="Odom Inc"/>
    <s v="Managed bottom-line architecture"/>
    <n v="1400"/>
    <n v="14560"/>
    <n v="1040"/>
    <x v="1"/>
    <n v="158"/>
    <s v="US"/>
    <s v="USD"/>
    <n v="1408424400"/>
    <n v="1408597200"/>
    <x v="1"/>
    <d v="2014-08-21T05:00:00"/>
    <b v="0"/>
    <b v="1"/>
    <s v="music/rock"/>
    <x v="1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x v="2"/>
    <d v="2013-11-19T06:00:00"/>
    <b v="0"/>
    <b v="0"/>
    <s v="technology/web"/>
    <x v="2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x v="3"/>
    <d v="2019-09-20T05:00:00"/>
    <b v="0"/>
    <b v="0"/>
    <s v="music/rock"/>
    <x v="1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x v="4"/>
    <d v="2019-01-24T06:00:00"/>
    <b v="0"/>
    <b v="0"/>
    <s v="theater/plays"/>
    <x v="3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x v="5"/>
    <d v="2012-09-08T05:00:00"/>
    <b v="0"/>
    <b v="0"/>
    <s v="theater/plays"/>
    <x v="3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x v="6"/>
    <d v="2017-09-14T05:00:00"/>
    <b v="0"/>
    <b v="0"/>
    <s v="film &amp; video/documentary"/>
    <x v="4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x v="7"/>
    <d v="2015-08-15T05:00:00"/>
    <b v="0"/>
    <b v="0"/>
    <s v="theater/plays"/>
    <x v="3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x v="8"/>
    <d v="2010-08-11T05:00:00"/>
    <b v="0"/>
    <b v="0"/>
    <s v="theater/plays"/>
    <x v="3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x v="9"/>
    <d v="2013-11-07T06:00:00"/>
    <b v="0"/>
    <b v="0"/>
    <s v="music/electric music"/>
    <x v="1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x v="10"/>
    <d v="2010-10-01T05:00:00"/>
    <b v="0"/>
    <b v="0"/>
    <s v="film &amp; video/drama"/>
    <x v="4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x v="11"/>
    <d v="2010-09-27T05:00:00"/>
    <b v="0"/>
    <b v="1"/>
    <s v="theater/plays"/>
    <x v="3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x v="12"/>
    <d v="2019-10-30T05:00:00"/>
    <b v="0"/>
    <b v="0"/>
    <s v="film &amp; video/drama"/>
    <x v="4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x v="13"/>
    <d v="2016-06-23T05:00:00"/>
    <b v="0"/>
    <b v="0"/>
    <s v="music/indie rock"/>
    <x v="1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x v="14"/>
    <d v="2012-04-02T05:00:00"/>
    <b v="0"/>
    <b v="0"/>
    <s v="music/indie rock"/>
    <x v="1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x v="15"/>
    <d v="2019-12-14T06:00:00"/>
    <b v="0"/>
    <b v="0"/>
    <s v="technology/wearables"/>
    <x v="2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x v="16"/>
    <d v="2014-02-13T06:00:00"/>
    <b v="0"/>
    <b v="0"/>
    <s v="publishing/nonfiction"/>
    <x v="5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x v="17"/>
    <d v="2011-01-13T06:00:00"/>
    <b v="0"/>
    <b v="0"/>
    <s v="film &amp; video/animation"/>
    <x v="4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x v="18"/>
    <d v="2018-09-16T05:00:00"/>
    <b v="0"/>
    <b v="0"/>
    <s v="theater/plays"/>
    <x v="3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x v="19"/>
    <d v="2019-03-25T05:00:00"/>
    <b v="0"/>
    <b v="1"/>
    <s v="theater/plays"/>
    <x v="3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x v="20"/>
    <d v="2014-07-28T05:00:00"/>
    <b v="0"/>
    <b v="0"/>
    <s v="film &amp; video/drama"/>
    <x v="4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x v="21"/>
    <d v="2011-09-18T05:00:00"/>
    <b v="0"/>
    <b v="0"/>
    <s v="theater/plays"/>
    <x v="3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x v="22"/>
    <d v="2018-04-18T05:00:00"/>
    <b v="0"/>
    <b v="0"/>
    <s v="theater/plays"/>
    <x v="3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x v="23"/>
    <d v="2019-04-08T05:00:00"/>
    <b v="0"/>
    <b v="0"/>
    <s v="film &amp; video/documentary"/>
    <x v="4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x v="24"/>
    <d v="2014-06-23T05:00:00"/>
    <b v="0"/>
    <b v="0"/>
    <s v="technology/wearables"/>
    <x v="2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x v="25"/>
    <d v="2011-06-07T05:00:00"/>
    <b v="0"/>
    <b v="1"/>
    <s v="games/video games"/>
    <x v="6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x v="26"/>
    <d v="2018-08-27T05:00:00"/>
    <b v="0"/>
    <b v="0"/>
    <s v="theater/plays"/>
    <x v="3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x v="27"/>
    <d v="2015-10-11T05:00:00"/>
    <b v="0"/>
    <b v="0"/>
    <s v="music/rock"/>
    <x v="1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x v="28"/>
    <d v="2010-03-04T06:00:00"/>
    <b v="0"/>
    <b v="1"/>
    <s v="theater/plays"/>
    <x v="3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x v="29"/>
    <d v="2018-08-29T05:00:00"/>
    <b v="0"/>
    <b v="0"/>
    <s v="film &amp; video/shorts"/>
    <x v="4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x v="30"/>
    <d v="2019-05-29T05:00:00"/>
    <b v="0"/>
    <b v="0"/>
    <s v="film &amp; video/animation"/>
    <x v="4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x v="31"/>
    <d v="2016-02-02T06:00:00"/>
    <b v="0"/>
    <b v="0"/>
    <s v="games/video games"/>
    <x v="6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x v="32"/>
    <d v="2018-02-06T06:00:00"/>
    <b v="0"/>
    <b v="0"/>
    <s v="film &amp; video/documentary"/>
    <x v="4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x v="33"/>
    <d v="2014-11-11T06:00:00"/>
    <b v="0"/>
    <b v="0"/>
    <s v="theater/plays"/>
    <x v="3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x v="34"/>
    <d v="2017-03-28T05:00:00"/>
    <b v="0"/>
    <b v="0"/>
    <s v="film &amp; video/documentary"/>
    <x v="4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x v="35"/>
    <d v="2019-03-02T06:00:00"/>
    <b v="0"/>
    <b v="1"/>
    <s v="film &amp; video/drama"/>
    <x v="4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x v="36"/>
    <d v="2011-03-23T05:00:00"/>
    <b v="0"/>
    <b v="0"/>
    <s v="theater/plays"/>
    <x v="3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x v="37"/>
    <d v="2019-11-08T06:00:00"/>
    <b v="0"/>
    <b v="1"/>
    <s v="publishing/fiction"/>
    <x v="5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x v="38"/>
    <d v="2010-10-23T05:00:00"/>
    <b v="0"/>
    <b v="0"/>
    <s v="photography/photography books"/>
    <x v="7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x v="39"/>
    <d v="2013-03-11T05:00:00"/>
    <b v="0"/>
    <b v="0"/>
    <s v="theater/plays"/>
    <x v="3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x v="40"/>
    <d v="2010-06-24T05:00:00"/>
    <b v="0"/>
    <b v="1"/>
    <s v="technology/wearables"/>
    <x v="2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x v="41"/>
    <d v="2012-09-30T05:00:00"/>
    <b v="0"/>
    <b v="1"/>
    <s v="music/rock"/>
    <x v="1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x v="42"/>
    <d v="2011-07-13T05:00:00"/>
    <b v="0"/>
    <b v="0"/>
    <s v="food/food trucks"/>
    <x v="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x v="43"/>
    <d v="2014-08-09T05:00:00"/>
    <b v="0"/>
    <b v="0"/>
    <s v="publishing/radio &amp; podcasts"/>
    <x v="5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x v="44"/>
    <d v="2019-03-18T05:00:00"/>
    <b v="0"/>
    <b v="0"/>
    <s v="publishing/fiction"/>
    <x v="5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x v="45"/>
    <d v="2016-11-17T06:00:00"/>
    <b v="0"/>
    <b v="1"/>
    <s v="theater/plays"/>
    <x v="3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x v="46"/>
    <d v="2010-07-31T05:00:00"/>
    <b v="0"/>
    <b v="0"/>
    <s v="music/rock"/>
    <x v="1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x v="47"/>
    <d v="2014-04-28T05:00:00"/>
    <b v="0"/>
    <b v="0"/>
    <s v="theater/plays"/>
    <x v="3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x v="48"/>
    <d v="2015-07-07T05:00:00"/>
    <b v="0"/>
    <b v="0"/>
    <s v="theater/plays"/>
    <x v="3"/>
  </r>
  <r>
    <n v="49"/>
    <s v="Casey-Kelly"/>
    <s v="Sharable holistic interface"/>
    <n v="7200"/>
    <n v="13653"/>
    <n v="189.625"/>
    <x v="1"/>
    <n v="303"/>
    <s v="US"/>
    <s v="USD"/>
    <n v="1571547600"/>
    <n v="1575439200"/>
    <x v="49"/>
    <d v="2019-12-04T06:00:00"/>
    <b v="0"/>
    <b v="0"/>
    <s v="music/rock"/>
    <x v="1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x v="50"/>
    <d v="2013-08-29T05:00:00"/>
    <b v="0"/>
    <b v="0"/>
    <s v="music/metal"/>
    <x v="1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x v="51"/>
    <d v="2012-04-12T05:00:00"/>
    <b v="0"/>
    <b v="1"/>
    <s v="technology/wearables"/>
    <x v="2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x v="52"/>
    <d v="2010-09-19T05:00:00"/>
    <b v="0"/>
    <b v="0"/>
    <s v="theater/plays"/>
    <x v="3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x v="53"/>
    <d v="2014-06-28T05:00:00"/>
    <b v="0"/>
    <b v="0"/>
    <s v="film &amp; video/drama"/>
    <x v="4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x v="54"/>
    <d v="2018-03-17T05:00:00"/>
    <b v="0"/>
    <b v="0"/>
    <s v="technology/wearables"/>
    <x v="2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x v="55"/>
    <d v="2018-08-04T05:00:00"/>
    <b v="0"/>
    <b v="0"/>
    <s v="music/jazz"/>
    <x v="1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x v="56"/>
    <d v="2015-01-17T06:00:00"/>
    <b v="0"/>
    <b v="0"/>
    <s v="technology/wearables"/>
    <x v="2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x v="57"/>
    <d v="2017-09-13T05:00:00"/>
    <b v="0"/>
    <b v="0"/>
    <s v="games/video games"/>
    <x v="6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x v="58"/>
    <d v="2015-10-04T05:00:00"/>
    <b v="0"/>
    <b v="0"/>
    <s v="theater/plays"/>
    <x v="3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x v="59"/>
    <d v="2017-06-27T05:00:00"/>
    <b v="0"/>
    <b v="1"/>
    <s v="theater/plays"/>
    <x v="3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x v="60"/>
    <d v="2012-07-20T05:00:00"/>
    <b v="0"/>
    <b v="0"/>
    <s v="theater/plays"/>
    <x v="3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x v="61"/>
    <d v="2011-04-02T05:00:00"/>
    <b v="0"/>
    <b v="0"/>
    <s v="theater/plays"/>
    <x v="3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x v="62"/>
    <d v="2015-06-06T05:00:00"/>
    <b v="0"/>
    <b v="0"/>
    <s v="technology/web"/>
    <x v="2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x v="63"/>
    <d v="2017-05-04T05:00:00"/>
    <b v="0"/>
    <b v="0"/>
    <s v="theater/plays"/>
    <x v="3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x v="64"/>
    <d v="2018-07-17T05:00:00"/>
    <b v="0"/>
    <b v="1"/>
    <s v="technology/web"/>
    <x v="2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x v="65"/>
    <d v="2011-02-03T06:00:00"/>
    <b v="0"/>
    <b v="0"/>
    <s v="theater/plays"/>
    <x v="3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x v="66"/>
    <d v="2015-04-13T05:00:00"/>
    <b v="0"/>
    <b v="1"/>
    <s v="theater/plays"/>
    <x v="3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x v="67"/>
    <d v="2010-01-30T06:00:00"/>
    <b v="0"/>
    <b v="1"/>
    <s v="technology/wearables"/>
    <x v="2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x v="68"/>
    <d v="2017-09-12T05:00:00"/>
    <b v="0"/>
    <b v="1"/>
    <s v="theater/plays"/>
    <x v="3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x v="69"/>
    <d v="2011-01-22T06:00:00"/>
    <b v="0"/>
    <b v="0"/>
    <s v="theater/plays"/>
    <x v="3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x v="70"/>
    <d v="2010-12-21T06:00:00"/>
    <b v="0"/>
    <b v="1"/>
    <s v="theater/plays"/>
    <x v="3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x v="71"/>
    <d v="2019-12-04T06:00:00"/>
    <b v="0"/>
    <b v="0"/>
    <s v="theater/plays"/>
    <x v="3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x v="72"/>
    <d v="2015-08-06T05:00:00"/>
    <b v="0"/>
    <b v="0"/>
    <s v="film &amp; video/animation"/>
    <x v="4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x v="73"/>
    <d v="2016-11-30T06:00:00"/>
    <b v="0"/>
    <b v="0"/>
    <s v="music/jazz"/>
    <x v="1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x v="74"/>
    <d v="2016-03-28T05:00:00"/>
    <b v="0"/>
    <b v="0"/>
    <s v="music/metal"/>
    <x v="1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x v="75"/>
    <d v="2018-07-23T05:00:00"/>
    <b v="0"/>
    <b v="0"/>
    <s v="photography/photography books"/>
    <x v="7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x v="76"/>
    <d v="2015-03-13T05:00:00"/>
    <b v="1"/>
    <b v="1"/>
    <s v="theater/plays"/>
    <x v="3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x v="77"/>
    <d v="2010-10-11T05:00:00"/>
    <b v="0"/>
    <b v="1"/>
    <s v="film &amp; video/animation"/>
    <x v="4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x v="78"/>
    <d v="2018-04-17T05:00:00"/>
    <b v="0"/>
    <b v="0"/>
    <s v="publishing/translations"/>
    <x v="5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x v="79"/>
    <d v="2018-06-21T05:00:00"/>
    <b v="0"/>
    <b v="0"/>
    <s v="theater/plays"/>
    <x v="3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x v="80"/>
    <d v="2017-09-28T05:00:00"/>
    <b v="0"/>
    <b v="0"/>
    <s v="games/video games"/>
    <x v="6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x v="81"/>
    <d v="2017-12-18T06:00:00"/>
    <b v="0"/>
    <b v="0"/>
    <s v="music/rock"/>
    <x v="1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x v="82"/>
    <d v="2019-01-24T06:00:00"/>
    <b v="0"/>
    <b v="1"/>
    <s v="games/video games"/>
    <x v="6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x v="83"/>
    <d v="2016-08-19T05:00:00"/>
    <b v="0"/>
    <b v="0"/>
    <s v="music/electric music"/>
    <x v="1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x v="84"/>
    <d v="2012-08-07T05:00:00"/>
    <b v="0"/>
    <b v="0"/>
    <s v="technology/wearables"/>
    <x v="2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x v="85"/>
    <d v="2011-09-19T05:00:00"/>
    <b v="0"/>
    <b v="0"/>
    <s v="music/indie rock"/>
    <x v="1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x v="86"/>
    <d v="2015-05-17T05:00:00"/>
    <b v="1"/>
    <b v="0"/>
    <s v="theater/plays"/>
    <x v="3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x v="87"/>
    <d v="2011-03-19T05:00:00"/>
    <b v="0"/>
    <b v="1"/>
    <s v="music/rock"/>
    <x v="1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x v="88"/>
    <d v="2015-05-08T05:00:00"/>
    <b v="0"/>
    <b v="0"/>
    <s v="publishing/translations"/>
    <x v="5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x v="89"/>
    <d v="2010-04-17T05:00:00"/>
    <b v="0"/>
    <b v="0"/>
    <s v="theater/plays"/>
    <x v="3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x v="90"/>
    <d v="2016-02-25T06:00:00"/>
    <b v="0"/>
    <b v="1"/>
    <s v="theater/plays"/>
    <x v="3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x v="91"/>
    <d v="2016-09-03T05:00:00"/>
    <b v="0"/>
    <b v="0"/>
    <s v="publishing/translations"/>
    <x v="5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x v="92"/>
    <d v="2010-06-24T05:00:00"/>
    <b v="0"/>
    <b v="1"/>
    <s v="games/video games"/>
    <x v="6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x v="93"/>
    <d v="2012-10-24T05:00:00"/>
    <b v="0"/>
    <b v="1"/>
    <s v="theater/plays"/>
    <x v="3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x v="94"/>
    <d v="2019-04-18T05:00:00"/>
    <b v="0"/>
    <b v="0"/>
    <s v="technology/web"/>
    <x v="2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x v="95"/>
    <d v="2019-10-21T05:00:00"/>
    <b v="0"/>
    <b v="0"/>
    <s v="film &amp; video/documentary"/>
    <x v="4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x v="96"/>
    <d v="2011-03-23T05:00:00"/>
    <b v="0"/>
    <b v="0"/>
    <s v="theater/plays"/>
    <x v="3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x v="48"/>
    <d v="2015-08-18T05:00:00"/>
    <b v="0"/>
    <b v="0"/>
    <s v="food/food trucks"/>
    <x v="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x v="97"/>
    <d v="2015-07-31T05:00:00"/>
    <b v="0"/>
    <b v="0"/>
    <s v="games/video games"/>
    <x v="6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x v="98"/>
    <d v="2014-12-24T06:00:00"/>
    <b v="0"/>
    <b v="0"/>
    <s v="theater/plays"/>
    <x v="3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x v="99"/>
    <d v="2011-11-06T05:00:00"/>
    <b v="0"/>
    <b v="0"/>
    <s v="theater/plays"/>
    <x v="3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x v="100"/>
    <d v="2015-02-28T06:00:00"/>
    <b v="0"/>
    <b v="1"/>
    <s v="music/electric music"/>
    <x v="1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x v="101"/>
    <d v="2018-05-21T05:00:00"/>
    <b v="0"/>
    <b v="1"/>
    <s v="technology/wearables"/>
    <x v="2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x v="102"/>
    <d v="2010-11-02T05:00:00"/>
    <b v="0"/>
    <b v="0"/>
    <s v="music/electric music"/>
    <x v="1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x v="103"/>
    <d v="2017-05-24T05:00:00"/>
    <b v="0"/>
    <b v="0"/>
    <s v="music/indie rock"/>
    <x v="1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x v="104"/>
    <d v="2013-04-20T05:00:00"/>
    <b v="0"/>
    <b v="0"/>
    <s v="technology/web"/>
    <x v="2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x v="105"/>
    <d v="2019-09-13T05:00:00"/>
    <b v="0"/>
    <b v="0"/>
    <s v="theater/plays"/>
    <x v="3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x v="106"/>
    <d v="2018-05-10T05:00:00"/>
    <b v="0"/>
    <b v="1"/>
    <s v="theater/plays"/>
    <x v="3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x v="107"/>
    <d v="2012-05-13T05:00:00"/>
    <b v="0"/>
    <b v="0"/>
    <s v="film &amp; video/documentary"/>
    <x v="4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x v="108"/>
    <d v="2014-01-14T06:00:00"/>
    <b v="0"/>
    <b v="0"/>
    <s v="film &amp; video/television"/>
    <x v="4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x v="109"/>
    <d v="2018-09-30T05:00:00"/>
    <b v="0"/>
    <b v="0"/>
    <s v="food/food trucks"/>
    <x v="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x v="110"/>
    <d v="2012-09-28T05:00:00"/>
    <b v="0"/>
    <b v="0"/>
    <s v="publishing/radio &amp; podcasts"/>
    <x v="5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x v="111"/>
    <d v="2014-09-08T05:00:00"/>
    <b v="0"/>
    <b v="0"/>
    <s v="technology/web"/>
    <x v="2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x v="112"/>
    <d v="2017-09-19T05:00:00"/>
    <b v="0"/>
    <b v="0"/>
    <s v="food/food trucks"/>
    <x v="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x v="113"/>
    <d v="2019-04-10T05:00:00"/>
    <b v="0"/>
    <b v="1"/>
    <s v="technology/wearables"/>
    <x v="2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x v="114"/>
    <d v="2017-12-22T06:00:00"/>
    <b v="0"/>
    <b v="0"/>
    <s v="publishing/fiction"/>
    <x v="5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x v="115"/>
    <d v="2015-09-19T05:00:00"/>
    <b v="0"/>
    <b v="0"/>
    <s v="theater/plays"/>
    <x v="3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x v="116"/>
    <d v="2011-09-28T05:00:00"/>
    <b v="0"/>
    <b v="0"/>
    <s v="film &amp; video/television"/>
    <x v="4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x v="117"/>
    <d v="2014-02-01T06:00:00"/>
    <b v="0"/>
    <b v="0"/>
    <s v="photography/photography books"/>
    <x v="7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x v="118"/>
    <d v="2014-07-03T05:00:00"/>
    <b v="0"/>
    <b v="1"/>
    <s v="film &amp; video/documentary"/>
    <x v="4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x v="119"/>
    <d v="2015-04-21T05:00:00"/>
    <b v="0"/>
    <b v="1"/>
    <s v="games/mobile games"/>
    <x v="6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x v="33"/>
    <d v="2014-10-18T05:00:00"/>
    <b v="0"/>
    <b v="0"/>
    <s v="games/video games"/>
    <x v="6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x v="120"/>
    <d v="2014-12-24T06:00:00"/>
    <b v="0"/>
    <b v="0"/>
    <s v="publishing/fiction"/>
    <x v="5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x v="121"/>
    <d v="2015-11-27T06:00:00"/>
    <b v="1"/>
    <b v="0"/>
    <s v="theater/plays"/>
    <x v="3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x v="122"/>
    <d v="2019-07-05T05:00:00"/>
    <b v="0"/>
    <b v="0"/>
    <s v="photography/photography books"/>
    <x v="7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x v="123"/>
    <d v="2018-09-23T05:00:00"/>
    <b v="0"/>
    <b v="0"/>
    <s v="theater/plays"/>
    <x v="3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x v="124"/>
    <d v="2016-09-11T05:00:00"/>
    <b v="0"/>
    <b v="1"/>
    <s v="theater/plays"/>
    <x v="3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x v="125"/>
    <d v="2010-05-15T05:00:00"/>
    <b v="0"/>
    <b v="0"/>
    <s v="theater/plays"/>
    <x v="3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x v="126"/>
    <d v="2010-09-09T05:00:00"/>
    <b v="0"/>
    <b v="0"/>
    <s v="music/rock"/>
    <x v="1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x v="127"/>
    <d v="2015-02-28T06:00:00"/>
    <b v="0"/>
    <b v="0"/>
    <s v="food/food trucks"/>
    <x v="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x v="128"/>
    <d v="2011-11-11T06:00:00"/>
    <b v="0"/>
    <b v="0"/>
    <s v="film &amp; video/drama"/>
    <x v="4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x v="129"/>
    <d v="2013-12-12T06:00:00"/>
    <b v="0"/>
    <b v="0"/>
    <s v="technology/web"/>
    <x v="2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x v="130"/>
    <d v="2018-01-28T06:00:00"/>
    <b v="0"/>
    <b v="1"/>
    <s v="theater/plays"/>
    <x v="3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x v="131"/>
    <d v="2011-09-03T05:00:00"/>
    <b v="0"/>
    <b v="0"/>
    <s v="music/world music"/>
    <x v="1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x v="132"/>
    <d v="2011-08-07T05:00:00"/>
    <b v="0"/>
    <b v="1"/>
    <s v="film &amp; video/documentary"/>
    <x v="4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x v="133"/>
    <d v="2013-03-12T05:00:00"/>
    <b v="0"/>
    <b v="1"/>
    <s v="theater/plays"/>
    <x v="3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x v="134"/>
    <d v="2014-06-19T05:00:00"/>
    <b v="0"/>
    <b v="1"/>
    <s v="film &amp; video/drama"/>
    <x v="4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x v="135"/>
    <d v="2010-10-12T05:00:00"/>
    <b v="0"/>
    <b v="0"/>
    <s v="publishing/nonfiction"/>
    <x v="5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x v="136"/>
    <d v="2012-10-04T05:00:00"/>
    <b v="0"/>
    <b v="0"/>
    <s v="games/mobile games"/>
    <x v="6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x v="137"/>
    <d v="2015-05-07T05:00:00"/>
    <b v="0"/>
    <b v="1"/>
    <s v="technology/wearables"/>
    <x v="2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x v="138"/>
    <d v="2018-03-02T06:00:00"/>
    <b v="0"/>
    <b v="0"/>
    <s v="film &amp; video/documentary"/>
    <x v="4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x v="139"/>
    <d v="2015-06-18T05:00:00"/>
    <b v="0"/>
    <b v="0"/>
    <s v="technology/web"/>
    <x v="2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x v="107"/>
    <d v="2012-05-17T05:00:00"/>
    <b v="0"/>
    <b v="0"/>
    <s v="technology/web"/>
    <x v="2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x v="140"/>
    <d v="2010-07-18T05:00:00"/>
    <b v="0"/>
    <b v="0"/>
    <s v="music/indie rock"/>
    <x v="1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x v="141"/>
    <d v="2019-06-25T05:00:00"/>
    <b v="0"/>
    <b v="0"/>
    <s v="theater/plays"/>
    <x v="3"/>
  </r>
  <r>
    <n v="145"/>
    <s v="Fields-Moore"/>
    <s v="Secured reciprocal array"/>
    <n v="25000"/>
    <n v="59128"/>
    <n v="236.512"/>
    <x v="1"/>
    <n v="768"/>
    <s v="CH"/>
    <s v="CHF"/>
    <n v="1410066000"/>
    <n v="1410498000"/>
    <x v="142"/>
    <d v="2014-09-12T05:00:00"/>
    <b v="0"/>
    <b v="0"/>
    <s v="technology/wearables"/>
    <x v="2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x v="143"/>
    <d v="2011-11-28T06:00:00"/>
    <b v="0"/>
    <b v="0"/>
    <s v="theater/plays"/>
    <x v="3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x v="144"/>
    <d v="2016-06-19T05:00:00"/>
    <b v="0"/>
    <b v="1"/>
    <s v="theater/plays"/>
    <x v="3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x v="145"/>
    <d v="2017-08-03T05:00:00"/>
    <b v="0"/>
    <b v="0"/>
    <s v="technology/wearables"/>
    <x v="2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x v="146"/>
    <d v="2013-02-22T06:00:00"/>
    <b v="0"/>
    <b v="0"/>
    <s v="music/indie rock"/>
    <x v="1"/>
  </r>
  <r>
    <n v="150"/>
    <s v="Brown, Palmer and Pace"/>
    <s v="Networked stable workforce"/>
    <n v="100"/>
    <n v="1"/>
    <n v="1"/>
    <x v="0"/>
    <n v="1"/>
    <s v="US"/>
    <s v="USD"/>
    <n v="1544940000"/>
    <n v="1545026400"/>
    <x v="147"/>
    <d v="2018-12-17T06:00:00"/>
    <b v="0"/>
    <b v="0"/>
    <s v="music/rock"/>
    <x v="1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x v="148"/>
    <d v="2014-07-30T05:00:00"/>
    <b v="0"/>
    <b v="0"/>
    <s v="music/electric music"/>
    <x v="1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x v="149"/>
    <d v="2017-02-24T06:00:00"/>
    <b v="0"/>
    <b v="0"/>
    <s v="music/indie rock"/>
    <x v="1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x v="150"/>
    <d v="2012-10-25T05:00:00"/>
    <b v="0"/>
    <b v="0"/>
    <s v="theater/plays"/>
    <x v="3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x v="151"/>
    <d v="2016-06-04T05:00:00"/>
    <b v="0"/>
    <b v="1"/>
    <s v="music/indie rock"/>
    <x v="1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x v="152"/>
    <d v="2010-04-09T05:00:00"/>
    <b v="0"/>
    <b v="0"/>
    <s v="theater/plays"/>
    <x v="3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x v="153"/>
    <d v="2019-10-29T05:00:00"/>
    <b v="0"/>
    <b v="0"/>
    <s v="music/rock"/>
    <x v="1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x v="154"/>
    <d v="2014-01-11T06:00:00"/>
    <b v="0"/>
    <b v="0"/>
    <s v="photography/photography books"/>
    <x v="7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x v="155"/>
    <d v="2015-12-09T06:00:00"/>
    <b v="0"/>
    <b v="0"/>
    <s v="music/rock"/>
    <x v="1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x v="156"/>
    <d v="2019-04-14T05:00:00"/>
    <b v="0"/>
    <b v="1"/>
    <s v="theater/plays"/>
    <x v="3"/>
  </r>
  <r>
    <n v="160"/>
    <s v="Evans Group"/>
    <s v="Stand-alone actuating support"/>
    <n v="8000"/>
    <n v="12985"/>
    <n v="162.3125"/>
    <x v="1"/>
    <n v="164"/>
    <s v="US"/>
    <s v="USD"/>
    <n v="1556341200"/>
    <n v="1557723600"/>
    <x v="157"/>
    <d v="2019-05-13T05:00:00"/>
    <b v="0"/>
    <b v="0"/>
    <s v="technology/wearables"/>
    <x v="2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x v="158"/>
    <d v="2015-09-29T05:00:00"/>
    <b v="0"/>
    <b v="1"/>
    <s v="technology/web"/>
    <x v="2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x v="159"/>
    <d v="2019-01-07T06:00:00"/>
    <b v="0"/>
    <b v="0"/>
    <s v="music/rock"/>
    <x v="1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x v="160"/>
    <d v="2017-12-08T06:00:00"/>
    <b v="0"/>
    <b v="1"/>
    <s v="photography/photography books"/>
    <x v="7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x v="161"/>
    <d v="2017-10-09T05:00:00"/>
    <b v="0"/>
    <b v="0"/>
    <s v="theater/plays"/>
    <x v="3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x v="162"/>
    <d v="2017-09-02T05:00:00"/>
    <b v="0"/>
    <b v="0"/>
    <s v="technology/web"/>
    <x v="2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x v="163"/>
    <d v="2010-12-26T06:00:00"/>
    <b v="0"/>
    <b v="0"/>
    <s v="photography/photography books"/>
    <x v="7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x v="164"/>
    <d v="2013-06-20T05:00:00"/>
    <b v="0"/>
    <b v="0"/>
    <s v="theater/plays"/>
    <x v="3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x v="165"/>
    <d v="2019-03-17T05:00:00"/>
    <b v="0"/>
    <b v="1"/>
    <s v="music/indie rock"/>
    <x v="1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x v="166"/>
    <d v="2012-07-15T05:00:00"/>
    <b v="0"/>
    <b v="1"/>
    <s v="film &amp; video/shorts"/>
    <x v="4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x v="167"/>
    <d v="2017-08-10T05:00:00"/>
    <b v="0"/>
    <b v="0"/>
    <s v="music/indie rock"/>
    <x v="1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x v="168"/>
    <d v="2014-04-11T05:00:00"/>
    <b v="0"/>
    <b v="0"/>
    <s v="publishing/translations"/>
    <x v="5"/>
  </r>
  <r>
    <n v="172"/>
    <s v="Nixon Inc"/>
    <s v="Centralized national firmware"/>
    <n v="800"/>
    <n v="663"/>
    <n v="82.875"/>
    <x v="0"/>
    <n v="26"/>
    <s v="US"/>
    <s v="USD"/>
    <n v="1405746000"/>
    <n v="1407042000"/>
    <x v="169"/>
    <d v="2014-08-03T05:00:00"/>
    <b v="0"/>
    <b v="1"/>
    <s v="film &amp; video/documentary"/>
    <x v="4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x v="170"/>
    <d v="2013-05-24T05:00:00"/>
    <b v="0"/>
    <b v="0"/>
    <s v="theater/plays"/>
    <x v="3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x v="171"/>
    <d v="2015-10-06T05:00:00"/>
    <b v="0"/>
    <b v="1"/>
    <s v="technology/wearables"/>
    <x v="2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x v="172"/>
    <d v="2016-09-19T05:00:00"/>
    <b v="0"/>
    <b v="0"/>
    <s v="theater/plays"/>
    <x v="3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x v="173"/>
    <d v="2016-09-12T05:00:00"/>
    <b v="0"/>
    <b v="0"/>
    <s v="theater/plays"/>
    <x v="3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x v="174"/>
    <d v="2010-12-10T06:00:00"/>
    <b v="0"/>
    <b v="0"/>
    <s v="theater/plays"/>
    <x v="3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x v="175"/>
    <d v="2017-09-30T05:00:00"/>
    <b v="0"/>
    <b v="0"/>
    <s v="food/food trucks"/>
    <x v="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x v="176"/>
    <d v="2013-03-18T05:00:00"/>
    <b v="0"/>
    <b v="1"/>
    <s v="theater/plays"/>
    <x v="3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x v="177"/>
    <d v="2010-03-27T05:00:00"/>
    <b v="0"/>
    <b v="0"/>
    <s v="technology/wearables"/>
    <x v="2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x v="178"/>
    <d v="2017-10-22T05:00:00"/>
    <b v="0"/>
    <b v="0"/>
    <s v="technology/web"/>
    <x v="2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x v="179"/>
    <d v="2019-07-01T05:00:00"/>
    <b v="0"/>
    <b v="0"/>
    <s v="theater/plays"/>
    <x v="3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x v="180"/>
    <d v="2010-09-22T05:00:00"/>
    <b v="0"/>
    <b v="0"/>
    <s v="music/rock"/>
    <x v="1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x v="181"/>
    <d v="2019-05-04T05:00:00"/>
    <b v="0"/>
    <b v="0"/>
    <s v="theater/plays"/>
    <x v="3"/>
  </r>
  <r>
    <n v="185"/>
    <s v="Bailey PLC"/>
    <s v="Innovative actuating conglomeration"/>
    <n v="1000"/>
    <n v="718"/>
    <n v="71.8"/>
    <x v="0"/>
    <n v="19"/>
    <s v="US"/>
    <s v="USD"/>
    <n v="1526187600"/>
    <n v="1527138000"/>
    <x v="182"/>
    <d v="2018-05-24T05:00:00"/>
    <b v="0"/>
    <b v="0"/>
    <s v="film &amp; video/television"/>
    <x v="4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x v="183"/>
    <d v="2014-06-07T05:00:00"/>
    <b v="0"/>
    <b v="0"/>
    <s v="theater/plays"/>
    <x v="3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x v="184"/>
    <d v="2013-03-23T05:00:00"/>
    <b v="0"/>
    <b v="1"/>
    <s v="film &amp; video/shorts"/>
    <x v="4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x v="185"/>
    <d v="2014-12-03T06:00:00"/>
    <b v="0"/>
    <b v="0"/>
    <s v="theater/plays"/>
    <x v="3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x v="186"/>
    <d v="2016-03-04T06:00:00"/>
    <b v="0"/>
    <b v="0"/>
    <s v="theater/plays"/>
    <x v="3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x v="187"/>
    <d v="2013-06-05T05:00:00"/>
    <b v="0"/>
    <b v="1"/>
    <s v="theater/plays"/>
    <x v="3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x v="188"/>
    <d v="2019-03-15T05:00:00"/>
    <b v="0"/>
    <b v="0"/>
    <s v="theater/plays"/>
    <x v="3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x v="189"/>
    <d v="2014-07-01T05:00:00"/>
    <b v="0"/>
    <b v="0"/>
    <s v="music/rock"/>
    <x v="1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x v="190"/>
    <d v="2018-04-12T05:00:00"/>
    <b v="1"/>
    <b v="0"/>
    <s v="music/indie rock"/>
    <x v="1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x v="191"/>
    <d v="2015-09-30T05:00:00"/>
    <b v="0"/>
    <b v="0"/>
    <s v="music/metal"/>
    <x v="1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x v="192"/>
    <d v="2018-08-05T05:00:00"/>
    <b v="0"/>
    <b v="0"/>
    <s v="music/electric music"/>
    <x v="1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x v="173"/>
    <d v="2016-09-22T05:00:00"/>
    <b v="0"/>
    <b v="0"/>
    <s v="technology/wearables"/>
    <x v="2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x v="193"/>
    <d v="2017-07-07T05:00:00"/>
    <b v="0"/>
    <b v="0"/>
    <s v="film &amp; video/drama"/>
    <x v="4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x v="194"/>
    <d v="2010-09-04T05:00:00"/>
    <b v="0"/>
    <b v="0"/>
    <s v="music/electric music"/>
    <x v="1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x v="195"/>
    <d v="2015-07-11T05:00:00"/>
    <b v="0"/>
    <b v="0"/>
    <s v="music/rock"/>
    <x v="1"/>
  </r>
  <r>
    <n v="200"/>
    <s v="Becker, Rice and White"/>
    <s v="Reduced dedicated capability"/>
    <n v="100"/>
    <n v="2"/>
    <n v="2"/>
    <x v="0"/>
    <n v="1"/>
    <s v="CA"/>
    <s v="CAD"/>
    <n v="1269493200"/>
    <n v="1270443600"/>
    <x v="152"/>
    <d v="2010-04-05T05:00:00"/>
    <b v="0"/>
    <b v="0"/>
    <s v="theater/plays"/>
    <x v="3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x v="196"/>
    <d v="2014-08-12T05:00:00"/>
    <b v="0"/>
    <b v="0"/>
    <s v="technology/web"/>
    <x v="2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x v="197"/>
    <d v="2011-10-06T05:00:00"/>
    <b v="0"/>
    <b v="0"/>
    <s v="food/food trucks"/>
    <x v="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x v="198"/>
    <d v="2017-01-19T06:00:00"/>
    <b v="0"/>
    <b v="0"/>
    <s v="theater/plays"/>
    <x v="3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x v="199"/>
    <d v="2011-04-13T05:00:00"/>
    <b v="0"/>
    <b v="0"/>
    <s v="music/jazz"/>
    <x v="1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x v="200"/>
    <d v="2018-10-29T05:00:00"/>
    <b v="1"/>
    <b v="0"/>
    <s v="theater/plays"/>
    <x v="3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x v="201"/>
    <d v="2010-03-08T06:00:00"/>
    <b v="0"/>
    <b v="0"/>
    <s v="publishing/fiction"/>
    <x v="5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x v="202"/>
    <d v="2018-09-17T05:00:00"/>
    <b v="0"/>
    <b v="1"/>
    <s v="music/rock"/>
    <x v="1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x v="203"/>
    <d v="2017-12-03T06:00:00"/>
    <b v="0"/>
    <b v="0"/>
    <s v="film &amp; video/documentary"/>
    <x v="4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x v="204"/>
    <d v="2016-05-13T05:00:00"/>
    <b v="0"/>
    <b v="0"/>
    <s v="film &amp; video/documentary"/>
    <x v="4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x v="205"/>
    <d v="2017-03-30T05:00:00"/>
    <b v="0"/>
    <b v="0"/>
    <s v="film &amp; video/science fiction"/>
    <x v="4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x v="206"/>
    <d v="2013-09-20T05:00:00"/>
    <b v="0"/>
    <b v="0"/>
    <s v="theater/plays"/>
    <x v="3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x v="207"/>
    <d v="2020-01-30T06:00:00"/>
    <b v="0"/>
    <b v="0"/>
    <s v="theater/plays"/>
    <x v="3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x v="208"/>
    <d v="2010-11-14T06:00:00"/>
    <b v="0"/>
    <b v="1"/>
    <s v="music/indie rock"/>
    <x v="1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x v="209"/>
    <d v="2010-08-25T05:00:00"/>
    <b v="0"/>
    <b v="0"/>
    <s v="music/rock"/>
    <x v="1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x v="210"/>
    <d v="2019-02-15T06:00:00"/>
    <b v="0"/>
    <b v="0"/>
    <s v="theater/plays"/>
    <x v="3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x v="211"/>
    <d v="2011-11-24T06:00:00"/>
    <b v="0"/>
    <b v="0"/>
    <s v="theater/plays"/>
    <x v="3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x v="212"/>
    <d v="2019-05-07T05:00:00"/>
    <b v="0"/>
    <b v="0"/>
    <s v="film &amp; video/science fiction"/>
    <x v="4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x v="213"/>
    <d v="2011-12-15T06:00:00"/>
    <b v="0"/>
    <b v="1"/>
    <s v="film &amp; video/shorts"/>
    <x v="4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x v="214"/>
    <d v="2012-08-28T05:00:00"/>
    <b v="0"/>
    <b v="0"/>
    <s v="film &amp; video/animation"/>
    <x v="4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x v="215"/>
    <d v="2011-07-19T05:00:00"/>
    <b v="1"/>
    <b v="0"/>
    <s v="theater/plays"/>
    <x v="3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x v="216"/>
    <d v="2012-06-23T05:00:00"/>
    <b v="1"/>
    <b v="0"/>
    <s v="food/food trucks"/>
    <x v="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x v="217"/>
    <d v="2014-10-03T05:00:00"/>
    <b v="0"/>
    <b v="0"/>
    <s v="photography/photography books"/>
    <x v="7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x v="218"/>
    <d v="2016-03-30T05:00:00"/>
    <b v="0"/>
    <b v="0"/>
    <s v="theater/plays"/>
    <x v="3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x v="219"/>
    <d v="2014-11-08T06:00:00"/>
    <b v="0"/>
    <b v="0"/>
    <s v="film &amp; video/science fiction"/>
    <x v="4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x v="220"/>
    <d v="2014-05-03T05:00:00"/>
    <b v="1"/>
    <b v="0"/>
    <s v="music/rock"/>
    <x v="1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x v="221"/>
    <d v="2010-05-15T05:00:00"/>
    <b v="0"/>
    <b v="0"/>
    <s v="photography/photography books"/>
    <x v="7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x v="222"/>
    <d v="2015-05-21T05:00:00"/>
    <b v="0"/>
    <b v="0"/>
    <s v="games/mobile games"/>
    <x v="6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x v="172"/>
    <d v="2016-09-25T05:00:00"/>
    <b v="0"/>
    <b v="0"/>
    <s v="film &amp; video/animation"/>
    <x v="4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x v="223"/>
    <d v="2017-07-19T05:00:00"/>
    <b v="0"/>
    <b v="1"/>
    <s v="games/mobile games"/>
    <x v="6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x v="224"/>
    <d v="2019-12-06T06:00:00"/>
    <b v="0"/>
    <b v="0"/>
    <s v="games/video games"/>
    <x v="6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x v="225"/>
    <d v="2013-07-18T05:00:00"/>
    <b v="0"/>
    <b v="0"/>
    <s v="theater/plays"/>
    <x v="3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x v="226"/>
    <d v="2016-07-26T05:00:00"/>
    <b v="0"/>
    <b v="0"/>
    <s v="theater/plays"/>
    <x v="3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x v="227"/>
    <d v="2011-06-28T05:00:00"/>
    <b v="0"/>
    <b v="0"/>
    <s v="film &amp; video/animation"/>
    <x v="4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x v="228"/>
    <d v="2017-08-29T05:00:00"/>
    <b v="0"/>
    <b v="1"/>
    <s v="games/video games"/>
    <x v="6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x v="229"/>
    <d v="2017-02-18T06:00:00"/>
    <b v="0"/>
    <b v="0"/>
    <s v="film &amp; video/animation"/>
    <x v="4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x v="230"/>
    <d v="2019-07-02T05:00:00"/>
    <b v="0"/>
    <b v="1"/>
    <s v="music/rock"/>
    <x v="1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x v="231"/>
    <d v="2014-04-27T05:00:00"/>
    <b v="0"/>
    <b v="0"/>
    <s v="film &amp; video/animation"/>
    <x v="4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x v="232"/>
    <d v="2018-01-08T06:00:00"/>
    <b v="0"/>
    <b v="1"/>
    <s v="theater/plays"/>
    <x v="3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x v="233"/>
    <d v="2015-09-02T05:00:00"/>
    <b v="0"/>
    <b v="0"/>
    <s v="technology/wearables"/>
    <x v="2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x v="194"/>
    <d v="2010-08-07T05:00:00"/>
    <b v="0"/>
    <b v="0"/>
    <s v="theater/plays"/>
    <x v="3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x v="234"/>
    <d v="2014-04-23T05:00:00"/>
    <b v="0"/>
    <b v="1"/>
    <s v="publishing/nonfiction"/>
    <x v="5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x v="235"/>
    <d v="2017-05-20T05:00:00"/>
    <b v="0"/>
    <b v="1"/>
    <s v="music/rock"/>
    <x v="1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x v="236"/>
    <d v="2018-03-07T06:00:00"/>
    <b v="0"/>
    <b v="0"/>
    <s v="theater/plays"/>
    <x v="3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x v="237"/>
    <d v="2014-09-04T05:00:00"/>
    <b v="0"/>
    <b v="0"/>
    <s v="theater/plays"/>
    <x v="3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x v="238"/>
    <d v="2014-04-08T05:00:00"/>
    <b v="0"/>
    <b v="0"/>
    <s v="theater/plays"/>
    <x v="3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x v="239"/>
    <d v="2013-08-09T05:00:00"/>
    <b v="0"/>
    <b v="0"/>
    <s v="technology/web"/>
    <x v="2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x v="240"/>
    <d v="2017-01-06T06:00:00"/>
    <b v="0"/>
    <b v="1"/>
    <s v="publishing/fiction"/>
    <x v="5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x v="241"/>
    <d v="2015-01-05T06:00:00"/>
    <b v="0"/>
    <b v="0"/>
    <s v="games/mobile games"/>
    <x v="6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x v="242"/>
    <d v="2015-01-09T06:00:00"/>
    <b v="0"/>
    <b v="0"/>
    <s v="publishing/translations"/>
    <x v="5"/>
  </r>
  <r>
    <n v="250"/>
    <s v="Robbins and Sons"/>
    <s v="Future-proofed directional synergy"/>
    <n v="100"/>
    <n v="3"/>
    <n v="3"/>
    <x v="0"/>
    <n v="1"/>
    <s v="US"/>
    <s v="USD"/>
    <n v="1264399200"/>
    <n v="1267423200"/>
    <x v="67"/>
    <d v="2010-03-01T06:00:00"/>
    <b v="0"/>
    <b v="0"/>
    <s v="music/rock"/>
    <x v="1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x v="243"/>
    <d v="2012-12-11T06:00:00"/>
    <b v="0"/>
    <b v="0"/>
    <s v="theater/plays"/>
    <x v="3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x v="244"/>
    <d v="2013-10-30T05:00:00"/>
    <b v="0"/>
    <b v="0"/>
    <s v="theater/plays"/>
    <x v="3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x v="245"/>
    <d v="2011-04-20T05:00:00"/>
    <b v="0"/>
    <b v="0"/>
    <s v="film &amp; video/drama"/>
    <x v="4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x v="246"/>
    <d v="2017-02-23T06:00:00"/>
    <b v="0"/>
    <b v="0"/>
    <s v="publishing/nonfiction"/>
    <x v="5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x v="247"/>
    <d v="2011-02-21T06:00:00"/>
    <b v="0"/>
    <b v="1"/>
    <s v="music/rock"/>
    <x v="1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x v="248"/>
    <d v="2016-03-01T06:00:00"/>
    <b v="0"/>
    <b v="0"/>
    <s v="music/rock"/>
    <x v="1"/>
  </r>
  <r>
    <n v="257"/>
    <s v="Williams Inc"/>
    <s v="Decentralized exuding strategy"/>
    <n v="5700"/>
    <n v="8322"/>
    <n v="146"/>
    <x v="1"/>
    <n v="92"/>
    <s v="US"/>
    <s v="USD"/>
    <n v="1362463200"/>
    <n v="1363669200"/>
    <x v="249"/>
    <d v="2013-03-19T05:00:00"/>
    <b v="0"/>
    <b v="0"/>
    <s v="theater/plays"/>
    <x v="3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x v="250"/>
    <d v="2016-12-28T06:00:00"/>
    <b v="0"/>
    <b v="1"/>
    <s v="theater/plays"/>
    <x v="3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x v="251"/>
    <d v="2012-12-27T06:00:00"/>
    <b v="1"/>
    <b v="0"/>
    <s v="photography/photography books"/>
    <x v="7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x v="136"/>
    <d v="2012-10-10T05:00:00"/>
    <b v="0"/>
    <b v="0"/>
    <s v="music/rock"/>
    <x v="1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x v="252"/>
    <d v="2010-08-29T05:00:00"/>
    <b v="0"/>
    <b v="1"/>
    <s v="music/rock"/>
    <x v="1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x v="253"/>
    <d v="2011-05-01T05:00:00"/>
    <b v="0"/>
    <b v="1"/>
    <s v="music/indie rock"/>
    <x v="1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x v="254"/>
    <d v="2010-01-09T06:00:00"/>
    <b v="0"/>
    <b v="0"/>
    <s v="photography/photography books"/>
    <x v="7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x v="255"/>
    <d v="2013-02-28T06:00:00"/>
    <b v="0"/>
    <b v="0"/>
    <s v="theater/plays"/>
    <x v="3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x v="256"/>
    <d v="2016-02-16T06:00:00"/>
    <b v="0"/>
    <b v="0"/>
    <s v="theater/plays"/>
    <x v="3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x v="257"/>
    <d v="2014-12-10T06:00:00"/>
    <b v="0"/>
    <b v="1"/>
    <s v="music/jazz"/>
    <x v="1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x v="258"/>
    <d v="2012-11-09T06:00:00"/>
    <b v="0"/>
    <b v="0"/>
    <s v="theater/plays"/>
    <x v="3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x v="259"/>
    <d v="2012-11-19T06:00:00"/>
    <b v="0"/>
    <b v="0"/>
    <s v="film &amp; video/documentary"/>
    <x v="4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x v="260"/>
    <d v="2019-02-21T06:00:00"/>
    <b v="0"/>
    <b v="0"/>
    <s v="film &amp; video/television"/>
    <x v="4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x v="261"/>
    <d v="2010-12-04T06:00:00"/>
    <b v="0"/>
    <b v="0"/>
    <s v="games/video games"/>
    <x v="6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x v="262"/>
    <d v="2016-01-07T06:00:00"/>
    <b v="0"/>
    <b v="0"/>
    <s v="photography/photography books"/>
    <x v="7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x v="263"/>
    <d v="2019-08-04T05:00:00"/>
    <b v="0"/>
    <b v="1"/>
    <s v="theater/plays"/>
    <x v="3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x v="264"/>
    <d v="2017-09-20T05:00:00"/>
    <b v="0"/>
    <b v="0"/>
    <s v="theater/plays"/>
    <x v="3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x v="265"/>
    <d v="2017-11-11T06:00:00"/>
    <b v="0"/>
    <b v="0"/>
    <s v="theater/plays"/>
    <x v="3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x v="266"/>
    <d v="2019-04-14T05:00:00"/>
    <b v="0"/>
    <b v="0"/>
    <s v="publishing/translations"/>
    <x v="5"/>
  </r>
  <r>
    <n v="276"/>
    <s v="Fields Ltd"/>
    <s v="Front-line foreground project"/>
    <n v="5500"/>
    <n v="5324"/>
    <n v="96.8"/>
    <x v="0"/>
    <n v="133"/>
    <s v="US"/>
    <s v="USD"/>
    <n v="1334811600"/>
    <n v="1335243600"/>
    <x v="267"/>
    <d v="2012-04-24T05:00:00"/>
    <b v="0"/>
    <b v="1"/>
    <s v="games/video games"/>
    <x v="6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x v="268"/>
    <d v="2010-07-21T05:00:00"/>
    <b v="0"/>
    <b v="0"/>
    <s v="theater/plays"/>
    <x v="3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x v="269"/>
    <d v="2012-12-21T06:00:00"/>
    <b v="0"/>
    <b v="0"/>
    <s v="technology/web"/>
    <x v="2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x v="270"/>
    <d v="2018-09-06T05:00:00"/>
    <b v="0"/>
    <b v="0"/>
    <s v="theater/plays"/>
    <x v="3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x v="271"/>
    <d v="2017-11-27T06:00:00"/>
    <b v="0"/>
    <b v="0"/>
    <s v="film &amp; video/animation"/>
    <x v="4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x v="272"/>
    <d v="2012-04-01T05:00:00"/>
    <b v="0"/>
    <b v="1"/>
    <s v="theater/plays"/>
    <x v="3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x v="73"/>
    <d v="2016-12-03T06:00:00"/>
    <b v="0"/>
    <b v="1"/>
    <s v="film &amp; video/television"/>
    <x v="4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x v="273"/>
    <d v="2016-06-04T05:00:00"/>
    <b v="0"/>
    <b v="0"/>
    <s v="music/rock"/>
    <x v="1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x v="274"/>
    <d v="2012-05-06T05:00:00"/>
    <b v="0"/>
    <b v="0"/>
    <s v="technology/web"/>
    <x v="2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x v="275"/>
    <d v="2016-10-18T05:00:00"/>
    <b v="0"/>
    <b v="0"/>
    <s v="theater/plays"/>
    <x v="3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x v="276"/>
    <d v="2016-11-30T06:00:00"/>
    <b v="0"/>
    <b v="0"/>
    <s v="theater/plays"/>
    <x v="3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x v="277"/>
    <d v="2015-04-28T05:00:00"/>
    <b v="0"/>
    <b v="0"/>
    <s v="music/electric music"/>
    <x v="1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x v="278"/>
    <d v="2012-03-15T05:00:00"/>
    <b v="0"/>
    <b v="1"/>
    <s v="music/metal"/>
    <x v="1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x v="279"/>
    <d v="2015-08-06T05:00:00"/>
    <b v="0"/>
    <b v="0"/>
    <s v="theater/plays"/>
    <x v="3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x v="280"/>
    <d v="2013-06-11T05:00:00"/>
    <b v="0"/>
    <b v="1"/>
    <s v="film &amp; video/documentary"/>
    <x v="4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x v="281"/>
    <d v="2011-10-19T05:00:00"/>
    <b v="1"/>
    <b v="0"/>
    <s v="technology/web"/>
    <x v="2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x v="282"/>
    <d v="2012-04-03T05:00:00"/>
    <b v="0"/>
    <b v="0"/>
    <s v="food/food trucks"/>
    <x v="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x v="283"/>
    <d v="2010-10-14T05:00:00"/>
    <b v="0"/>
    <b v="0"/>
    <s v="theater/plays"/>
    <x v="3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x v="284"/>
    <d v="2018-11-07T06:00:00"/>
    <b v="0"/>
    <b v="0"/>
    <s v="theater/plays"/>
    <x v="3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x v="285"/>
    <d v="2013-11-09T06:00:00"/>
    <b v="0"/>
    <b v="0"/>
    <s v="theater/plays"/>
    <x v="3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x v="286"/>
    <d v="2019-02-19T06:00:00"/>
    <b v="0"/>
    <b v="0"/>
    <s v="theater/plays"/>
    <x v="3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x v="287"/>
    <d v="2014-01-23T06:00:00"/>
    <b v="0"/>
    <b v="1"/>
    <s v="theater/plays"/>
    <x v="3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x v="288"/>
    <d v="2016-03-15T05:00:00"/>
    <b v="0"/>
    <b v="1"/>
    <s v="music/rock"/>
    <x v="1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x v="289"/>
    <d v="2016-04-28T05:00:00"/>
    <b v="0"/>
    <b v="0"/>
    <s v="food/food trucks"/>
    <x v="0"/>
  </r>
  <r>
    <n v="300"/>
    <s v="Cooke PLC"/>
    <s v="Focused executive core"/>
    <n v="100"/>
    <n v="5"/>
    <n v="5"/>
    <x v="0"/>
    <n v="1"/>
    <s v="DK"/>
    <s v="DKK"/>
    <n v="1504069200"/>
    <n v="1504155600"/>
    <x v="290"/>
    <d v="2017-08-31T05:00:00"/>
    <b v="0"/>
    <b v="1"/>
    <s v="publishing/nonfiction"/>
    <x v="5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x v="291"/>
    <d v="2015-03-15T05:00:00"/>
    <b v="0"/>
    <b v="0"/>
    <s v="film &amp; video/documentary"/>
    <x v="4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x v="292"/>
    <d v="2018-09-16T05:00:00"/>
    <b v="0"/>
    <b v="0"/>
    <s v="theater/plays"/>
    <x v="3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x v="293"/>
    <d v="2016-01-12T06:00:00"/>
    <b v="0"/>
    <b v="0"/>
    <s v="music/indie rock"/>
    <x v="1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x v="294"/>
    <d v="2016-09-17T05:00:00"/>
    <b v="0"/>
    <b v="0"/>
    <s v="film &amp; video/documentary"/>
    <x v="4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x v="295"/>
    <d v="2016-04-29T05:00:00"/>
    <b v="0"/>
    <b v="0"/>
    <s v="theater/plays"/>
    <x v="3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x v="296"/>
    <d v="2017-07-17T05:00:00"/>
    <b v="0"/>
    <b v="1"/>
    <s v="theater/plays"/>
    <x v="3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x v="297"/>
    <d v="2012-06-26T05:00:00"/>
    <b v="0"/>
    <b v="1"/>
    <s v="publishing/fiction"/>
    <x v="5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x v="298"/>
    <d v="2011-04-19T05:00:00"/>
    <b v="0"/>
    <b v="0"/>
    <s v="theater/plays"/>
    <x v="3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x v="299"/>
    <d v="2011-10-11T05:00:00"/>
    <b v="0"/>
    <b v="1"/>
    <s v="music/indie rock"/>
    <x v="1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x v="300"/>
    <d v="2010-04-25T05:00:00"/>
    <b v="0"/>
    <b v="0"/>
    <s v="games/video games"/>
    <x v="6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x v="247"/>
    <d v="2011-02-28T06:00:00"/>
    <b v="0"/>
    <b v="0"/>
    <s v="theater/plays"/>
    <x v="3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x v="244"/>
    <d v="2013-11-01T05:00:00"/>
    <b v="0"/>
    <b v="0"/>
    <s v="theater/plays"/>
    <x v="3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x v="301"/>
    <d v="2012-02-29T06:00:00"/>
    <b v="0"/>
    <b v="0"/>
    <s v="music/rock"/>
    <x v="1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x v="188"/>
    <d v="2019-03-17T05:00:00"/>
    <b v="0"/>
    <b v="1"/>
    <s v="film &amp; video/documentary"/>
    <x v="4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x v="302"/>
    <d v="2014-06-22T05:00:00"/>
    <b v="0"/>
    <b v="0"/>
    <s v="theater/plays"/>
    <x v="3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x v="303"/>
    <d v="2019-11-20T06:00:00"/>
    <b v="0"/>
    <b v="1"/>
    <s v="food/food trucks"/>
    <x v="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x v="304"/>
    <d v="2017-05-27T05:00:00"/>
    <b v="0"/>
    <b v="0"/>
    <s v="theater/plays"/>
    <x v="3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x v="305"/>
    <d v="2014-02-16T06:00:00"/>
    <b v="0"/>
    <b v="0"/>
    <s v="music/rock"/>
    <x v="1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x v="306"/>
    <d v="2010-09-05T05:00:00"/>
    <b v="0"/>
    <b v="0"/>
    <s v="technology/web"/>
    <x v="2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x v="307"/>
    <d v="2011-05-19T05:00:00"/>
    <b v="0"/>
    <b v="0"/>
    <s v="publishing/fiction"/>
    <x v="5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x v="308"/>
    <d v="2011-04-09T05:00:00"/>
    <b v="0"/>
    <b v="0"/>
    <s v="film &amp; video/shorts"/>
    <x v="4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x v="309"/>
    <d v="2010-12-08T06:00:00"/>
    <b v="0"/>
    <b v="0"/>
    <s v="theater/plays"/>
    <x v="3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x v="310"/>
    <d v="2014-03-29T05:00:00"/>
    <b v="0"/>
    <b v="0"/>
    <s v="film &amp; video/documentary"/>
    <x v="4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x v="311"/>
    <d v="2015-07-03T05:00:00"/>
    <b v="0"/>
    <b v="1"/>
    <s v="theater/plays"/>
    <x v="3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x v="79"/>
    <d v="2018-07-09T05:00:00"/>
    <b v="0"/>
    <b v="1"/>
    <s v="theater/plays"/>
    <x v="3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x v="312"/>
    <d v="2016-01-01T06:00:00"/>
    <b v="0"/>
    <b v="0"/>
    <s v="film &amp; video/animation"/>
    <x v="4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x v="313"/>
    <d v="2019-09-01T05:00:00"/>
    <b v="0"/>
    <b v="1"/>
    <s v="theater/plays"/>
    <x v="3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x v="314"/>
    <d v="2018-12-11T06:00:00"/>
    <b v="0"/>
    <b v="0"/>
    <s v="music/rock"/>
    <x v="1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x v="315"/>
    <d v="2016-12-23T06:00:00"/>
    <b v="0"/>
    <b v="0"/>
    <s v="games/video games"/>
    <x v="6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x v="316"/>
    <d v="2017-12-09T06:00:00"/>
    <b v="0"/>
    <b v="0"/>
    <s v="film &amp; video/documentary"/>
    <x v="4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x v="317"/>
    <d v="2011-12-20T06:00:00"/>
    <b v="0"/>
    <b v="0"/>
    <s v="food/food trucks"/>
    <x v="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x v="318"/>
    <d v="2013-03-29T05:00:00"/>
    <b v="0"/>
    <b v="0"/>
    <s v="technology/wearables"/>
    <x v="2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x v="319"/>
    <d v="2018-12-18T06:00:00"/>
    <b v="0"/>
    <b v="0"/>
    <s v="theater/plays"/>
    <x v="3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x v="32"/>
    <d v="2018-01-17T06:00:00"/>
    <b v="0"/>
    <b v="0"/>
    <s v="music/rock"/>
    <x v="1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x v="320"/>
    <d v="2019-11-28T06:00:00"/>
    <b v="0"/>
    <b v="0"/>
    <s v="music/rock"/>
    <x v="1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x v="321"/>
    <d v="2010-12-16T06:00:00"/>
    <b v="0"/>
    <b v="1"/>
    <s v="music/rock"/>
    <x v="1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x v="322"/>
    <d v="2019-11-12T06:00:00"/>
    <b v="0"/>
    <b v="0"/>
    <s v="theater/plays"/>
    <x v="3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x v="323"/>
    <d v="2011-11-04T05:00:00"/>
    <b v="0"/>
    <b v="0"/>
    <s v="theater/plays"/>
    <x v="3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x v="324"/>
    <d v="2017-08-16T05:00:00"/>
    <b v="0"/>
    <b v="0"/>
    <s v="theater/plays"/>
    <x v="3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x v="325"/>
    <d v="2011-12-13T06:00:00"/>
    <b v="0"/>
    <b v="0"/>
    <s v="photography/photography books"/>
    <x v="7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x v="326"/>
    <d v="2015-09-04T05:00:00"/>
    <b v="0"/>
    <b v="0"/>
    <s v="music/indie rock"/>
    <x v="1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x v="327"/>
    <d v="2013-08-01T05:00:00"/>
    <b v="0"/>
    <b v="0"/>
    <s v="theater/plays"/>
    <x v="3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x v="328"/>
    <d v="2014-01-11T06:00:00"/>
    <b v="0"/>
    <b v="0"/>
    <s v="theater/plays"/>
    <x v="3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x v="329"/>
    <d v="2018-03-03T06:00:00"/>
    <b v="0"/>
    <b v="0"/>
    <s v="games/video games"/>
    <x v="6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x v="330"/>
    <d v="2015-07-10T05:00:00"/>
    <b v="0"/>
    <b v="0"/>
    <s v="film &amp; video/drama"/>
    <x v="4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x v="331"/>
    <d v="2017-10-18T05:00:00"/>
    <b v="0"/>
    <b v="1"/>
    <s v="music/indie rock"/>
    <x v="1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x v="332"/>
    <d v="2015-03-07T06:00:00"/>
    <b v="0"/>
    <b v="0"/>
    <s v="technology/web"/>
    <x v="2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x v="333"/>
    <d v="2017-03-01T06:00:00"/>
    <b v="0"/>
    <b v="0"/>
    <s v="food/food trucks"/>
    <x v="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x v="296"/>
    <d v="2017-08-13T05:00:00"/>
    <b v="0"/>
    <b v="0"/>
    <s v="theater/plays"/>
    <x v="3"/>
  </r>
  <r>
    <n v="350"/>
    <s v="Shannon Ltd"/>
    <s v="Pre-emptive neutral capacity"/>
    <n v="100"/>
    <n v="5"/>
    <n v="5"/>
    <x v="0"/>
    <n v="1"/>
    <s v="US"/>
    <s v="USD"/>
    <n v="1432098000"/>
    <n v="1433653200"/>
    <x v="334"/>
    <d v="2015-06-07T05:00:00"/>
    <b v="0"/>
    <b v="1"/>
    <s v="music/jazz"/>
    <x v="1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x v="335"/>
    <d v="2015-09-07T05:00:00"/>
    <b v="0"/>
    <b v="0"/>
    <s v="music/rock"/>
    <x v="1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x v="336"/>
    <d v="2015-11-15T06:00:00"/>
    <b v="0"/>
    <b v="0"/>
    <s v="theater/plays"/>
    <x v="3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x v="337"/>
    <d v="2019-07-06T05:00:00"/>
    <b v="0"/>
    <b v="0"/>
    <s v="theater/plays"/>
    <x v="3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x v="338"/>
    <d v="2013-09-10T05:00:00"/>
    <b v="0"/>
    <b v="0"/>
    <s v="film &amp; video/documentary"/>
    <x v="4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x v="339"/>
    <d v="2017-03-03T06:00:00"/>
    <b v="0"/>
    <b v="0"/>
    <s v="technology/wearables"/>
    <x v="2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x v="340"/>
    <d v="2012-01-23T06:00:00"/>
    <b v="0"/>
    <b v="0"/>
    <s v="theater/plays"/>
    <x v="3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x v="341"/>
    <d v="2015-09-28T05:00:00"/>
    <b v="0"/>
    <b v="0"/>
    <s v="games/video games"/>
    <x v="6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x v="342"/>
    <d v="2018-08-13T05:00:00"/>
    <b v="1"/>
    <b v="0"/>
    <s v="photography/photography books"/>
    <x v="7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x v="343"/>
    <d v="2011-09-03T05:00:00"/>
    <b v="0"/>
    <b v="0"/>
    <s v="film &amp; video/animation"/>
    <x v="4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x v="344"/>
    <d v="2011-01-15T06:00:00"/>
    <b v="0"/>
    <b v="1"/>
    <s v="theater/plays"/>
    <x v="3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x v="345"/>
    <d v="2017-10-31T05:00:00"/>
    <b v="0"/>
    <b v="0"/>
    <s v="theater/plays"/>
    <x v="3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x v="65"/>
    <d v="2011-03-06T06:00:00"/>
    <b v="0"/>
    <b v="0"/>
    <s v="music/rock"/>
    <x v="1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x v="346"/>
    <d v="2011-12-28T06:00:00"/>
    <b v="0"/>
    <b v="0"/>
    <s v="music/rock"/>
    <x v="1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x v="347"/>
    <d v="2018-04-04T05:00:00"/>
    <b v="0"/>
    <b v="0"/>
    <s v="music/indie rock"/>
    <x v="1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x v="348"/>
    <d v="2017-01-25T06:00:00"/>
    <b v="0"/>
    <b v="0"/>
    <s v="theater/plays"/>
    <x v="3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x v="349"/>
    <d v="2011-01-04T06:00:00"/>
    <b v="0"/>
    <b v="1"/>
    <s v="theater/plays"/>
    <x v="3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x v="350"/>
    <d v="2014-11-11T06:00:00"/>
    <b v="0"/>
    <b v="1"/>
    <s v="theater/plays"/>
    <x v="3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x v="351"/>
    <d v="2010-11-05T05:00:00"/>
    <b v="0"/>
    <b v="1"/>
    <s v="film &amp; video/documentary"/>
    <x v="4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x v="352"/>
    <d v="2013-03-14T05:00:00"/>
    <b v="0"/>
    <b v="1"/>
    <s v="film &amp; video/television"/>
    <x v="4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x v="353"/>
    <d v="2019-04-21T05:00:00"/>
    <b v="0"/>
    <b v="0"/>
    <s v="theater/plays"/>
    <x v="3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x v="354"/>
    <d v="2015-03-31T05:00:00"/>
    <b v="0"/>
    <b v="0"/>
    <s v="theater/plays"/>
    <x v="3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x v="355"/>
    <d v="2015-01-28T06:00:00"/>
    <b v="0"/>
    <b v="1"/>
    <s v="film &amp; video/documentary"/>
    <x v="4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x v="356"/>
    <d v="2017-08-25T05:00:00"/>
    <b v="0"/>
    <b v="0"/>
    <s v="theater/plays"/>
    <x v="3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x v="357"/>
    <d v="2019-01-16T06:00:00"/>
    <b v="0"/>
    <b v="1"/>
    <s v="film &amp; video/documentary"/>
    <x v="4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x v="358"/>
    <d v="2015-12-12T06:00:00"/>
    <b v="0"/>
    <b v="0"/>
    <s v="music/indie rock"/>
    <x v="1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x v="359"/>
    <d v="2014-07-12T05:00:00"/>
    <b v="0"/>
    <b v="0"/>
    <s v="music/rock"/>
    <x v="1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x v="12"/>
    <d v="2019-11-05T06:00:00"/>
    <b v="0"/>
    <b v="0"/>
    <s v="theater/plays"/>
    <x v="3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x v="360"/>
    <d v="2018-06-28T05:00:00"/>
    <b v="0"/>
    <b v="0"/>
    <s v="film &amp; video/documentary"/>
    <x v="4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x v="361"/>
    <d v="2011-11-10T06:00:00"/>
    <b v="0"/>
    <b v="0"/>
    <s v="theater/plays"/>
    <x v="3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x v="362"/>
    <d v="2013-06-28T05:00:00"/>
    <b v="0"/>
    <b v="0"/>
    <s v="theater/plays"/>
    <x v="3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x v="363"/>
    <d v="2015-07-24T05:00:00"/>
    <b v="0"/>
    <b v="0"/>
    <s v="theater/plays"/>
    <x v="3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x v="364"/>
    <d v="2017-11-04T05:00:00"/>
    <b v="0"/>
    <b v="0"/>
    <s v="photography/photography books"/>
    <x v="7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x v="210"/>
    <d v="2019-02-19T06:00:00"/>
    <b v="0"/>
    <b v="1"/>
    <s v="food/food trucks"/>
    <x v="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x v="365"/>
    <d v="2017-03-09T06:00:00"/>
    <b v="1"/>
    <b v="1"/>
    <s v="film &amp; video/documentary"/>
    <x v="4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x v="366"/>
    <d v="2019-04-30T05:00:00"/>
    <b v="0"/>
    <b v="0"/>
    <s v="publishing/nonfiction"/>
    <x v="5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x v="367"/>
    <d v="2010-07-08T05:00:00"/>
    <b v="0"/>
    <b v="0"/>
    <s v="theater/plays"/>
    <x v="3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x v="368"/>
    <d v="2012-06-17T05:00:00"/>
    <b v="0"/>
    <b v="0"/>
    <s v="technology/wearables"/>
    <x v="2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x v="369"/>
    <d v="2012-01-06T06:00:00"/>
    <b v="0"/>
    <b v="0"/>
    <s v="music/indie rock"/>
    <x v="1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x v="370"/>
    <d v="2010-11-24T06:00:00"/>
    <b v="0"/>
    <b v="0"/>
    <s v="theater/plays"/>
    <x v="3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x v="371"/>
    <d v="2013-09-28T05:00:00"/>
    <b v="0"/>
    <b v="0"/>
    <s v="photography/photography books"/>
    <x v="7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x v="287"/>
    <d v="2014-01-16T06:00:00"/>
    <b v="0"/>
    <b v="0"/>
    <s v="publishing/nonfiction"/>
    <x v="5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x v="372"/>
    <d v="2011-01-08T06:00:00"/>
    <b v="0"/>
    <b v="0"/>
    <s v="technology/wearables"/>
    <x v="2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x v="373"/>
    <d v="2017-07-18T05:00:00"/>
    <b v="0"/>
    <b v="0"/>
    <s v="music/jazz"/>
    <x v="1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x v="374"/>
    <d v="2013-08-08T05:00:00"/>
    <b v="0"/>
    <b v="1"/>
    <s v="film &amp; video/documentary"/>
    <x v="4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x v="375"/>
    <d v="2011-12-09T06:00:00"/>
    <b v="1"/>
    <b v="0"/>
    <s v="theater/plays"/>
    <x v="3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x v="376"/>
    <d v="2018-10-13T05:00:00"/>
    <b v="0"/>
    <b v="0"/>
    <s v="film &amp; video/drama"/>
    <x v="4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x v="377"/>
    <d v="2013-05-29T05:00:00"/>
    <b v="0"/>
    <b v="0"/>
    <s v="music/rock"/>
    <x v="1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x v="378"/>
    <d v="2018-05-10T05:00:00"/>
    <b v="0"/>
    <b v="1"/>
    <s v="film &amp; video/animation"/>
    <x v="4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x v="379"/>
    <d v="2011-02-09T06:00:00"/>
    <b v="0"/>
    <b v="0"/>
    <s v="music/indie rock"/>
    <x v="1"/>
  </r>
  <r>
    <n v="400"/>
    <s v="Bell PLC"/>
    <s v="Ergonomic eco-centric open architecture"/>
    <n v="100"/>
    <n v="2"/>
    <n v="2"/>
    <x v="0"/>
    <n v="1"/>
    <s v="US"/>
    <s v="USD"/>
    <n v="1376629200"/>
    <n v="1378530000"/>
    <x v="380"/>
    <d v="2013-09-07T05:00:00"/>
    <b v="0"/>
    <b v="1"/>
    <s v="photography/photography books"/>
    <x v="7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x v="381"/>
    <d v="2019-10-27T05:00:00"/>
    <b v="0"/>
    <b v="0"/>
    <s v="theater/plays"/>
    <x v="3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x v="382"/>
    <d v="2012-02-22T06:00:00"/>
    <b v="0"/>
    <b v="1"/>
    <s v="film &amp; video/shorts"/>
    <x v="4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x v="125"/>
    <d v="2010-06-17T05:00:00"/>
    <b v="0"/>
    <b v="1"/>
    <s v="theater/plays"/>
    <x v="3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x v="383"/>
    <d v="2017-11-17T06:00:00"/>
    <b v="0"/>
    <b v="0"/>
    <s v="theater/plays"/>
    <x v="3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x v="384"/>
    <d v="2018-07-24T05:00:00"/>
    <b v="0"/>
    <b v="0"/>
    <s v="theater/plays"/>
    <x v="3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x v="385"/>
    <d v="2013-02-11T06:00:00"/>
    <b v="1"/>
    <b v="0"/>
    <s v="film &amp; video/documentary"/>
    <x v="4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x v="386"/>
    <d v="2019-10-20T05:00:00"/>
    <b v="0"/>
    <b v="0"/>
    <s v="theater/plays"/>
    <x v="3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x v="387"/>
    <d v="2016-07-10T05:00:00"/>
    <b v="0"/>
    <b v="0"/>
    <s v="film &amp; video/documentary"/>
    <x v="4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x v="388"/>
    <d v="2017-04-22T05:00:00"/>
    <b v="0"/>
    <b v="0"/>
    <s v="music/rock"/>
    <x v="1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x v="277"/>
    <d v="2015-04-28T05:00:00"/>
    <b v="0"/>
    <b v="0"/>
    <s v="games/mobile games"/>
    <x v="6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x v="389"/>
    <d v="2017-05-31T05:00:00"/>
    <b v="0"/>
    <b v="0"/>
    <s v="theater/plays"/>
    <x v="3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x v="390"/>
    <d v="2014-01-13T06:00:00"/>
    <b v="0"/>
    <b v="0"/>
    <s v="publishing/fiction"/>
    <x v="5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x v="391"/>
    <d v="2018-12-24T06:00:00"/>
    <b v="0"/>
    <b v="0"/>
    <s v="film &amp; video/animation"/>
    <x v="4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x v="392"/>
    <d v="2010-04-28T05:00:00"/>
    <b v="0"/>
    <b v="1"/>
    <s v="food/food trucks"/>
    <x v="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x v="393"/>
    <d v="2012-01-30T06:00:00"/>
    <b v="0"/>
    <b v="0"/>
    <s v="theater/plays"/>
    <x v="3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x v="394"/>
    <d v="2011-01-26T06:00:00"/>
    <b v="0"/>
    <b v="1"/>
    <s v="film &amp; video/documentary"/>
    <x v="4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x v="395"/>
    <d v="2018-11-27T06:00:00"/>
    <b v="0"/>
    <b v="0"/>
    <s v="theater/plays"/>
    <x v="3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x v="396"/>
    <d v="2012-05-07T05:00:00"/>
    <b v="0"/>
    <b v="0"/>
    <s v="film &amp; video/documentary"/>
    <x v="4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x v="397"/>
    <d v="2011-12-28T06:00:00"/>
    <b v="0"/>
    <b v="0"/>
    <s v="technology/web"/>
    <x v="2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x v="398"/>
    <d v="2017-07-09T05:00:00"/>
    <b v="0"/>
    <b v="0"/>
    <s v="theater/plays"/>
    <x v="3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x v="399"/>
    <d v="2017-07-29T05:00:00"/>
    <b v="0"/>
    <b v="1"/>
    <s v="technology/wearables"/>
    <x v="2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x v="400"/>
    <d v="2010-05-07T05:00:00"/>
    <b v="0"/>
    <b v="1"/>
    <s v="theater/plays"/>
    <x v="3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x v="116"/>
    <d v="2011-09-24T05:00:00"/>
    <b v="0"/>
    <b v="1"/>
    <s v="food/food trucks"/>
    <x v="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x v="401"/>
    <d v="2018-04-24T05:00:00"/>
    <b v="0"/>
    <b v="0"/>
    <s v="music/indie rock"/>
    <x v="1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x v="402"/>
    <d v="2015-08-03T05:00:00"/>
    <b v="0"/>
    <b v="0"/>
    <s v="photography/photography books"/>
    <x v="7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x v="403"/>
    <d v="2013-03-06T06:00:00"/>
    <b v="0"/>
    <b v="0"/>
    <s v="theater/plays"/>
    <x v="3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x v="404"/>
    <d v="2014-10-15T05:00:00"/>
    <b v="0"/>
    <b v="1"/>
    <s v="theater/plays"/>
    <x v="3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x v="405"/>
    <d v="2011-02-18T06:00:00"/>
    <b v="0"/>
    <b v="0"/>
    <s v="film &amp; video/animation"/>
    <x v="4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x v="406"/>
    <d v="2014-03-10T05:00:00"/>
    <b v="0"/>
    <b v="1"/>
    <s v="photography/photography books"/>
    <x v="7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x v="407"/>
    <d v="2019-11-02T05:00:00"/>
    <b v="0"/>
    <b v="0"/>
    <s v="theater/plays"/>
    <x v="3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x v="408"/>
    <d v="2018-07-09T05:00:00"/>
    <b v="1"/>
    <b v="0"/>
    <s v="theater/plays"/>
    <x v="3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x v="409"/>
    <d v="2014-05-22T05:00:00"/>
    <b v="0"/>
    <b v="0"/>
    <s v="theater/plays"/>
    <x v="3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x v="410"/>
    <d v="2013-12-11T06:00:00"/>
    <b v="0"/>
    <b v="1"/>
    <s v="film &amp; video/documentary"/>
    <x v="4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x v="411"/>
    <d v="2016-12-15T06:00:00"/>
    <b v="1"/>
    <b v="0"/>
    <s v="theater/plays"/>
    <x v="3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x v="412"/>
    <d v="2014-12-27T06:00:00"/>
    <b v="0"/>
    <b v="1"/>
    <s v="theater/plays"/>
    <x v="3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x v="413"/>
    <d v="2019-04-21T05:00:00"/>
    <b v="0"/>
    <b v="0"/>
    <s v="music/jazz"/>
    <x v="1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x v="414"/>
    <d v="2015-09-16T05:00:00"/>
    <b v="0"/>
    <b v="1"/>
    <s v="film &amp; video/animation"/>
    <x v="4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x v="415"/>
    <d v="2013-04-03T05:00:00"/>
    <b v="0"/>
    <b v="0"/>
    <s v="theater/plays"/>
    <x v="3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x v="416"/>
    <d v="2016-11-13T06:00:00"/>
    <b v="0"/>
    <b v="0"/>
    <s v="film &amp; video/science fiction"/>
    <x v="4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x v="417"/>
    <d v="2017-07-10T05:00:00"/>
    <b v="0"/>
    <b v="0"/>
    <s v="film &amp; video/television"/>
    <x v="4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x v="418"/>
    <d v="2012-05-24T05:00:00"/>
    <b v="0"/>
    <b v="0"/>
    <s v="technology/wearables"/>
    <x v="2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x v="419"/>
    <d v="2017-09-18T05:00:00"/>
    <b v="0"/>
    <b v="0"/>
    <s v="theater/plays"/>
    <x v="3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x v="420"/>
    <d v="2010-10-19T05:00:00"/>
    <b v="0"/>
    <b v="0"/>
    <s v="theater/plays"/>
    <x v="3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x v="421"/>
    <d v="2011-07-26T05:00:00"/>
    <b v="0"/>
    <b v="1"/>
    <s v="music/indie rock"/>
    <x v="1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x v="422"/>
    <d v="2010-12-24T06:00:00"/>
    <b v="0"/>
    <b v="1"/>
    <s v="theater/plays"/>
    <x v="3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x v="423"/>
    <d v="2012-12-20T06:00:00"/>
    <b v="0"/>
    <b v="0"/>
    <s v="technology/wearables"/>
    <x v="2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x v="424"/>
    <d v="2018-01-04T06:00:00"/>
    <b v="0"/>
    <b v="0"/>
    <s v="film &amp; video/television"/>
    <x v="4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x v="425"/>
    <d v="2013-04-16T05:00:00"/>
    <b v="0"/>
    <b v="1"/>
    <s v="games/video games"/>
    <x v="6"/>
  </r>
  <r>
    <n v="449"/>
    <s v="Cuevas-Morales"/>
    <s v="Public-key coherent ability"/>
    <n v="900"/>
    <n v="8703"/>
    <n v="967"/>
    <x v="1"/>
    <n v="86"/>
    <s v="DK"/>
    <s v="DKK"/>
    <n v="1551852000"/>
    <n v="1553317200"/>
    <x v="426"/>
    <d v="2019-03-23T05:00:00"/>
    <b v="0"/>
    <b v="0"/>
    <s v="games/video games"/>
    <x v="6"/>
  </r>
  <r>
    <n v="450"/>
    <s v="Delgado-Hatfield"/>
    <s v="Up-sized composite success"/>
    <n v="100"/>
    <n v="4"/>
    <n v="4"/>
    <x v="0"/>
    <n v="1"/>
    <s v="CA"/>
    <s v="CAD"/>
    <n v="1540098000"/>
    <n v="1542088800"/>
    <x v="427"/>
    <d v="2018-11-13T06:00:00"/>
    <b v="0"/>
    <b v="0"/>
    <s v="film &amp; video/animation"/>
    <x v="4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x v="428"/>
    <d v="2017-08-19T05:00:00"/>
    <b v="0"/>
    <b v="0"/>
    <s v="music/rock"/>
    <x v="1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x v="429"/>
    <d v="2010-07-07T05:00:00"/>
    <b v="0"/>
    <b v="0"/>
    <s v="film &amp; video/drama"/>
    <x v="4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x v="411"/>
    <d v="2017-01-11T06:00:00"/>
    <b v="0"/>
    <b v="0"/>
    <s v="film &amp; video/science fiction"/>
    <x v="4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x v="430"/>
    <d v="2013-11-26T06:00:00"/>
    <b v="0"/>
    <b v="1"/>
    <s v="film &amp; video/drama"/>
    <x v="4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x v="431"/>
    <d v="2011-10-16T05:00:00"/>
    <b v="0"/>
    <b v="0"/>
    <s v="theater/plays"/>
    <x v="3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x v="432"/>
    <d v="2018-02-10T06:00:00"/>
    <b v="0"/>
    <b v="1"/>
    <s v="music/indie rock"/>
    <x v="1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x v="433"/>
    <d v="2016-10-16T05:00:00"/>
    <b v="0"/>
    <b v="0"/>
    <s v="theater/plays"/>
    <x v="3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x v="434"/>
    <d v="2010-05-11T05:00:00"/>
    <b v="0"/>
    <b v="0"/>
    <s v="theater/plays"/>
    <x v="3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x v="435"/>
    <d v="2015-01-22T06:00:00"/>
    <b v="0"/>
    <b v="0"/>
    <s v="film &amp; video/documentary"/>
    <x v="4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x v="8"/>
    <d v="2010-08-12T05:00:00"/>
    <b v="0"/>
    <b v="0"/>
    <s v="theater/plays"/>
    <x v="3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x v="436"/>
    <d v="2014-05-18T05:00:00"/>
    <b v="0"/>
    <b v="0"/>
    <s v="film &amp; video/drama"/>
    <x v="4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x v="385"/>
    <d v="2013-03-09T06:00:00"/>
    <b v="0"/>
    <b v="0"/>
    <s v="games/mobile games"/>
    <x v="6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x v="437"/>
    <d v="2014-01-04T06:00:00"/>
    <b v="0"/>
    <b v="0"/>
    <s v="film &amp; video/animation"/>
    <x v="4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x v="438"/>
    <d v="2018-02-25T06:00:00"/>
    <b v="0"/>
    <b v="0"/>
    <s v="theater/plays"/>
    <x v="3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x v="439"/>
    <d v="2018-02-05T06:00:00"/>
    <b v="0"/>
    <b v="0"/>
    <s v="publishing/translations"/>
    <x v="5"/>
  </r>
  <r>
    <n v="466"/>
    <s v="Obrien and Sons"/>
    <s v="Pre-emptive transitional frame"/>
    <n v="1200"/>
    <n v="3984"/>
    <n v="332"/>
    <x v="1"/>
    <n v="42"/>
    <s v="US"/>
    <s v="USD"/>
    <n v="1368594000"/>
    <n v="1370581200"/>
    <x v="440"/>
    <d v="2013-06-07T05:00:00"/>
    <b v="0"/>
    <b v="1"/>
    <s v="technology/wearables"/>
    <x v="2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x v="441"/>
    <d v="2015-11-30T06:00:00"/>
    <b v="0"/>
    <b v="1"/>
    <s v="technology/web"/>
    <x v="2"/>
  </r>
  <r>
    <n v="468"/>
    <s v="Hughes Inc"/>
    <s v="Streamlined neutral analyzer"/>
    <n v="4000"/>
    <n v="1620"/>
    <n v="40.5"/>
    <x v="0"/>
    <n v="16"/>
    <s v="US"/>
    <s v="USD"/>
    <n v="1555218000"/>
    <n v="1556600400"/>
    <x v="442"/>
    <d v="2019-04-30T05:00:00"/>
    <b v="0"/>
    <b v="0"/>
    <s v="theater/plays"/>
    <x v="3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x v="443"/>
    <d v="2015-05-20T05:00:00"/>
    <b v="0"/>
    <b v="0"/>
    <s v="film &amp; video/drama"/>
    <x v="4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x v="315"/>
    <d v="2016-12-19T06:00:00"/>
    <b v="0"/>
    <b v="0"/>
    <s v="technology/wearables"/>
    <x v="2"/>
  </r>
  <r>
    <n v="471"/>
    <s v="Perry and Sons"/>
    <s v="Configurable static help-desk"/>
    <n v="3100"/>
    <n v="9889"/>
    <n v="319"/>
    <x v="1"/>
    <n v="194"/>
    <s v="GB"/>
    <s v="GBP"/>
    <n v="1335934800"/>
    <n v="1335934800"/>
    <x v="444"/>
    <d v="2012-05-02T05:00:00"/>
    <b v="0"/>
    <b v="1"/>
    <s v="food/food trucks"/>
    <x v="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x v="445"/>
    <d v="2019-05-04T05:00:00"/>
    <b v="0"/>
    <b v="0"/>
    <s v="music/rock"/>
    <x v="1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x v="446"/>
    <d v="2018-06-27T05:00:00"/>
    <b v="0"/>
    <b v="0"/>
    <s v="music/electric music"/>
    <x v="1"/>
  </r>
  <r>
    <n v="474"/>
    <s v="Santos-Young"/>
    <s v="Enhanced neutral ability"/>
    <n v="4000"/>
    <n v="14606"/>
    <n v="365.15"/>
    <x v="1"/>
    <n v="142"/>
    <s v="US"/>
    <s v="USD"/>
    <n v="1418709600"/>
    <n v="1418796000"/>
    <x v="447"/>
    <d v="2014-12-17T06:00:00"/>
    <b v="0"/>
    <b v="0"/>
    <s v="film &amp; video/television"/>
    <x v="4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x v="448"/>
    <d v="2013-06-29T05:00:00"/>
    <b v="0"/>
    <b v="1"/>
    <s v="publishing/translations"/>
    <x v="5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x v="342"/>
    <d v="2018-08-16T05:00:00"/>
    <b v="0"/>
    <b v="0"/>
    <s v="publishing/fiction"/>
    <x v="5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x v="449"/>
    <d v="2011-07-23T05:00:00"/>
    <b v="0"/>
    <b v="0"/>
    <s v="film &amp; video/science fiction"/>
    <x v="4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x v="450"/>
    <d v="2015-03-21T05:00:00"/>
    <b v="0"/>
    <b v="0"/>
    <s v="technology/wearables"/>
    <x v="2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x v="451"/>
    <d v="2017-07-31T05:00:00"/>
    <b v="0"/>
    <b v="0"/>
    <s v="food/food trucks"/>
    <x v="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x v="452"/>
    <d v="2010-03-20T05:00:00"/>
    <b v="0"/>
    <b v="1"/>
    <s v="photography/photography books"/>
    <x v="7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x v="453"/>
    <d v="2014-11-12T06:00:00"/>
    <b v="0"/>
    <b v="1"/>
    <s v="theater/plays"/>
    <x v="3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x v="454"/>
    <d v="2012-03-06T06:00:00"/>
    <b v="0"/>
    <b v="1"/>
    <s v="publishing/fiction"/>
    <x v="5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x v="455"/>
    <d v="2019-12-19T06:00:00"/>
    <b v="0"/>
    <b v="0"/>
    <s v="theater/plays"/>
    <x v="3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x v="456"/>
    <d v="2014-09-22T05:00:00"/>
    <b v="0"/>
    <b v="1"/>
    <s v="food/food trucks"/>
    <x v="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x v="457"/>
    <d v="2019-07-21T05:00:00"/>
    <b v="0"/>
    <b v="0"/>
    <s v="theater/plays"/>
    <x v="3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x v="458"/>
    <d v="2018-03-24T05:00:00"/>
    <b v="0"/>
    <b v="1"/>
    <s v="publishing/translations"/>
    <x v="5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x v="459"/>
    <d v="2017-05-23T05:00:00"/>
    <b v="0"/>
    <b v="0"/>
    <s v="theater/plays"/>
    <x v="3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x v="460"/>
    <d v="2016-02-20T06:00:00"/>
    <b v="0"/>
    <b v="0"/>
    <s v="theater/plays"/>
    <x v="3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x v="461"/>
    <d v="2010-08-21T05:00:00"/>
    <b v="0"/>
    <b v="0"/>
    <s v="technology/wearables"/>
    <x v="2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x v="462"/>
    <d v="2019-11-24T06:00:00"/>
    <b v="0"/>
    <b v="0"/>
    <s v="journalism/audio"/>
    <x v="8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x v="463"/>
    <d v="2013-07-27T05:00:00"/>
    <b v="0"/>
    <b v="1"/>
    <s v="food/food trucks"/>
    <x v="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x v="464"/>
    <d v="2010-07-12T05:00:00"/>
    <b v="1"/>
    <b v="1"/>
    <s v="film &amp; video/shorts"/>
    <x v="4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x v="465"/>
    <d v="2019-07-12T05:00:00"/>
    <b v="0"/>
    <b v="0"/>
    <s v="photography/photography books"/>
    <x v="7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x v="466"/>
    <d v="2012-03-23T05:00:00"/>
    <b v="0"/>
    <b v="0"/>
    <s v="technology/wearables"/>
    <x v="2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x v="467"/>
    <d v="2014-06-14T05:00:00"/>
    <b v="0"/>
    <b v="0"/>
    <s v="theater/plays"/>
    <x v="3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x v="468"/>
    <d v="2017-06-07T05:00:00"/>
    <b v="0"/>
    <b v="0"/>
    <s v="film &amp; video/animation"/>
    <x v="4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x v="469"/>
    <d v="2016-12-20T06:00:00"/>
    <b v="0"/>
    <b v="1"/>
    <s v="technology/wearables"/>
    <x v="2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x v="470"/>
    <d v="2015-01-03T06:00:00"/>
    <b v="0"/>
    <b v="0"/>
    <s v="technology/web"/>
    <x v="2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x v="471"/>
    <d v="2016-03-20T05:00:00"/>
    <b v="0"/>
    <b v="1"/>
    <s v="film &amp; video/documentary"/>
    <x v="4"/>
  </r>
  <r>
    <n v="500"/>
    <s v="Valdez Ltd"/>
    <s v="Team-oriented clear-thinking matrix"/>
    <n v="100"/>
    <n v="0"/>
    <n v="0"/>
    <x v="0"/>
    <n v="0"/>
    <s v="US"/>
    <s v="USD"/>
    <n v="1367384400"/>
    <n v="1369803600"/>
    <x v="472"/>
    <d v="2013-05-29T05:00:00"/>
    <b v="0"/>
    <b v="1"/>
    <s v="theater/plays"/>
    <x v="3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x v="473"/>
    <d v="2013-03-14T05:00:00"/>
    <b v="0"/>
    <b v="0"/>
    <s v="film &amp; video/documentary"/>
    <x v="4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x v="474"/>
    <d v="2012-08-25T05:00:00"/>
    <b v="0"/>
    <b v="1"/>
    <s v="games/video games"/>
    <x v="6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x v="72"/>
    <d v="2015-07-21T05:00:00"/>
    <b v="0"/>
    <b v="0"/>
    <s v="film &amp; video/drama"/>
    <x v="4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x v="443"/>
    <d v="2015-05-19T05:00:00"/>
    <b v="0"/>
    <b v="0"/>
    <s v="music/rock"/>
    <x v="1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x v="475"/>
    <d v="2013-04-19T05:00:00"/>
    <b v="0"/>
    <b v="1"/>
    <s v="publishing/radio &amp; podcasts"/>
    <x v="5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x v="81"/>
    <d v="2017-12-10T06:00:00"/>
    <b v="0"/>
    <b v="1"/>
    <s v="theater/plays"/>
    <x v="3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x v="476"/>
    <d v="2013-05-28T05:00:00"/>
    <b v="0"/>
    <b v="1"/>
    <s v="technology/web"/>
    <x v="2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x v="192"/>
    <d v="2018-08-19T05:00:00"/>
    <b v="0"/>
    <b v="0"/>
    <s v="theater/plays"/>
    <x v="3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x v="477"/>
    <d v="2012-05-15T05:00:00"/>
    <b v="0"/>
    <b v="0"/>
    <s v="theater/plays"/>
    <x v="3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x v="478"/>
    <d v="2018-06-24T05:00:00"/>
    <b v="0"/>
    <b v="0"/>
    <s v="film &amp; video/drama"/>
    <x v="4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x v="479"/>
    <d v="2019-08-04T05:00:00"/>
    <b v="0"/>
    <b v="0"/>
    <s v="theater/plays"/>
    <x v="3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x v="480"/>
    <d v="2014-07-06T05:00:00"/>
    <b v="0"/>
    <b v="1"/>
    <s v="games/video games"/>
    <x v="6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x v="180"/>
    <d v="2010-09-11T05:00:00"/>
    <b v="0"/>
    <b v="0"/>
    <s v="film &amp; video/television"/>
    <x v="4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x v="481"/>
    <d v="2013-12-11T06:00:00"/>
    <b v="0"/>
    <b v="1"/>
    <s v="music/rock"/>
    <x v="1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x v="482"/>
    <d v="2011-12-25T06:00:00"/>
    <b v="0"/>
    <b v="1"/>
    <s v="theater/plays"/>
    <x v="3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x v="194"/>
    <d v="2010-09-13T05:00:00"/>
    <b v="0"/>
    <b v="0"/>
    <s v="publishing/nonfiction"/>
    <x v="5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x v="483"/>
    <d v="2017-05-10T05:00:00"/>
    <b v="0"/>
    <b v="0"/>
    <s v="food/food trucks"/>
    <x v="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x v="484"/>
    <d v="2018-02-25T06:00:00"/>
    <b v="0"/>
    <b v="1"/>
    <s v="film &amp; video/animation"/>
    <x v="4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x v="355"/>
    <d v="2015-01-22T06:00:00"/>
    <b v="0"/>
    <b v="1"/>
    <s v="music/rock"/>
    <x v="1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x v="485"/>
    <d v="2019-04-22T05:00:00"/>
    <b v="0"/>
    <b v="0"/>
    <s v="theater/plays"/>
    <x v="3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x v="486"/>
    <d v="2016-08-29T05:00:00"/>
    <b v="0"/>
    <b v="1"/>
    <s v="film &amp; video/drama"/>
    <x v="4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x v="487"/>
    <d v="2012-07-15T05:00:00"/>
    <b v="0"/>
    <b v="0"/>
    <s v="film &amp; video/shorts"/>
    <x v="4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x v="488"/>
    <d v="2010-03-09T06:00:00"/>
    <b v="0"/>
    <b v="0"/>
    <s v="film &amp; video/shorts"/>
    <x v="4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x v="489"/>
    <d v="2010-05-09T05:00:00"/>
    <b v="0"/>
    <b v="0"/>
    <s v="theater/plays"/>
    <x v="3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x v="490"/>
    <d v="2010-11-27T06:00:00"/>
    <b v="0"/>
    <b v="0"/>
    <s v="technology/wearables"/>
    <x v="2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x v="312"/>
    <d v="2016-02-01T06:00:00"/>
    <b v="0"/>
    <b v="1"/>
    <s v="theater/plays"/>
    <x v="3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x v="491"/>
    <d v="2016-03-12T06:00:00"/>
    <b v="0"/>
    <b v="0"/>
    <s v="film &amp; video/animation"/>
    <x v="4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x v="492"/>
    <d v="2014-01-07T06:00:00"/>
    <b v="0"/>
    <b v="0"/>
    <s v="music/indie rock"/>
    <x v="1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x v="493"/>
    <d v="2014-06-07T05:00:00"/>
    <b v="0"/>
    <b v="0"/>
    <s v="games/video games"/>
    <x v="6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x v="494"/>
    <d v="2010-09-14T05:00:00"/>
    <b v="0"/>
    <b v="1"/>
    <s v="publishing/fiction"/>
    <x v="5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x v="495"/>
    <d v="2014-01-06T06:00:00"/>
    <b v="0"/>
    <b v="0"/>
    <s v="games/video games"/>
    <x v="6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x v="496"/>
    <d v="2018-01-26T06:00:00"/>
    <b v="0"/>
    <b v="0"/>
    <s v="theater/plays"/>
    <x v="3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x v="497"/>
    <d v="2013-08-29T05:00:00"/>
    <b v="0"/>
    <b v="0"/>
    <s v="music/indie rock"/>
    <x v="1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x v="498"/>
    <d v="2018-08-18T05:00:00"/>
    <b v="0"/>
    <b v="1"/>
    <s v="film &amp; video/drama"/>
    <x v="4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x v="499"/>
    <d v="2018-06-10T05:00:00"/>
    <b v="0"/>
    <b v="1"/>
    <s v="theater/plays"/>
    <x v="3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x v="500"/>
    <d v="2010-09-19T05:00:00"/>
    <b v="0"/>
    <b v="0"/>
    <s v="publishing/fiction"/>
    <x v="5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x v="501"/>
    <d v="2018-09-22T05:00:00"/>
    <b v="1"/>
    <b v="1"/>
    <s v="film &amp; video/documentary"/>
    <x v="4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x v="502"/>
    <d v="2013-10-08T05:00:00"/>
    <b v="0"/>
    <b v="0"/>
    <s v="games/mobile games"/>
    <x v="6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x v="503"/>
    <d v="2019-07-07T05:00:00"/>
    <b v="0"/>
    <b v="1"/>
    <s v="food/food trucks"/>
    <x v="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x v="504"/>
    <d v="2018-05-27T05:00:00"/>
    <b v="0"/>
    <b v="0"/>
    <s v="photography/photography books"/>
    <x v="7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x v="505"/>
    <d v="2015-07-06T05:00:00"/>
    <b v="0"/>
    <b v="0"/>
    <s v="games/mobile games"/>
    <x v="6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x v="506"/>
    <d v="2016-02-21T06:00:00"/>
    <b v="0"/>
    <b v="0"/>
    <s v="music/indie rock"/>
    <x v="1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x v="507"/>
    <d v="2013-09-26T05:00:00"/>
    <b v="0"/>
    <b v="0"/>
    <s v="games/video games"/>
    <x v="6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x v="508"/>
    <d v="2016-01-21T06:00:00"/>
    <b v="0"/>
    <b v="0"/>
    <s v="music/rock"/>
    <x v="1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x v="509"/>
    <d v="2020-01-14T06:00:00"/>
    <b v="0"/>
    <b v="0"/>
    <s v="theater/plays"/>
    <x v="3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x v="510"/>
    <d v="2018-09-20T05:00:00"/>
    <b v="0"/>
    <b v="1"/>
    <s v="theater/plays"/>
    <x v="3"/>
  </r>
  <r>
    <n v="547"/>
    <s v="Hardin-Dixon"/>
    <s v="Focused solution-oriented matrix"/>
    <n v="1300"/>
    <n v="12597"/>
    <n v="969"/>
    <x v="1"/>
    <n v="156"/>
    <s v="US"/>
    <s v="USD"/>
    <n v="1422165600"/>
    <n v="1423202400"/>
    <x v="511"/>
    <d v="2015-02-06T06:00:00"/>
    <b v="0"/>
    <b v="0"/>
    <s v="film &amp; video/drama"/>
    <x v="4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x v="512"/>
    <d v="2016-04-14T05:00:00"/>
    <b v="0"/>
    <b v="0"/>
    <s v="theater/plays"/>
    <x v="3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x v="513"/>
    <d v="2013-06-06T05:00:00"/>
    <b v="0"/>
    <b v="0"/>
    <s v="technology/wearables"/>
    <x v="2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x v="514"/>
    <d v="2012-03-21T05:00:00"/>
    <b v="0"/>
    <b v="0"/>
    <s v="music/indie rock"/>
    <x v="1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x v="515"/>
    <d v="2015-01-29T06:00:00"/>
    <b v="0"/>
    <b v="1"/>
    <s v="technology/web"/>
    <x v="2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x v="516"/>
    <d v="2016-11-28T06:00:00"/>
    <b v="0"/>
    <b v="0"/>
    <s v="theater/plays"/>
    <x v="3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x v="517"/>
    <d v="2011-01-03T06:00:00"/>
    <b v="0"/>
    <b v="0"/>
    <s v="music/rock"/>
    <x v="1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x v="518"/>
    <d v="2016-12-25T06:00:00"/>
    <b v="0"/>
    <b v="0"/>
    <s v="music/indie rock"/>
    <x v="1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x v="519"/>
    <d v="2014-05-03T05:00:00"/>
    <b v="0"/>
    <b v="0"/>
    <s v="music/rock"/>
    <x v="1"/>
  </r>
  <r>
    <n v="556"/>
    <s v="Smith and Sons"/>
    <s v="Grass-roots 24/7 attitude"/>
    <n v="5200"/>
    <n v="12467"/>
    <n v="239.75"/>
    <x v="1"/>
    <n v="122"/>
    <s v="US"/>
    <s v="USD"/>
    <n v="1315285200"/>
    <n v="1315890000"/>
    <x v="520"/>
    <d v="2011-09-13T05:00:00"/>
    <b v="0"/>
    <b v="1"/>
    <s v="publishing/translations"/>
    <x v="5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x v="521"/>
    <d v="2015-10-05T05:00:00"/>
    <b v="0"/>
    <b v="1"/>
    <s v="film &amp; video/science fiction"/>
    <x v="4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x v="522"/>
    <d v="2016-04-07T05:00:00"/>
    <b v="0"/>
    <b v="0"/>
    <s v="theater/plays"/>
    <x v="3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x v="523"/>
    <d v="2016-08-09T05:00:00"/>
    <b v="0"/>
    <b v="0"/>
    <s v="theater/plays"/>
    <x v="3"/>
  </r>
  <r>
    <n v="560"/>
    <s v="Hunt LLC"/>
    <s v="Re-engineered radical policy"/>
    <n v="20000"/>
    <n v="158832"/>
    <n v="794.16"/>
    <x v="1"/>
    <n v="3177"/>
    <s v="US"/>
    <s v="USD"/>
    <n v="1321596000"/>
    <n v="1325052000"/>
    <x v="524"/>
    <d v="2011-12-28T06:00:00"/>
    <b v="0"/>
    <b v="0"/>
    <s v="film &amp; video/animation"/>
    <x v="4"/>
  </r>
  <r>
    <n v="561"/>
    <s v="Fowler-Smith"/>
    <s v="Down-sized logistical adapter"/>
    <n v="3000"/>
    <n v="11091"/>
    <n v="369.7"/>
    <x v="1"/>
    <n v="198"/>
    <s v="CH"/>
    <s v="CHF"/>
    <n v="1318827600"/>
    <n v="1319000400"/>
    <x v="525"/>
    <d v="2011-10-19T05:00:00"/>
    <b v="0"/>
    <b v="0"/>
    <s v="theater/plays"/>
    <x v="3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x v="188"/>
    <d v="2019-03-14T05:00:00"/>
    <b v="0"/>
    <b v="0"/>
    <s v="music/rock"/>
    <x v="1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x v="526"/>
    <d v="2018-12-03T06:00:00"/>
    <b v="0"/>
    <b v="0"/>
    <s v="film &amp; video/documentary"/>
    <x v="4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x v="527"/>
    <d v="2015-03-23T05:00:00"/>
    <b v="0"/>
    <b v="0"/>
    <s v="theater/plays"/>
    <x v="3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x v="528"/>
    <d v="2011-12-05T06:00:00"/>
    <b v="0"/>
    <b v="0"/>
    <s v="theater/plays"/>
    <x v="3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x v="522"/>
    <d v="2016-03-18T05:00:00"/>
    <b v="0"/>
    <b v="1"/>
    <s v="music/electric music"/>
    <x v="1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x v="529"/>
    <d v="2014-07-12T05:00:00"/>
    <b v="0"/>
    <b v="0"/>
    <s v="music/rock"/>
    <x v="1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x v="530"/>
    <d v="2010-08-29T05:00:00"/>
    <b v="0"/>
    <b v="0"/>
    <s v="theater/plays"/>
    <x v="3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x v="531"/>
    <d v="2011-01-23T06:00:00"/>
    <b v="0"/>
    <b v="0"/>
    <s v="film &amp; video/animation"/>
    <x v="4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x v="515"/>
    <d v="2014-12-26T06:00:00"/>
    <b v="0"/>
    <b v="1"/>
    <s v="music/rock"/>
    <x v="1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x v="532"/>
    <d v="2015-08-05T05:00:00"/>
    <b v="0"/>
    <b v="0"/>
    <s v="film &amp; video/shorts"/>
    <x v="4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x v="533"/>
    <d v="2015-10-14T05:00:00"/>
    <b v="0"/>
    <b v="1"/>
    <s v="music/rock"/>
    <x v="1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x v="409"/>
    <d v="2014-05-04T05:00:00"/>
    <b v="0"/>
    <b v="0"/>
    <s v="journalism/audio"/>
    <x v="8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x v="534"/>
    <d v="2019-12-17T06:00:00"/>
    <b v="0"/>
    <b v="1"/>
    <s v="food/food trucks"/>
    <x v="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x v="53"/>
    <d v="2014-05-23T05:00:00"/>
    <b v="0"/>
    <b v="1"/>
    <s v="theater/plays"/>
    <x v="3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x v="535"/>
    <d v="2017-11-18T06:00:00"/>
    <b v="0"/>
    <b v="0"/>
    <s v="theater/plays"/>
    <x v="3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x v="536"/>
    <d v="2011-04-06T05:00:00"/>
    <b v="0"/>
    <b v="0"/>
    <s v="music/jazz"/>
    <x v="1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x v="537"/>
    <d v="2011-12-04T06:00:00"/>
    <b v="0"/>
    <b v="0"/>
    <s v="film &amp; video/science fiction"/>
    <x v="4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x v="538"/>
    <d v="2011-08-19T05:00:00"/>
    <b v="0"/>
    <b v="0"/>
    <s v="music/jazz"/>
    <x v="1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x v="539"/>
    <d v="2014-03-06T06:00:00"/>
    <b v="0"/>
    <b v="0"/>
    <s v="theater/plays"/>
    <x v="3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x v="540"/>
    <d v="2011-05-14T05:00:00"/>
    <b v="0"/>
    <b v="0"/>
    <s v="technology/web"/>
    <x v="2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x v="505"/>
    <d v="2015-06-15T05:00:00"/>
    <b v="0"/>
    <b v="1"/>
    <s v="games/video games"/>
    <x v="6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x v="541"/>
    <d v="2012-03-08T06:00:00"/>
    <b v="0"/>
    <b v="0"/>
    <s v="film &amp; video/documentary"/>
    <x v="4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x v="542"/>
    <d v="2012-05-09T05:00:00"/>
    <b v="0"/>
    <b v="0"/>
    <s v="technology/web"/>
    <x v="2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x v="543"/>
    <d v="2010-03-28T05:00:00"/>
    <b v="0"/>
    <b v="0"/>
    <s v="publishing/translations"/>
    <x v="5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x v="544"/>
    <d v="2010-12-06T06:00:00"/>
    <b v="0"/>
    <b v="0"/>
    <s v="music/rock"/>
    <x v="1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x v="35"/>
    <d v="2019-03-12T05:00:00"/>
    <b v="0"/>
    <b v="1"/>
    <s v="food/food trucks"/>
    <x v="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x v="152"/>
    <d v="2010-04-25T05:00:00"/>
    <b v="0"/>
    <b v="0"/>
    <s v="theater/plays"/>
    <x v="3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x v="545"/>
    <d v="2015-07-12T05:00:00"/>
    <b v="0"/>
    <b v="0"/>
    <s v="film &amp; video/documentary"/>
    <x v="4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x v="546"/>
    <d v="2015-01-01T06:00:00"/>
    <b v="0"/>
    <b v="0"/>
    <s v="publishing/radio &amp; podcasts"/>
    <x v="5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x v="547"/>
    <d v="2010-07-24T05:00:00"/>
    <b v="0"/>
    <b v="0"/>
    <s v="games/video games"/>
    <x v="6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x v="548"/>
    <d v="2014-06-08T05:00:00"/>
    <b v="0"/>
    <b v="0"/>
    <s v="theater/plays"/>
    <x v="3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x v="549"/>
    <d v="2014-04-08T05:00:00"/>
    <b v="0"/>
    <b v="0"/>
    <s v="film &amp; video/animation"/>
    <x v="4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x v="550"/>
    <d v="2016-06-30T05:00:00"/>
    <b v="0"/>
    <b v="1"/>
    <s v="theater/plays"/>
    <x v="3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x v="551"/>
    <d v="2010-04-06T05:00:00"/>
    <b v="0"/>
    <b v="1"/>
    <s v="theater/plays"/>
    <x v="3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x v="552"/>
    <d v="2016-03-12T06:00:00"/>
    <b v="0"/>
    <b v="1"/>
    <s v="film &amp; video/drama"/>
    <x v="4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x v="462"/>
    <d v="2019-12-05T06:00:00"/>
    <b v="0"/>
    <b v="0"/>
    <s v="theater/plays"/>
    <x v="3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x v="553"/>
    <d v="2010-07-14T05:00:00"/>
    <b v="0"/>
    <b v="0"/>
    <s v="music/rock"/>
    <x v="1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x v="554"/>
    <d v="2015-02-20T06:00:00"/>
    <b v="0"/>
    <b v="0"/>
    <s v="film &amp; video/documentary"/>
    <x v="4"/>
  </r>
  <r>
    <n v="600"/>
    <s v="Brown-George"/>
    <s v="Cross-platform tertiary array"/>
    <n v="100"/>
    <n v="5"/>
    <n v="5"/>
    <x v="0"/>
    <n v="1"/>
    <s v="GB"/>
    <s v="GBP"/>
    <n v="1375160400"/>
    <n v="1376197200"/>
    <x v="555"/>
    <d v="2013-08-11T05:00:00"/>
    <b v="0"/>
    <b v="0"/>
    <s v="food/food trucks"/>
    <x v="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x v="548"/>
    <d v="2014-06-16T05:00:00"/>
    <b v="1"/>
    <b v="0"/>
    <s v="technology/wearables"/>
    <x v="2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x v="62"/>
    <d v="2015-06-16T05:00:00"/>
    <b v="0"/>
    <b v="0"/>
    <s v="theater/plays"/>
    <x v="3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x v="556"/>
    <d v="2019-05-15T05:00:00"/>
    <b v="0"/>
    <b v="0"/>
    <s v="theater/plays"/>
    <x v="3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x v="557"/>
    <d v="2011-02-12T06:00:00"/>
    <b v="0"/>
    <b v="0"/>
    <s v="theater/plays"/>
    <x v="3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x v="27"/>
    <d v="2015-11-13T06:00:00"/>
    <b v="0"/>
    <b v="0"/>
    <s v="publishing/nonfiction"/>
    <x v="5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x v="558"/>
    <d v="2016-03-18T05:00:00"/>
    <b v="0"/>
    <b v="0"/>
    <s v="music/rock"/>
    <x v="1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x v="559"/>
    <d v="2014-03-25T05:00:00"/>
    <b v="0"/>
    <b v="0"/>
    <s v="food/food trucks"/>
    <x v="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x v="426"/>
    <d v="2019-03-10T06:00:00"/>
    <b v="0"/>
    <b v="1"/>
    <s v="music/jazz"/>
    <x v="1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x v="560"/>
    <d v="2019-02-02T06:00:00"/>
    <b v="0"/>
    <b v="0"/>
    <s v="film &amp; video/science fiction"/>
    <x v="4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x v="561"/>
    <d v="2012-12-30T06:00:00"/>
    <b v="0"/>
    <b v="0"/>
    <s v="theater/plays"/>
    <x v="3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x v="562"/>
    <d v="2013-08-06T05:00:00"/>
    <b v="0"/>
    <b v="0"/>
    <s v="theater/plays"/>
    <x v="3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x v="563"/>
    <d v="2010-11-15T06:00:00"/>
    <b v="0"/>
    <b v="0"/>
    <s v="music/electric music"/>
    <x v="1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x v="564"/>
    <d v="2017-09-04T05:00:00"/>
    <b v="0"/>
    <b v="0"/>
    <s v="theater/plays"/>
    <x v="3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x v="565"/>
    <d v="2017-01-29T06:00:00"/>
    <b v="0"/>
    <b v="0"/>
    <s v="theater/plays"/>
    <x v="3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x v="566"/>
    <d v="2016-05-09T05:00:00"/>
    <b v="0"/>
    <b v="0"/>
    <s v="theater/plays"/>
    <x v="3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x v="567"/>
    <d v="2013-09-21T05:00:00"/>
    <b v="0"/>
    <b v="1"/>
    <s v="music/indie rock"/>
    <x v="1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x v="568"/>
    <d v="2014-06-14T05:00:00"/>
    <b v="0"/>
    <b v="0"/>
    <s v="theater/plays"/>
    <x v="3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x v="569"/>
    <d v="2013-05-23T05:00:00"/>
    <b v="0"/>
    <b v="0"/>
    <s v="publishing/nonfiction"/>
    <x v="5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x v="570"/>
    <d v="2011-05-07T05:00:00"/>
    <b v="1"/>
    <b v="1"/>
    <s v="theater/plays"/>
    <x v="3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x v="571"/>
    <d v="2016-07-12T05:00:00"/>
    <b v="0"/>
    <b v="0"/>
    <s v="photography/photography books"/>
    <x v="7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x v="572"/>
    <d v="2016-09-18T05:00:00"/>
    <b v="0"/>
    <b v="0"/>
    <s v="theater/plays"/>
    <x v="3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x v="573"/>
    <d v="2018-05-11T05:00:00"/>
    <b v="0"/>
    <b v="0"/>
    <s v="music/indie rock"/>
    <x v="1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x v="574"/>
    <d v="2015-07-21T05:00:00"/>
    <b v="0"/>
    <b v="0"/>
    <s v="theater/plays"/>
    <x v="3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x v="511"/>
    <d v="2015-01-31T06:00:00"/>
    <b v="0"/>
    <b v="0"/>
    <s v="photography/photography books"/>
    <x v="7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x v="575"/>
    <d v="2020-02-10T06:00:00"/>
    <b v="0"/>
    <b v="0"/>
    <s v="theater/plays"/>
    <x v="3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x v="576"/>
    <d v="2010-10-07T05:00:00"/>
    <b v="0"/>
    <b v="1"/>
    <s v="theater/plays"/>
    <x v="3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x v="577"/>
    <d v="2010-07-10T05:00:00"/>
    <b v="1"/>
    <b v="0"/>
    <s v="food/food trucks"/>
    <x v="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x v="578"/>
    <d v="2010-10-07T05:00:00"/>
    <b v="0"/>
    <b v="0"/>
    <s v="music/indie rock"/>
    <x v="1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x v="579"/>
    <d v="2016-07-08T05:00:00"/>
    <b v="0"/>
    <b v="1"/>
    <s v="theater/plays"/>
    <x v="3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x v="580"/>
    <d v="2019-05-12T05:00:00"/>
    <b v="0"/>
    <b v="1"/>
    <s v="theater/plays"/>
    <x v="3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x v="581"/>
    <d v="2019-03-30T05:00:00"/>
    <b v="0"/>
    <b v="0"/>
    <s v="theater/plays"/>
    <x v="3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x v="582"/>
    <d v="2014-11-20T06:00:00"/>
    <b v="0"/>
    <b v="0"/>
    <s v="theater/plays"/>
    <x v="3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x v="336"/>
    <d v="2015-11-11T06:00:00"/>
    <b v="0"/>
    <b v="0"/>
    <s v="film &amp; video/animation"/>
    <x v="4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x v="583"/>
    <d v="2017-04-08T05:00:00"/>
    <b v="0"/>
    <b v="0"/>
    <s v="film &amp; video/television"/>
    <x v="4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x v="584"/>
    <d v="2013-03-13T05:00:00"/>
    <b v="0"/>
    <b v="0"/>
    <s v="film &amp; video/television"/>
    <x v="4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x v="585"/>
    <d v="2012-03-03T06:00:00"/>
    <b v="0"/>
    <b v="1"/>
    <s v="film &amp; video/animation"/>
    <x v="4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x v="586"/>
    <d v="2016-11-22T06:00:00"/>
    <b v="0"/>
    <b v="0"/>
    <s v="theater/plays"/>
    <x v="3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x v="587"/>
    <d v="2010-08-08T05:00:00"/>
    <b v="0"/>
    <b v="1"/>
    <s v="theater/plays"/>
    <x v="3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x v="588"/>
    <d v="2018-07-28T05:00:00"/>
    <b v="0"/>
    <b v="1"/>
    <s v="film &amp; video/drama"/>
    <x v="4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x v="589"/>
    <d v="2016-01-21T06:00:00"/>
    <b v="0"/>
    <b v="0"/>
    <s v="theater/plays"/>
    <x v="3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x v="590"/>
    <d v="2017-03-20T05:00:00"/>
    <b v="0"/>
    <b v="0"/>
    <s v="theater/plays"/>
    <x v="3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x v="591"/>
    <d v="2018-12-26T06:00:00"/>
    <b v="0"/>
    <b v="0"/>
    <s v="technology/wearables"/>
    <x v="2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x v="592"/>
    <d v="2017-03-19T05:00:00"/>
    <b v="0"/>
    <b v="0"/>
    <s v="theater/plays"/>
    <x v="3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x v="593"/>
    <d v="2019-01-03T06:00:00"/>
    <b v="0"/>
    <b v="0"/>
    <s v="theater/plays"/>
    <x v="3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x v="594"/>
    <d v="2018-10-17T05:00:00"/>
    <b v="0"/>
    <b v="1"/>
    <s v="music/rock"/>
    <x v="1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x v="595"/>
    <d v="2013-03-24T05:00:00"/>
    <b v="0"/>
    <b v="0"/>
    <s v="games/video games"/>
    <x v="6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x v="596"/>
    <d v="2018-05-03T05:00:00"/>
    <b v="0"/>
    <b v="0"/>
    <s v="publishing/translations"/>
    <x v="5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x v="597"/>
    <d v="2017-07-24T05:00:00"/>
    <b v="1"/>
    <b v="0"/>
    <s v="food/food trucks"/>
    <x v="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x v="598"/>
    <d v="2010-10-31T05:00:00"/>
    <b v="1"/>
    <b v="1"/>
    <s v="theater/plays"/>
    <x v="3"/>
  </r>
  <r>
    <n v="650"/>
    <s v="Wilson, Wilson and Mathis"/>
    <s v="Optional asymmetric success"/>
    <n v="100"/>
    <n v="2"/>
    <n v="2"/>
    <x v="0"/>
    <n v="1"/>
    <s v="US"/>
    <s v="USD"/>
    <n v="1404795600"/>
    <n v="1407128400"/>
    <x v="599"/>
    <d v="2014-08-04T05:00:00"/>
    <b v="0"/>
    <b v="0"/>
    <s v="music/jazz"/>
    <x v="1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x v="600"/>
    <d v="2014-03-09T06:00:00"/>
    <b v="0"/>
    <b v="0"/>
    <s v="film &amp; video/shorts"/>
    <x v="4"/>
  </r>
  <r>
    <n v="652"/>
    <s v="Cisneros Ltd"/>
    <s v="Vision-oriented regional hub"/>
    <n v="10000"/>
    <n v="12684"/>
    <n v="126.84"/>
    <x v="1"/>
    <n v="409"/>
    <s v="US"/>
    <s v="USD"/>
    <n v="1470373200"/>
    <n v="1474088400"/>
    <x v="601"/>
    <d v="2016-09-17T05:00:00"/>
    <b v="0"/>
    <b v="0"/>
    <s v="technology/web"/>
    <x v="2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x v="602"/>
    <d v="2016-04-10T05:00:00"/>
    <b v="0"/>
    <b v="0"/>
    <s v="technology/web"/>
    <x v="2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x v="335"/>
    <d v="2015-08-29T05:00:00"/>
    <b v="0"/>
    <b v="0"/>
    <s v="music/metal"/>
    <x v="1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x v="603"/>
    <d v="2017-03-15T05:00:00"/>
    <b v="1"/>
    <b v="0"/>
    <s v="photography/photography books"/>
    <x v="7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x v="604"/>
    <d v="2018-01-02T06:00:00"/>
    <b v="0"/>
    <b v="0"/>
    <s v="food/food trucks"/>
    <x v="0"/>
  </r>
  <r>
    <n v="657"/>
    <s v="Russo, Kim and Mccoy"/>
    <s v="Balanced optimal hardware"/>
    <n v="10000"/>
    <n v="824"/>
    <n v="8.24"/>
    <x v="0"/>
    <n v="14"/>
    <s v="US"/>
    <s v="USD"/>
    <n v="1514354400"/>
    <n v="1515736800"/>
    <x v="605"/>
    <d v="2018-01-12T06:00:00"/>
    <b v="0"/>
    <b v="0"/>
    <s v="film &amp; video/science fiction"/>
    <x v="4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x v="606"/>
    <d v="2015-09-22T05:00:00"/>
    <b v="0"/>
    <b v="0"/>
    <s v="music/rock"/>
    <x v="1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x v="65"/>
    <d v="2011-01-28T06:00:00"/>
    <b v="0"/>
    <b v="0"/>
    <s v="film &amp; video/documentary"/>
    <x v="4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x v="607"/>
    <d v="2015-08-30T05:00:00"/>
    <b v="1"/>
    <b v="0"/>
    <s v="theater/plays"/>
    <x v="3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x v="608"/>
    <d v="2012-04-27T05:00:00"/>
    <b v="0"/>
    <b v="0"/>
    <s v="music/jazz"/>
    <x v="1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x v="609"/>
    <d v="2018-12-13T06:00:00"/>
    <b v="0"/>
    <b v="0"/>
    <s v="theater/plays"/>
    <x v="3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x v="610"/>
    <d v="2010-10-30T05:00:00"/>
    <b v="0"/>
    <b v="0"/>
    <s v="theater/plays"/>
    <x v="3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x v="541"/>
    <d v="2012-03-01T06:00:00"/>
    <b v="0"/>
    <b v="0"/>
    <s v="music/jazz"/>
    <x v="1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x v="611"/>
    <d v="2011-07-23T05:00:00"/>
    <b v="0"/>
    <b v="1"/>
    <s v="film &amp; video/documentary"/>
    <x v="4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x v="612"/>
    <d v="2013-09-05T05:00:00"/>
    <b v="0"/>
    <b v="1"/>
    <s v="theater/plays"/>
    <x v="3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x v="613"/>
    <d v="2014-09-19T05:00:00"/>
    <b v="0"/>
    <b v="0"/>
    <s v="journalism/audio"/>
    <x v="8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x v="614"/>
    <d v="2012-08-13T05:00:00"/>
    <b v="0"/>
    <b v="0"/>
    <s v="theater/plays"/>
    <x v="3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x v="615"/>
    <d v="2017-07-05T05:00:00"/>
    <b v="0"/>
    <b v="0"/>
    <s v="theater/plays"/>
    <x v="3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x v="90"/>
    <d v="2016-03-08T06:00:00"/>
    <b v="0"/>
    <b v="0"/>
    <s v="music/indie rock"/>
    <x v="1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x v="616"/>
    <d v="2010-08-04T05:00:00"/>
    <b v="0"/>
    <b v="1"/>
    <s v="theater/plays"/>
    <x v="3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x v="617"/>
    <d v="2018-03-31T05:00:00"/>
    <b v="0"/>
    <b v="0"/>
    <s v="theater/plays"/>
    <x v="3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x v="618"/>
    <d v="2016-05-06T05:00:00"/>
    <b v="0"/>
    <b v="0"/>
    <s v="music/indie rock"/>
    <x v="1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x v="619"/>
    <d v="2011-10-05T05:00:00"/>
    <b v="0"/>
    <b v="0"/>
    <s v="photography/photography books"/>
    <x v="7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x v="620"/>
    <d v="2019-09-18T05:00:00"/>
    <b v="0"/>
    <b v="0"/>
    <s v="journalism/audio"/>
    <x v="8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x v="621"/>
    <d v="2012-10-05T05:00:00"/>
    <b v="0"/>
    <b v="0"/>
    <s v="photography/photography books"/>
    <x v="7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x v="622"/>
    <d v="2016-08-29T05:00:00"/>
    <b v="0"/>
    <b v="0"/>
    <s v="publishing/fiction"/>
    <x v="5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x v="35"/>
    <d v="2019-01-21T06:00:00"/>
    <b v="0"/>
    <b v="0"/>
    <s v="film &amp; video/drama"/>
    <x v="4"/>
  </r>
  <r>
    <n v="679"/>
    <s v="Davis Ltd"/>
    <s v="Synchronized motivating solution"/>
    <n v="1400"/>
    <n v="14511"/>
    <n v="1036.5"/>
    <x v="1"/>
    <n v="363"/>
    <s v="US"/>
    <s v="USD"/>
    <n v="1571374800"/>
    <n v="1571806800"/>
    <x v="623"/>
    <d v="2019-10-23T05:00:00"/>
    <b v="0"/>
    <b v="1"/>
    <s v="food/food trucks"/>
    <x v="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x v="624"/>
    <d v="2019-12-16T06:00:00"/>
    <b v="0"/>
    <b v="1"/>
    <s v="games/mobile games"/>
    <x v="6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x v="625"/>
    <d v="2011-12-27T06:00:00"/>
    <b v="0"/>
    <b v="0"/>
    <s v="theater/plays"/>
    <x v="3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x v="626"/>
    <d v="2013-12-20T06:00:00"/>
    <b v="0"/>
    <b v="0"/>
    <s v="theater/plays"/>
    <x v="3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x v="627"/>
    <d v="2018-09-18T05:00:00"/>
    <b v="0"/>
    <b v="0"/>
    <s v="theater/plays"/>
    <x v="3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x v="628"/>
    <d v="2010-07-19T05:00:00"/>
    <b v="0"/>
    <b v="0"/>
    <s v="publishing/nonfiction"/>
    <x v="5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x v="629"/>
    <d v="2015-09-16T05:00:00"/>
    <b v="0"/>
    <b v="0"/>
    <s v="theater/plays"/>
    <x v="3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x v="630"/>
    <d v="2018-04-07T05:00:00"/>
    <b v="0"/>
    <b v="0"/>
    <s v="technology/wearables"/>
    <x v="2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x v="631"/>
    <d v="2017-03-15T05:00:00"/>
    <b v="0"/>
    <b v="0"/>
    <s v="theater/plays"/>
    <x v="3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x v="632"/>
    <d v="2019-01-26T06:00:00"/>
    <b v="0"/>
    <b v="1"/>
    <s v="film &amp; video/television"/>
    <x v="4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x v="633"/>
    <d v="2013-11-10T06:00:00"/>
    <b v="0"/>
    <b v="0"/>
    <s v="technology/web"/>
    <x v="2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x v="634"/>
    <d v="2011-12-03T06:00:00"/>
    <b v="0"/>
    <b v="1"/>
    <s v="film &amp; video/documentary"/>
    <x v="4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x v="635"/>
    <d v="2012-10-20T05:00:00"/>
    <b v="1"/>
    <b v="1"/>
    <s v="film &amp; video/documentary"/>
    <x v="4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x v="636"/>
    <d v="2019-07-27T05:00:00"/>
    <b v="0"/>
    <b v="0"/>
    <s v="music/rock"/>
    <x v="1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x v="637"/>
    <d v="2017-11-03T05:00:00"/>
    <b v="0"/>
    <b v="0"/>
    <s v="theater/plays"/>
    <x v="3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x v="638"/>
    <d v="2018-01-03T06:00:00"/>
    <b v="0"/>
    <b v="0"/>
    <s v="theater/plays"/>
    <x v="3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x v="639"/>
    <d v="2015-11-30T06:00:00"/>
    <b v="1"/>
    <b v="0"/>
    <s v="music/rock"/>
    <x v="1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x v="640"/>
    <d v="2015-04-21T05:00:00"/>
    <b v="0"/>
    <b v="1"/>
    <s v="theater/plays"/>
    <x v="3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x v="641"/>
    <d v="2018-04-02T05:00:00"/>
    <b v="0"/>
    <b v="0"/>
    <s v="music/electric music"/>
    <x v="1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x v="642"/>
    <d v="2011-12-08T06:00:00"/>
    <b v="0"/>
    <b v="0"/>
    <s v="technology/wearables"/>
    <x v="2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x v="230"/>
    <d v="2019-06-26T05:00:00"/>
    <b v="0"/>
    <b v="0"/>
    <s v="film &amp; video/drama"/>
    <x v="4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x v="67"/>
    <d v="2010-02-09T06:00:00"/>
    <b v="0"/>
    <b v="0"/>
    <s v="technology/wearables"/>
    <x v="2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x v="643"/>
    <d v="2011-04-03T05:00:00"/>
    <b v="1"/>
    <b v="0"/>
    <s v="theater/plays"/>
    <x v="3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x v="644"/>
    <d v="2013-07-27T05:00:00"/>
    <b v="0"/>
    <b v="0"/>
    <s v="technology/wearables"/>
    <x v="2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x v="645"/>
    <d v="2012-05-08T05:00:00"/>
    <b v="1"/>
    <b v="1"/>
    <s v="publishing/translations"/>
    <x v="5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x v="646"/>
    <d v="2016-07-19T05:00:00"/>
    <b v="0"/>
    <b v="0"/>
    <s v="film &amp; video/animation"/>
    <x v="4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x v="626"/>
    <d v="2013-12-15T06:00:00"/>
    <b v="0"/>
    <b v="0"/>
    <s v="publishing/nonfiction"/>
    <x v="5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x v="647"/>
    <d v="2019-01-14T06:00:00"/>
    <b v="0"/>
    <b v="1"/>
    <s v="technology/web"/>
    <x v="2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x v="159"/>
    <d v="2019-01-13T06:00:00"/>
    <b v="0"/>
    <b v="0"/>
    <s v="film &amp; video/drama"/>
    <x v="4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x v="648"/>
    <d v="2017-06-01T05:00:00"/>
    <b v="0"/>
    <b v="0"/>
    <s v="theater/plays"/>
    <x v="3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x v="267"/>
    <d v="2012-04-26T05:00:00"/>
    <b v="0"/>
    <b v="0"/>
    <s v="theater/plays"/>
    <x v="3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x v="649"/>
    <d v="2018-07-21T05:00:00"/>
    <b v="0"/>
    <b v="1"/>
    <s v="theater/plays"/>
    <x v="3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x v="248"/>
    <d v="2016-01-26T06:00:00"/>
    <b v="1"/>
    <b v="1"/>
    <s v="theater/plays"/>
    <x v="3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x v="571"/>
    <d v="2016-08-18T05:00:00"/>
    <b v="0"/>
    <b v="0"/>
    <s v="theater/plays"/>
    <x v="3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x v="650"/>
    <d v="2016-09-03T05:00:00"/>
    <b v="0"/>
    <b v="0"/>
    <s v="publishing/radio &amp; podcasts"/>
    <x v="5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x v="1"/>
    <d v="2014-08-20T05:00:00"/>
    <b v="0"/>
    <b v="0"/>
    <s v="music/rock"/>
    <x v="1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x v="651"/>
    <d v="2010-08-12T05:00:00"/>
    <b v="0"/>
    <b v="0"/>
    <s v="games/mobile games"/>
    <x v="6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x v="652"/>
    <d v="2013-08-07T05:00:00"/>
    <b v="0"/>
    <b v="1"/>
    <s v="theater/plays"/>
    <x v="3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x v="653"/>
    <d v="2011-09-12T05:00:00"/>
    <b v="0"/>
    <b v="0"/>
    <s v="film &amp; video/documentary"/>
    <x v="4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x v="654"/>
    <d v="2013-07-13T05:00:00"/>
    <b v="0"/>
    <b v="0"/>
    <s v="technology/wearables"/>
    <x v="2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x v="655"/>
    <d v="2012-06-09T05:00:00"/>
    <b v="0"/>
    <b v="0"/>
    <s v="publishing/fiction"/>
    <x v="5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x v="656"/>
    <d v="2018-03-07T06:00:00"/>
    <b v="0"/>
    <b v="1"/>
    <s v="theater/plays"/>
    <x v="3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x v="657"/>
    <d v="2018-04-10T05:00:00"/>
    <b v="0"/>
    <b v="0"/>
    <s v="music/rock"/>
    <x v="1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x v="265"/>
    <d v="2017-12-03T06:00:00"/>
    <b v="0"/>
    <b v="0"/>
    <s v="film &amp; video/documentary"/>
    <x v="4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x v="658"/>
    <d v="2016-03-23T05:00:00"/>
    <b v="0"/>
    <b v="0"/>
    <s v="theater/plays"/>
    <x v="3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x v="659"/>
    <d v="2014-10-24T05:00:00"/>
    <b v="0"/>
    <b v="1"/>
    <s v="theater/plays"/>
    <x v="3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x v="660"/>
    <d v="2014-11-17T06:00:00"/>
    <b v="0"/>
    <b v="0"/>
    <s v="games/mobile games"/>
    <x v="6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x v="661"/>
    <d v="2010-10-31T05:00:00"/>
    <b v="0"/>
    <b v="1"/>
    <s v="theater/plays"/>
    <x v="3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x v="4"/>
    <d v="2019-03-19T05:00:00"/>
    <b v="0"/>
    <b v="0"/>
    <s v="technology/web"/>
    <x v="2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x v="662"/>
    <d v="2016-06-05T05:00:00"/>
    <b v="0"/>
    <b v="0"/>
    <s v="theater/plays"/>
    <x v="3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x v="663"/>
    <d v="2013-02-06T06:00:00"/>
    <b v="0"/>
    <b v="0"/>
    <s v="film &amp; video/drama"/>
    <x v="4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x v="664"/>
    <d v="2015-05-29T05:00:00"/>
    <b v="0"/>
    <b v="0"/>
    <s v="technology/wearables"/>
    <x v="2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x v="665"/>
    <d v="2017-07-24T05:00:00"/>
    <b v="0"/>
    <b v="0"/>
    <s v="technology/web"/>
    <x v="2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x v="666"/>
    <d v="2017-04-14T05:00:00"/>
    <b v="0"/>
    <b v="1"/>
    <s v="music/rock"/>
    <x v="1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x v="43"/>
    <d v="2014-08-06T05:00:00"/>
    <b v="0"/>
    <b v="0"/>
    <s v="music/metal"/>
    <x v="1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x v="667"/>
    <d v="2017-02-09T06:00:00"/>
    <b v="0"/>
    <b v="1"/>
    <s v="theater/plays"/>
    <x v="3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x v="668"/>
    <d v="2016-04-06T05:00:00"/>
    <b v="0"/>
    <b v="0"/>
    <s v="photography/photography books"/>
    <x v="7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x v="669"/>
    <d v="2015-02-24T06:00:00"/>
    <b v="0"/>
    <b v="0"/>
    <s v="publishing/nonfiction"/>
    <x v="5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x v="670"/>
    <d v="2016-11-23T06:00:00"/>
    <b v="0"/>
    <b v="0"/>
    <s v="music/indie rock"/>
    <x v="1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x v="671"/>
    <d v="2014-12-08T06:00:00"/>
    <b v="0"/>
    <b v="1"/>
    <s v="theater/plays"/>
    <x v="3"/>
  </r>
  <r>
    <n v="739"/>
    <s v="Meyer-Avila"/>
    <s v="Multi-tiered discrete support"/>
    <n v="10000"/>
    <n v="6100"/>
    <n v="61"/>
    <x v="0"/>
    <n v="191"/>
    <s v="US"/>
    <s v="USD"/>
    <n v="1340946000"/>
    <n v="1341032400"/>
    <x v="672"/>
    <d v="2012-06-30T05:00:00"/>
    <b v="0"/>
    <b v="0"/>
    <s v="music/indie rock"/>
    <x v="1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x v="673"/>
    <d v="2017-02-06T06:00:00"/>
    <b v="0"/>
    <b v="0"/>
    <s v="theater/plays"/>
    <x v="3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x v="674"/>
    <d v="2010-05-24T05:00:00"/>
    <b v="0"/>
    <b v="0"/>
    <s v="theater/plays"/>
    <x v="3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x v="675"/>
    <d v="2010-03-02T06:00:00"/>
    <b v="0"/>
    <b v="0"/>
    <s v="music/electric music"/>
    <x v="1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x v="676"/>
    <d v="2015-10-27T05:00:00"/>
    <b v="0"/>
    <b v="1"/>
    <s v="theater/plays"/>
    <x v="3"/>
  </r>
  <r>
    <n v="744"/>
    <s v="Fitzgerald Group"/>
    <s v="Intuitive exuding initiative"/>
    <n v="2000"/>
    <n v="14240"/>
    <n v="712"/>
    <x v="1"/>
    <n v="140"/>
    <s v="US"/>
    <s v="USD"/>
    <n v="1533877200"/>
    <n v="1534050000"/>
    <x v="342"/>
    <d v="2018-08-12T05:00:00"/>
    <b v="0"/>
    <b v="1"/>
    <s v="theater/plays"/>
    <x v="3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x v="677"/>
    <d v="2010-06-26T05:00:00"/>
    <b v="0"/>
    <b v="0"/>
    <s v="technology/wearables"/>
    <x v="2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x v="678"/>
    <d v="2011-10-14T05:00:00"/>
    <b v="0"/>
    <b v="0"/>
    <s v="technology/web"/>
    <x v="2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x v="679"/>
    <d v="2010-09-13T05:00:00"/>
    <b v="0"/>
    <b v="0"/>
    <s v="theater/plays"/>
    <x v="3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x v="680"/>
    <d v="2010-03-26T05:00:00"/>
    <b v="0"/>
    <b v="1"/>
    <s v="film &amp; video/animation"/>
    <x v="4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x v="681"/>
    <d v="2014-10-20T05:00:00"/>
    <b v="0"/>
    <b v="1"/>
    <s v="technology/wearables"/>
    <x v="2"/>
  </r>
  <r>
    <n v="750"/>
    <s v="Ramos and Sons"/>
    <s v="Extended responsive Internet solution"/>
    <n v="100"/>
    <n v="1"/>
    <n v="1"/>
    <x v="0"/>
    <n v="1"/>
    <s v="GB"/>
    <s v="GBP"/>
    <n v="1277960400"/>
    <n v="1280120400"/>
    <x v="682"/>
    <d v="2010-07-26T05:00:00"/>
    <b v="0"/>
    <b v="0"/>
    <s v="music/electric music"/>
    <x v="1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x v="683"/>
    <d v="2016-04-01T05:00:00"/>
    <b v="1"/>
    <b v="1"/>
    <s v="publishing/nonfiction"/>
    <x v="5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x v="684"/>
    <d v="2010-08-23T05:00:00"/>
    <b v="0"/>
    <b v="1"/>
    <s v="theater/plays"/>
    <x v="3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x v="674"/>
    <d v="2010-06-07T05:00:00"/>
    <b v="0"/>
    <b v="0"/>
    <s v="photography/photography books"/>
    <x v="7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x v="685"/>
    <d v="2012-12-20T06:00:00"/>
    <b v="0"/>
    <b v="0"/>
    <s v="theater/plays"/>
    <x v="3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x v="605"/>
    <d v="2018-01-08T06:00:00"/>
    <b v="0"/>
    <b v="1"/>
    <s v="theater/plays"/>
    <x v="3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x v="686"/>
    <d v="2015-01-26T06:00:00"/>
    <b v="0"/>
    <b v="0"/>
    <s v="theater/plays"/>
    <x v="3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x v="687"/>
    <d v="2011-05-16T05:00:00"/>
    <b v="0"/>
    <b v="0"/>
    <s v="film &amp; video/drama"/>
    <x v="4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x v="688"/>
    <d v="2014-11-02T05:00:00"/>
    <b v="0"/>
    <b v="0"/>
    <s v="music/rock"/>
    <x v="1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x v="689"/>
    <d v="2018-03-07T06:00:00"/>
    <b v="0"/>
    <b v="0"/>
    <s v="music/electric music"/>
    <x v="1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x v="690"/>
    <d v="2019-08-30T05:00:00"/>
    <b v="0"/>
    <b v="1"/>
    <s v="games/video games"/>
    <x v="6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x v="691"/>
    <d v="2017-07-27T05:00:00"/>
    <b v="0"/>
    <b v="0"/>
    <s v="music/rock"/>
    <x v="1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x v="692"/>
    <d v="2012-12-09T06:00:00"/>
    <b v="0"/>
    <b v="0"/>
    <s v="music/jazz"/>
    <x v="1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x v="693"/>
    <d v="2012-06-12T05:00:00"/>
    <b v="0"/>
    <b v="1"/>
    <s v="theater/plays"/>
    <x v="3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x v="694"/>
    <d v="2011-05-21T05:00:00"/>
    <b v="0"/>
    <b v="0"/>
    <s v="music/rock"/>
    <x v="1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x v="695"/>
    <d v="2017-05-10T05:00:00"/>
    <b v="1"/>
    <b v="1"/>
    <s v="music/indie rock"/>
    <x v="1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x v="123"/>
    <d v="2018-09-20T05:00:00"/>
    <b v="0"/>
    <b v="0"/>
    <s v="film &amp; video/science fiction"/>
    <x v="4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x v="696"/>
    <d v="2015-11-20T06:00:00"/>
    <b v="0"/>
    <b v="0"/>
    <s v="publishing/translations"/>
    <x v="5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x v="626"/>
    <d v="2013-12-26T06:00:00"/>
    <b v="0"/>
    <b v="0"/>
    <s v="theater/plays"/>
    <x v="3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x v="697"/>
    <d v="2013-09-10T05:00:00"/>
    <b v="0"/>
    <b v="0"/>
    <s v="games/video games"/>
    <x v="6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x v="698"/>
    <d v="2014-04-21T05:00:00"/>
    <b v="0"/>
    <b v="1"/>
    <s v="theater/plays"/>
    <x v="3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x v="699"/>
    <d v="2019-02-22T06:00:00"/>
    <b v="0"/>
    <b v="0"/>
    <s v="theater/plays"/>
    <x v="3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x v="700"/>
    <d v="2019-02-13T06:00:00"/>
    <b v="0"/>
    <b v="0"/>
    <s v="music/indie rock"/>
    <x v="1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x v="701"/>
    <d v="2017-04-23T05:00:00"/>
    <b v="0"/>
    <b v="0"/>
    <s v="theater/plays"/>
    <x v="3"/>
  </r>
  <r>
    <n v="774"/>
    <s v="Gonzalez-Snow"/>
    <s v="Polarized user-facing interface"/>
    <n v="5000"/>
    <n v="6775"/>
    <n v="135.5"/>
    <x v="1"/>
    <n v="78"/>
    <s v="IT"/>
    <s v="EUR"/>
    <n v="1463979600"/>
    <n v="1467522000"/>
    <x v="702"/>
    <d v="2016-07-03T05:00:00"/>
    <b v="0"/>
    <b v="0"/>
    <s v="technology/web"/>
    <x v="2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x v="703"/>
    <d v="2014-11-16T06:00:00"/>
    <b v="0"/>
    <b v="0"/>
    <s v="music/rock"/>
    <x v="1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x v="704"/>
    <d v="2019-07-22T05:00:00"/>
    <b v="0"/>
    <b v="0"/>
    <s v="theater/plays"/>
    <x v="3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x v="431"/>
    <d v="2011-10-22T05:00:00"/>
    <b v="0"/>
    <b v="0"/>
    <s v="theater/plays"/>
    <x v="3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x v="705"/>
    <d v="2011-08-18T05:00:00"/>
    <b v="0"/>
    <b v="0"/>
    <s v="film &amp; video/animation"/>
    <x v="4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x v="706"/>
    <d v="2015-08-23T05:00:00"/>
    <b v="0"/>
    <b v="1"/>
    <s v="theater/plays"/>
    <x v="3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x v="707"/>
    <d v="2016-08-10T05:00:00"/>
    <b v="0"/>
    <b v="1"/>
    <s v="film &amp; video/drama"/>
    <x v="4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x v="708"/>
    <d v="2010-12-21T06:00:00"/>
    <b v="0"/>
    <b v="0"/>
    <s v="theater/plays"/>
    <x v="3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x v="709"/>
    <d v="2011-03-29T05:00:00"/>
    <b v="0"/>
    <b v="1"/>
    <s v="film &amp; video/animation"/>
    <x v="4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x v="710"/>
    <d v="2013-12-24T06:00:00"/>
    <b v="0"/>
    <b v="0"/>
    <s v="music/rock"/>
    <x v="1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x v="711"/>
    <d v="2016-03-17T05:00:00"/>
    <b v="0"/>
    <b v="0"/>
    <s v="technology/web"/>
    <x v="2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x v="157"/>
    <d v="2019-05-31T05:00:00"/>
    <b v="0"/>
    <b v="1"/>
    <s v="film &amp; video/animation"/>
    <x v="4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x v="630"/>
    <d v="2018-04-03T05:00:00"/>
    <b v="0"/>
    <b v="1"/>
    <s v="music/jazz"/>
    <x v="1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x v="712"/>
    <d v="2011-05-30T05:00:00"/>
    <b v="0"/>
    <b v="0"/>
    <s v="music/rock"/>
    <x v="1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x v="93"/>
    <d v="2012-11-10T06:00:00"/>
    <b v="0"/>
    <b v="0"/>
    <s v="film &amp; video/animation"/>
    <x v="4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x v="713"/>
    <d v="2014-07-03T05:00:00"/>
    <b v="0"/>
    <b v="0"/>
    <s v="theater/plays"/>
    <x v="3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x v="714"/>
    <d v="2010-02-20T06:00:00"/>
    <b v="0"/>
    <b v="0"/>
    <s v="theater/plays"/>
    <x v="3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x v="715"/>
    <d v="2016-12-27T06:00:00"/>
    <b v="0"/>
    <b v="0"/>
    <s v="food/food trucks"/>
    <x v="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x v="716"/>
    <d v="2013-07-24T05:00:00"/>
    <b v="0"/>
    <b v="1"/>
    <s v="theater/plays"/>
    <x v="3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x v="448"/>
    <d v="2013-06-29T05:00:00"/>
    <b v="0"/>
    <b v="0"/>
    <s v="publishing/nonfiction"/>
    <x v="5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x v="717"/>
    <d v="2018-01-03T06:00:00"/>
    <b v="0"/>
    <b v="0"/>
    <s v="music/rock"/>
    <x v="1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x v="718"/>
    <d v="2016-11-04T05:00:00"/>
    <b v="0"/>
    <b v="0"/>
    <s v="film &amp; video/drama"/>
    <x v="4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x v="719"/>
    <d v="2014-08-15T05:00:00"/>
    <b v="0"/>
    <b v="1"/>
    <s v="games/mobile games"/>
    <x v="6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x v="720"/>
    <d v="2019-01-22T06:00:00"/>
    <b v="0"/>
    <b v="0"/>
    <s v="technology/web"/>
    <x v="2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x v="721"/>
    <d v="2012-06-28T05:00:00"/>
    <b v="0"/>
    <b v="1"/>
    <s v="theater/plays"/>
    <x v="3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x v="722"/>
    <d v="2016-02-03T06:00:00"/>
    <b v="0"/>
    <b v="0"/>
    <s v="theater/plays"/>
    <x v="3"/>
  </r>
  <r>
    <n v="800"/>
    <s v="Wallace LLC"/>
    <s v="Centralized regional function"/>
    <n v="100"/>
    <n v="1"/>
    <n v="1"/>
    <x v="0"/>
    <n v="1"/>
    <s v="CH"/>
    <s v="CHF"/>
    <n v="1434085200"/>
    <n v="1434430800"/>
    <x v="139"/>
    <d v="2015-06-16T05:00:00"/>
    <b v="0"/>
    <b v="0"/>
    <s v="music/rock"/>
    <x v="1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x v="723"/>
    <d v="2020-01-22T06:00:00"/>
    <b v="0"/>
    <b v="1"/>
    <s v="photography/photography books"/>
    <x v="7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x v="704"/>
    <d v="2019-07-06T05:00:00"/>
    <b v="0"/>
    <b v="0"/>
    <s v="photography/photography books"/>
    <x v="7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x v="724"/>
    <d v="2019-03-02T06:00:00"/>
    <b v="0"/>
    <b v="0"/>
    <s v="theater/plays"/>
    <x v="3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x v="725"/>
    <d v="2018-01-22T06:00:00"/>
    <b v="0"/>
    <b v="0"/>
    <s v="music/rock"/>
    <x v="1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x v="660"/>
    <d v="2015-01-05T06:00:00"/>
    <b v="0"/>
    <b v="0"/>
    <s v="film &amp; video/documentary"/>
    <x v="4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x v="726"/>
    <d v="2012-03-29T05:00:00"/>
    <b v="0"/>
    <b v="1"/>
    <s v="film &amp; video/drama"/>
    <x v="4"/>
  </r>
  <r>
    <n v="807"/>
    <s v="Walker-Taylor"/>
    <s v="Automated uniform concept"/>
    <n v="700"/>
    <n v="1848"/>
    <n v="264"/>
    <x v="1"/>
    <n v="43"/>
    <s v="US"/>
    <s v="USD"/>
    <n v="1571115600"/>
    <n v="1574920800"/>
    <x v="727"/>
    <d v="2019-11-28T06:00:00"/>
    <b v="0"/>
    <b v="1"/>
    <s v="theater/plays"/>
    <x v="3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x v="728"/>
    <d v="2016-06-03T05:00:00"/>
    <b v="0"/>
    <b v="0"/>
    <s v="food/food trucks"/>
    <x v="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x v="729"/>
    <d v="2012-08-15T05:00:00"/>
    <b v="0"/>
    <b v="0"/>
    <s v="film &amp; video/documentary"/>
    <x v="4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x v="730"/>
    <d v="2017-12-08T06:00:00"/>
    <b v="0"/>
    <b v="1"/>
    <s v="theater/plays"/>
    <x v="3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x v="731"/>
    <d v="2016-01-11T06:00:00"/>
    <b v="0"/>
    <b v="1"/>
    <s v="games/video games"/>
    <x v="6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x v="78"/>
    <d v="2018-04-21T05:00:00"/>
    <b v="0"/>
    <b v="0"/>
    <s v="publishing/nonfiction"/>
    <x v="5"/>
  </r>
  <r>
    <n v="813"/>
    <s v="Buckley Group"/>
    <s v="Diverse high-level attitude"/>
    <n v="3200"/>
    <n v="7661"/>
    <n v="239.40625"/>
    <x v="1"/>
    <n v="68"/>
    <s v="US"/>
    <s v="USD"/>
    <n v="1346043600"/>
    <n v="1346907600"/>
    <x v="732"/>
    <d v="2012-09-06T05:00:00"/>
    <b v="0"/>
    <b v="0"/>
    <s v="games/video games"/>
    <x v="6"/>
  </r>
  <r>
    <n v="814"/>
    <s v="Vincent PLC"/>
    <s v="Visionary 24hour analyzer"/>
    <n v="3200"/>
    <n v="2950"/>
    <n v="92.1875"/>
    <x v="0"/>
    <n v="36"/>
    <s v="DK"/>
    <s v="DKK"/>
    <n v="1464325200"/>
    <n v="1464498000"/>
    <x v="733"/>
    <d v="2016-05-29T05:00:00"/>
    <b v="0"/>
    <b v="1"/>
    <s v="music/rock"/>
    <x v="1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x v="734"/>
    <d v="2017-12-25T06:00:00"/>
    <b v="0"/>
    <b v="0"/>
    <s v="music/rock"/>
    <x v="1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x v="406"/>
    <d v="2014-02-12T06:00:00"/>
    <b v="1"/>
    <b v="1"/>
    <s v="theater/plays"/>
    <x v="3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x v="735"/>
    <d v="2019-06-01T05:00:00"/>
    <b v="0"/>
    <b v="1"/>
    <s v="publishing/nonfiction"/>
    <x v="5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x v="736"/>
    <d v="2019-02-03T06:00:00"/>
    <b v="0"/>
    <b v="1"/>
    <s v="theater/plays"/>
    <x v="3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x v="737"/>
    <d v="2012-12-09T06:00:00"/>
    <b v="1"/>
    <b v="0"/>
    <s v="games/video games"/>
    <x v="6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x v="192"/>
    <d v="2018-08-11T05:00:00"/>
    <b v="0"/>
    <b v="1"/>
    <s v="music/rock"/>
    <x v="1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x v="738"/>
    <d v="2017-03-13T05:00:00"/>
    <b v="0"/>
    <b v="0"/>
    <s v="film &amp; video/documentary"/>
    <x v="4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x v="739"/>
    <d v="2014-03-17T05:00:00"/>
    <b v="0"/>
    <b v="0"/>
    <s v="music/rock"/>
    <x v="1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x v="613"/>
    <d v="2014-10-05T05:00:00"/>
    <b v="1"/>
    <b v="1"/>
    <s v="music/rock"/>
    <x v="1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x v="740"/>
    <d v="2010-07-21T05:00:00"/>
    <b v="0"/>
    <b v="1"/>
    <s v="publishing/nonfiction"/>
    <x v="5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x v="145"/>
    <d v="2017-08-06T05:00:00"/>
    <b v="0"/>
    <b v="0"/>
    <s v="film &amp; video/shorts"/>
    <x v="4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x v="741"/>
    <d v="2011-01-10T06:00:00"/>
    <b v="0"/>
    <b v="1"/>
    <s v="theater/plays"/>
    <x v="3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x v="742"/>
    <d v="2011-05-15T05:00:00"/>
    <b v="0"/>
    <b v="1"/>
    <s v="film &amp; video/drama"/>
    <x v="4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x v="202"/>
    <d v="2018-09-22T05:00:00"/>
    <b v="0"/>
    <b v="0"/>
    <s v="theater/plays"/>
    <x v="3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x v="743"/>
    <d v="2015-06-24T05:00:00"/>
    <b v="0"/>
    <b v="0"/>
    <s v="theater/plays"/>
    <x v="3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x v="744"/>
    <d v="2018-03-03T06:00:00"/>
    <b v="0"/>
    <b v="0"/>
    <s v="theater/plays"/>
    <x v="3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x v="745"/>
    <d v="2012-04-29T05:00:00"/>
    <b v="0"/>
    <b v="0"/>
    <s v="photography/photography books"/>
    <x v="7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x v="746"/>
    <d v="2015-11-25T06:00:00"/>
    <b v="1"/>
    <b v="0"/>
    <s v="publishing/translations"/>
    <x v="5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x v="747"/>
    <d v="2011-02-25T06:00:00"/>
    <b v="0"/>
    <b v="0"/>
    <s v="publishing/translations"/>
    <x v="5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x v="362"/>
    <d v="2013-06-29T05:00:00"/>
    <b v="0"/>
    <b v="0"/>
    <s v="theater/plays"/>
    <x v="3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x v="748"/>
    <d v="2015-03-06T06:00:00"/>
    <b v="0"/>
    <b v="0"/>
    <s v="technology/web"/>
    <x v="2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x v="749"/>
    <d v="2010-02-16T06:00:00"/>
    <b v="0"/>
    <b v="0"/>
    <s v="music/indie rock"/>
    <x v="1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x v="643"/>
    <d v="2011-05-20T05:00:00"/>
    <b v="0"/>
    <b v="0"/>
    <s v="music/jazz"/>
    <x v="1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x v="750"/>
    <d v="2018-10-06T05:00:00"/>
    <b v="0"/>
    <b v="0"/>
    <s v="theater/plays"/>
    <x v="3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x v="751"/>
    <d v="2014-05-01T05:00:00"/>
    <b v="0"/>
    <b v="1"/>
    <s v="film &amp; video/documentary"/>
    <x v="4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x v="752"/>
    <d v="2014-07-18T05:00:00"/>
    <b v="0"/>
    <b v="1"/>
    <s v="theater/plays"/>
    <x v="3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x v="753"/>
    <d v="2016-03-06T06:00:00"/>
    <b v="0"/>
    <b v="0"/>
    <s v="technology/web"/>
    <x v="2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x v="754"/>
    <d v="2018-06-18T05:00:00"/>
    <b v="0"/>
    <b v="0"/>
    <s v="technology/wearables"/>
    <x v="2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x v="755"/>
    <d v="2018-09-01T05:00:00"/>
    <b v="0"/>
    <b v="0"/>
    <s v="photography/photography books"/>
    <x v="7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x v="756"/>
    <d v="2012-01-25T06:00:00"/>
    <b v="0"/>
    <b v="0"/>
    <s v="film &amp; video/documentary"/>
    <x v="4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x v="757"/>
    <d v="2018-06-21T05:00:00"/>
    <b v="0"/>
    <b v="0"/>
    <s v="technology/web"/>
    <x v="2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x v="758"/>
    <d v="2018-08-26T05:00:00"/>
    <b v="1"/>
    <b v="1"/>
    <s v="technology/web"/>
    <x v="2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x v="759"/>
    <d v="2018-01-10T06:00:00"/>
    <b v="0"/>
    <b v="0"/>
    <s v="food/food trucks"/>
    <x v="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x v="760"/>
    <d v="2010-06-21T05:00:00"/>
    <b v="0"/>
    <b v="0"/>
    <s v="film &amp; video/drama"/>
    <x v="4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x v="761"/>
    <d v="2012-02-12T06:00:00"/>
    <b v="0"/>
    <b v="1"/>
    <s v="music/indie rock"/>
    <x v="1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x v="762"/>
    <d v="2011-12-04T06:00:00"/>
    <b v="1"/>
    <b v="0"/>
    <s v="music/rock"/>
    <x v="1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x v="444"/>
    <d v="2012-06-04T05:00:00"/>
    <b v="0"/>
    <b v="0"/>
    <s v="music/electric music"/>
    <x v="1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x v="763"/>
    <d v="2011-07-26T05:00:00"/>
    <b v="0"/>
    <b v="1"/>
    <s v="games/video games"/>
    <x v="6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x v="764"/>
    <d v="2011-06-25T05:00:00"/>
    <b v="0"/>
    <b v="1"/>
    <s v="music/indie rock"/>
    <x v="1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x v="765"/>
    <d v="2019-12-15T06:00:00"/>
    <b v="0"/>
    <b v="0"/>
    <s v="publishing/fiction"/>
    <x v="5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x v="766"/>
    <d v="2011-07-19T05:00:00"/>
    <b v="0"/>
    <b v="0"/>
    <s v="theater/plays"/>
    <x v="3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x v="767"/>
    <d v="2012-05-11T05:00:00"/>
    <b v="0"/>
    <b v="0"/>
    <s v="food/food trucks"/>
    <x v="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x v="768"/>
    <d v="2012-02-28T06:00:00"/>
    <b v="1"/>
    <b v="0"/>
    <s v="film &amp; video/shorts"/>
    <x v="4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x v="769"/>
    <d v="2018-04-28T05:00:00"/>
    <b v="1"/>
    <b v="0"/>
    <s v="food/food trucks"/>
    <x v="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x v="770"/>
    <d v="2013-03-19T05:00:00"/>
    <b v="0"/>
    <b v="1"/>
    <s v="theater/plays"/>
    <x v="3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x v="771"/>
    <d v="2019-03-01T06:00:00"/>
    <b v="0"/>
    <b v="1"/>
    <s v="technology/wearables"/>
    <x v="2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x v="772"/>
    <d v="2010-03-29T05:00:00"/>
    <b v="0"/>
    <b v="0"/>
    <s v="theater/plays"/>
    <x v="3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x v="773"/>
    <d v="2011-08-05T05:00:00"/>
    <b v="0"/>
    <b v="0"/>
    <s v="theater/plays"/>
    <x v="3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x v="774"/>
    <d v="2015-07-10T05:00:00"/>
    <b v="0"/>
    <b v="1"/>
    <s v="film &amp; video/television"/>
    <x v="4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x v="775"/>
    <d v="2016-08-24T05:00:00"/>
    <b v="0"/>
    <b v="0"/>
    <s v="film &amp; video/shorts"/>
    <x v="4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x v="776"/>
    <d v="2014-09-24T05:00:00"/>
    <b v="0"/>
    <b v="0"/>
    <s v="theater/plays"/>
    <x v="3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x v="777"/>
    <d v="2011-05-09T05:00:00"/>
    <b v="0"/>
    <b v="0"/>
    <s v="photography/photography books"/>
    <x v="7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x v="778"/>
    <d v="2018-10-15T05:00:00"/>
    <b v="0"/>
    <b v="0"/>
    <s v="food/food trucks"/>
    <x v="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x v="779"/>
    <d v="2013-10-23T05:00:00"/>
    <b v="0"/>
    <b v="0"/>
    <s v="theater/plays"/>
    <x v="3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x v="780"/>
    <d v="2010-07-05T05:00:00"/>
    <b v="0"/>
    <b v="0"/>
    <s v="film &amp; video/drama"/>
    <x v="4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x v="335"/>
    <d v="2015-09-18T05:00:00"/>
    <b v="0"/>
    <b v="0"/>
    <s v="theater/plays"/>
    <x v="3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x v="535"/>
    <d v="2017-11-19T06:00:00"/>
    <b v="0"/>
    <b v="1"/>
    <s v="theater/plays"/>
    <x v="3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x v="270"/>
    <d v="2018-09-08T05:00:00"/>
    <b v="0"/>
    <b v="0"/>
    <s v="film &amp; video/science fiction"/>
    <x v="4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x v="781"/>
    <d v="2014-01-13T06:00:00"/>
    <b v="0"/>
    <b v="0"/>
    <s v="photography/photography books"/>
    <x v="7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x v="782"/>
    <d v="2010-05-31T05:00:00"/>
    <b v="0"/>
    <b v="1"/>
    <s v="photography/photography books"/>
    <x v="7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x v="783"/>
    <d v="2011-01-14T06:00:00"/>
    <b v="0"/>
    <b v="0"/>
    <s v="music/rock"/>
    <x v="1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x v="784"/>
    <d v="2019-07-02T05:00:00"/>
    <b v="0"/>
    <b v="0"/>
    <s v="photography/photography books"/>
    <x v="7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x v="785"/>
    <d v="2016-07-27T05:00:00"/>
    <b v="0"/>
    <b v="0"/>
    <s v="food/food trucks"/>
    <x v="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x v="786"/>
    <d v="2020-02-08T06:00:00"/>
    <b v="0"/>
    <b v="0"/>
    <s v="music/metal"/>
    <x v="1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x v="787"/>
    <d v="2017-03-03T06:00:00"/>
    <b v="0"/>
    <b v="0"/>
    <s v="publishing/nonfiction"/>
    <x v="5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x v="788"/>
    <d v="2019-07-23T05:00:00"/>
    <b v="0"/>
    <b v="0"/>
    <s v="music/electric music"/>
    <x v="1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x v="330"/>
    <d v="2015-08-07T05:00:00"/>
    <b v="0"/>
    <b v="1"/>
    <s v="theater/plays"/>
    <x v="3"/>
  </r>
  <r>
    <n v="882"/>
    <s v="White-Rosario"/>
    <s v="Balanced demand-driven definition"/>
    <n v="800"/>
    <n v="2960"/>
    <n v="370"/>
    <x v="1"/>
    <n v="80"/>
    <s v="US"/>
    <s v="USD"/>
    <n v="1421820000"/>
    <n v="1422165600"/>
    <x v="789"/>
    <d v="2015-01-25T06:00:00"/>
    <b v="0"/>
    <b v="0"/>
    <s v="theater/plays"/>
    <x v="3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x v="790"/>
    <d v="2010-06-30T05:00:00"/>
    <b v="0"/>
    <b v="0"/>
    <s v="film &amp; video/shorts"/>
    <x v="4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x v="791"/>
    <d v="2014-05-06T05:00:00"/>
    <b v="0"/>
    <b v="1"/>
    <s v="theater/plays"/>
    <x v="3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x v="792"/>
    <d v="2010-07-14T05:00:00"/>
    <b v="0"/>
    <b v="0"/>
    <s v="theater/plays"/>
    <x v="3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x v="793"/>
    <d v="2010-09-13T05:00:00"/>
    <b v="0"/>
    <b v="0"/>
    <s v="music/indie rock"/>
    <x v="1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x v="794"/>
    <d v="2015-09-02T05:00:00"/>
    <b v="0"/>
    <b v="1"/>
    <s v="theater/plays"/>
    <x v="3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x v="795"/>
    <d v="2017-04-30T05:00:00"/>
    <b v="0"/>
    <b v="0"/>
    <s v="theater/plays"/>
    <x v="3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x v="796"/>
    <d v="2014-03-19T05:00:00"/>
    <b v="0"/>
    <b v="1"/>
    <s v="music/electric music"/>
    <x v="1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x v="797"/>
    <d v="2019-06-25T05:00:00"/>
    <b v="0"/>
    <b v="0"/>
    <s v="music/indie rock"/>
    <x v="1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x v="798"/>
    <d v="2012-01-16T06:00:00"/>
    <b v="0"/>
    <b v="0"/>
    <s v="film &amp; video/documentary"/>
    <x v="4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x v="799"/>
    <d v="2010-07-01T05:00:00"/>
    <b v="0"/>
    <b v="0"/>
    <s v="publishing/translations"/>
    <x v="5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x v="800"/>
    <d v="2015-06-19T05:00:00"/>
    <b v="0"/>
    <b v="1"/>
    <s v="film &amp; video/documentary"/>
    <x v="4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x v="801"/>
    <d v="2013-08-10T05:00:00"/>
    <b v="0"/>
    <b v="1"/>
    <s v="film &amp; video/television"/>
    <x v="4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x v="802"/>
    <d v="2018-02-12T06:00:00"/>
    <b v="0"/>
    <b v="0"/>
    <s v="theater/plays"/>
    <x v="3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x v="803"/>
    <d v="2011-07-17T05:00:00"/>
    <b v="0"/>
    <b v="1"/>
    <s v="food/food trucks"/>
    <x v="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x v="212"/>
    <d v="2019-04-30T05:00:00"/>
    <b v="0"/>
    <b v="0"/>
    <s v="theater/plays"/>
    <x v="3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x v="804"/>
    <d v="2019-12-22T06:00:00"/>
    <b v="0"/>
    <b v="0"/>
    <s v="film &amp; video/documentary"/>
    <x v="4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x v="805"/>
    <d v="2013-10-25T05:00:00"/>
    <b v="0"/>
    <b v="0"/>
    <s v="music/jazz"/>
    <x v="1"/>
  </r>
  <r>
    <n v="900"/>
    <s v="Powers, Smith and Deleon"/>
    <s v="Enhanced uniform service-desk"/>
    <n v="100"/>
    <n v="2"/>
    <n v="2"/>
    <x v="0"/>
    <n v="1"/>
    <s v="US"/>
    <s v="USD"/>
    <n v="1411102800"/>
    <n v="1411189200"/>
    <x v="806"/>
    <d v="2014-09-20T05:00:00"/>
    <b v="0"/>
    <b v="1"/>
    <s v="technology/web"/>
    <x v="2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x v="807"/>
    <d v="2018-08-19T05:00:00"/>
    <b v="0"/>
    <b v="1"/>
    <s v="music/rock"/>
    <x v="1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x v="722"/>
    <d v="2016-03-12T06:00:00"/>
    <b v="0"/>
    <b v="0"/>
    <s v="technology/web"/>
    <x v="2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x v="477"/>
    <d v="2012-05-20T05:00:00"/>
    <b v="0"/>
    <b v="1"/>
    <s v="publishing/nonfiction"/>
    <x v="5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x v="259"/>
    <d v="2012-10-08T05:00:00"/>
    <b v="0"/>
    <b v="0"/>
    <s v="publishing/radio &amp; podcasts"/>
    <x v="5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x v="9"/>
    <d v="2013-09-22T05:00:00"/>
    <b v="0"/>
    <b v="0"/>
    <s v="theater/plays"/>
    <x v="3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x v="808"/>
    <d v="2017-06-18T05:00:00"/>
    <b v="1"/>
    <b v="1"/>
    <s v="film &amp; video/documentary"/>
    <x v="4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x v="809"/>
    <d v="2011-05-04T05:00:00"/>
    <b v="0"/>
    <b v="0"/>
    <s v="theater/plays"/>
    <x v="3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x v="444"/>
    <d v="2012-05-13T05:00:00"/>
    <b v="0"/>
    <b v="0"/>
    <s v="games/video games"/>
    <x v="6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x v="384"/>
    <d v="2018-07-01T05:00:00"/>
    <b v="0"/>
    <b v="1"/>
    <s v="theater/plays"/>
    <x v="3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x v="810"/>
    <d v="2015-01-23T06:00:00"/>
    <b v="0"/>
    <b v="0"/>
    <s v="theater/plays"/>
    <x v="3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x v="811"/>
    <d v="2019-09-11T05:00:00"/>
    <b v="1"/>
    <b v="0"/>
    <s v="technology/web"/>
    <x v="2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x v="812"/>
    <d v="2012-09-18T05:00:00"/>
    <b v="1"/>
    <b v="0"/>
    <s v="film &amp; video/drama"/>
    <x v="4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x v="813"/>
    <d v="2019-05-25T05:00:00"/>
    <b v="0"/>
    <b v="0"/>
    <s v="film &amp; video/drama"/>
    <x v="4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x v="814"/>
    <d v="2013-08-16T05:00:00"/>
    <b v="0"/>
    <b v="0"/>
    <s v="theater/plays"/>
    <x v="3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x v="80"/>
    <d v="2017-09-07T05:00:00"/>
    <b v="0"/>
    <b v="0"/>
    <s v="film &amp; video/television"/>
    <x v="4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x v="815"/>
    <d v="2014-12-27T06:00:00"/>
    <b v="0"/>
    <b v="0"/>
    <s v="photography/photography books"/>
    <x v="7"/>
  </r>
  <r>
    <n v="917"/>
    <s v="Cooper Inc"/>
    <s v="Polarized discrete product"/>
    <n v="3600"/>
    <n v="2097"/>
    <n v="58.25"/>
    <x v="2"/>
    <n v="27"/>
    <s v="GB"/>
    <s v="GBP"/>
    <n v="1309237200"/>
    <n v="1311310800"/>
    <x v="816"/>
    <d v="2011-07-22T05:00:00"/>
    <b v="0"/>
    <b v="1"/>
    <s v="film &amp; video/shorts"/>
    <x v="4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x v="474"/>
    <d v="2012-08-07T05:00:00"/>
    <b v="0"/>
    <b v="0"/>
    <s v="publishing/radio &amp; podcasts"/>
    <x v="5"/>
  </r>
  <r>
    <n v="919"/>
    <s v="Fox Ltd"/>
    <s v="Extended multimedia firmware"/>
    <n v="35600"/>
    <n v="20915"/>
    <n v="58.75"/>
    <x v="0"/>
    <n v="225"/>
    <s v="AU"/>
    <s v="AUD"/>
    <n v="1507957200"/>
    <n v="1510725600"/>
    <x v="817"/>
    <d v="2017-11-15T06:00:00"/>
    <b v="0"/>
    <b v="1"/>
    <s v="theater/plays"/>
    <x v="3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x v="818"/>
    <d v="2019-02-27T06:00:00"/>
    <b v="1"/>
    <b v="0"/>
    <s v="film &amp; video/animation"/>
    <x v="4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x v="819"/>
    <d v="2012-02-26T06:00:00"/>
    <b v="0"/>
    <b v="0"/>
    <s v="technology/web"/>
    <x v="2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x v="609"/>
    <d v="2018-12-18T06:00:00"/>
    <b v="0"/>
    <b v="1"/>
    <s v="music/world music"/>
    <x v="1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x v="547"/>
    <d v="2010-07-15T05:00:00"/>
    <b v="0"/>
    <b v="0"/>
    <s v="theater/plays"/>
    <x v="3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x v="820"/>
    <d v="2019-11-11T06:00:00"/>
    <b v="0"/>
    <b v="0"/>
    <s v="theater/plays"/>
    <x v="3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x v="821"/>
    <d v="2017-10-04T05:00:00"/>
    <b v="0"/>
    <b v="0"/>
    <s v="theater/plays"/>
    <x v="3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x v="151"/>
    <d v="2016-05-16T05:00:00"/>
    <b v="0"/>
    <b v="0"/>
    <s v="food/food trucks"/>
    <x v="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x v="822"/>
    <d v="2012-08-10T05:00:00"/>
    <b v="0"/>
    <b v="0"/>
    <s v="theater/plays"/>
    <x v="3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x v="823"/>
    <d v="2014-01-07T06:00:00"/>
    <b v="0"/>
    <b v="0"/>
    <s v="technology/web"/>
    <x v="2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x v="824"/>
    <d v="2017-05-17T05:00:00"/>
    <b v="0"/>
    <b v="0"/>
    <s v="theater/plays"/>
    <x v="3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x v="825"/>
    <d v="2015-03-04T06:00:00"/>
    <b v="0"/>
    <b v="1"/>
    <s v="theater/plays"/>
    <x v="3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x v="826"/>
    <d v="2014-06-30T05:00:00"/>
    <b v="0"/>
    <b v="1"/>
    <s v="theater/plays"/>
    <x v="3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x v="827"/>
    <d v="2014-03-14T05:00:00"/>
    <b v="0"/>
    <b v="0"/>
    <s v="music/rock"/>
    <x v="1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x v="828"/>
    <d v="2013-04-21T05:00:00"/>
    <b v="0"/>
    <b v="0"/>
    <s v="theater/plays"/>
    <x v="3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x v="829"/>
    <d v="2016-02-28T06:00:00"/>
    <b v="0"/>
    <b v="0"/>
    <s v="theater/plays"/>
    <x v="3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x v="830"/>
    <d v="2015-07-31T05:00:00"/>
    <b v="0"/>
    <b v="0"/>
    <s v="theater/plays"/>
    <x v="3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x v="831"/>
    <d v="2019-07-25T05:00:00"/>
    <b v="1"/>
    <b v="0"/>
    <s v="theater/plays"/>
    <x v="3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x v="832"/>
    <d v="2015-12-05T06:00:00"/>
    <b v="0"/>
    <b v="0"/>
    <s v="film &amp; video/documentary"/>
    <x v="4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x v="833"/>
    <d v="2018-07-18T05:00:00"/>
    <b v="0"/>
    <b v="1"/>
    <s v="publishing/fiction"/>
    <x v="5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x v="834"/>
    <d v="2011-05-24T05:00:00"/>
    <b v="0"/>
    <b v="1"/>
    <s v="games/video games"/>
    <x v="6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x v="835"/>
    <d v="2012-12-23T06:00:00"/>
    <b v="0"/>
    <b v="0"/>
    <s v="technology/web"/>
    <x v="2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x v="836"/>
    <d v="2011-02-13T06:00:00"/>
    <b v="1"/>
    <b v="0"/>
    <s v="theater/plays"/>
    <x v="3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x v="837"/>
    <d v="2011-01-28T06:00:00"/>
    <b v="0"/>
    <b v="0"/>
    <s v="theater/plays"/>
    <x v="3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x v="219"/>
    <d v="2014-10-29T05:00:00"/>
    <b v="0"/>
    <b v="0"/>
    <s v="food/food trucks"/>
    <x v="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x v="365"/>
    <d v="2017-03-01T06:00:00"/>
    <b v="0"/>
    <b v="0"/>
    <s v="photography/photography books"/>
    <x v="7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x v="838"/>
    <d v="2012-04-20T05:00:00"/>
    <b v="1"/>
    <b v="0"/>
    <s v="photography/photography books"/>
    <x v="7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x v="839"/>
    <d v="2011-06-18T05:00:00"/>
    <b v="0"/>
    <b v="0"/>
    <s v="theater/plays"/>
    <x v="3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x v="840"/>
    <d v="2014-10-03T05:00:00"/>
    <b v="0"/>
    <b v="0"/>
    <s v="theater/plays"/>
    <x v="3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x v="841"/>
    <d v="2014-12-22T06:00:00"/>
    <b v="1"/>
    <b v="1"/>
    <s v="film &amp; video/documentary"/>
    <x v="4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x v="842"/>
    <d v="2015-05-07T05:00:00"/>
    <b v="0"/>
    <b v="0"/>
    <s v="technology/web"/>
    <x v="2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x v="843"/>
    <d v="2019-04-21T05:00:00"/>
    <b v="0"/>
    <b v="1"/>
    <s v="theater/plays"/>
    <x v="3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x v="844"/>
    <d v="2016-12-27T06:00:00"/>
    <b v="0"/>
    <b v="1"/>
    <s v="music/rock"/>
    <x v="1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x v="845"/>
    <d v="2016-08-23T05:00:00"/>
    <b v="0"/>
    <b v="0"/>
    <s v="film &amp; video/documentary"/>
    <x v="4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x v="846"/>
    <d v="2016-01-25T06:00:00"/>
    <b v="0"/>
    <b v="1"/>
    <s v="film &amp; video/science fiction"/>
    <x v="4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x v="110"/>
    <d v="2012-10-16T05:00:00"/>
    <b v="0"/>
    <b v="0"/>
    <s v="technology/web"/>
    <x v="2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x v="847"/>
    <d v="2012-11-27T06:00:00"/>
    <b v="0"/>
    <b v="0"/>
    <s v="theater/plays"/>
    <x v="3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x v="848"/>
    <d v="2015-12-26T06:00:00"/>
    <b v="0"/>
    <b v="0"/>
    <s v="film &amp; video/science fiction"/>
    <x v="4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x v="849"/>
    <d v="2012-02-19T06:00:00"/>
    <b v="0"/>
    <b v="0"/>
    <s v="theater/plays"/>
    <x v="3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x v="780"/>
    <d v="2010-07-13T05:00:00"/>
    <b v="0"/>
    <b v="0"/>
    <s v="film &amp; video/animation"/>
    <x v="4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x v="140"/>
    <d v="2010-07-26T05:00:00"/>
    <b v="0"/>
    <b v="0"/>
    <s v="publishing/translations"/>
    <x v="5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x v="850"/>
    <d v="2016-03-16T05:00:00"/>
    <b v="0"/>
    <b v="0"/>
    <s v="technology/web"/>
    <x v="2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x v="851"/>
    <d v="2011-02-21T06:00:00"/>
    <b v="0"/>
    <b v="0"/>
    <s v="publishing/translations"/>
    <x v="5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x v="852"/>
    <d v="2013-12-05T06:00:00"/>
    <b v="0"/>
    <b v="0"/>
    <s v="food/food trucks"/>
    <x v="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x v="853"/>
    <d v="2011-03-11T06:00:00"/>
    <b v="0"/>
    <b v="1"/>
    <s v="photography/photography books"/>
    <x v="7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x v="854"/>
    <d v="2015-05-16T05:00:00"/>
    <b v="0"/>
    <b v="0"/>
    <s v="theater/plays"/>
    <x v="3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x v="67"/>
    <d v="2010-03-06T06:00:00"/>
    <b v="0"/>
    <b v="0"/>
    <s v="music/rock"/>
    <x v="1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x v="855"/>
    <d v="2017-06-17T05:00:00"/>
    <b v="0"/>
    <b v="0"/>
    <s v="theater/plays"/>
    <x v="3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x v="107"/>
    <d v="2012-05-13T05:00:00"/>
    <b v="0"/>
    <b v="0"/>
    <s v="music/world music"/>
    <x v="1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x v="344"/>
    <d v="2011-01-16T06:00:00"/>
    <b v="0"/>
    <b v="0"/>
    <s v="food/food trucks"/>
    <x v="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x v="856"/>
    <d v="2019-12-29T06:00:00"/>
    <b v="0"/>
    <b v="0"/>
    <s v="theater/plays"/>
    <x v="3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x v="857"/>
    <d v="2011-05-10T05:00:00"/>
    <b v="0"/>
    <b v="0"/>
    <s v="theater/plays"/>
    <x v="3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x v="858"/>
    <d v="2013-10-14T05:00:00"/>
    <b v="0"/>
    <b v="0"/>
    <s v="film &amp; video/television"/>
    <x v="4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x v="859"/>
    <d v="2014-06-11T05:00:00"/>
    <b v="0"/>
    <b v="1"/>
    <s v="technology/web"/>
    <x v="2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x v="860"/>
    <d v="2010-12-12T06:00:00"/>
    <b v="0"/>
    <b v="1"/>
    <s v="theater/plays"/>
    <x v="3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x v="170"/>
    <d v="2013-05-19T05:00:00"/>
    <b v="0"/>
    <b v="0"/>
    <s v="music/indie rock"/>
    <x v="1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x v="861"/>
    <d v="2016-01-07T06:00:00"/>
    <b v="0"/>
    <b v="1"/>
    <s v="theater/plays"/>
    <x v="3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x v="862"/>
    <d v="2011-02-03T06:00:00"/>
    <b v="0"/>
    <b v="1"/>
    <s v="theater/plays"/>
    <x v="3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x v="863"/>
    <d v="2018-03-11T06:00:00"/>
    <b v="0"/>
    <b v="0"/>
    <s v="food/food trucks"/>
    <x v="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x v="864"/>
    <d v="2016-12-04T06:00:00"/>
    <b v="0"/>
    <b v="0"/>
    <s v="games/video games"/>
    <x v="6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x v="527"/>
    <d v="2015-03-21T05:00:00"/>
    <b v="0"/>
    <b v="0"/>
    <s v="theater/plays"/>
    <x v="3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x v="865"/>
    <d v="2015-11-04T06:00:00"/>
    <b v="1"/>
    <b v="0"/>
    <s v="publishing/nonfiction"/>
    <x v="5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x v="866"/>
    <d v="2018-01-27T06:00:00"/>
    <b v="0"/>
    <b v="0"/>
    <s v="technology/web"/>
    <x v="2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x v="867"/>
    <d v="2011-07-21T05:00:00"/>
    <b v="0"/>
    <b v="1"/>
    <s v="film &amp; video/documentary"/>
    <x v="4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x v="868"/>
    <d v="2019-08-19T05:00:00"/>
    <b v="0"/>
    <b v="0"/>
    <s v="film &amp; video/documentary"/>
    <x v="4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x v="105"/>
    <d v="2019-10-04T05:00:00"/>
    <b v="0"/>
    <b v="0"/>
    <s v="theater/plays"/>
    <x v="3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x v="481"/>
    <d v="2014-01-01T06:00:00"/>
    <b v="0"/>
    <b v="1"/>
    <s v="music/rock"/>
    <x v="1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x v="253"/>
    <d v="2011-04-19T05:00:00"/>
    <b v="0"/>
    <b v="0"/>
    <s v="music/rock"/>
    <x v="1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x v="869"/>
    <d v="2017-05-11T05:00:00"/>
    <b v="0"/>
    <b v="0"/>
    <s v="film &amp; video/documentary"/>
    <x v="4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x v="864"/>
    <d v="2016-12-03T06:00:00"/>
    <b v="0"/>
    <b v="0"/>
    <s v="publishing/radio &amp; podcasts"/>
    <x v="5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x v="843"/>
    <d v="2019-04-21T05:00:00"/>
    <b v="0"/>
    <b v="0"/>
    <s v="publishing/translations"/>
    <x v="5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x v="289"/>
    <d v="2016-03-25T05:00:00"/>
    <b v="0"/>
    <b v="1"/>
    <s v="film &amp; video/drama"/>
    <x v="4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x v="870"/>
    <d v="2014-09-29T05:00:00"/>
    <b v="0"/>
    <b v="1"/>
    <s v="music/rock"/>
    <x v="1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x v="871"/>
    <d v="2018-05-21T05:00:00"/>
    <b v="0"/>
    <b v="1"/>
    <s v="film &amp; video/drama"/>
    <x v="4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x v="872"/>
    <d v="2016-01-10T06:00:00"/>
    <b v="0"/>
    <b v="1"/>
    <s v="photography/photography books"/>
    <x v="7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x v="873"/>
    <d v="2014-10-23T05:00:00"/>
    <b v="0"/>
    <b v="1"/>
    <s v="publishing/translations"/>
    <x v="5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x v="874"/>
    <d v="2018-12-03T06:00:00"/>
    <b v="0"/>
    <b v="1"/>
    <s v="food/food trucks"/>
    <x v="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x v="875"/>
    <d v="2013-02-01T06:00:00"/>
    <b v="0"/>
    <b v="0"/>
    <s v="theater/plays"/>
    <x v="3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x v="876"/>
    <d v="2014-01-25T06:00:00"/>
    <b v="0"/>
    <b v="0"/>
    <s v="theater/plays"/>
    <x v="3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x v="877"/>
    <d v="2010-02-25T06:00:00"/>
    <b v="0"/>
    <b v="1"/>
    <s v="music/indie rock"/>
    <x v="1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x v="878"/>
    <d v="2016-07-06T05:00:00"/>
    <b v="0"/>
    <b v="0"/>
    <s v="food/food trucks"/>
    <x v="0"/>
  </r>
  <r>
    <m/>
    <m/>
    <m/>
    <m/>
    <m/>
    <m/>
    <x v="4"/>
    <m/>
    <m/>
    <m/>
    <m/>
    <m/>
    <x v="879"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CD2FF-D747-234D-A8FB-D45B3047AA6A}" name="PivotTable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5554B-F772-1E48-9BC0-3A140757E009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sub-category" fld="1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96E57-3AF0-E14F-BC6A-604D788104F4}" name="PivotTable10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19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D14" sqref="D1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style="7" bestFit="1" customWidth="1"/>
    <col min="8" max="8" width="13" bestFit="1" customWidth="1"/>
    <col min="11" max="12" width="11.1640625" bestFit="1" customWidth="1"/>
    <col min="13" max="13" width="21" bestFit="1" customWidth="1"/>
    <col min="14" max="14" width="19.83203125" bestFit="1" customWidth="1"/>
    <col min="17" max="17" width="28" bestFit="1" customWidth="1"/>
    <col min="18" max="18" width="14.1640625" bestFit="1" customWidth="1"/>
    <col min="19" max="19" width="16.6640625" bestFit="1" customWidth="1"/>
  </cols>
  <sheetData>
    <row r="1" spans="1:19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2071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</row>
    <row r="2" spans="1:19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SUM(E2/D2)*100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10">
        <f>(((K2/60)/60)/24)+DATE(1970,1,1)</f>
        <v>42336.25</v>
      </c>
      <c r="N2" s="10">
        <f>(((L2/60)/60)/24)+DATE(1970,1,1)</f>
        <v>42353.25</v>
      </c>
      <c r="O2" t="b">
        <v>0</v>
      </c>
      <c r="P2" t="b">
        <v>0</v>
      </c>
      <c r="Q2" t="s">
        <v>17</v>
      </c>
      <c r="R2" t="str">
        <f>LEFT(Q2,SEARCH("/",Q2,1)-1)</f>
        <v>food</v>
      </c>
      <c r="S2" t="str">
        <f>RIGHT(Q2,LEN(Q2)-SEARCH("/",Q2,2))</f>
        <v>food trucks</v>
      </c>
    </row>
    <row r="3" spans="1:19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4" si="0">SUM(E3/D3)*100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10">
        <f t="shared" ref="M3:M66" si="1">(((K3/60)/60)/24)+DATE(1970,1,1)</f>
        <v>41870.208333333336</v>
      </c>
      <c r="N3" s="10">
        <f t="shared" ref="N3:N66" si="2">(((L3/60)/60)/24)+DATE(1970,1,1)</f>
        <v>41872.208333333336</v>
      </c>
      <c r="O3" t="b">
        <v>0</v>
      </c>
      <c r="P3" t="b">
        <v>1</v>
      </c>
      <c r="Q3" t="s">
        <v>23</v>
      </c>
      <c r="R3" t="str">
        <f>LEFT(Q3,SEARCH("/",Q3,1)-1)</f>
        <v>music</v>
      </c>
      <c r="S3" t="str">
        <f t="shared" ref="S3:S14" si="3">RIGHT(Q3,LEN(Q3)-SEARCH("/",Q3,2))</f>
        <v>rock</v>
      </c>
    </row>
    <row r="4" spans="1:19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10">
        <f t="shared" si="1"/>
        <v>41595.25</v>
      </c>
      <c r="N4" s="10">
        <f t="shared" si="2"/>
        <v>41597.25</v>
      </c>
      <c r="O4" t="b">
        <v>0</v>
      </c>
      <c r="P4" t="b">
        <v>0</v>
      </c>
      <c r="Q4" t="s">
        <v>28</v>
      </c>
      <c r="R4" t="str">
        <f>LEFT(Q4,SEARCH("/",Q4,1)-1)</f>
        <v>technology</v>
      </c>
      <c r="S4" t="str">
        <f t="shared" si="3"/>
        <v>web</v>
      </c>
    </row>
    <row r="5" spans="1:19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ref="F5:F66" si="4">SUM(E5/D5)*100</f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10">
        <f t="shared" si="1"/>
        <v>43688.208333333328</v>
      </c>
      <c r="N5" s="10">
        <f t="shared" si="2"/>
        <v>43728.208333333328</v>
      </c>
      <c r="O5" t="b">
        <v>0</v>
      </c>
      <c r="P5" t="b">
        <v>0</v>
      </c>
      <c r="Q5" t="s">
        <v>23</v>
      </c>
      <c r="R5" t="str">
        <f>LEFT(Q5,SEARCH("/",Q5,1)-1)</f>
        <v>music</v>
      </c>
      <c r="S5" t="str">
        <f t="shared" si="3"/>
        <v>rock</v>
      </c>
    </row>
    <row r="6" spans="1:19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4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10">
        <f t="shared" si="1"/>
        <v>43485.25</v>
      </c>
      <c r="N6" s="10">
        <f t="shared" si="2"/>
        <v>43489.25</v>
      </c>
      <c r="O6" t="b">
        <v>0</v>
      </c>
      <c r="P6" t="b">
        <v>0</v>
      </c>
      <c r="Q6" t="s">
        <v>33</v>
      </c>
      <c r="R6" t="str">
        <f>LEFT(Q6,SEARCH("/",Q6,1)-1)</f>
        <v>theater</v>
      </c>
      <c r="S6" t="str">
        <f t="shared" si="3"/>
        <v>plays</v>
      </c>
    </row>
    <row r="7" spans="1:19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4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10">
        <f t="shared" si="1"/>
        <v>41149.208333333336</v>
      </c>
      <c r="N7" s="10">
        <f t="shared" si="2"/>
        <v>41160.208333333336</v>
      </c>
      <c r="O7" t="b">
        <v>0</v>
      </c>
      <c r="P7" t="b">
        <v>0</v>
      </c>
      <c r="Q7" t="s">
        <v>33</v>
      </c>
      <c r="R7" t="str">
        <f t="shared" ref="R7:R70" si="5">LEFT(Q7,SEARCH("/",Q7,1)-1)</f>
        <v>theater</v>
      </c>
      <c r="S7" t="str">
        <f>RIGHT(Q7,LEN(Q7)-SEARCH("/",Q7,2))</f>
        <v>plays</v>
      </c>
    </row>
    <row r="8" spans="1:19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4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10">
        <f t="shared" si="1"/>
        <v>42991.208333333328</v>
      </c>
      <c r="N8" s="10">
        <f t="shared" si="2"/>
        <v>42992.208333333328</v>
      </c>
      <c r="O8" t="b">
        <v>0</v>
      </c>
      <c r="P8" t="b">
        <v>0</v>
      </c>
      <c r="Q8" t="s">
        <v>42</v>
      </c>
      <c r="R8" t="str">
        <f t="shared" si="5"/>
        <v>film &amp; video</v>
      </c>
      <c r="S8" t="str">
        <f t="shared" si="3"/>
        <v>documentary</v>
      </c>
    </row>
    <row r="9" spans="1:19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4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10">
        <f t="shared" si="1"/>
        <v>42229.208333333328</v>
      </c>
      <c r="N9" s="10">
        <f t="shared" si="2"/>
        <v>42231.208333333328</v>
      </c>
      <c r="O9" t="b">
        <v>0</v>
      </c>
      <c r="P9" t="b">
        <v>0</v>
      </c>
      <c r="Q9" t="s">
        <v>33</v>
      </c>
      <c r="R9" t="str">
        <f t="shared" si="5"/>
        <v>theater</v>
      </c>
      <c r="S9" t="str">
        <f t="shared" si="3"/>
        <v>plays</v>
      </c>
    </row>
    <row r="10" spans="1:19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4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10">
        <f t="shared" si="1"/>
        <v>40399.208333333336</v>
      </c>
      <c r="N10" s="10">
        <f t="shared" si="2"/>
        <v>40401.208333333336</v>
      </c>
      <c r="O10" t="b">
        <v>0</v>
      </c>
      <c r="P10" t="b">
        <v>0</v>
      </c>
      <c r="Q10" t="s">
        <v>33</v>
      </c>
      <c r="R10" t="str">
        <f t="shared" si="5"/>
        <v>theater</v>
      </c>
      <c r="S10" t="str">
        <f>RIGHT(Q10,LEN(Q10)-SEARCH("/",Q10,2))</f>
        <v>plays</v>
      </c>
    </row>
    <row r="11" spans="1:19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4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10">
        <f t="shared" si="1"/>
        <v>41536.208333333336</v>
      </c>
      <c r="N11" s="10">
        <f t="shared" si="2"/>
        <v>41585.25</v>
      </c>
      <c r="O11" t="b">
        <v>0</v>
      </c>
      <c r="P11" t="b">
        <v>0</v>
      </c>
      <c r="Q11" t="s">
        <v>50</v>
      </c>
      <c r="R11" t="str">
        <f t="shared" si="5"/>
        <v>music</v>
      </c>
      <c r="S11" t="str">
        <f t="shared" si="3"/>
        <v>electric music</v>
      </c>
    </row>
    <row r="12" spans="1:19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4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10">
        <f t="shared" si="1"/>
        <v>40404.208333333336</v>
      </c>
      <c r="N12" s="10">
        <f t="shared" si="2"/>
        <v>40452.208333333336</v>
      </c>
      <c r="O12" t="b">
        <v>0</v>
      </c>
      <c r="P12" t="b">
        <v>0</v>
      </c>
      <c r="Q12" t="s">
        <v>53</v>
      </c>
      <c r="R12" t="str">
        <f t="shared" si="5"/>
        <v>film &amp; video</v>
      </c>
      <c r="S12" t="str">
        <f t="shared" si="3"/>
        <v>drama</v>
      </c>
    </row>
    <row r="13" spans="1:19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4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10">
        <f t="shared" si="1"/>
        <v>40442.208333333336</v>
      </c>
      <c r="N13" s="10">
        <f t="shared" si="2"/>
        <v>40448.208333333336</v>
      </c>
      <c r="O13" t="b">
        <v>0</v>
      </c>
      <c r="P13" t="b">
        <v>1</v>
      </c>
      <c r="Q13" t="s">
        <v>33</v>
      </c>
      <c r="R13" t="str">
        <f t="shared" si="5"/>
        <v>theater</v>
      </c>
      <c r="S13" t="str">
        <f t="shared" si="3"/>
        <v>plays</v>
      </c>
    </row>
    <row r="14" spans="1:19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4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10">
        <f t="shared" si="1"/>
        <v>43760.208333333328</v>
      </c>
      <c r="N14" s="10">
        <f t="shared" si="2"/>
        <v>43768.208333333328</v>
      </c>
      <c r="O14" t="b">
        <v>0</v>
      </c>
      <c r="P14" t="b">
        <v>0</v>
      </c>
      <c r="Q14" t="s">
        <v>53</v>
      </c>
      <c r="R14" t="str">
        <f t="shared" si="5"/>
        <v>film &amp; video</v>
      </c>
      <c r="S14" t="str">
        <f t="shared" si="3"/>
        <v>drama</v>
      </c>
    </row>
    <row r="15" spans="1:19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4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10">
        <f t="shared" si="1"/>
        <v>42532.208333333328</v>
      </c>
      <c r="N15" s="10">
        <f t="shared" si="2"/>
        <v>42544.208333333328</v>
      </c>
      <c r="O15" t="b">
        <v>0</v>
      </c>
      <c r="P15" t="b">
        <v>0</v>
      </c>
      <c r="Q15" t="s">
        <v>60</v>
      </c>
      <c r="R15" t="str">
        <f t="shared" si="5"/>
        <v>music</v>
      </c>
      <c r="S15" t="str">
        <f>RIGHT(Q15,LEN(Q15)-SEARCH("/",Q15,2))</f>
        <v>indie rock</v>
      </c>
    </row>
    <row r="16" spans="1:19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4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10">
        <f t="shared" si="1"/>
        <v>40974.25</v>
      </c>
      <c r="N16" s="10">
        <f t="shared" si="2"/>
        <v>41001.208333333336</v>
      </c>
      <c r="O16" t="b">
        <v>0</v>
      </c>
      <c r="P16" t="b">
        <v>0</v>
      </c>
      <c r="Q16" t="s">
        <v>60</v>
      </c>
      <c r="R16" t="str">
        <f t="shared" si="5"/>
        <v>music</v>
      </c>
      <c r="S16" t="str">
        <f t="shared" ref="S16:S79" si="6">RIGHT(Q16,LEN(Q16)-SEARCH("/",Q16,2))</f>
        <v>indie rock</v>
      </c>
    </row>
    <row r="17" spans="1:19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4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10">
        <f t="shared" si="1"/>
        <v>43809.25</v>
      </c>
      <c r="N17" s="10">
        <f t="shared" si="2"/>
        <v>43813.25</v>
      </c>
      <c r="O17" t="b">
        <v>0</v>
      </c>
      <c r="P17" t="b">
        <v>0</v>
      </c>
      <c r="Q17" t="s">
        <v>65</v>
      </c>
      <c r="R17" t="str">
        <f t="shared" si="5"/>
        <v>technology</v>
      </c>
      <c r="S17" t="str">
        <f t="shared" si="6"/>
        <v>wearables</v>
      </c>
    </row>
    <row r="18" spans="1:19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>SUM(E18/D18)*100</f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10">
        <f t="shared" si="1"/>
        <v>41661.25</v>
      </c>
      <c r="N18" s="10">
        <f t="shared" si="2"/>
        <v>41683.25</v>
      </c>
      <c r="O18" t="b">
        <v>0</v>
      </c>
      <c r="P18" t="b">
        <v>0</v>
      </c>
      <c r="Q18" t="s">
        <v>68</v>
      </c>
      <c r="R18" t="str">
        <f t="shared" si="5"/>
        <v>publishing</v>
      </c>
      <c r="S18" t="str">
        <f t="shared" si="6"/>
        <v>nonfiction</v>
      </c>
    </row>
    <row r="19" spans="1:19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4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10">
        <f t="shared" si="1"/>
        <v>40555.25</v>
      </c>
      <c r="N19" s="10">
        <f t="shared" si="2"/>
        <v>40556.25</v>
      </c>
      <c r="O19" t="b">
        <v>0</v>
      </c>
      <c r="P19" t="b">
        <v>0</v>
      </c>
      <c r="Q19" t="s">
        <v>71</v>
      </c>
      <c r="R19" t="str">
        <f t="shared" si="5"/>
        <v>film &amp; video</v>
      </c>
      <c r="S19" t="str">
        <f t="shared" si="6"/>
        <v>animation</v>
      </c>
    </row>
    <row r="20" spans="1:19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4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10">
        <f t="shared" si="1"/>
        <v>43351.208333333328</v>
      </c>
      <c r="N20" s="10">
        <f t="shared" si="2"/>
        <v>43359.208333333328</v>
      </c>
      <c r="O20" t="b">
        <v>0</v>
      </c>
      <c r="P20" t="b">
        <v>0</v>
      </c>
      <c r="Q20" t="s">
        <v>33</v>
      </c>
      <c r="R20" t="str">
        <f t="shared" si="5"/>
        <v>theater</v>
      </c>
      <c r="S20" t="str">
        <f t="shared" si="6"/>
        <v>plays</v>
      </c>
    </row>
    <row r="21" spans="1:19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4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10">
        <f t="shared" si="1"/>
        <v>43528.25</v>
      </c>
      <c r="N21" s="10">
        <f t="shared" si="2"/>
        <v>43549.208333333328</v>
      </c>
      <c r="O21" t="b">
        <v>0</v>
      </c>
      <c r="P21" t="b">
        <v>1</v>
      </c>
      <c r="Q21" t="s">
        <v>33</v>
      </c>
      <c r="R21" t="str">
        <f t="shared" si="5"/>
        <v>theater</v>
      </c>
      <c r="S21" t="str">
        <f t="shared" si="6"/>
        <v>plays</v>
      </c>
    </row>
    <row r="22" spans="1:19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4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10">
        <f t="shared" si="1"/>
        <v>41848.208333333336</v>
      </c>
      <c r="N22" s="10">
        <f t="shared" si="2"/>
        <v>41848.208333333336</v>
      </c>
      <c r="O22" t="b">
        <v>0</v>
      </c>
      <c r="P22" t="b">
        <v>0</v>
      </c>
      <c r="Q22" t="s">
        <v>53</v>
      </c>
      <c r="R22" t="str">
        <f t="shared" si="5"/>
        <v>film &amp; video</v>
      </c>
      <c r="S22" t="str">
        <f t="shared" si="6"/>
        <v>drama</v>
      </c>
    </row>
    <row r="23" spans="1:19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4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10">
        <f t="shared" si="1"/>
        <v>40770.208333333336</v>
      </c>
      <c r="N23" s="10">
        <f t="shared" si="2"/>
        <v>40804.208333333336</v>
      </c>
      <c r="O23" t="b">
        <v>0</v>
      </c>
      <c r="P23" t="b">
        <v>0</v>
      </c>
      <c r="Q23" t="s">
        <v>33</v>
      </c>
      <c r="R23" t="str">
        <f t="shared" si="5"/>
        <v>theater</v>
      </c>
      <c r="S23" t="str">
        <f t="shared" si="6"/>
        <v>plays</v>
      </c>
    </row>
    <row r="24" spans="1:19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4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10">
        <f t="shared" si="1"/>
        <v>43193.208333333328</v>
      </c>
      <c r="N24" s="10">
        <f t="shared" si="2"/>
        <v>43208.208333333328</v>
      </c>
      <c r="O24" t="b">
        <v>0</v>
      </c>
      <c r="P24" t="b">
        <v>0</v>
      </c>
      <c r="Q24" t="s">
        <v>33</v>
      </c>
      <c r="R24" t="str">
        <f t="shared" si="5"/>
        <v>theater</v>
      </c>
      <c r="S24" t="str">
        <f t="shared" si="6"/>
        <v>plays</v>
      </c>
    </row>
    <row r="25" spans="1:19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4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10">
        <f t="shared" si="1"/>
        <v>43510.25</v>
      </c>
      <c r="N25" s="10">
        <f t="shared" si="2"/>
        <v>43563.208333333328</v>
      </c>
      <c r="O25" t="b">
        <v>0</v>
      </c>
      <c r="P25" t="b">
        <v>0</v>
      </c>
      <c r="Q25" t="s">
        <v>42</v>
      </c>
      <c r="R25" t="str">
        <f t="shared" si="5"/>
        <v>film &amp; video</v>
      </c>
      <c r="S25" t="str">
        <f t="shared" si="6"/>
        <v>documentary</v>
      </c>
    </row>
    <row r="26" spans="1:19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4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10">
        <f t="shared" si="1"/>
        <v>41811.208333333336</v>
      </c>
      <c r="N26" s="10">
        <f t="shared" si="2"/>
        <v>41813.208333333336</v>
      </c>
      <c r="O26" t="b">
        <v>0</v>
      </c>
      <c r="P26" t="b">
        <v>0</v>
      </c>
      <c r="Q26" t="s">
        <v>65</v>
      </c>
      <c r="R26" t="str">
        <f t="shared" si="5"/>
        <v>technology</v>
      </c>
      <c r="S26" t="str">
        <f t="shared" si="6"/>
        <v>wearables</v>
      </c>
    </row>
    <row r="27" spans="1:19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4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10">
        <f t="shared" si="1"/>
        <v>40681.208333333336</v>
      </c>
      <c r="N27" s="10">
        <f t="shared" si="2"/>
        <v>40701.208333333336</v>
      </c>
      <c r="O27" t="b">
        <v>0</v>
      </c>
      <c r="P27" t="b">
        <v>1</v>
      </c>
      <c r="Q27" t="s">
        <v>89</v>
      </c>
      <c r="R27" t="str">
        <f t="shared" si="5"/>
        <v>games</v>
      </c>
      <c r="S27" t="str">
        <f t="shared" si="6"/>
        <v>video games</v>
      </c>
    </row>
    <row r="28" spans="1:19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4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10">
        <f t="shared" si="1"/>
        <v>43312.208333333328</v>
      </c>
      <c r="N28" s="10">
        <f t="shared" si="2"/>
        <v>43339.208333333328</v>
      </c>
      <c r="O28" t="b">
        <v>0</v>
      </c>
      <c r="P28" t="b">
        <v>0</v>
      </c>
      <c r="Q28" t="s">
        <v>33</v>
      </c>
      <c r="R28" t="str">
        <f t="shared" si="5"/>
        <v>theater</v>
      </c>
      <c r="S28" t="str">
        <f t="shared" si="6"/>
        <v>plays</v>
      </c>
    </row>
    <row r="29" spans="1:19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4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10">
        <f t="shared" si="1"/>
        <v>42280.208333333328</v>
      </c>
      <c r="N29" s="10">
        <f t="shared" si="2"/>
        <v>42288.208333333328</v>
      </c>
      <c r="O29" t="b">
        <v>0</v>
      </c>
      <c r="P29" t="b">
        <v>0</v>
      </c>
      <c r="Q29" t="s">
        <v>23</v>
      </c>
      <c r="R29" t="str">
        <f t="shared" si="5"/>
        <v>music</v>
      </c>
      <c r="S29" t="str">
        <f t="shared" si="6"/>
        <v>rock</v>
      </c>
    </row>
    <row r="30" spans="1:19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4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10">
        <f t="shared" si="1"/>
        <v>40218.25</v>
      </c>
      <c r="N30" s="10">
        <f t="shared" si="2"/>
        <v>40241.25</v>
      </c>
      <c r="O30" t="b">
        <v>0</v>
      </c>
      <c r="P30" t="b">
        <v>1</v>
      </c>
      <c r="Q30" t="s">
        <v>33</v>
      </c>
      <c r="R30" t="str">
        <f t="shared" si="5"/>
        <v>theater</v>
      </c>
      <c r="S30" t="str">
        <f t="shared" si="6"/>
        <v>plays</v>
      </c>
    </row>
    <row r="31" spans="1:19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4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10">
        <f t="shared" si="1"/>
        <v>43301.208333333328</v>
      </c>
      <c r="N31" s="10">
        <f t="shared" si="2"/>
        <v>43341.208333333328</v>
      </c>
      <c r="O31" t="b">
        <v>0</v>
      </c>
      <c r="P31" t="b">
        <v>0</v>
      </c>
      <c r="Q31" t="s">
        <v>100</v>
      </c>
      <c r="R31" t="str">
        <f t="shared" si="5"/>
        <v>film &amp; video</v>
      </c>
      <c r="S31" t="str">
        <f t="shared" si="6"/>
        <v>shorts</v>
      </c>
    </row>
    <row r="32" spans="1:19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4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10">
        <f t="shared" si="1"/>
        <v>43609.208333333328</v>
      </c>
      <c r="N32" s="10">
        <f t="shared" si="2"/>
        <v>43614.208333333328</v>
      </c>
      <c r="O32" t="b">
        <v>0</v>
      </c>
      <c r="P32" t="b">
        <v>0</v>
      </c>
      <c r="Q32" t="s">
        <v>71</v>
      </c>
      <c r="R32" t="str">
        <f t="shared" si="5"/>
        <v>film &amp; video</v>
      </c>
      <c r="S32" t="str">
        <f t="shared" si="6"/>
        <v>animation</v>
      </c>
    </row>
    <row r="33" spans="1:19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4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10">
        <f t="shared" si="1"/>
        <v>42374.25</v>
      </c>
      <c r="N33" s="10">
        <f t="shared" si="2"/>
        <v>42402.25</v>
      </c>
      <c r="O33" t="b">
        <v>0</v>
      </c>
      <c r="P33" t="b">
        <v>0</v>
      </c>
      <c r="Q33" t="s">
        <v>89</v>
      </c>
      <c r="R33" t="str">
        <f t="shared" si="5"/>
        <v>games</v>
      </c>
      <c r="S33" t="str">
        <f t="shared" si="6"/>
        <v>video games</v>
      </c>
    </row>
    <row r="34" spans="1:19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4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10">
        <f t="shared" si="1"/>
        <v>43110.25</v>
      </c>
      <c r="N34" s="10">
        <f t="shared" si="2"/>
        <v>43137.25</v>
      </c>
      <c r="O34" t="b">
        <v>0</v>
      </c>
      <c r="P34" t="b">
        <v>0</v>
      </c>
      <c r="Q34" t="s">
        <v>42</v>
      </c>
      <c r="R34" t="str">
        <f t="shared" si="5"/>
        <v>film &amp; video</v>
      </c>
      <c r="S34" t="str">
        <f t="shared" si="6"/>
        <v>documentary</v>
      </c>
    </row>
    <row r="35" spans="1:19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4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10">
        <f t="shared" si="1"/>
        <v>41917.208333333336</v>
      </c>
      <c r="N35" s="10">
        <f t="shared" si="2"/>
        <v>41954.25</v>
      </c>
      <c r="O35" t="b">
        <v>0</v>
      </c>
      <c r="P35" t="b">
        <v>0</v>
      </c>
      <c r="Q35" t="s">
        <v>33</v>
      </c>
      <c r="R35" t="str">
        <f t="shared" si="5"/>
        <v>theater</v>
      </c>
      <c r="S35" t="str">
        <f t="shared" si="6"/>
        <v>plays</v>
      </c>
    </row>
    <row r="36" spans="1:19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4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10">
        <f t="shared" si="1"/>
        <v>42817.208333333328</v>
      </c>
      <c r="N36" s="10">
        <f t="shared" si="2"/>
        <v>42822.208333333328</v>
      </c>
      <c r="O36" t="b">
        <v>0</v>
      </c>
      <c r="P36" t="b">
        <v>0</v>
      </c>
      <c r="Q36" t="s">
        <v>42</v>
      </c>
      <c r="R36" t="str">
        <f t="shared" si="5"/>
        <v>film &amp; video</v>
      </c>
      <c r="S36" t="str">
        <f t="shared" si="6"/>
        <v>documentary</v>
      </c>
    </row>
    <row r="37" spans="1:19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4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10">
        <f t="shared" si="1"/>
        <v>43484.25</v>
      </c>
      <c r="N37" s="10">
        <f t="shared" si="2"/>
        <v>43526.25</v>
      </c>
      <c r="O37" t="b">
        <v>0</v>
      </c>
      <c r="P37" t="b">
        <v>1</v>
      </c>
      <c r="Q37" t="s">
        <v>53</v>
      </c>
      <c r="R37" t="str">
        <f t="shared" si="5"/>
        <v>film &amp; video</v>
      </c>
      <c r="S37" t="str">
        <f t="shared" si="6"/>
        <v>drama</v>
      </c>
    </row>
    <row r="38" spans="1:19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4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10">
        <f t="shared" si="1"/>
        <v>40600.25</v>
      </c>
      <c r="N38" s="10">
        <f t="shared" si="2"/>
        <v>40625.208333333336</v>
      </c>
      <c r="O38" t="b">
        <v>0</v>
      </c>
      <c r="P38" t="b">
        <v>0</v>
      </c>
      <c r="Q38" t="s">
        <v>33</v>
      </c>
      <c r="R38" t="str">
        <f t="shared" si="5"/>
        <v>theater</v>
      </c>
      <c r="S38" t="str">
        <f t="shared" si="6"/>
        <v>plays</v>
      </c>
    </row>
    <row r="39" spans="1:19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4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10">
        <f t="shared" si="1"/>
        <v>43744.208333333328</v>
      </c>
      <c r="N39" s="10">
        <f t="shared" si="2"/>
        <v>43777.25</v>
      </c>
      <c r="O39" t="b">
        <v>0</v>
      </c>
      <c r="P39" t="b">
        <v>1</v>
      </c>
      <c r="Q39" t="s">
        <v>119</v>
      </c>
      <c r="R39" t="str">
        <f t="shared" si="5"/>
        <v>publishing</v>
      </c>
      <c r="S39" t="str">
        <f t="shared" si="6"/>
        <v>fiction</v>
      </c>
    </row>
    <row r="40" spans="1:19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4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10">
        <f t="shared" si="1"/>
        <v>40469.208333333336</v>
      </c>
      <c r="N40" s="10">
        <f t="shared" si="2"/>
        <v>40474.208333333336</v>
      </c>
      <c r="O40" t="b">
        <v>0</v>
      </c>
      <c r="P40" t="b">
        <v>0</v>
      </c>
      <c r="Q40" t="s">
        <v>122</v>
      </c>
      <c r="R40" t="str">
        <f t="shared" si="5"/>
        <v>photography</v>
      </c>
      <c r="S40" t="str">
        <f t="shared" si="6"/>
        <v>photography books</v>
      </c>
    </row>
    <row r="41" spans="1:19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4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10">
        <f t="shared" si="1"/>
        <v>41330.25</v>
      </c>
      <c r="N41" s="10">
        <f t="shared" si="2"/>
        <v>41344.208333333336</v>
      </c>
      <c r="O41" t="b">
        <v>0</v>
      </c>
      <c r="P41" t="b">
        <v>0</v>
      </c>
      <c r="Q41" t="s">
        <v>33</v>
      </c>
      <c r="R41" t="str">
        <f t="shared" si="5"/>
        <v>theater</v>
      </c>
      <c r="S41" t="str">
        <f t="shared" si="6"/>
        <v>plays</v>
      </c>
    </row>
    <row r="42" spans="1:19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4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10">
        <f t="shared" si="1"/>
        <v>40334.208333333336</v>
      </c>
      <c r="N42" s="10">
        <f t="shared" si="2"/>
        <v>40353.208333333336</v>
      </c>
      <c r="O42" t="b">
        <v>0</v>
      </c>
      <c r="P42" t="b">
        <v>1</v>
      </c>
      <c r="Q42" t="s">
        <v>65</v>
      </c>
      <c r="R42" t="str">
        <f t="shared" si="5"/>
        <v>technology</v>
      </c>
      <c r="S42" t="str">
        <f t="shared" si="6"/>
        <v>wearables</v>
      </c>
    </row>
    <row r="43" spans="1:19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4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10">
        <f t="shared" si="1"/>
        <v>41156.208333333336</v>
      </c>
      <c r="N43" s="10">
        <f t="shared" si="2"/>
        <v>41182.208333333336</v>
      </c>
      <c r="O43" t="b">
        <v>0</v>
      </c>
      <c r="P43" t="b">
        <v>1</v>
      </c>
      <c r="Q43" t="s">
        <v>23</v>
      </c>
      <c r="R43" t="str">
        <f t="shared" si="5"/>
        <v>music</v>
      </c>
      <c r="S43" t="str">
        <f t="shared" si="6"/>
        <v>rock</v>
      </c>
    </row>
    <row r="44" spans="1:19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4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10">
        <f t="shared" si="1"/>
        <v>40728.208333333336</v>
      </c>
      <c r="N44" s="10">
        <f t="shared" si="2"/>
        <v>40737.208333333336</v>
      </c>
      <c r="O44" t="b">
        <v>0</v>
      </c>
      <c r="P44" t="b">
        <v>0</v>
      </c>
      <c r="Q44" t="s">
        <v>17</v>
      </c>
      <c r="R44" t="str">
        <f t="shared" si="5"/>
        <v>food</v>
      </c>
      <c r="S44" t="str">
        <f t="shared" si="6"/>
        <v>food trucks</v>
      </c>
    </row>
    <row r="45" spans="1:19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4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10">
        <f t="shared" si="1"/>
        <v>41844.208333333336</v>
      </c>
      <c r="N45" s="10">
        <f t="shared" si="2"/>
        <v>41860.208333333336</v>
      </c>
      <c r="O45" t="b">
        <v>0</v>
      </c>
      <c r="P45" t="b">
        <v>0</v>
      </c>
      <c r="Q45" t="s">
        <v>133</v>
      </c>
      <c r="R45" t="str">
        <f t="shared" si="5"/>
        <v>publishing</v>
      </c>
      <c r="S45" t="str">
        <f t="shared" si="6"/>
        <v>radio &amp; podcasts</v>
      </c>
    </row>
    <row r="46" spans="1:19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4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10">
        <f t="shared" si="1"/>
        <v>43541.208333333328</v>
      </c>
      <c r="N46" s="10">
        <f t="shared" si="2"/>
        <v>43542.208333333328</v>
      </c>
      <c r="O46" t="b">
        <v>0</v>
      </c>
      <c r="P46" t="b">
        <v>0</v>
      </c>
      <c r="Q46" t="s">
        <v>119</v>
      </c>
      <c r="R46" t="str">
        <f t="shared" si="5"/>
        <v>publishing</v>
      </c>
      <c r="S46" t="str">
        <f t="shared" si="6"/>
        <v>fiction</v>
      </c>
    </row>
    <row r="47" spans="1:19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4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10">
        <f t="shared" si="1"/>
        <v>42676.208333333328</v>
      </c>
      <c r="N47" s="10">
        <f t="shared" si="2"/>
        <v>42691.25</v>
      </c>
      <c r="O47" t="b">
        <v>0</v>
      </c>
      <c r="P47" t="b">
        <v>1</v>
      </c>
      <c r="Q47" t="s">
        <v>33</v>
      </c>
      <c r="R47" t="str">
        <f t="shared" si="5"/>
        <v>theater</v>
      </c>
      <c r="S47" t="str">
        <f t="shared" si="6"/>
        <v>plays</v>
      </c>
    </row>
    <row r="48" spans="1:19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4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10">
        <f t="shared" si="1"/>
        <v>40367.208333333336</v>
      </c>
      <c r="N48" s="10">
        <f t="shared" si="2"/>
        <v>40390.208333333336</v>
      </c>
      <c r="O48" t="b">
        <v>0</v>
      </c>
      <c r="P48" t="b">
        <v>0</v>
      </c>
      <c r="Q48" t="s">
        <v>23</v>
      </c>
      <c r="R48" t="str">
        <f t="shared" si="5"/>
        <v>music</v>
      </c>
      <c r="S48" t="str">
        <f t="shared" si="6"/>
        <v>rock</v>
      </c>
    </row>
    <row r="49" spans="1:19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4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10">
        <f t="shared" si="1"/>
        <v>41727.208333333336</v>
      </c>
      <c r="N49" s="10">
        <f t="shared" si="2"/>
        <v>41757.208333333336</v>
      </c>
      <c r="O49" t="b">
        <v>0</v>
      </c>
      <c r="P49" t="b">
        <v>0</v>
      </c>
      <c r="Q49" t="s">
        <v>33</v>
      </c>
      <c r="R49" t="str">
        <f t="shared" si="5"/>
        <v>theater</v>
      </c>
      <c r="S49" t="str">
        <f t="shared" si="6"/>
        <v>plays</v>
      </c>
    </row>
    <row r="50" spans="1:19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4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10">
        <f t="shared" si="1"/>
        <v>42180.208333333328</v>
      </c>
      <c r="N50" s="10">
        <f t="shared" si="2"/>
        <v>42192.208333333328</v>
      </c>
      <c r="O50" t="b">
        <v>0</v>
      </c>
      <c r="P50" t="b">
        <v>0</v>
      </c>
      <c r="Q50" t="s">
        <v>33</v>
      </c>
      <c r="R50" t="str">
        <f t="shared" si="5"/>
        <v>theater</v>
      </c>
      <c r="S50" t="str">
        <f t="shared" si="6"/>
        <v>plays</v>
      </c>
    </row>
    <row r="51" spans="1:19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4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10">
        <f t="shared" si="1"/>
        <v>43758.208333333328</v>
      </c>
      <c r="N51" s="10">
        <f t="shared" si="2"/>
        <v>43803.25</v>
      </c>
      <c r="O51" t="b">
        <v>0</v>
      </c>
      <c r="P51" t="b">
        <v>0</v>
      </c>
      <c r="Q51" t="s">
        <v>23</v>
      </c>
      <c r="R51" t="str">
        <f t="shared" si="5"/>
        <v>music</v>
      </c>
      <c r="S51" t="str">
        <f t="shared" si="6"/>
        <v>rock</v>
      </c>
    </row>
    <row r="52" spans="1:19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4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10">
        <f t="shared" si="1"/>
        <v>41487.208333333336</v>
      </c>
      <c r="N52" s="10">
        <f t="shared" si="2"/>
        <v>41515.208333333336</v>
      </c>
      <c r="O52" t="b">
        <v>0</v>
      </c>
      <c r="P52" t="b">
        <v>0</v>
      </c>
      <c r="Q52" t="s">
        <v>148</v>
      </c>
      <c r="R52" t="str">
        <f t="shared" si="5"/>
        <v>music</v>
      </c>
      <c r="S52" t="str">
        <f t="shared" si="6"/>
        <v>metal</v>
      </c>
    </row>
    <row r="53" spans="1:19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4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10">
        <f t="shared" si="1"/>
        <v>40995.208333333336</v>
      </c>
      <c r="N53" s="10">
        <f t="shared" si="2"/>
        <v>41011.208333333336</v>
      </c>
      <c r="O53" t="b">
        <v>0</v>
      </c>
      <c r="P53" t="b">
        <v>1</v>
      </c>
      <c r="Q53" t="s">
        <v>65</v>
      </c>
      <c r="R53" t="str">
        <f t="shared" si="5"/>
        <v>technology</v>
      </c>
      <c r="S53" t="str">
        <f t="shared" si="6"/>
        <v>wearables</v>
      </c>
    </row>
    <row r="54" spans="1:19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4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10">
        <f t="shared" si="1"/>
        <v>40436.208333333336</v>
      </c>
      <c r="N54" s="10">
        <f t="shared" si="2"/>
        <v>40440.208333333336</v>
      </c>
      <c r="O54" t="b">
        <v>0</v>
      </c>
      <c r="P54" t="b">
        <v>0</v>
      </c>
      <c r="Q54" t="s">
        <v>33</v>
      </c>
      <c r="R54" t="str">
        <f t="shared" si="5"/>
        <v>theater</v>
      </c>
      <c r="S54" t="str">
        <f t="shared" si="6"/>
        <v>plays</v>
      </c>
    </row>
    <row r="55" spans="1:19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4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10">
        <f t="shared" si="1"/>
        <v>41779.208333333336</v>
      </c>
      <c r="N55" s="10">
        <f t="shared" si="2"/>
        <v>41818.208333333336</v>
      </c>
      <c r="O55" t="b">
        <v>0</v>
      </c>
      <c r="P55" t="b">
        <v>0</v>
      </c>
      <c r="Q55" t="s">
        <v>53</v>
      </c>
      <c r="R55" t="str">
        <f t="shared" si="5"/>
        <v>film &amp; video</v>
      </c>
      <c r="S55" t="str">
        <f t="shared" si="6"/>
        <v>drama</v>
      </c>
    </row>
    <row r="56" spans="1:19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4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10">
        <f t="shared" si="1"/>
        <v>43170.25</v>
      </c>
      <c r="N56" s="10">
        <f t="shared" si="2"/>
        <v>43176.208333333328</v>
      </c>
      <c r="O56" t="b">
        <v>0</v>
      </c>
      <c r="P56" t="b">
        <v>0</v>
      </c>
      <c r="Q56" t="s">
        <v>65</v>
      </c>
      <c r="R56" t="str">
        <f t="shared" si="5"/>
        <v>technology</v>
      </c>
      <c r="S56" t="str">
        <f t="shared" si="6"/>
        <v>wearables</v>
      </c>
    </row>
    <row r="57" spans="1:19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4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10">
        <f t="shared" si="1"/>
        <v>43311.208333333328</v>
      </c>
      <c r="N57" s="10">
        <f t="shared" si="2"/>
        <v>43316.208333333328</v>
      </c>
      <c r="O57" t="b">
        <v>0</v>
      </c>
      <c r="P57" t="b">
        <v>0</v>
      </c>
      <c r="Q57" t="s">
        <v>159</v>
      </c>
      <c r="R57" t="str">
        <f t="shared" si="5"/>
        <v>music</v>
      </c>
      <c r="S57" t="str">
        <f t="shared" si="6"/>
        <v>jazz</v>
      </c>
    </row>
    <row r="58" spans="1:19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4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10">
        <f t="shared" si="1"/>
        <v>42014.25</v>
      </c>
      <c r="N58" s="10">
        <f t="shared" si="2"/>
        <v>42021.25</v>
      </c>
      <c r="O58" t="b">
        <v>0</v>
      </c>
      <c r="P58" t="b">
        <v>0</v>
      </c>
      <c r="Q58" t="s">
        <v>65</v>
      </c>
      <c r="R58" t="str">
        <f t="shared" si="5"/>
        <v>technology</v>
      </c>
      <c r="S58" t="str">
        <f t="shared" si="6"/>
        <v>wearables</v>
      </c>
    </row>
    <row r="59" spans="1:19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4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10">
        <f t="shared" si="1"/>
        <v>42979.208333333328</v>
      </c>
      <c r="N59" s="10">
        <f t="shared" si="2"/>
        <v>42991.208333333328</v>
      </c>
      <c r="O59" t="b">
        <v>0</v>
      </c>
      <c r="P59" t="b">
        <v>0</v>
      </c>
      <c r="Q59" t="s">
        <v>89</v>
      </c>
      <c r="R59" t="str">
        <f t="shared" si="5"/>
        <v>games</v>
      </c>
      <c r="S59" t="str">
        <f t="shared" si="6"/>
        <v>video games</v>
      </c>
    </row>
    <row r="60" spans="1:19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4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10">
        <f t="shared" si="1"/>
        <v>42268.208333333328</v>
      </c>
      <c r="N60" s="10">
        <f t="shared" si="2"/>
        <v>42281.208333333328</v>
      </c>
      <c r="O60" t="b">
        <v>0</v>
      </c>
      <c r="P60" t="b">
        <v>0</v>
      </c>
      <c r="Q60" t="s">
        <v>33</v>
      </c>
      <c r="R60" t="str">
        <f t="shared" si="5"/>
        <v>theater</v>
      </c>
      <c r="S60" t="str">
        <f t="shared" si="6"/>
        <v>plays</v>
      </c>
    </row>
    <row r="61" spans="1:19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4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10">
        <f t="shared" si="1"/>
        <v>42898.208333333328</v>
      </c>
      <c r="N61" s="10">
        <f t="shared" si="2"/>
        <v>42913.208333333328</v>
      </c>
      <c r="O61" t="b">
        <v>0</v>
      </c>
      <c r="P61" t="b">
        <v>1</v>
      </c>
      <c r="Q61" t="s">
        <v>33</v>
      </c>
      <c r="R61" t="str">
        <f t="shared" si="5"/>
        <v>theater</v>
      </c>
      <c r="S61" t="str">
        <f t="shared" si="6"/>
        <v>plays</v>
      </c>
    </row>
    <row r="62" spans="1:19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4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10">
        <f t="shared" si="1"/>
        <v>41107.208333333336</v>
      </c>
      <c r="N62" s="10">
        <f t="shared" si="2"/>
        <v>41110.208333333336</v>
      </c>
      <c r="O62" t="b">
        <v>0</v>
      </c>
      <c r="P62" t="b">
        <v>0</v>
      </c>
      <c r="Q62" t="s">
        <v>33</v>
      </c>
      <c r="R62" t="str">
        <f t="shared" si="5"/>
        <v>theater</v>
      </c>
      <c r="S62" t="str">
        <f t="shared" si="6"/>
        <v>plays</v>
      </c>
    </row>
    <row r="63" spans="1:19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4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10">
        <f t="shared" si="1"/>
        <v>40595.25</v>
      </c>
      <c r="N63" s="10">
        <f t="shared" si="2"/>
        <v>40635.208333333336</v>
      </c>
      <c r="O63" t="b">
        <v>0</v>
      </c>
      <c r="P63" t="b">
        <v>0</v>
      </c>
      <c r="Q63" t="s">
        <v>33</v>
      </c>
      <c r="R63" t="str">
        <f t="shared" si="5"/>
        <v>theater</v>
      </c>
      <c r="S63" t="str">
        <f t="shared" si="6"/>
        <v>plays</v>
      </c>
    </row>
    <row r="64" spans="1:19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4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10">
        <f t="shared" si="1"/>
        <v>42160.208333333328</v>
      </c>
      <c r="N64" s="10">
        <f t="shared" si="2"/>
        <v>42161.208333333328</v>
      </c>
      <c r="O64" t="b">
        <v>0</v>
      </c>
      <c r="P64" t="b">
        <v>0</v>
      </c>
      <c r="Q64" t="s">
        <v>28</v>
      </c>
      <c r="R64" t="str">
        <f t="shared" si="5"/>
        <v>technology</v>
      </c>
      <c r="S64" t="str">
        <f t="shared" si="6"/>
        <v>web</v>
      </c>
    </row>
    <row r="65" spans="1:19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4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10">
        <f t="shared" si="1"/>
        <v>42853.208333333328</v>
      </c>
      <c r="N65" s="10">
        <f t="shared" si="2"/>
        <v>42859.208333333328</v>
      </c>
      <c r="O65" t="b">
        <v>0</v>
      </c>
      <c r="P65" t="b">
        <v>0</v>
      </c>
      <c r="Q65" t="s">
        <v>33</v>
      </c>
      <c r="R65" t="str">
        <f t="shared" si="5"/>
        <v>theater</v>
      </c>
      <c r="S65" t="str">
        <f t="shared" si="6"/>
        <v>plays</v>
      </c>
    </row>
    <row r="66" spans="1:19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4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10">
        <f t="shared" si="1"/>
        <v>43283.208333333328</v>
      </c>
      <c r="N66" s="10">
        <f t="shared" si="2"/>
        <v>43298.208333333328</v>
      </c>
      <c r="O66" t="b">
        <v>0</v>
      </c>
      <c r="P66" t="b">
        <v>1</v>
      </c>
      <c r="Q66" t="s">
        <v>28</v>
      </c>
      <c r="R66" t="str">
        <f t="shared" si="5"/>
        <v>technology</v>
      </c>
      <c r="S66" t="str">
        <f t="shared" si="6"/>
        <v>web</v>
      </c>
    </row>
    <row r="67" spans="1:19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7">SUM(E67/D67)*100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10">
        <f t="shared" ref="M67:M130" si="8">(((K67/60)/60)/24)+DATE(1970,1,1)</f>
        <v>40570.25</v>
      </c>
      <c r="N67" s="10">
        <f t="shared" ref="N67:N130" si="9">(((L67/60)/60)/24)+DATE(1970,1,1)</f>
        <v>40577.25</v>
      </c>
      <c r="O67" t="b">
        <v>0</v>
      </c>
      <c r="P67" t="b">
        <v>0</v>
      </c>
      <c r="Q67" t="s">
        <v>33</v>
      </c>
      <c r="R67" t="str">
        <f t="shared" si="5"/>
        <v>theater</v>
      </c>
      <c r="S67" t="str">
        <f t="shared" si="6"/>
        <v>plays</v>
      </c>
    </row>
    <row r="68" spans="1:19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7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10">
        <f t="shared" si="8"/>
        <v>42102.208333333328</v>
      </c>
      <c r="N68" s="10">
        <f t="shared" si="9"/>
        <v>42107.208333333328</v>
      </c>
      <c r="O68" t="b">
        <v>0</v>
      </c>
      <c r="P68" t="b">
        <v>1</v>
      </c>
      <c r="Q68" t="s">
        <v>33</v>
      </c>
      <c r="R68" t="str">
        <f t="shared" si="5"/>
        <v>theater</v>
      </c>
      <c r="S68" t="str">
        <f t="shared" si="6"/>
        <v>plays</v>
      </c>
    </row>
    <row r="69" spans="1:19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7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10">
        <f t="shared" si="8"/>
        <v>40203.25</v>
      </c>
      <c r="N69" s="10">
        <f t="shared" si="9"/>
        <v>40208.25</v>
      </c>
      <c r="O69" t="b">
        <v>0</v>
      </c>
      <c r="P69" t="b">
        <v>1</v>
      </c>
      <c r="Q69" t="s">
        <v>65</v>
      </c>
      <c r="R69" t="str">
        <f t="shared" si="5"/>
        <v>technology</v>
      </c>
      <c r="S69" t="str">
        <f t="shared" si="6"/>
        <v>wearables</v>
      </c>
    </row>
    <row r="70" spans="1:19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10">
        <f t="shared" si="8"/>
        <v>42943.208333333328</v>
      </c>
      <c r="N70" s="10">
        <f t="shared" si="9"/>
        <v>42990.208333333328</v>
      </c>
      <c r="O70" t="b">
        <v>0</v>
      </c>
      <c r="P70" t="b">
        <v>1</v>
      </c>
      <c r="Q70" t="s">
        <v>33</v>
      </c>
      <c r="R70" t="str">
        <f t="shared" si="5"/>
        <v>theater</v>
      </c>
      <c r="S70" t="str">
        <f t="shared" si="6"/>
        <v>plays</v>
      </c>
    </row>
    <row r="71" spans="1:19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10">
        <f t="shared" si="8"/>
        <v>40531.25</v>
      </c>
      <c r="N71" s="10">
        <f t="shared" si="9"/>
        <v>40565.25</v>
      </c>
      <c r="O71" t="b">
        <v>0</v>
      </c>
      <c r="P71" t="b">
        <v>0</v>
      </c>
      <c r="Q71" t="s">
        <v>33</v>
      </c>
      <c r="R71" t="str">
        <f t="shared" ref="R71:R134" si="10">LEFT(Q71,SEARCH("/",Q71,1)-1)</f>
        <v>theater</v>
      </c>
      <c r="S71" t="str">
        <f t="shared" si="6"/>
        <v>plays</v>
      </c>
    </row>
    <row r="72" spans="1:19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10">
        <f t="shared" si="8"/>
        <v>40484.208333333336</v>
      </c>
      <c r="N72" s="10">
        <f t="shared" si="9"/>
        <v>40533.25</v>
      </c>
      <c r="O72" t="b">
        <v>0</v>
      </c>
      <c r="P72" t="b">
        <v>1</v>
      </c>
      <c r="Q72" t="s">
        <v>33</v>
      </c>
      <c r="R72" t="str">
        <f t="shared" si="10"/>
        <v>theater</v>
      </c>
      <c r="S72" t="str">
        <f t="shared" si="6"/>
        <v>plays</v>
      </c>
    </row>
    <row r="73" spans="1:19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10">
        <f t="shared" si="8"/>
        <v>43799.25</v>
      </c>
      <c r="N73" s="10">
        <f t="shared" si="9"/>
        <v>43803.25</v>
      </c>
      <c r="O73" t="b">
        <v>0</v>
      </c>
      <c r="P73" t="b">
        <v>0</v>
      </c>
      <c r="Q73" t="s">
        <v>33</v>
      </c>
      <c r="R73" t="str">
        <f t="shared" si="10"/>
        <v>theater</v>
      </c>
      <c r="S73" t="str">
        <f t="shared" si="6"/>
        <v>plays</v>
      </c>
    </row>
    <row r="74" spans="1:19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10">
        <f t="shared" si="8"/>
        <v>42186.208333333328</v>
      </c>
      <c r="N74" s="10">
        <f t="shared" si="9"/>
        <v>42222.208333333328</v>
      </c>
      <c r="O74" t="b">
        <v>0</v>
      </c>
      <c r="P74" t="b">
        <v>0</v>
      </c>
      <c r="Q74" t="s">
        <v>71</v>
      </c>
      <c r="R74" t="str">
        <f t="shared" si="10"/>
        <v>film &amp; video</v>
      </c>
      <c r="S74" t="str">
        <f t="shared" si="6"/>
        <v>animation</v>
      </c>
    </row>
    <row r="75" spans="1:19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10">
        <f t="shared" si="8"/>
        <v>42701.25</v>
      </c>
      <c r="N75" s="10">
        <f t="shared" si="9"/>
        <v>42704.25</v>
      </c>
      <c r="O75" t="b">
        <v>0</v>
      </c>
      <c r="P75" t="b">
        <v>0</v>
      </c>
      <c r="Q75" t="s">
        <v>159</v>
      </c>
      <c r="R75" t="str">
        <f t="shared" si="10"/>
        <v>music</v>
      </c>
      <c r="S75" t="str">
        <f t="shared" si="6"/>
        <v>jazz</v>
      </c>
    </row>
    <row r="76" spans="1:19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10">
        <f t="shared" si="8"/>
        <v>42456.208333333328</v>
      </c>
      <c r="N76" s="10">
        <f t="shared" si="9"/>
        <v>42457.208333333328</v>
      </c>
      <c r="O76" t="b">
        <v>0</v>
      </c>
      <c r="P76" t="b">
        <v>0</v>
      </c>
      <c r="Q76" t="s">
        <v>148</v>
      </c>
      <c r="R76" t="str">
        <f t="shared" si="10"/>
        <v>music</v>
      </c>
      <c r="S76" t="str">
        <f t="shared" si="6"/>
        <v>metal</v>
      </c>
    </row>
    <row r="77" spans="1:19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10">
        <f t="shared" si="8"/>
        <v>43296.208333333328</v>
      </c>
      <c r="N77" s="10">
        <f t="shared" si="9"/>
        <v>43304.208333333328</v>
      </c>
      <c r="O77" t="b">
        <v>0</v>
      </c>
      <c r="P77" t="b">
        <v>0</v>
      </c>
      <c r="Q77" t="s">
        <v>122</v>
      </c>
      <c r="R77" t="str">
        <f t="shared" si="10"/>
        <v>photography</v>
      </c>
      <c r="S77" t="str">
        <f t="shared" si="6"/>
        <v>photography books</v>
      </c>
    </row>
    <row r="78" spans="1:19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10">
        <f t="shared" si="8"/>
        <v>42027.25</v>
      </c>
      <c r="N78" s="10">
        <f t="shared" si="9"/>
        <v>42076.208333333328</v>
      </c>
      <c r="O78" t="b">
        <v>1</v>
      </c>
      <c r="P78" t="b">
        <v>1</v>
      </c>
      <c r="Q78" t="s">
        <v>33</v>
      </c>
      <c r="R78" t="str">
        <f t="shared" si="10"/>
        <v>theater</v>
      </c>
      <c r="S78" t="str">
        <f t="shared" si="6"/>
        <v>plays</v>
      </c>
    </row>
    <row r="79" spans="1:19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10">
        <f t="shared" si="8"/>
        <v>40448.208333333336</v>
      </c>
      <c r="N79" s="10">
        <f t="shared" si="9"/>
        <v>40462.208333333336</v>
      </c>
      <c r="O79" t="b">
        <v>0</v>
      </c>
      <c r="P79" t="b">
        <v>1</v>
      </c>
      <c r="Q79" t="s">
        <v>71</v>
      </c>
      <c r="R79" t="str">
        <f t="shared" si="10"/>
        <v>film &amp; video</v>
      </c>
      <c r="S79" t="str">
        <f t="shared" si="6"/>
        <v>animation</v>
      </c>
    </row>
    <row r="80" spans="1:19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10">
        <f t="shared" si="8"/>
        <v>43206.208333333328</v>
      </c>
      <c r="N80" s="10">
        <f t="shared" si="9"/>
        <v>43207.208333333328</v>
      </c>
      <c r="O80" t="b">
        <v>0</v>
      </c>
      <c r="P80" t="b">
        <v>0</v>
      </c>
      <c r="Q80" t="s">
        <v>206</v>
      </c>
      <c r="R80" t="str">
        <f t="shared" si="10"/>
        <v>publishing</v>
      </c>
      <c r="S80" t="str">
        <f t="shared" ref="S80:S143" si="11">RIGHT(Q80,LEN(Q80)-SEARCH("/",Q80,2))</f>
        <v>translations</v>
      </c>
    </row>
    <row r="81" spans="1:19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10">
        <f t="shared" si="8"/>
        <v>43267.208333333328</v>
      </c>
      <c r="N81" s="10">
        <f t="shared" si="9"/>
        <v>43272.208333333328</v>
      </c>
      <c r="O81" t="b">
        <v>0</v>
      </c>
      <c r="P81" t="b">
        <v>0</v>
      </c>
      <c r="Q81" t="s">
        <v>33</v>
      </c>
      <c r="R81" t="str">
        <f t="shared" si="10"/>
        <v>theater</v>
      </c>
      <c r="S81" t="str">
        <f t="shared" si="11"/>
        <v>plays</v>
      </c>
    </row>
    <row r="82" spans="1:19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10">
        <f t="shared" si="8"/>
        <v>42976.208333333328</v>
      </c>
      <c r="N82" s="10">
        <f t="shared" si="9"/>
        <v>43006.208333333328</v>
      </c>
      <c r="O82" t="b">
        <v>0</v>
      </c>
      <c r="P82" t="b">
        <v>0</v>
      </c>
      <c r="Q82" t="s">
        <v>89</v>
      </c>
      <c r="R82" t="str">
        <f t="shared" si="10"/>
        <v>games</v>
      </c>
      <c r="S82" t="str">
        <f t="shared" si="11"/>
        <v>video games</v>
      </c>
    </row>
    <row r="83" spans="1:19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10">
        <f t="shared" si="8"/>
        <v>43062.25</v>
      </c>
      <c r="N83" s="10">
        <f t="shared" si="9"/>
        <v>43087.25</v>
      </c>
      <c r="O83" t="b">
        <v>0</v>
      </c>
      <c r="P83" t="b">
        <v>0</v>
      </c>
      <c r="Q83" t="s">
        <v>23</v>
      </c>
      <c r="R83" t="str">
        <f t="shared" si="10"/>
        <v>music</v>
      </c>
      <c r="S83" t="str">
        <f t="shared" si="11"/>
        <v>rock</v>
      </c>
    </row>
    <row r="84" spans="1:19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10">
        <f t="shared" si="8"/>
        <v>43482.25</v>
      </c>
      <c r="N84" s="10">
        <f t="shared" si="9"/>
        <v>43489.25</v>
      </c>
      <c r="O84" t="b">
        <v>0</v>
      </c>
      <c r="P84" t="b">
        <v>1</v>
      </c>
      <c r="Q84" t="s">
        <v>89</v>
      </c>
      <c r="R84" t="str">
        <f t="shared" si="10"/>
        <v>games</v>
      </c>
      <c r="S84" t="str">
        <f t="shared" si="11"/>
        <v>video games</v>
      </c>
    </row>
    <row r="85" spans="1:19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10">
        <f t="shared" si="8"/>
        <v>42579.208333333328</v>
      </c>
      <c r="N85" s="10">
        <f t="shared" si="9"/>
        <v>42601.208333333328</v>
      </c>
      <c r="O85" t="b">
        <v>0</v>
      </c>
      <c r="P85" t="b">
        <v>0</v>
      </c>
      <c r="Q85" t="s">
        <v>50</v>
      </c>
      <c r="R85" t="str">
        <f t="shared" si="10"/>
        <v>music</v>
      </c>
      <c r="S85" t="str">
        <f t="shared" si="11"/>
        <v>electric music</v>
      </c>
    </row>
    <row r="86" spans="1:19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10">
        <f t="shared" si="8"/>
        <v>41118.208333333336</v>
      </c>
      <c r="N86" s="10">
        <f t="shared" si="9"/>
        <v>41128.208333333336</v>
      </c>
      <c r="O86" t="b">
        <v>0</v>
      </c>
      <c r="P86" t="b">
        <v>0</v>
      </c>
      <c r="Q86" t="s">
        <v>65</v>
      </c>
      <c r="R86" t="str">
        <f t="shared" si="10"/>
        <v>technology</v>
      </c>
      <c r="S86" t="str">
        <f t="shared" si="11"/>
        <v>wearables</v>
      </c>
    </row>
    <row r="87" spans="1:19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10">
        <f t="shared" si="8"/>
        <v>40797.208333333336</v>
      </c>
      <c r="N87" s="10">
        <f t="shared" si="9"/>
        <v>40805.208333333336</v>
      </c>
      <c r="O87" t="b">
        <v>0</v>
      </c>
      <c r="P87" t="b">
        <v>0</v>
      </c>
      <c r="Q87" t="s">
        <v>60</v>
      </c>
      <c r="R87" t="str">
        <f t="shared" si="10"/>
        <v>music</v>
      </c>
      <c r="S87" t="str">
        <f t="shared" si="11"/>
        <v>indie rock</v>
      </c>
    </row>
    <row r="88" spans="1:19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10">
        <f t="shared" si="8"/>
        <v>42128.208333333328</v>
      </c>
      <c r="N88" s="10">
        <f t="shared" si="9"/>
        <v>42141.208333333328</v>
      </c>
      <c r="O88" t="b">
        <v>1</v>
      </c>
      <c r="P88" t="b">
        <v>0</v>
      </c>
      <c r="Q88" t="s">
        <v>33</v>
      </c>
      <c r="R88" t="str">
        <f t="shared" si="10"/>
        <v>theater</v>
      </c>
      <c r="S88" t="str">
        <f t="shared" si="11"/>
        <v>plays</v>
      </c>
    </row>
    <row r="89" spans="1:19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10">
        <f t="shared" si="8"/>
        <v>40610.25</v>
      </c>
      <c r="N89" s="10">
        <f t="shared" si="9"/>
        <v>40621.208333333336</v>
      </c>
      <c r="O89" t="b">
        <v>0</v>
      </c>
      <c r="P89" t="b">
        <v>1</v>
      </c>
      <c r="Q89" t="s">
        <v>23</v>
      </c>
      <c r="R89" t="str">
        <f t="shared" si="10"/>
        <v>music</v>
      </c>
      <c r="S89" t="str">
        <f t="shared" si="11"/>
        <v>rock</v>
      </c>
    </row>
    <row r="90" spans="1:19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10">
        <f t="shared" si="8"/>
        <v>42110.208333333328</v>
      </c>
      <c r="N90" s="10">
        <f t="shared" si="9"/>
        <v>42132.208333333328</v>
      </c>
      <c r="O90" t="b">
        <v>0</v>
      </c>
      <c r="P90" t="b">
        <v>0</v>
      </c>
      <c r="Q90" t="s">
        <v>206</v>
      </c>
      <c r="R90" t="str">
        <f t="shared" si="10"/>
        <v>publishing</v>
      </c>
      <c r="S90" t="str">
        <f t="shared" si="11"/>
        <v>translations</v>
      </c>
    </row>
    <row r="91" spans="1:19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10">
        <f t="shared" si="8"/>
        <v>40283.208333333336</v>
      </c>
      <c r="N91" s="10">
        <f t="shared" si="9"/>
        <v>40285.208333333336</v>
      </c>
      <c r="O91" t="b">
        <v>0</v>
      </c>
      <c r="P91" t="b">
        <v>0</v>
      </c>
      <c r="Q91" t="s">
        <v>33</v>
      </c>
      <c r="R91" t="str">
        <f t="shared" si="10"/>
        <v>theater</v>
      </c>
      <c r="S91" t="str">
        <f t="shared" si="11"/>
        <v>plays</v>
      </c>
    </row>
    <row r="92" spans="1:19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10">
        <f t="shared" si="8"/>
        <v>42425.25</v>
      </c>
      <c r="N92" s="10">
        <f t="shared" si="9"/>
        <v>42425.25</v>
      </c>
      <c r="O92" t="b">
        <v>0</v>
      </c>
      <c r="P92" t="b">
        <v>1</v>
      </c>
      <c r="Q92" t="s">
        <v>33</v>
      </c>
      <c r="R92" t="str">
        <f t="shared" si="10"/>
        <v>theater</v>
      </c>
      <c r="S92" t="str">
        <f t="shared" si="11"/>
        <v>plays</v>
      </c>
    </row>
    <row r="93" spans="1:19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10">
        <f t="shared" si="8"/>
        <v>42588.208333333328</v>
      </c>
      <c r="N93" s="10">
        <f t="shared" si="9"/>
        <v>42616.208333333328</v>
      </c>
      <c r="O93" t="b">
        <v>0</v>
      </c>
      <c r="P93" t="b">
        <v>0</v>
      </c>
      <c r="Q93" t="s">
        <v>206</v>
      </c>
      <c r="R93" t="str">
        <f t="shared" si="10"/>
        <v>publishing</v>
      </c>
      <c r="S93" t="str">
        <f t="shared" si="11"/>
        <v>translations</v>
      </c>
    </row>
    <row r="94" spans="1:19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10">
        <f t="shared" si="8"/>
        <v>40352.208333333336</v>
      </c>
      <c r="N94" s="10">
        <f t="shared" si="9"/>
        <v>40353.208333333336</v>
      </c>
      <c r="O94" t="b">
        <v>0</v>
      </c>
      <c r="P94" t="b">
        <v>1</v>
      </c>
      <c r="Q94" t="s">
        <v>89</v>
      </c>
      <c r="R94" t="str">
        <f t="shared" si="10"/>
        <v>games</v>
      </c>
      <c r="S94" t="str">
        <f t="shared" si="11"/>
        <v>video games</v>
      </c>
    </row>
    <row r="95" spans="1:19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10">
        <f t="shared" si="8"/>
        <v>41202.208333333336</v>
      </c>
      <c r="N95" s="10">
        <f t="shared" si="9"/>
        <v>41206.208333333336</v>
      </c>
      <c r="O95" t="b">
        <v>0</v>
      </c>
      <c r="P95" t="b">
        <v>1</v>
      </c>
      <c r="Q95" t="s">
        <v>33</v>
      </c>
      <c r="R95" t="str">
        <f t="shared" si="10"/>
        <v>theater</v>
      </c>
      <c r="S95" t="str">
        <f t="shared" si="11"/>
        <v>plays</v>
      </c>
    </row>
    <row r="96" spans="1:19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10">
        <f t="shared" si="8"/>
        <v>43562.208333333328</v>
      </c>
      <c r="N96" s="10">
        <f t="shared" si="9"/>
        <v>43573.208333333328</v>
      </c>
      <c r="O96" t="b">
        <v>0</v>
      </c>
      <c r="P96" t="b">
        <v>0</v>
      </c>
      <c r="Q96" t="s">
        <v>28</v>
      </c>
      <c r="R96" t="str">
        <f t="shared" si="10"/>
        <v>technology</v>
      </c>
      <c r="S96" t="str">
        <f t="shared" si="11"/>
        <v>web</v>
      </c>
    </row>
    <row r="97" spans="1:19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10">
        <f t="shared" si="8"/>
        <v>43752.208333333328</v>
      </c>
      <c r="N97" s="10">
        <f t="shared" si="9"/>
        <v>43759.208333333328</v>
      </c>
      <c r="O97" t="b">
        <v>0</v>
      </c>
      <c r="P97" t="b">
        <v>0</v>
      </c>
      <c r="Q97" t="s">
        <v>42</v>
      </c>
      <c r="R97" t="str">
        <f t="shared" si="10"/>
        <v>film &amp; video</v>
      </c>
      <c r="S97" t="str">
        <f t="shared" si="11"/>
        <v>documentary</v>
      </c>
    </row>
    <row r="98" spans="1:19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10">
        <f t="shared" si="8"/>
        <v>40612.25</v>
      </c>
      <c r="N98" s="10">
        <f t="shared" si="9"/>
        <v>40625.208333333336</v>
      </c>
      <c r="O98" t="b">
        <v>0</v>
      </c>
      <c r="P98" t="b">
        <v>0</v>
      </c>
      <c r="Q98" t="s">
        <v>33</v>
      </c>
      <c r="R98" t="str">
        <f t="shared" si="10"/>
        <v>theater</v>
      </c>
      <c r="S98" t="str">
        <f t="shared" si="11"/>
        <v>plays</v>
      </c>
    </row>
    <row r="99" spans="1:19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10">
        <f t="shared" si="8"/>
        <v>42180.208333333328</v>
      </c>
      <c r="N99" s="10">
        <f t="shared" si="9"/>
        <v>42234.208333333328</v>
      </c>
      <c r="O99" t="b">
        <v>0</v>
      </c>
      <c r="P99" t="b">
        <v>0</v>
      </c>
      <c r="Q99" t="s">
        <v>17</v>
      </c>
      <c r="R99" t="str">
        <f t="shared" si="10"/>
        <v>food</v>
      </c>
      <c r="S99" t="str">
        <f t="shared" si="11"/>
        <v>food trucks</v>
      </c>
    </row>
    <row r="100" spans="1:19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10">
        <f t="shared" si="8"/>
        <v>42212.208333333328</v>
      </c>
      <c r="N100" s="10">
        <f t="shared" si="9"/>
        <v>42216.208333333328</v>
      </c>
      <c r="O100" t="b">
        <v>0</v>
      </c>
      <c r="P100" t="b">
        <v>0</v>
      </c>
      <c r="Q100" t="s">
        <v>89</v>
      </c>
      <c r="R100" t="str">
        <f t="shared" si="10"/>
        <v>games</v>
      </c>
      <c r="S100" t="str">
        <f t="shared" si="11"/>
        <v>video games</v>
      </c>
    </row>
    <row r="101" spans="1:19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10">
        <f t="shared" si="8"/>
        <v>41968.25</v>
      </c>
      <c r="N101" s="10">
        <f t="shared" si="9"/>
        <v>41997.25</v>
      </c>
      <c r="O101" t="b">
        <v>0</v>
      </c>
      <c r="P101" t="b">
        <v>0</v>
      </c>
      <c r="Q101" t="s">
        <v>33</v>
      </c>
      <c r="R101" t="str">
        <f t="shared" si="10"/>
        <v>theater</v>
      </c>
      <c r="S101" t="str">
        <f t="shared" si="11"/>
        <v>plays</v>
      </c>
    </row>
    <row r="102" spans="1:19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10">
        <f t="shared" si="8"/>
        <v>40835.208333333336</v>
      </c>
      <c r="N102" s="10">
        <f t="shared" si="9"/>
        <v>40853.208333333336</v>
      </c>
      <c r="O102" t="b">
        <v>0</v>
      </c>
      <c r="P102" t="b">
        <v>0</v>
      </c>
      <c r="Q102" t="s">
        <v>33</v>
      </c>
      <c r="R102" t="str">
        <f t="shared" si="10"/>
        <v>theater</v>
      </c>
      <c r="S102" t="str">
        <f t="shared" si="11"/>
        <v>plays</v>
      </c>
    </row>
    <row r="103" spans="1:19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10">
        <f t="shared" si="8"/>
        <v>42056.25</v>
      </c>
      <c r="N103" s="10">
        <f t="shared" si="9"/>
        <v>42063.25</v>
      </c>
      <c r="O103" t="b">
        <v>0</v>
      </c>
      <c r="P103" t="b">
        <v>1</v>
      </c>
      <c r="Q103" t="s">
        <v>50</v>
      </c>
      <c r="R103" t="str">
        <f t="shared" si="10"/>
        <v>music</v>
      </c>
      <c r="S103" t="str">
        <f t="shared" si="11"/>
        <v>electric music</v>
      </c>
    </row>
    <row r="104" spans="1:19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10">
        <f t="shared" si="8"/>
        <v>43234.208333333328</v>
      </c>
      <c r="N104" s="10">
        <f t="shared" si="9"/>
        <v>43241.208333333328</v>
      </c>
      <c r="O104" t="b">
        <v>0</v>
      </c>
      <c r="P104" t="b">
        <v>1</v>
      </c>
      <c r="Q104" t="s">
        <v>65</v>
      </c>
      <c r="R104" t="str">
        <f t="shared" si="10"/>
        <v>technology</v>
      </c>
      <c r="S104" t="str">
        <f t="shared" si="11"/>
        <v>wearables</v>
      </c>
    </row>
    <row r="105" spans="1:19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10">
        <f t="shared" si="8"/>
        <v>40475.208333333336</v>
      </c>
      <c r="N105" s="10">
        <f t="shared" si="9"/>
        <v>40484.208333333336</v>
      </c>
      <c r="O105" t="b">
        <v>0</v>
      </c>
      <c r="P105" t="b">
        <v>0</v>
      </c>
      <c r="Q105" t="s">
        <v>50</v>
      </c>
      <c r="R105" t="str">
        <f t="shared" si="10"/>
        <v>music</v>
      </c>
      <c r="S105" t="str">
        <f t="shared" si="11"/>
        <v>electric music</v>
      </c>
    </row>
    <row r="106" spans="1:19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10">
        <f t="shared" si="8"/>
        <v>42878.208333333328</v>
      </c>
      <c r="N106" s="10">
        <f t="shared" si="9"/>
        <v>42879.208333333328</v>
      </c>
      <c r="O106" t="b">
        <v>0</v>
      </c>
      <c r="P106" t="b">
        <v>0</v>
      </c>
      <c r="Q106" t="s">
        <v>60</v>
      </c>
      <c r="R106" t="str">
        <f t="shared" si="10"/>
        <v>music</v>
      </c>
      <c r="S106" t="str">
        <f t="shared" si="11"/>
        <v>indie rock</v>
      </c>
    </row>
    <row r="107" spans="1:19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10">
        <f t="shared" si="8"/>
        <v>41366.208333333336</v>
      </c>
      <c r="N107" s="10">
        <f t="shared" si="9"/>
        <v>41384.208333333336</v>
      </c>
      <c r="O107" t="b">
        <v>0</v>
      </c>
      <c r="P107" t="b">
        <v>0</v>
      </c>
      <c r="Q107" t="s">
        <v>28</v>
      </c>
      <c r="R107" t="str">
        <f t="shared" si="10"/>
        <v>technology</v>
      </c>
      <c r="S107" t="str">
        <f t="shared" si="11"/>
        <v>web</v>
      </c>
    </row>
    <row r="108" spans="1:19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10">
        <f t="shared" si="8"/>
        <v>43716.208333333328</v>
      </c>
      <c r="N108" s="10">
        <f t="shared" si="9"/>
        <v>43721.208333333328</v>
      </c>
      <c r="O108" t="b">
        <v>0</v>
      </c>
      <c r="P108" t="b">
        <v>0</v>
      </c>
      <c r="Q108" t="s">
        <v>33</v>
      </c>
      <c r="R108" t="str">
        <f t="shared" si="10"/>
        <v>theater</v>
      </c>
      <c r="S108" t="str">
        <f t="shared" si="11"/>
        <v>plays</v>
      </c>
    </row>
    <row r="109" spans="1:19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10">
        <f t="shared" si="8"/>
        <v>43213.208333333328</v>
      </c>
      <c r="N109" s="10">
        <f t="shared" si="9"/>
        <v>43230.208333333328</v>
      </c>
      <c r="O109" t="b">
        <v>0</v>
      </c>
      <c r="P109" t="b">
        <v>1</v>
      </c>
      <c r="Q109" t="s">
        <v>33</v>
      </c>
      <c r="R109" t="str">
        <f t="shared" si="10"/>
        <v>theater</v>
      </c>
      <c r="S109" t="str">
        <f t="shared" si="11"/>
        <v>plays</v>
      </c>
    </row>
    <row r="110" spans="1:19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10">
        <f t="shared" si="8"/>
        <v>41005.208333333336</v>
      </c>
      <c r="N110" s="10">
        <f t="shared" si="9"/>
        <v>41042.208333333336</v>
      </c>
      <c r="O110" t="b">
        <v>0</v>
      </c>
      <c r="P110" t="b">
        <v>0</v>
      </c>
      <c r="Q110" t="s">
        <v>42</v>
      </c>
      <c r="R110" t="str">
        <f t="shared" si="10"/>
        <v>film &amp; video</v>
      </c>
      <c r="S110" t="str">
        <f t="shared" si="11"/>
        <v>documentary</v>
      </c>
    </row>
    <row r="111" spans="1:19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10">
        <f t="shared" si="8"/>
        <v>41651.25</v>
      </c>
      <c r="N111" s="10">
        <f t="shared" si="9"/>
        <v>41653.25</v>
      </c>
      <c r="O111" t="b">
        <v>0</v>
      </c>
      <c r="P111" t="b">
        <v>0</v>
      </c>
      <c r="Q111" t="s">
        <v>269</v>
      </c>
      <c r="R111" t="str">
        <f t="shared" si="10"/>
        <v>film &amp; video</v>
      </c>
      <c r="S111" t="str">
        <f t="shared" si="11"/>
        <v>television</v>
      </c>
    </row>
    <row r="112" spans="1:19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10">
        <f t="shared" si="8"/>
        <v>43354.208333333328</v>
      </c>
      <c r="N112" s="10">
        <f t="shared" si="9"/>
        <v>43373.208333333328</v>
      </c>
      <c r="O112" t="b">
        <v>0</v>
      </c>
      <c r="P112" t="b">
        <v>0</v>
      </c>
      <c r="Q112" t="s">
        <v>17</v>
      </c>
      <c r="R112" t="str">
        <f t="shared" si="10"/>
        <v>food</v>
      </c>
      <c r="S112" t="str">
        <f t="shared" si="11"/>
        <v>food trucks</v>
      </c>
    </row>
    <row r="113" spans="1:19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10">
        <f t="shared" si="8"/>
        <v>41174.208333333336</v>
      </c>
      <c r="N113" s="10">
        <f t="shared" si="9"/>
        <v>41180.208333333336</v>
      </c>
      <c r="O113" t="b">
        <v>0</v>
      </c>
      <c r="P113" t="b">
        <v>0</v>
      </c>
      <c r="Q113" t="s">
        <v>133</v>
      </c>
      <c r="R113" t="str">
        <f t="shared" si="10"/>
        <v>publishing</v>
      </c>
      <c r="S113" t="str">
        <f t="shared" si="11"/>
        <v>radio &amp; podcasts</v>
      </c>
    </row>
    <row r="114" spans="1:19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10">
        <f t="shared" si="8"/>
        <v>41875.208333333336</v>
      </c>
      <c r="N114" s="10">
        <f t="shared" si="9"/>
        <v>41890.208333333336</v>
      </c>
      <c r="O114" t="b">
        <v>0</v>
      </c>
      <c r="P114" t="b">
        <v>0</v>
      </c>
      <c r="Q114" t="s">
        <v>28</v>
      </c>
      <c r="R114" t="str">
        <f t="shared" si="10"/>
        <v>technology</v>
      </c>
      <c r="S114" t="str">
        <f t="shared" si="11"/>
        <v>web</v>
      </c>
    </row>
    <row r="115" spans="1:19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10">
        <f t="shared" si="8"/>
        <v>42990.208333333328</v>
      </c>
      <c r="N115" s="10">
        <f t="shared" si="9"/>
        <v>42997.208333333328</v>
      </c>
      <c r="O115" t="b">
        <v>0</v>
      </c>
      <c r="P115" t="b">
        <v>0</v>
      </c>
      <c r="Q115" t="s">
        <v>17</v>
      </c>
      <c r="R115" t="str">
        <f t="shared" si="10"/>
        <v>food</v>
      </c>
      <c r="S115" t="str">
        <f t="shared" si="11"/>
        <v>food trucks</v>
      </c>
    </row>
    <row r="116" spans="1:19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10">
        <f t="shared" si="8"/>
        <v>43564.208333333328</v>
      </c>
      <c r="N116" s="10">
        <f t="shared" si="9"/>
        <v>43565.208333333328</v>
      </c>
      <c r="O116" t="b">
        <v>0</v>
      </c>
      <c r="P116" t="b">
        <v>1</v>
      </c>
      <c r="Q116" t="s">
        <v>65</v>
      </c>
      <c r="R116" t="str">
        <f t="shared" si="10"/>
        <v>technology</v>
      </c>
      <c r="S116" t="str">
        <f t="shared" si="11"/>
        <v>wearables</v>
      </c>
    </row>
    <row r="117" spans="1:19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10">
        <f t="shared" si="8"/>
        <v>43056.25</v>
      </c>
      <c r="N117" s="10">
        <f t="shared" si="9"/>
        <v>43091.25</v>
      </c>
      <c r="O117" t="b">
        <v>0</v>
      </c>
      <c r="P117" t="b">
        <v>0</v>
      </c>
      <c r="Q117" t="s">
        <v>119</v>
      </c>
      <c r="R117" t="str">
        <f t="shared" si="10"/>
        <v>publishing</v>
      </c>
      <c r="S117" t="str">
        <f t="shared" si="11"/>
        <v>fiction</v>
      </c>
    </row>
    <row r="118" spans="1:19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10">
        <f t="shared" si="8"/>
        <v>42265.208333333328</v>
      </c>
      <c r="N118" s="10">
        <f t="shared" si="9"/>
        <v>42266.208333333328</v>
      </c>
      <c r="O118" t="b">
        <v>0</v>
      </c>
      <c r="P118" t="b">
        <v>0</v>
      </c>
      <c r="Q118" t="s">
        <v>33</v>
      </c>
      <c r="R118" t="str">
        <f t="shared" si="10"/>
        <v>theater</v>
      </c>
      <c r="S118" t="str">
        <f t="shared" si="11"/>
        <v>plays</v>
      </c>
    </row>
    <row r="119" spans="1:19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10">
        <f t="shared" si="8"/>
        <v>40808.208333333336</v>
      </c>
      <c r="N119" s="10">
        <f t="shared" si="9"/>
        <v>40814.208333333336</v>
      </c>
      <c r="O119" t="b">
        <v>0</v>
      </c>
      <c r="P119" t="b">
        <v>0</v>
      </c>
      <c r="Q119" t="s">
        <v>269</v>
      </c>
      <c r="R119" t="str">
        <f t="shared" si="10"/>
        <v>film &amp; video</v>
      </c>
      <c r="S119" t="str">
        <f t="shared" si="11"/>
        <v>television</v>
      </c>
    </row>
    <row r="120" spans="1:19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10">
        <f t="shared" si="8"/>
        <v>41665.25</v>
      </c>
      <c r="N120" s="10">
        <f t="shared" si="9"/>
        <v>41671.25</v>
      </c>
      <c r="O120" t="b">
        <v>0</v>
      </c>
      <c r="P120" t="b">
        <v>0</v>
      </c>
      <c r="Q120" t="s">
        <v>122</v>
      </c>
      <c r="R120" t="str">
        <f t="shared" si="10"/>
        <v>photography</v>
      </c>
      <c r="S120" t="str">
        <f t="shared" si="11"/>
        <v>photography books</v>
      </c>
    </row>
    <row r="121" spans="1:19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10">
        <f t="shared" si="8"/>
        <v>41806.208333333336</v>
      </c>
      <c r="N121" s="10">
        <f t="shared" si="9"/>
        <v>41823.208333333336</v>
      </c>
      <c r="O121" t="b">
        <v>0</v>
      </c>
      <c r="P121" t="b">
        <v>1</v>
      </c>
      <c r="Q121" t="s">
        <v>42</v>
      </c>
      <c r="R121" t="str">
        <f t="shared" si="10"/>
        <v>film &amp; video</v>
      </c>
      <c r="S121" t="str">
        <f t="shared" si="11"/>
        <v>documentary</v>
      </c>
    </row>
    <row r="122" spans="1:19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10">
        <f t="shared" si="8"/>
        <v>42111.208333333328</v>
      </c>
      <c r="N122" s="10">
        <f t="shared" si="9"/>
        <v>42115.208333333328</v>
      </c>
      <c r="O122" t="b">
        <v>0</v>
      </c>
      <c r="P122" t="b">
        <v>1</v>
      </c>
      <c r="Q122" t="s">
        <v>292</v>
      </c>
      <c r="R122" t="str">
        <f t="shared" si="10"/>
        <v>games</v>
      </c>
      <c r="S122" t="str">
        <f t="shared" si="11"/>
        <v>mobile games</v>
      </c>
    </row>
    <row r="123" spans="1:19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10">
        <f t="shared" si="8"/>
        <v>41917.208333333336</v>
      </c>
      <c r="N123" s="10">
        <f t="shared" si="9"/>
        <v>41930.208333333336</v>
      </c>
      <c r="O123" t="b">
        <v>0</v>
      </c>
      <c r="P123" t="b">
        <v>0</v>
      </c>
      <c r="Q123" t="s">
        <v>89</v>
      </c>
      <c r="R123" t="str">
        <f t="shared" si="10"/>
        <v>games</v>
      </c>
      <c r="S123" t="str">
        <f t="shared" si="11"/>
        <v>video games</v>
      </c>
    </row>
    <row r="124" spans="1:19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10">
        <f t="shared" si="8"/>
        <v>41970.25</v>
      </c>
      <c r="N124" s="10">
        <f t="shared" si="9"/>
        <v>41997.25</v>
      </c>
      <c r="O124" t="b">
        <v>0</v>
      </c>
      <c r="P124" t="b">
        <v>0</v>
      </c>
      <c r="Q124" t="s">
        <v>119</v>
      </c>
      <c r="R124" t="str">
        <f t="shared" si="10"/>
        <v>publishing</v>
      </c>
      <c r="S124" t="str">
        <f t="shared" si="11"/>
        <v>fiction</v>
      </c>
    </row>
    <row r="125" spans="1:19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10">
        <f t="shared" si="8"/>
        <v>42332.25</v>
      </c>
      <c r="N125" s="10">
        <f t="shared" si="9"/>
        <v>42335.25</v>
      </c>
      <c r="O125" t="b">
        <v>1</v>
      </c>
      <c r="P125" t="b">
        <v>0</v>
      </c>
      <c r="Q125" t="s">
        <v>33</v>
      </c>
      <c r="R125" t="str">
        <f t="shared" si="10"/>
        <v>theater</v>
      </c>
      <c r="S125" t="str">
        <f t="shared" si="11"/>
        <v>plays</v>
      </c>
    </row>
    <row r="126" spans="1:19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10">
        <f t="shared" si="8"/>
        <v>43598.208333333328</v>
      </c>
      <c r="N126" s="10">
        <f t="shared" si="9"/>
        <v>43651.208333333328</v>
      </c>
      <c r="O126" t="b">
        <v>0</v>
      </c>
      <c r="P126" t="b">
        <v>0</v>
      </c>
      <c r="Q126" t="s">
        <v>122</v>
      </c>
      <c r="R126" t="str">
        <f t="shared" si="10"/>
        <v>photography</v>
      </c>
      <c r="S126" t="str">
        <f t="shared" si="11"/>
        <v>photography books</v>
      </c>
    </row>
    <row r="127" spans="1:19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10">
        <f t="shared" si="8"/>
        <v>43362.208333333328</v>
      </c>
      <c r="N127" s="10">
        <f t="shared" si="9"/>
        <v>43366.208333333328</v>
      </c>
      <c r="O127" t="b">
        <v>0</v>
      </c>
      <c r="P127" t="b">
        <v>0</v>
      </c>
      <c r="Q127" t="s">
        <v>33</v>
      </c>
      <c r="R127" t="str">
        <f t="shared" si="10"/>
        <v>theater</v>
      </c>
      <c r="S127" t="str">
        <f t="shared" si="11"/>
        <v>plays</v>
      </c>
    </row>
    <row r="128" spans="1:19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10">
        <f t="shared" si="8"/>
        <v>42596.208333333328</v>
      </c>
      <c r="N128" s="10">
        <f t="shared" si="9"/>
        <v>42624.208333333328</v>
      </c>
      <c r="O128" t="b">
        <v>0</v>
      </c>
      <c r="P128" t="b">
        <v>1</v>
      </c>
      <c r="Q128" t="s">
        <v>33</v>
      </c>
      <c r="R128" t="str">
        <f t="shared" si="10"/>
        <v>theater</v>
      </c>
      <c r="S128" t="str">
        <f t="shared" si="11"/>
        <v>plays</v>
      </c>
    </row>
    <row r="129" spans="1:19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10">
        <f t="shared" si="8"/>
        <v>40310.208333333336</v>
      </c>
      <c r="N129" s="10">
        <f t="shared" si="9"/>
        <v>40313.208333333336</v>
      </c>
      <c r="O129" t="b">
        <v>0</v>
      </c>
      <c r="P129" t="b">
        <v>0</v>
      </c>
      <c r="Q129" t="s">
        <v>33</v>
      </c>
      <c r="R129" t="str">
        <f t="shared" si="10"/>
        <v>theater</v>
      </c>
      <c r="S129" t="str">
        <f t="shared" si="11"/>
        <v>plays</v>
      </c>
    </row>
    <row r="130" spans="1:19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7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10">
        <f t="shared" si="8"/>
        <v>40417.208333333336</v>
      </c>
      <c r="N130" s="10">
        <f t="shared" si="9"/>
        <v>40430.208333333336</v>
      </c>
      <c r="O130" t="b">
        <v>0</v>
      </c>
      <c r="P130" t="b">
        <v>0</v>
      </c>
      <c r="Q130" t="s">
        <v>23</v>
      </c>
      <c r="R130" t="str">
        <f t="shared" si="10"/>
        <v>music</v>
      </c>
      <c r="S130" t="str">
        <f t="shared" si="11"/>
        <v>rock</v>
      </c>
    </row>
    <row r="131" spans="1:19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12">SUM(E131/D131)*100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10">
        <f t="shared" ref="M131:M194" si="13">(((K131/60)/60)/24)+DATE(1970,1,1)</f>
        <v>42038.25</v>
      </c>
      <c r="N131" s="10">
        <f t="shared" ref="N131:N194" si="14">(((L131/60)/60)/24)+DATE(1970,1,1)</f>
        <v>42063.25</v>
      </c>
      <c r="O131" t="b">
        <v>0</v>
      </c>
      <c r="P131" t="b">
        <v>0</v>
      </c>
      <c r="Q131" t="s">
        <v>17</v>
      </c>
      <c r="R131" t="str">
        <f t="shared" si="10"/>
        <v>food</v>
      </c>
      <c r="S131" t="str">
        <f t="shared" si="11"/>
        <v>food trucks</v>
      </c>
    </row>
    <row r="132" spans="1:19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12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10">
        <f t="shared" si="13"/>
        <v>40842.208333333336</v>
      </c>
      <c r="N132" s="10">
        <f t="shared" si="14"/>
        <v>40858.25</v>
      </c>
      <c r="O132" t="b">
        <v>0</v>
      </c>
      <c r="P132" t="b">
        <v>0</v>
      </c>
      <c r="Q132" t="s">
        <v>53</v>
      </c>
      <c r="R132" t="str">
        <f t="shared" si="10"/>
        <v>film &amp; video</v>
      </c>
      <c r="S132" t="str">
        <f t="shared" si="11"/>
        <v>drama</v>
      </c>
    </row>
    <row r="133" spans="1:19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2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10">
        <f t="shared" si="13"/>
        <v>41607.25</v>
      </c>
      <c r="N133" s="10">
        <f t="shared" si="14"/>
        <v>41620.25</v>
      </c>
      <c r="O133" t="b">
        <v>0</v>
      </c>
      <c r="P133" t="b">
        <v>0</v>
      </c>
      <c r="Q133" t="s">
        <v>28</v>
      </c>
      <c r="R133" t="str">
        <f t="shared" si="10"/>
        <v>technology</v>
      </c>
      <c r="S133" t="str">
        <f t="shared" si="11"/>
        <v>web</v>
      </c>
    </row>
    <row r="134" spans="1:19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2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10">
        <f t="shared" si="13"/>
        <v>43112.25</v>
      </c>
      <c r="N134" s="10">
        <f t="shared" si="14"/>
        <v>43128.25</v>
      </c>
      <c r="O134" t="b">
        <v>0</v>
      </c>
      <c r="P134" t="b">
        <v>1</v>
      </c>
      <c r="Q134" t="s">
        <v>33</v>
      </c>
      <c r="R134" t="str">
        <f t="shared" si="10"/>
        <v>theater</v>
      </c>
      <c r="S134" t="str">
        <f t="shared" si="11"/>
        <v>plays</v>
      </c>
    </row>
    <row r="135" spans="1:19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10">
        <f t="shared" si="13"/>
        <v>40767.208333333336</v>
      </c>
      <c r="N135" s="10">
        <f t="shared" si="14"/>
        <v>40789.208333333336</v>
      </c>
      <c r="O135" t="b">
        <v>0</v>
      </c>
      <c r="P135" t="b">
        <v>0</v>
      </c>
      <c r="Q135" t="s">
        <v>319</v>
      </c>
      <c r="R135" t="str">
        <f t="shared" ref="R135:R198" si="15">LEFT(Q135,SEARCH("/",Q135,1)-1)</f>
        <v>music</v>
      </c>
      <c r="S135" t="str">
        <f t="shared" si="11"/>
        <v>world music</v>
      </c>
    </row>
    <row r="136" spans="1:19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10">
        <f t="shared" si="13"/>
        <v>40713.208333333336</v>
      </c>
      <c r="N136" s="10">
        <f t="shared" si="14"/>
        <v>40762.208333333336</v>
      </c>
      <c r="O136" t="b">
        <v>0</v>
      </c>
      <c r="P136" t="b">
        <v>1</v>
      </c>
      <c r="Q136" t="s">
        <v>42</v>
      </c>
      <c r="R136" t="str">
        <f t="shared" si="15"/>
        <v>film &amp; video</v>
      </c>
      <c r="S136" t="str">
        <f t="shared" si="11"/>
        <v>documentary</v>
      </c>
    </row>
    <row r="137" spans="1:19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10">
        <f t="shared" si="13"/>
        <v>41340.25</v>
      </c>
      <c r="N137" s="10">
        <f t="shared" si="14"/>
        <v>41345.208333333336</v>
      </c>
      <c r="O137" t="b">
        <v>0</v>
      </c>
      <c r="P137" t="b">
        <v>1</v>
      </c>
      <c r="Q137" t="s">
        <v>33</v>
      </c>
      <c r="R137" t="str">
        <f t="shared" si="15"/>
        <v>theater</v>
      </c>
      <c r="S137" t="str">
        <f t="shared" si="11"/>
        <v>plays</v>
      </c>
    </row>
    <row r="138" spans="1:19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10">
        <f t="shared" si="13"/>
        <v>41797.208333333336</v>
      </c>
      <c r="N138" s="10">
        <f t="shared" si="14"/>
        <v>41809.208333333336</v>
      </c>
      <c r="O138" t="b">
        <v>0</v>
      </c>
      <c r="P138" t="b">
        <v>1</v>
      </c>
      <c r="Q138" t="s">
        <v>53</v>
      </c>
      <c r="R138" t="str">
        <f t="shared" si="15"/>
        <v>film &amp; video</v>
      </c>
      <c r="S138" t="str">
        <f t="shared" si="11"/>
        <v>drama</v>
      </c>
    </row>
    <row r="139" spans="1:19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10">
        <f t="shared" si="13"/>
        <v>40457.208333333336</v>
      </c>
      <c r="N139" s="10">
        <f t="shared" si="14"/>
        <v>40463.208333333336</v>
      </c>
      <c r="O139" t="b">
        <v>0</v>
      </c>
      <c r="P139" t="b">
        <v>0</v>
      </c>
      <c r="Q139" t="s">
        <v>68</v>
      </c>
      <c r="R139" t="str">
        <f t="shared" si="15"/>
        <v>publishing</v>
      </c>
      <c r="S139" t="str">
        <f t="shared" si="11"/>
        <v>nonfiction</v>
      </c>
    </row>
    <row r="140" spans="1:19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10">
        <f t="shared" si="13"/>
        <v>41180.208333333336</v>
      </c>
      <c r="N140" s="10">
        <f t="shared" si="14"/>
        <v>41186.208333333336</v>
      </c>
      <c r="O140" t="b">
        <v>0</v>
      </c>
      <c r="P140" t="b">
        <v>0</v>
      </c>
      <c r="Q140" t="s">
        <v>292</v>
      </c>
      <c r="R140" t="str">
        <f t="shared" si="15"/>
        <v>games</v>
      </c>
      <c r="S140" t="str">
        <f t="shared" si="11"/>
        <v>mobile games</v>
      </c>
    </row>
    <row r="141" spans="1:19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10">
        <f t="shared" si="13"/>
        <v>42115.208333333328</v>
      </c>
      <c r="N141" s="10">
        <f t="shared" si="14"/>
        <v>42131.208333333328</v>
      </c>
      <c r="O141" t="b">
        <v>0</v>
      </c>
      <c r="P141" t="b">
        <v>1</v>
      </c>
      <c r="Q141" t="s">
        <v>65</v>
      </c>
      <c r="R141" t="str">
        <f t="shared" si="15"/>
        <v>technology</v>
      </c>
      <c r="S141" t="str">
        <f t="shared" si="11"/>
        <v>wearables</v>
      </c>
    </row>
    <row r="142" spans="1:19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10">
        <f t="shared" si="13"/>
        <v>43156.25</v>
      </c>
      <c r="N142" s="10">
        <f t="shared" si="14"/>
        <v>43161.25</v>
      </c>
      <c r="O142" t="b">
        <v>0</v>
      </c>
      <c r="P142" t="b">
        <v>0</v>
      </c>
      <c r="Q142" t="s">
        <v>42</v>
      </c>
      <c r="R142" t="str">
        <f t="shared" si="15"/>
        <v>film &amp; video</v>
      </c>
      <c r="S142" t="str">
        <f t="shared" si="11"/>
        <v>documentary</v>
      </c>
    </row>
    <row r="143" spans="1:19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10">
        <f t="shared" si="13"/>
        <v>42167.208333333328</v>
      </c>
      <c r="N143" s="10">
        <f t="shared" si="14"/>
        <v>42173.208333333328</v>
      </c>
      <c r="O143" t="b">
        <v>0</v>
      </c>
      <c r="P143" t="b">
        <v>0</v>
      </c>
      <c r="Q143" t="s">
        <v>28</v>
      </c>
      <c r="R143" t="str">
        <f t="shared" si="15"/>
        <v>technology</v>
      </c>
      <c r="S143" t="str">
        <f t="shared" si="11"/>
        <v>web</v>
      </c>
    </row>
    <row r="144" spans="1:19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10">
        <f t="shared" si="13"/>
        <v>41005.208333333336</v>
      </c>
      <c r="N144" s="10">
        <f t="shared" si="14"/>
        <v>41046.208333333336</v>
      </c>
      <c r="O144" t="b">
        <v>0</v>
      </c>
      <c r="P144" t="b">
        <v>0</v>
      </c>
      <c r="Q144" t="s">
        <v>28</v>
      </c>
      <c r="R144" t="str">
        <f t="shared" si="15"/>
        <v>technology</v>
      </c>
      <c r="S144" t="str">
        <f t="shared" ref="S144:S207" si="16">RIGHT(Q144,LEN(Q144)-SEARCH("/",Q144,2))</f>
        <v>web</v>
      </c>
    </row>
    <row r="145" spans="1:19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10">
        <f t="shared" si="13"/>
        <v>40357.208333333336</v>
      </c>
      <c r="N145" s="10">
        <f t="shared" si="14"/>
        <v>40377.208333333336</v>
      </c>
      <c r="O145" t="b">
        <v>0</v>
      </c>
      <c r="P145" t="b">
        <v>0</v>
      </c>
      <c r="Q145" t="s">
        <v>60</v>
      </c>
      <c r="R145" t="str">
        <f t="shared" si="15"/>
        <v>music</v>
      </c>
      <c r="S145" t="str">
        <f t="shared" si="16"/>
        <v>indie rock</v>
      </c>
    </row>
    <row r="146" spans="1:19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10">
        <f t="shared" si="13"/>
        <v>43633.208333333328</v>
      </c>
      <c r="N146" s="10">
        <f t="shared" si="14"/>
        <v>43641.208333333328</v>
      </c>
      <c r="O146" t="b">
        <v>0</v>
      </c>
      <c r="P146" t="b">
        <v>0</v>
      </c>
      <c r="Q146" t="s">
        <v>33</v>
      </c>
      <c r="R146" t="str">
        <f t="shared" si="15"/>
        <v>theater</v>
      </c>
      <c r="S146" t="str">
        <f t="shared" si="16"/>
        <v>plays</v>
      </c>
    </row>
    <row r="147" spans="1:19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10">
        <f t="shared" si="13"/>
        <v>41889.208333333336</v>
      </c>
      <c r="N147" s="10">
        <f t="shared" si="14"/>
        <v>41894.208333333336</v>
      </c>
      <c r="O147" t="b">
        <v>0</v>
      </c>
      <c r="P147" t="b">
        <v>0</v>
      </c>
      <c r="Q147" t="s">
        <v>65</v>
      </c>
      <c r="R147" t="str">
        <f t="shared" si="15"/>
        <v>technology</v>
      </c>
      <c r="S147" t="str">
        <f t="shared" si="16"/>
        <v>wearables</v>
      </c>
    </row>
    <row r="148" spans="1:19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10">
        <f t="shared" si="13"/>
        <v>40855.25</v>
      </c>
      <c r="N148" s="10">
        <f t="shared" si="14"/>
        <v>40875.25</v>
      </c>
      <c r="O148" t="b">
        <v>0</v>
      </c>
      <c r="P148" t="b">
        <v>0</v>
      </c>
      <c r="Q148" t="s">
        <v>33</v>
      </c>
      <c r="R148" t="str">
        <f t="shared" si="15"/>
        <v>theater</v>
      </c>
      <c r="S148" t="str">
        <f t="shared" si="16"/>
        <v>plays</v>
      </c>
    </row>
    <row r="149" spans="1:19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10">
        <f t="shared" si="13"/>
        <v>42534.208333333328</v>
      </c>
      <c r="N149" s="10">
        <f t="shared" si="14"/>
        <v>42540.208333333328</v>
      </c>
      <c r="O149" t="b">
        <v>0</v>
      </c>
      <c r="P149" t="b">
        <v>1</v>
      </c>
      <c r="Q149" t="s">
        <v>33</v>
      </c>
      <c r="R149" t="str">
        <f t="shared" si="15"/>
        <v>theater</v>
      </c>
      <c r="S149" t="str">
        <f t="shared" si="16"/>
        <v>plays</v>
      </c>
    </row>
    <row r="150" spans="1:19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10">
        <f t="shared" si="13"/>
        <v>42941.208333333328</v>
      </c>
      <c r="N150" s="10">
        <f t="shared" si="14"/>
        <v>42950.208333333328</v>
      </c>
      <c r="O150" t="b">
        <v>0</v>
      </c>
      <c r="P150" t="b">
        <v>0</v>
      </c>
      <c r="Q150" t="s">
        <v>65</v>
      </c>
      <c r="R150" t="str">
        <f t="shared" si="15"/>
        <v>technology</v>
      </c>
      <c r="S150" t="str">
        <f t="shared" si="16"/>
        <v>wearables</v>
      </c>
    </row>
    <row r="151" spans="1:19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10">
        <f t="shared" si="13"/>
        <v>41275.25</v>
      </c>
      <c r="N151" s="10">
        <f t="shared" si="14"/>
        <v>41327.25</v>
      </c>
      <c r="O151" t="b">
        <v>0</v>
      </c>
      <c r="P151" t="b">
        <v>0</v>
      </c>
      <c r="Q151" t="s">
        <v>60</v>
      </c>
      <c r="R151" t="str">
        <f t="shared" si="15"/>
        <v>music</v>
      </c>
      <c r="S151" t="str">
        <f t="shared" si="16"/>
        <v>indie rock</v>
      </c>
    </row>
    <row r="152" spans="1:19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10">
        <f t="shared" si="13"/>
        <v>43450.25</v>
      </c>
      <c r="N152" s="10">
        <f t="shared" si="14"/>
        <v>43451.25</v>
      </c>
      <c r="O152" t="b">
        <v>0</v>
      </c>
      <c r="P152" t="b">
        <v>0</v>
      </c>
      <c r="Q152" t="s">
        <v>23</v>
      </c>
      <c r="R152" t="str">
        <f t="shared" si="15"/>
        <v>music</v>
      </c>
      <c r="S152" t="str">
        <f t="shared" si="16"/>
        <v>rock</v>
      </c>
    </row>
    <row r="153" spans="1:19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10">
        <f t="shared" si="13"/>
        <v>41799.208333333336</v>
      </c>
      <c r="N153" s="10">
        <f t="shared" si="14"/>
        <v>41850.208333333336</v>
      </c>
      <c r="O153" t="b">
        <v>0</v>
      </c>
      <c r="P153" t="b">
        <v>0</v>
      </c>
      <c r="Q153" t="s">
        <v>50</v>
      </c>
      <c r="R153" t="str">
        <f t="shared" si="15"/>
        <v>music</v>
      </c>
      <c r="S153" t="str">
        <f t="shared" si="16"/>
        <v>electric music</v>
      </c>
    </row>
    <row r="154" spans="1:19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10">
        <f t="shared" si="13"/>
        <v>42783.25</v>
      </c>
      <c r="N154" s="10">
        <f t="shared" si="14"/>
        <v>42790.25</v>
      </c>
      <c r="O154" t="b">
        <v>0</v>
      </c>
      <c r="P154" t="b">
        <v>0</v>
      </c>
      <c r="Q154" t="s">
        <v>60</v>
      </c>
      <c r="R154" t="str">
        <f t="shared" si="15"/>
        <v>music</v>
      </c>
      <c r="S154" t="str">
        <f t="shared" si="16"/>
        <v>indie rock</v>
      </c>
    </row>
    <row r="155" spans="1:19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10">
        <f t="shared" si="13"/>
        <v>41201.208333333336</v>
      </c>
      <c r="N155" s="10">
        <f t="shared" si="14"/>
        <v>41207.208333333336</v>
      </c>
      <c r="O155" t="b">
        <v>0</v>
      </c>
      <c r="P155" t="b">
        <v>0</v>
      </c>
      <c r="Q155" t="s">
        <v>33</v>
      </c>
      <c r="R155" t="str">
        <f t="shared" si="15"/>
        <v>theater</v>
      </c>
      <c r="S155" t="str">
        <f t="shared" si="16"/>
        <v>plays</v>
      </c>
    </row>
    <row r="156" spans="1:19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10">
        <f t="shared" si="13"/>
        <v>42502.208333333328</v>
      </c>
      <c r="N156" s="10">
        <f t="shared" si="14"/>
        <v>42525.208333333328</v>
      </c>
      <c r="O156" t="b">
        <v>0</v>
      </c>
      <c r="P156" t="b">
        <v>1</v>
      </c>
      <c r="Q156" t="s">
        <v>60</v>
      </c>
      <c r="R156" t="str">
        <f t="shared" si="15"/>
        <v>music</v>
      </c>
      <c r="S156" t="str">
        <f t="shared" si="16"/>
        <v>indie rock</v>
      </c>
    </row>
    <row r="157" spans="1:19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10">
        <f t="shared" si="13"/>
        <v>40262.208333333336</v>
      </c>
      <c r="N157" s="10">
        <f t="shared" si="14"/>
        <v>40277.208333333336</v>
      </c>
      <c r="O157" t="b">
        <v>0</v>
      </c>
      <c r="P157" t="b">
        <v>0</v>
      </c>
      <c r="Q157" t="s">
        <v>33</v>
      </c>
      <c r="R157" t="str">
        <f t="shared" si="15"/>
        <v>theater</v>
      </c>
      <c r="S157" t="str">
        <f t="shared" si="16"/>
        <v>plays</v>
      </c>
    </row>
    <row r="158" spans="1:19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10">
        <f t="shared" si="13"/>
        <v>43743.208333333328</v>
      </c>
      <c r="N158" s="10">
        <f t="shared" si="14"/>
        <v>43767.208333333328</v>
      </c>
      <c r="O158" t="b">
        <v>0</v>
      </c>
      <c r="P158" t="b">
        <v>0</v>
      </c>
      <c r="Q158" t="s">
        <v>23</v>
      </c>
      <c r="R158" t="str">
        <f t="shared" si="15"/>
        <v>music</v>
      </c>
      <c r="S158" t="str">
        <f t="shared" si="16"/>
        <v>rock</v>
      </c>
    </row>
    <row r="159" spans="1:19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10">
        <f t="shared" si="13"/>
        <v>41638.25</v>
      </c>
      <c r="N159" s="10">
        <f t="shared" si="14"/>
        <v>41650.25</v>
      </c>
      <c r="O159" t="b">
        <v>0</v>
      </c>
      <c r="P159" t="b">
        <v>0</v>
      </c>
      <c r="Q159" t="s">
        <v>122</v>
      </c>
      <c r="R159" t="str">
        <f t="shared" si="15"/>
        <v>photography</v>
      </c>
      <c r="S159" t="str">
        <f t="shared" si="16"/>
        <v>photography books</v>
      </c>
    </row>
    <row r="160" spans="1:19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10">
        <f t="shared" si="13"/>
        <v>42346.25</v>
      </c>
      <c r="N160" s="10">
        <f t="shared" si="14"/>
        <v>42347.25</v>
      </c>
      <c r="O160" t="b">
        <v>0</v>
      </c>
      <c r="P160" t="b">
        <v>0</v>
      </c>
      <c r="Q160" t="s">
        <v>23</v>
      </c>
      <c r="R160" t="str">
        <f t="shared" si="15"/>
        <v>music</v>
      </c>
      <c r="S160" t="str">
        <f t="shared" si="16"/>
        <v>rock</v>
      </c>
    </row>
    <row r="161" spans="1:19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10">
        <f t="shared" si="13"/>
        <v>43551.208333333328</v>
      </c>
      <c r="N161" s="10">
        <f t="shared" si="14"/>
        <v>43569.208333333328</v>
      </c>
      <c r="O161" t="b">
        <v>0</v>
      </c>
      <c r="P161" t="b">
        <v>1</v>
      </c>
      <c r="Q161" t="s">
        <v>33</v>
      </c>
      <c r="R161" t="str">
        <f t="shared" si="15"/>
        <v>theater</v>
      </c>
      <c r="S161" t="str">
        <f t="shared" si="16"/>
        <v>plays</v>
      </c>
    </row>
    <row r="162" spans="1:19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10">
        <f t="shared" si="13"/>
        <v>43582.208333333328</v>
      </c>
      <c r="N162" s="10">
        <f t="shared" si="14"/>
        <v>43598.208333333328</v>
      </c>
      <c r="O162" t="b">
        <v>0</v>
      </c>
      <c r="P162" t="b">
        <v>0</v>
      </c>
      <c r="Q162" t="s">
        <v>65</v>
      </c>
      <c r="R162" t="str">
        <f t="shared" si="15"/>
        <v>technology</v>
      </c>
      <c r="S162" t="str">
        <f t="shared" si="16"/>
        <v>wearables</v>
      </c>
    </row>
    <row r="163" spans="1:19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10">
        <f t="shared" si="13"/>
        <v>42270.208333333328</v>
      </c>
      <c r="N163" s="10">
        <f t="shared" si="14"/>
        <v>42276.208333333328</v>
      </c>
      <c r="O163" t="b">
        <v>0</v>
      </c>
      <c r="P163" t="b">
        <v>1</v>
      </c>
      <c r="Q163" t="s">
        <v>28</v>
      </c>
      <c r="R163" t="str">
        <f t="shared" si="15"/>
        <v>technology</v>
      </c>
      <c r="S163" t="str">
        <f t="shared" si="16"/>
        <v>web</v>
      </c>
    </row>
    <row r="164" spans="1:19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10">
        <f t="shared" si="13"/>
        <v>43442.25</v>
      </c>
      <c r="N164" s="10">
        <f t="shared" si="14"/>
        <v>43472.25</v>
      </c>
      <c r="O164" t="b">
        <v>0</v>
      </c>
      <c r="P164" t="b">
        <v>0</v>
      </c>
      <c r="Q164" t="s">
        <v>23</v>
      </c>
      <c r="R164" t="str">
        <f t="shared" si="15"/>
        <v>music</v>
      </c>
      <c r="S164" t="str">
        <f t="shared" si="16"/>
        <v>rock</v>
      </c>
    </row>
    <row r="165" spans="1:19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10">
        <f t="shared" si="13"/>
        <v>43028.208333333328</v>
      </c>
      <c r="N165" s="10">
        <f t="shared" si="14"/>
        <v>43077.25</v>
      </c>
      <c r="O165" t="b">
        <v>0</v>
      </c>
      <c r="P165" t="b">
        <v>1</v>
      </c>
      <c r="Q165" t="s">
        <v>122</v>
      </c>
      <c r="R165" t="str">
        <f t="shared" si="15"/>
        <v>photography</v>
      </c>
      <c r="S165" t="str">
        <f t="shared" si="16"/>
        <v>photography books</v>
      </c>
    </row>
    <row r="166" spans="1:19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10">
        <f t="shared" si="13"/>
        <v>43016.208333333328</v>
      </c>
      <c r="N166" s="10">
        <f t="shared" si="14"/>
        <v>43017.208333333328</v>
      </c>
      <c r="O166" t="b">
        <v>0</v>
      </c>
      <c r="P166" t="b">
        <v>0</v>
      </c>
      <c r="Q166" t="s">
        <v>33</v>
      </c>
      <c r="R166" t="str">
        <f t="shared" si="15"/>
        <v>theater</v>
      </c>
      <c r="S166" t="str">
        <f t="shared" si="16"/>
        <v>plays</v>
      </c>
    </row>
    <row r="167" spans="1:19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10">
        <f t="shared" si="13"/>
        <v>42948.208333333328</v>
      </c>
      <c r="N167" s="10">
        <f t="shared" si="14"/>
        <v>42980.208333333328</v>
      </c>
      <c r="O167" t="b">
        <v>0</v>
      </c>
      <c r="P167" t="b">
        <v>0</v>
      </c>
      <c r="Q167" t="s">
        <v>28</v>
      </c>
      <c r="R167" t="str">
        <f t="shared" si="15"/>
        <v>technology</v>
      </c>
      <c r="S167" t="str">
        <f t="shared" si="16"/>
        <v>web</v>
      </c>
    </row>
    <row r="168" spans="1:19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10">
        <f t="shared" si="13"/>
        <v>40534.25</v>
      </c>
      <c r="N168" s="10">
        <f t="shared" si="14"/>
        <v>40538.25</v>
      </c>
      <c r="O168" t="b">
        <v>0</v>
      </c>
      <c r="P168" t="b">
        <v>0</v>
      </c>
      <c r="Q168" t="s">
        <v>122</v>
      </c>
      <c r="R168" t="str">
        <f t="shared" si="15"/>
        <v>photography</v>
      </c>
      <c r="S168" t="str">
        <f t="shared" si="16"/>
        <v>photography books</v>
      </c>
    </row>
    <row r="169" spans="1:19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10">
        <f t="shared" si="13"/>
        <v>41435.208333333336</v>
      </c>
      <c r="N169" s="10">
        <f t="shared" si="14"/>
        <v>41445.208333333336</v>
      </c>
      <c r="O169" t="b">
        <v>0</v>
      </c>
      <c r="P169" t="b">
        <v>0</v>
      </c>
      <c r="Q169" t="s">
        <v>33</v>
      </c>
      <c r="R169" t="str">
        <f t="shared" si="15"/>
        <v>theater</v>
      </c>
      <c r="S169" t="str">
        <f t="shared" si="16"/>
        <v>plays</v>
      </c>
    </row>
    <row r="170" spans="1:19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10">
        <f t="shared" si="13"/>
        <v>43518.25</v>
      </c>
      <c r="N170" s="10">
        <f t="shared" si="14"/>
        <v>43541.208333333328</v>
      </c>
      <c r="O170" t="b">
        <v>0</v>
      </c>
      <c r="P170" t="b">
        <v>1</v>
      </c>
      <c r="Q170" t="s">
        <v>60</v>
      </c>
      <c r="R170" t="str">
        <f t="shared" si="15"/>
        <v>music</v>
      </c>
      <c r="S170" t="str">
        <f t="shared" si="16"/>
        <v>indie rock</v>
      </c>
    </row>
    <row r="171" spans="1:19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10">
        <f t="shared" si="13"/>
        <v>41077.208333333336</v>
      </c>
      <c r="N171" s="10">
        <f t="shared" si="14"/>
        <v>41105.208333333336</v>
      </c>
      <c r="O171" t="b">
        <v>0</v>
      </c>
      <c r="P171" t="b">
        <v>1</v>
      </c>
      <c r="Q171" t="s">
        <v>100</v>
      </c>
      <c r="R171" t="str">
        <f t="shared" si="15"/>
        <v>film &amp; video</v>
      </c>
      <c r="S171" t="str">
        <f t="shared" si="16"/>
        <v>shorts</v>
      </c>
    </row>
    <row r="172" spans="1:19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10">
        <f t="shared" si="13"/>
        <v>42950.208333333328</v>
      </c>
      <c r="N172" s="10">
        <f t="shared" si="14"/>
        <v>42957.208333333328</v>
      </c>
      <c r="O172" t="b">
        <v>0</v>
      </c>
      <c r="P172" t="b">
        <v>0</v>
      </c>
      <c r="Q172" t="s">
        <v>60</v>
      </c>
      <c r="R172" t="str">
        <f t="shared" si="15"/>
        <v>music</v>
      </c>
      <c r="S172" t="str">
        <f t="shared" si="16"/>
        <v>indie rock</v>
      </c>
    </row>
    <row r="173" spans="1:19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10">
        <f t="shared" si="13"/>
        <v>41718.208333333336</v>
      </c>
      <c r="N173" s="10">
        <f t="shared" si="14"/>
        <v>41740.208333333336</v>
      </c>
      <c r="O173" t="b">
        <v>0</v>
      </c>
      <c r="P173" t="b">
        <v>0</v>
      </c>
      <c r="Q173" t="s">
        <v>206</v>
      </c>
      <c r="R173" t="str">
        <f t="shared" si="15"/>
        <v>publishing</v>
      </c>
      <c r="S173" t="str">
        <f t="shared" si="16"/>
        <v>translations</v>
      </c>
    </row>
    <row r="174" spans="1:19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10">
        <f t="shared" si="13"/>
        <v>41839.208333333336</v>
      </c>
      <c r="N174" s="10">
        <f t="shared" si="14"/>
        <v>41854.208333333336</v>
      </c>
      <c r="O174" t="b">
        <v>0</v>
      </c>
      <c r="P174" t="b">
        <v>1</v>
      </c>
      <c r="Q174" t="s">
        <v>42</v>
      </c>
      <c r="R174" t="str">
        <f t="shared" si="15"/>
        <v>film &amp; video</v>
      </c>
      <c r="S174" t="str">
        <f t="shared" si="16"/>
        <v>documentary</v>
      </c>
    </row>
    <row r="175" spans="1:19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10">
        <f t="shared" si="13"/>
        <v>41412.208333333336</v>
      </c>
      <c r="N175" s="10">
        <f t="shared" si="14"/>
        <v>41418.208333333336</v>
      </c>
      <c r="O175" t="b">
        <v>0</v>
      </c>
      <c r="P175" t="b">
        <v>0</v>
      </c>
      <c r="Q175" t="s">
        <v>33</v>
      </c>
      <c r="R175" t="str">
        <f t="shared" si="15"/>
        <v>theater</v>
      </c>
      <c r="S175" t="str">
        <f t="shared" si="16"/>
        <v>plays</v>
      </c>
    </row>
    <row r="176" spans="1:19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10">
        <f t="shared" si="13"/>
        <v>42282.208333333328</v>
      </c>
      <c r="N176" s="10">
        <f t="shared" si="14"/>
        <v>42283.208333333328</v>
      </c>
      <c r="O176" t="b">
        <v>0</v>
      </c>
      <c r="P176" t="b">
        <v>1</v>
      </c>
      <c r="Q176" t="s">
        <v>65</v>
      </c>
      <c r="R176" t="str">
        <f t="shared" si="15"/>
        <v>technology</v>
      </c>
      <c r="S176" t="str">
        <f t="shared" si="16"/>
        <v>wearables</v>
      </c>
    </row>
    <row r="177" spans="1:19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10">
        <f t="shared" si="13"/>
        <v>42613.208333333328</v>
      </c>
      <c r="N177" s="10">
        <f t="shared" si="14"/>
        <v>42632.208333333328</v>
      </c>
      <c r="O177" t="b">
        <v>0</v>
      </c>
      <c r="P177" t="b">
        <v>0</v>
      </c>
      <c r="Q177" t="s">
        <v>33</v>
      </c>
      <c r="R177" t="str">
        <f t="shared" si="15"/>
        <v>theater</v>
      </c>
      <c r="S177" t="str">
        <f t="shared" si="16"/>
        <v>plays</v>
      </c>
    </row>
    <row r="178" spans="1:19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10">
        <f t="shared" si="13"/>
        <v>42616.208333333328</v>
      </c>
      <c r="N178" s="10">
        <f t="shared" si="14"/>
        <v>42625.208333333328</v>
      </c>
      <c r="O178" t="b">
        <v>0</v>
      </c>
      <c r="P178" t="b">
        <v>0</v>
      </c>
      <c r="Q178" t="s">
        <v>33</v>
      </c>
      <c r="R178" t="str">
        <f t="shared" si="15"/>
        <v>theater</v>
      </c>
      <c r="S178" t="str">
        <f t="shared" si="16"/>
        <v>plays</v>
      </c>
    </row>
    <row r="179" spans="1:19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10">
        <f t="shared" si="13"/>
        <v>40497.25</v>
      </c>
      <c r="N179" s="10">
        <f t="shared" si="14"/>
        <v>40522.25</v>
      </c>
      <c r="O179" t="b">
        <v>0</v>
      </c>
      <c r="P179" t="b">
        <v>0</v>
      </c>
      <c r="Q179" t="s">
        <v>33</v>
      </c>
      <c r="R179" t="str">
        <f t="shared" si="15"/>
        <v>theater</v>
      </c>
      <c r="S179" t="str">
        <f t="shared" si="16"/>
        <v>plays</v>
      </c>
    </row>
    <row r="180" spans="1:19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10">
        <f t="shared" si="13"/>
        <v>42999.208333333328</v>
      </c>
      <c r="N180" s="10">
        <f t="shared" si="14"/>
        <v>43008.208333333328</v>
      </c>
      <c r="O180" t="b">
        <v>0</v>
      </c>
      <c r="P180" t="b">
        <v>0</v>
      </c>
      <c r="Q180" t="s">
        <v>17</v>
      </c>
      <c r="R180" t="str">
        <f t="shared" si="15"/>
        <v>food</v>
      </c>
      <c r="S180" t="str">
        <f t="shared" si="16"/>
        <v>food trucks</v>
      </c>
    </row>
    <row r="181" spans="1:19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10">
        <f t="shared" si="13"/>
        <v>41350.208333333336</v>
      </c>
      <c r="N181" s="10">
        <f t="shared" si="14"/>
        <v>41351.208333333336</v>
      </c>
      <c r="O181" t="b">
        <v>0</v>
      </c>
      <c r="P181" t="b">
        <v>1</v>
      </c>
      <c r="Q181" t="s">
        <v>33</v>
      </c>
      <c r="R181" t="str">
        <f t="shared" si="15"/>
        <v>theater</v>
      </c>
      <c r="S181" t="str">
        <f t="shared" si="16"/>
        <v>plays</v>
      </c>
    </row>
    <row r="182" spans="1:19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10">
        <f t="shared" si="13"/>
        <v>40259.208333333336</v>
      </c>
      <c r="N182" s="10">
        <f t="shared" si="14"/>
        <v>40264.208333333336</v>
      </c>
      <c r="O182" t="b">
        <v>0</v>
      </c>
      <c r="P182" t="b">
        <v>0</v>
      </c>
      <c r="Q182" t="s">
        <v>65</v>
      </c>
      <c r="R182" t="str">
        <f t="shared" si="15"/>
        <v>technology</v>
      </c>
      <c r="S182" t="str">
        <f t="shared" si="16"/>
        <v>wearables</v>
      </c>
    </row>
    <row r="183" spans="1:19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10">
        <f t="shared" si="13"/>
        <v>43012.208333333328</v>
      </c>
      <c r="N183" s="10">
        <f t="shared" si="14"/>
        <v>43030.208333333328</v>
      </c>
      <c r="O183" t="b">
        <v>0</v>
      </c>
      <c r="P183" t="b">
        <v>0</v>
      </c>
      <c r="Q183" t="s">
        <v>28</v>
      </c>
      <c r="R183" t="str">
        <f t="shared" si="15"/>
        <v>technology</v>
      </c>
      <c r="S183" t="str">
        <f t="shared" si="16"/>
        <v>web</v>
      </c>
    </row>
    <row r="184" spans="1:19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10">
        <f t="shared" si="13"/>
        <v>43631.208333333328</v>
      </c>
      <c r="N184" s="10">
        <f t="shared" si="14"/>
        <v>43647.208333333328</v>
      </c>
      <c r="O184" t="b">
        <v>0</v>
      </c>
      <c r="P184" t="b">
        <v>0</v>
      </c>
      <c r="Q184" t="s">
        <v>33</v>
      </c>
      <c r="R184" t="str">
        <f t="shared" si="15"/>
        <v>theater</v>
      </c>
      <c r="S184" t="str">
        <f t="shared" si="16"/>
        <v>plays</v>
      </c>
    </row>
    <row r="185" spans="1:19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10">
        <f t="shared" si="13"/>
        <v>40430.208333333336</v>
      </c>
      <c r="N185" s="10">
        <f t="shared" si="14"/>
        <v>40443.208333333336</v>
      </c>
      <c r="O185" t="b">
        <v>0</v>
      </c>
      <c r="P185" t="b">
        <v>0</v>
      </c>
      <c r="Q185" t="s">
        <v>23</v>
      </c>
      <c r="R185" t="str">
        <f t="shared" si="15"/>
        <v>music</v>
      </c>
      <c r="S185" t="str">
        <f t="shared" si="16"/>
        <v>rock</v>
      </c>
    </row>
    <row r="186" spans="1:19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10">
        <f t="shared" si="13"/>
        <v>43588.208333333328</v>
      </c>
      <c r="N186" s="10">
        <f t="shared" si="14"/>
        <v>43589.208333333328</v>
      </c>
      <c r="O186" t="b">
        <v>0</v>
      </c>
      <c r="P186" t="b">
        <v>0</v>
      </c>
      <c r="Q186" t="s">
        <v>33</v>
      </c>
      <c r="R186" t="str">
        <f t="shared" si="15"/>
        <v>theater</v>
      </c>
      <c r="S186" t="str">
        <f t="shared" si="16"/>
        <v>plays</v>
      </c>
    </row>
    <row r="187" spans="1:19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10">
        <f t="shared" si="13"/>
        <v>43233.208333333328</v>
      </c>
      <c r="N187" s="10">
        <f t="shared" si="14"/>
        <v>43244.208333333328</v>
      </c>
      <c r="O187" t="b">
        <v>0</v>
      </c>
      <c r="P187" t="b">
        <v>0</v>
      </c>
      <c r="Q187" t="s">
        <v>269</v>
      </c>
      <c r="R187" t="str">
        <f t="shared" si="15"/>
        <v>film &amp; video</v>
      </c>
      <c r="S187" t="str">
        <f t="shared" si="16"/>
        <v>television</v>
      </c>
    </row>
    <row r="188" spans="1:19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10">
        <f t="shared" si="13"/>
        <v>41782.208333333336</v>
      </c>
      <c r="N188" s="10">
        <f t="shared" si="14"/>
        <v>41797.208333333336</v>
      </c>
      <c r="O188" t="b">
        <v>0</v>
      </c>
      <c r="P188" t="b">
        <v>0</v>
      </c>
      <c r="Q188" t="s">
        <v>33</v>
      </c>
      <c r="R188" t="str">
        <f t="shared" si="15"/>
        <v>theater</v>
      </c>
      <c r="S188" t="str">
        <f t="shared" si="16"/>
        <v>plays</v>
      </c>
    </row>
    <row r="189" spans="1:19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10">
        <f t="shared" si="13"/>
        <v>41328.25</v>
      </c>
      <c r="N189" s="10">
        <f t="shared" si="14"/>
        <v>41356.208333333336</v>
      </c>
      <c r="O189" t="b">
        <v>0</v>
      </c>
      <c r="P189" t="b">
        <v>1</v>
      </c>
      <c r="Q189" t="s">
        <v>100</v>
      </c>
      <c r="R189" t="str">
        <f t="shared" si="15"/>
        <v>film &amp; video</v>
      </c>
      <c r="S189" t="str">
        <f t="shared" si="16"/>
        <v>shorts</v>
      </c>
    </row>
    <row r="190" spans="1:19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10">
        <f t="shared" si="13"/>
        <v>41975.25</v>
      </c>
      <c r="N190" s="10">
        <f t="shared" si="14"/>
        <v>41976.25</v>
      </c>
      <c r="O190" t="b">
        <v>0</v>
      </c>
      <c r="P190" t="b">
        <v>0</v>
      </c>
      <c r="Q190" t="s">
        <v>33</v>
      </c>
      <c r="R190" t="str">
        <f t="shared" si="15"/>
        <v>theater</v>
      </c>
      <c r="S190" t="str">
        <f t="shared" si="16"/>
        <v>plays</v>
      </c>
    </row>
    <row r="191" spans="1:19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10">
        <f t="shared" si="13"/>
        <v>42433.25</v>
      </c>
      <c r="N191" s="10">
        <f t="shared" si="14"/>
        <v>42433.25</v>
      </c>
      <c r="O191" t="b">
        <v>0</v>
      </c>
      <c r="P191" t="b">
        <v>0</v>
      </c>
      <c r="Q191" t="s">
        <v>33</v>
      </c>
      <c r="R191" t="str">
        <f t="shared" si="15"/>
        <v>theater</v>
      </c>
      <c r="S191" t="str">
        <f t="shared" si="16"/>
        <v>plays</v>
      </c>
    </row>
    <row r="192" spans="1:19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10">
        <f t="shared" si="13"/>
        <v>41429.208333333336</v>
      </c>
      <c r="N192" s="10">
        <f t="shared" si="14"/>
        <v>41430.208333333336</v>
      </c>
      <c r="O192" t="b">
        <v>0</v>
      </c>
      <c r="P192" t="b">
        <v>1</v>
      </c>
      <c r="Q192" t="s">
        <v>33</v>
      </c>
      <c r="R192" t="str">
        <f t="shared" si="15"/>
        <v>theater</v>
      </c>
      <c r="S192" t="str">
        <f t="shared" si="16"/>
        <v>plays</v>
      </c>
    </row>
    <row r="193" spans="1:19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10">
        <f t="shared" si="13"/>
        <v>43536.208333333328</v>
      </c>
      <c r="N193" s="10">
        <f t="shared" si="14"/>
        <v>43539.208333333328</v>
      </c>
      <c r="O193" t="b">
        <v>0</v>
      </c>
      <c r="P193" t="b">
        <v>0</v>
      </c>
      <c r="Q193" t="s">
        <v>33</v>
      </c>
      <c r="R193" t="str">
        <f t="shared" si="15"/>
        <v>theater</v>
      </c>
      <c r="S193" t="str">
        <f t="shared" si="16"/>
        <v>plays</v>
      </c>
    </row>
    <row r="194" spans="1:19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2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10">
        <f t="shared" si="13"/>
        <v>41817.208333333336</v>
      </c>
      <c r="N194" s="10">
        <f t="shared" si="14"/>
        <v>41821.208333333336</v>
      </c>
      <c r="O194" t="b">
        <v>0</v>
      </c>
      <c r="P194" t="b">
        <v>0</v>
      </c>
      <c r="Q194" t="s">
        <v>23</v>
      </c>
      <c r="R194" t="str">
        <f t="shared" si="15"/>
        <v>music</v>
      </c>
      <c r="S194" t="str">
        <f t="shared" si="16"/>
        <v>rock</v>
      </c>
    </row>
    <row r="195" spans="1:19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7">SUM(E195/D195)*100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10">
        <f t="shared" ref="M195:M258" si="18">(((K195/60)/60)/24)+DATE(1970,1,1)</f>
        <v>43198.208333333328</v>
      </c>
      <c r="N195" s="10">
        <f t="shared" ref="N195:N258" si="19">(((L195/60)/60)/24)+DATE(1970,1,1)</f>
        <v>43202.208333333328</v>
      </c>
      <c r="O195" t="b">
        <v>1</v>
      </c>
      <c r="P195" t="b">
        <v>0</v>
      </c>
      <c r="Q195" t="s">
        <v>60</v>
      </c>
      <c r="R195" t="str">
        <f t="shared" si="15"/>
        <v>music</v>
      </c>
      <c r="S195" t="str">
        <f t="shared" si="16"/>
        <v>indie rock</v>
      </c>
    </row>
    <row r="196" spans="1:19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7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10">
        <f t="shared" si="18"/>
        <v>42261.208333333328</v>
      </c>
      <c r="N196" s="10">
        <f t="shared" si="19"/>
        <v>42277.208333333328</v>
      </c>
      <c r="O196" t="b">
        <v>0</v>
      </c>
      <c r="P196" t="b">
        <v>0</v>
      </c>
      <c r="Q196" t="s">
        <v>148</v>
      </c>
      <c r="R196" t="str">
        <f t="shared" si="15"/>
        <v>music</v>
      </c>
      <c r="S196" t="str">
        <f t="shared" si="16"/>
        <v>metal</v>
      </c>
    </row>
    <row r="197" spans="1:19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7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10">
        <f t="shared" si="18"/>
        <v>43310.208333333328</v>
      </c>
      <c r="N197" s="10">
        <f t="shared" si="19"/>
        <v>43317.208333333328</v>
      </c>
      <c r="O197" t="b">
        <v>0</v>
      </c>
      <c r="P197" t="b">
        <v>0</v>
      </c>
      <c r="Q197" t="s">
        <v>50</v>
      </c>
      <c r="R197" t="str">
        <f t="shared" si="15"/>
        <v>music</v>
      </c>
      <c r="S197" t="str">
        <f t="shared" si="16"/>
        <v>electric music</v>
      </c>
    </row>
    <row r="198" spans="1:19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7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10">
        <f t="shared" si="18"/>
        <v>42616.208333333328</v>
      </c>
      <c r="N198" s="10">
        <f t="shared" si="19"/>
        <v>42635.208333333328</v>
      </c>
      <c r="O198" t="b">
        <v>0</v>
      </c>
      <c r="P198" t="b">
        <v>0</v>
      </c>
      <c r="Q198" t="s">
        <v>65</v>
      </c>
      <c r="R198" t="str">
        <f t="shared" si="15"/>
        <v>technology</v>
      </c>
      <c r="S198" t="str">
        <f t="shared" si="16"/>
        <v>wearables</v>
      </c>
    </row>
    <row r="199" spans="1:19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7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10">
        <f t="shared" si="18"/>
        <v>42909.208333333328</v>
      </c>
      <c r="N199" s="10">
        <f t="shared" si="19"/>
        <v>42923.208333333328</v>
      </c>
      <c r="O199" t="b">
        <v>0</v>
      </c>
      <c r="P199" t="b">
        <v>0</v>
      </c>
      <c r="Q199" t="s">
        <v>53</v>
      </c>
      <c r="R199" t="str">
        <f t="shared" ref="R199:R262" si="20">LEFT(Q199,SEARCH("/",Q199,1)-1)</f>
        <v>film &amp; video</v>
      </c>
      <c r="S199" t="str">
        <f t="shared" si="16"/>
        <v>drama</v>
      </c>
    </row>
    <row r="200" spans="1:19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7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10">
        <f t="shared" si="18"/>
        <v>40396.208333333336</v>
      </c>
      <c r="N200" s="10">
        <f t="shared" si="19"/>
        <v>40425.208333333336</v>
      </c>
      <c r="O200" t="b">
        <v>0</v>
      </c>
      <c r="P200" t="b">
        <v>0</v>
      </c>
      <c r="Q200" t="s">
        <v>50</v>
      </c>
      <c r="R200" t="str">
        <f t="shared" si="20"/>
        <v>music</v>
      </c>
      <c r="S200" t="str">
        <f t="shared" si="16"/>
        <v>electric music</v>
      </c>
    </row>
    <row r="201" spans="1:19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7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10">
        <f t="shared" si="18"/>
        <v>42192.208333333328</v>
      </c>
      <c r="N201" s="10">
        <f t="shared" si="19"/>
        <v>42196.208333333328</v>
      </c>
      <c r="O201" t="b">
        <v>0</v>
      </c>
      <c r="P201" t="b">
        <v>0</v>
      </c>
      <c r="Q201" t="s">
        <v>23</v>
      </c>
      <c r="R201" t="str">
        <f t="shared" si="20"/>
        <v>music</v>
      </c>
      <c r="S201" t="str">
        <f t="shared" si="16"/>
        <v>rock</v>
      </c>
    </row>
    <row r="202" spans="1:19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7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10">
        <f t="shared" si="18"/>
        <v>40262.208333333336</v>
      </c>
      <c r="N202" s="10">
        <f t="shared" si="19"/>
        <v>40273.208333333336</v>
      </c>
      <c r="O202" t="b">
        <v>0</v>
      </c>
      <c r="P202" t="b">
        <v>0</v>
      </c>
      <c r="Q202" t="s">
        <v>33</v>
      </c>
      <c r="R202" t="str">
        <f t="shared" si="20"/>
        <v>theater</v>
      </c>
      <c r="S202" t="str">
        <f t="shared" si="16"/>
        <v>plays</v>
      </c>
    </row>
    <row r="203" spans="1:19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7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10">
        <f t="shared" si="18"/>
        <v>41845.208333333336</v>
      </c>
      <c r="N203" s="10">
        <f t="shared" si="19"/>
        <v>41863.208333333336</v>
      </c>
      <c r="O203" t="b">
        <v>0</v>
      </c>
      <c r="P203" t="b">
        <v>0</v>
      </c>
      <c r="Q203" t="s">
        <v>28</v>
      </c>
      <c r="R203" t="str">
        <f t="shared" si="20"/>
        <v>technology</v>
      </c>
      <c r="S203" t="str">
        <f t="shared" si="16"/>
        <v>web</v>
      </c>
    </row>
    <row r="204" spans="1:19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7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10">
        <f t="shared" si="18"/>
        <v>40818.208333333336</v>
      </c>
      <c r="N204" s="10">
        <f t="shared" si="19"/>
        <v>40822.208333333336</v>
      </c>
      <c r="O204" t="b">
        <v>0</v>
      </c>
      <c r="P204" t="b">
        <v>0</v>
      </c>
      <c r="Q204" t="s">
        <v>17</v>
      </c>
      <c r="R204" t="str">
        <f t="shared" si="20"/>
        <v>food</v>
      </c>
      <c r="S204" t="str">
        <f t="shared" si="16"/>
        <v>food trucks</v>
      </c>
    </row>
    <row r="205" spans="1:19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7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10">
        <f t="shared" si="18"/>
        <v>42752.25</v>
      </c>
      <c r="N205" s="10">
        <f t="shared" si="19"/>
        <v>42754.25</v>
      </c>
      <c r="O205" t="b">
        <v>0</v>
      </c>
      <c r="P205" t="b">
        <v>0</v>
      </c>
      <c r="Q205" t="s">
        <v>33</v>
      </c>
      <c r="R205" t="str">
        <f t="shared" si="20"/>
        <v>theater</v>
      </c>
      <c r="S205" t="str">
        <f t="shared" si="16"/>
        <v>plays</v>
      </c>
    </row>
    <row r="206" spans="1:19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7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10">
        <f t="shared" si="18"/>
        <v>40636.208333333336</v>
      </c>
      <c r="N206" s="10">
        <f t="shared" si="19"/>
        <v>40646.208333333336</v>
      </c>
      <c r="O206" t="b">
        <v>0</v>
      </c>
      <c r="P206" t="b">
        <v>0</v>
      </c>
      <c r="Q206" t="s">
        <v>159</v>
      </c>
      <c r="R206" t="str">
        <f t="shared" si="20"/>
        <v>music</v>
      </c>
      <c r="S206" t="str">
        <f t="shared" si="16"/>
        <v>jazz</v>
      </c>
    </row>
    <row r="207" spans="1:19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7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10">
        <f t="shared" si="18"/>
        <v>43390.208333333328</v>
      </c>
      <c r="N207" s="10">
        <f t="shared" si="19"/>
        <v>43402.208333333328</v>
      </c>
      <c r="O207" t="b">
        <v>1</v>
      </c>
      <c r="P207" t="b">
        <v>0</v>
      </c>
      <c r="Q207" t="s">
        <v>33</v>
      </c>
      <c r="R207" t="str">
        <f t="shared" si="20"/>
        <v>theater</v>
      </c>
      <c r="S207" t="str">
        <f t="shared" si="16"/>
        <v>plays</v>
      </c>
    </row>
    <row r="208" spans="1:19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7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10">
        <f t="shared" si="18"/>
        <v>40236.25</v>
      </c>
      <c r="N208" s="10">
        <f t="shared" si="19"/>
        <v>40245.25</v>
      </c>
      <c r="O208" t="b">
        <v>0</v>
      </c>
      <c r="P208" t="b">
        <v>0</v>
      </c>
      <c r="Q208" t="s">
        <v>119</v>
      </c>
      <c r="R208" t="str">
        <f t="shared" si="20"/>
        <v>publishing</v>
      </c>
      <c r="S208" t="str">
        <f t="shared" ref="S208:S271" si="21">RIGHT(Q208,LEN(Q208)-SEARCH("/",Q208,2))</f>
        <v>fiction</v>
      </c>
    </row>
    <row r="209" spans="1:19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7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10">
        <f t="shared" si="18"/>
        <v>43340.208333333328</v>
      </c>
      <c r="N209" s="10">
        <f t="shared" si="19"/>
        <v>43360.208333333328</v>
      </c>
      <c r="O209" t="b">
        <v>0</v>
      </c>
      <c r="P209" t="b">
        <v>1</v>
      </c>
      <c r="Q209" t="s">
        <v>23</v>
      </c>
      <c r="R209" t="str">
        <f t="shared" si="20"/>
        <v>music</v>
      </c>
      <c r="S209" t="str">
        <f t="shared" si="21"/>
        <v>rock</v>
      </c>
    </row>
    <row r="210" spans="1:19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7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10">
        <f t="shared" si="18"/>
        <v>43048.25</v>
      </c>
      <c r="N210" s="10">
        <f t="shared" si="19"/>
        <v>43072.25</v>
      </c>
      <c r="O210" t="b">
        <v>0</v>
      </c>
      <c r="P210" t="b">
        <v>0</v>
      </c>
      <c r="Q210" t="s">
        <v>42</v>
      </c>
      <c r="R210" t="str">
        <f t="shared" si="20"/>
        <v>film &amp; video</v>
      </c>
      <c r="S210" t="str">
        <f t="shared" si="21"/>
        <v>documentary</v>
      </c>
    </row>
    <row r="211" spans="1:19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7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10">
        <f t="shared" si="18"/>
        <v>42496.208333333328</v>
      </c>
      <c r="N211" s="10">
        <f t="shared" si="19"/>
        <v>42503.208333333328</v>
      </c>
      <c r="O211" t="b">
        <v>0</v>
      </c>
      <c r="P211" t="b">
        <v>0</v>
      </c>
      <c r="Q211" t="s">
        <v>42</v>
      </c>
      <c r="R211" t="str">
        <f t="shared" si="20"/>
        <v>film &amp; video</v>
      </c>
      <c r="S211" t="str">
        <f t="shared" si="21"/>
        <v>documentary</v>
      </c>
    </row>
    <row r="212" spans="1:19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7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10">
        <f t="shared" si="18"/>
        <v>42797.25</v>
      </c>
      <c r="N212" s="10">
        <f t="shared" si="19"/>
        <v>42824.208333333328</v>
      </c>
      <c r="O212" t="b">
        <v>0</v>
      </c>
      <c r="P212" t="b">
        <v>0</v>
      </c>
      <c r="Q212" t="s">
        <v>474</v>
      </c>
      <c r="R212" t="str">
        <f t="shared" si="20"/>
        <v>film &amp; video</v>
      </c>
      <c r="S212" t="str">
        <f t="shared" si="21"/>
        <v>science fiction</v>
      </c>
    </row>
    <row r="213" spans="1:19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7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10">
        <f t="shared" si="18"/>
        <v>41513.208333333336</v>
      </c>
      <c r="N213" s="10">
        <f t="shared" si="19"/>
        <v>41537.208333333336</v>
      </c>
      <c r="O213" t="b">
        <v>0</v>
      </c>
      <c r="P213" t="b">
        <v>0</v>
      </c>
      <c r="Q213" t="s">
        <v>33</v>
      </c>
      <c r="R213" t="str">
        <f t="shared" si="20"/>
        <v>theater</v>
      </c>
      <c r="S213" t="str">
        <f t="shared" si="21"/>
        <v>plays</v>
      </c>
    </row>
    <row r="214" spans="1:19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7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10">
        <f t="shared" si="18"/>
        <v>43814.25</v>
      </c>
      <c r="N214" s="10">
        <f t="shared" si="19"/>
        <v>43860.25</v>
      </c>
      <c r="O214" t="b">
        <v>0</v>
      </c>
      <c r="P214" t="b">
        <v>0</v>
      </c>
      <c r="Q214" t="s">
        <v>33</v>
      </c>
      <c r="R214" t="str">
        <f t="shared" si="20"/>
        <v>theater</v>
      </c>
      <c r="S214" t="str">
        <f t="shared" si="21"/>
        <v>plays</v>
      </c>
    </row>
    <row r="215" spans="1:19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7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10">
        <f t="shared" si="18"/>
        <v>40488.208333333336</v>
      </c>
      <c r="N215" s="10">
        <f t="shared" si="19"/>
        <v>40496.25</v>
      </c>
      <c r="O215" t="b">
        <v>0</v>
      </c>
      <c r="P215" t="b">
        <v>1</v>
      </c>
      <c r="Q215" t="s">
        <v>60</v>
      </c>
      <c r="R215" t="str">
        <f t="shared" si="20"/>
        <v>music</v>
      </c>
      <c r="S215" t="str">
        <f t="shared" si="21"/>
        <v>indie rock</v>
      </c>
    </row>
    <row r="216" spans="1:19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7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10">
        <f t="shared" si="18"/>
        <v>40409.208333333336</v>
      </c>
      <c r="N216" s="10">
        <f t="shared" si="19"/>
        <v>40415.208333333336</v>
      </c>
      <c r="O216" t="b">
        <v>0</v>
      </c>
      <c r="P216" t="b">
        <v>0</v>
      </c>
      <c r="Q216" t="s">
        <v>23</v>
      </c>
      <c r="R216" t="str">
        <f t="shared" si="20"/>
        <v>music</v>
      </c>
      <c r="S216" t="str">
        <f t="shared" si="21"/>
        <v>rock</v>
      </c>
    </row>
    <row r="217" spans="1:19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7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10">
        <f t="shared" si="18"/>
        <v>43509.25</v>
      </c>
      <c r="N217" s="10">
        <f t="shared" si="19"/>
        <v>43511.25</v>
      </c>
      <c r="O217" t="b">
        <v>0</v>
      </c>
      <c r="P217" t="b">
        <v>0</v>
      </c>
      <c r="Q217" t="s">
        <v>33</v>
      </c>
      <c r="R217" t="str">
        <f t="shared" si="20"/>
        <v>theater</v>
      </c>
      <c r="S217" t="str">
        <f t="shared" si="21"/>
        <v>plays</v>
      </c>
    </row>
    <row r="218" spans="1:19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7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10">
        <f t="shared" si="18"/>
        <v>40869.25</v>
      </c>
      <c r="N218" s="10">
        <f t="shared" si="19"/>
        <v>40871.25</v>
      </c>
      <c r="O218" t="b">
        <v>0</v>
      </c>
      <c r="P218" t="b">
        <v>0</v>
      </c>
      <c r="Q218" t="s">
        <v>33</v>
      </c>
      <c r="R218" t="str">
        <f t="shared" si="20"/>
        <v>theater</v>
      </c>
      <c r="S218" t="str">
        <f t="shared" si="21"/>
        <v>plays</v>
      </c>
    </row>
    <row r="219" spans="1:19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7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10">
        <f t="shared" si="18"/>
        <v>43583.208333333328</v>
      </c>
      <c r="N219" s="10">
        <f t="shared" si="19"/>
        <v>43592.208333333328</v>
      </c>
      <c r="O219" t="b">
        <v>0</v>
      </c>
      <c r="P219" t="b">
        <v>0</v>
      </c>
      <c r="Q219" t="s">
        <v>474</v>
      </c>
      <c r="R219" t="str">
        <f t="shared" si="20"/>
        <v>film &amp; video</v>
      </c>
      <c r="S219" t="str">
        <f t="shared" si="21"/>
        <v>science fiction</v>
      </c>
    </row>
    <row r="220" spans="1:19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7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10">
        <f t="shared" si="18"/>
        <v>40858.25</v>
      </c>
      <c r="N220" s="10">
        <f t="shared" si="19"/>
        <v>40892.25</v>
      </c>
      <c r="O220" t="b">
        <v>0</v>
      </c>
      <c r="P220" t="b">
        <v>1</v>
      </c>
      <c r="Q220" t="s">
        <v>100</v>
      </c>
      <c r="R220" t="str">
        <f t="shared" si="20"/>
        <v>film &amp; video</v>
      </c>
      <c r="S220" t="str">
        <f t="shared" si="21"/>
        <v>shorts</v>
      </c>
    </row>
    <row r="221" spans="1:19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7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10">
        <f t="shared" si="18"/>
        <v>41137.208333333336</v>
      </c>
      <c r="N221" s="10">
        <f t="shared" si="19"/>
        <v>41149.208333333336</v>
      </c>
      <c r="O221" t="b">
        <v>0</v>
      </c>
      <c r="P221" t="b">
        <v>0</v>
      </c>
      <c r="Q221" t="s">
        <v>71</v>
      </c>
      <c r="R221" t="str">
        <f t="shared" si="20"/>
        <v>film &amp; video</v>
      </c>
      <c r="S221" t="str">
        <f t="shared" si="21"/>
        <v>animation</v>
      </c>
    </row>
    <row r="222" spans="1:19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7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10">
        <f t="shared" si="18"/>
        <v>40725.208333333336</v>
      </c>
      <c r="N222" s="10">
        <f t="shared" si="19"/>
        <v>40743.208333333336</v>
      </c>
      <c r="O222" t="b">
        <v>1</v>
      </c>
      <c r="P222" t="b">
        <v>0</v>
      </c>
      <c r="Q222" t="s">
        <v>33</v>
      </c>
      <c r="R222" t="str">
        <f t="shared" si="20"/>
        <v>theater</v>
      </c>
      <c r="S222" t="str">
        <f t="shared" si="21"/>
        <v>plays</v>
      </c>
    </row>
    <row r="223" spans="1:19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7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10">
        <f t="shared" si="18"/>
        <v>41081.208333333336</v>
      </c>
      <c r="N223" s="10">
        <f t="shared" si="19"/>
        <v>41083.208333333336</v>
      </c>
      <c r="O223" t="b">
        <v>1</v>
      </c>
      <c r="P223" t="b">
        <v>0</v>
      </c>
      <c r="Q223" t="s">
        <v>17</v>
      </c>
      <c r="R223" t="str">
        <f t="shared" si="20"/>
        <v>food</v>
      </c>
      <c r="S223" t="str">
        <f t="shared" si="21"/>
        <v>food trucks</v>
      </c>
    </row>
    <row r="224" spans="1:19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7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10">
        <f t="shared" si="18"/>
        <v>41914.208333333336</v>
      </c>
      <c r="N224" s="10">
        <f t="shared" si="19"/>
        <v>41915.208333333336</v>
      </c>
      <c r="O224" t="b">
        <v>0</v>
      </c>
      <c r="P224" t="b">
        <v>0</v>
      </c>
      <c r="Q224" t="s">
        <v>122</v>
      </c>
      <c r="R224" t="str">
        <f t="shared" si="20"/>
        <v>photography</v>
      </c>
      <c r="S224" t="str">
        <f t="shared" si="21"/>
        <v>photography books</v>
      </c>
    </row>
    <row r="225" spans="1:19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7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10">
        <f t="shared" si="18"/>
        <v>42445.208333333328</v>
      </c>
      <c r="N225" s="10">
        <f t="shared" si="19"/>
        <v>42459.208333333328</v>
      </c>
      <c r="O225" t="b">
        <v>0</v>
      </c>
      <c r="P225" t="b">
        <v>0</v>
      </c>
      <c r="Q225" t="s">
        <v>33</v>
      </c>
      <c r="R225" t="str">
        <f t="shared" si="20"/>
        <v>theater</v>
      </c>
      <c r="S225" t="str">
        <f t="shared" si="21"/>
        <v>plays</v>
      </c>
    </row>
    <row r="226" spans="1:19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7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10">
        <f t="shared" si="18"/>
        <v>41906.208333333336</v>
      </c>
      <c r="N226" s="10">
        <f t="shared" si="19"/>
        <v>41951.25</v>
      </c>
      <c r="O226" t="b">
        <v>0</v>
      </c>
      <c r="P226" t="b">
        <v>0</v>
      </c>
      <c r="Q226" t="s">
        <v>474</v>
      </c>
      <c r="R226" t="str">
        <f t="shared" si="20"/>
        <v>film &amp; video</v>
      </c>
      <c r="S226" t="str">
        <f t="shared" si="21"/>
        <v>science fiction</v>
      </c>
    </row>
    <row r="227" spans="1:19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7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10">
        <f t="shared" si="18"/>
        <v>41762.208333333336</v>
      </c>
      <c r="N227" s="10">
        <f t="shared" si="19"/>
        <v>41762.208333333336</v>
      </c>
      <c r="O227" t="b">
        <v>1</v>
      </c>
      <c r="P227" t="b">
        <v>0</v>
      </c>
      <c r="Q227" t="s">
        <v>23</v>
      </c>
      <c r="R227" t="str">
        <f t="shared" si="20"/>
        <v>music</v>
      </c>
      <c r="S227" t="str">
        <f t="shared" si="21"/>
        <v>rock</v>
      </c>
    </row>
    <row r="228" spans="1:19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7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10">
        <f t="shared" si="18"/>
        <v>40276.208333333336</v>
      </c>
      <c r="N228" s="10">
        <f t="shared" si="19"/>
        <v>40313.208333333336</v>
      </c>
      <c r="O228" t="b">
        <v>0</v>
      </c>
      <c r="P228" t="b">
        <v>0</v>
      </c>
      <c r="Q228" t="s">
        <v>122</v>
      </c>
      <c r="R228" t="str">
        <f t="shared" si="20"/>
        <v>photography</v>
      </c>
      <c r="S228" t="str">
        <f t="shared" si="21"/>
        <v>photography books</v>
      </c>
    </row>
    <row r="229" spans="1:19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7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10">
        <f t="shared" si="18"/>
        <v>42139.208333333328</v>
      </c>
      <c r="N229" s="10">
        <f t="shared" si="19"/>
        <v>42145.208333333328</v>
      </c>
      <c r="O229" t="b">
        <v>0</v>
      </c>
      <c r="P229" t="b">
        <v>0</v>
      </c>
      <c r="Q229" t="s">
        <v>292</v>
      </c>
      <c r="R229" t="str">
        <f t="shared" si="20"/>
        <v>games</v>
      </c>
      <c r="S229" t="str">
        <f t="shared" si="21"/>
        <v>mobile games</v>
      </c>
    </row>
    <row r="230" spans="1:19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7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10">
        <f t="shared" si="18"/>
        <v>42613.208333333328</v>
      </c>
      <c r="N230" s="10">
        <f t="shared" si="19"/>
        <v>42638.208333333328</v>
      </c>
      <c r="O230" t="b">
        <v>0</v>
      </c>
      <c r="P230" t="b">
        <v>0</v>
      </c>
      <c r="Q230" t="s">
        <v>71</v>
      </c>
      <c r="R230" t="str">
        <f t="shared" si="20"/>
        <v>film &amp; video</v>
      </c>
      <c r="S230" t="str">
        <f t="shared" si="21"/>
        <v>animation</v>
      </c>
    </row>
    <row r="231" spans="1:19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7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10">
        <f t="shared" si="18"/>
        <v>42887.208333333328</v>
      </c>
      <c r="N231" s="10">
        <f t="shared" si="19"/>
        <v>42935.208333333328</v>
      </c>
      <c r="O231" t="b">
        <v>0</v>
      </c>
      <c r="P231" t="b">
        <v>1</v>
      </c>
      <c r="Q231" t="s">
        <v>292</v>
      </c>
      <c r="R231" t="str">
        <f t="shared" si="20"/>
        <v>games</v>
      </c>
      <c r="S231" t="str">
        <f t="shared" si="21"/>
        <v>mobile games</v>
      </c>
    </row>
    <row r="232" spans="1:19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7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10">
        <f t="shared" si="18"/>
        <v>43805.25</v>
      </c>
      <c r="N232" s="10">
        <f t="shared" si="19"/>
        <v>43805.25</v>
      </c>
      <c r="O232" t="b">
        <v>0</v>
      </c>
      <c r="P232" t="b">
        <v>0</v>
      </c>
      <c r="Q232" t="s">
        <v>89</v>
      </c>
      <c r="R232" t="str">
        <f t="shared" si="20"/>
        <v>games</v>
      </c>
      <c r="S232" t="str">
        <f t="shared" si="21"/>
        <v>video games</v>
      </c>
    </row>
    <row r="233" spans="1:19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7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10">
        <f t="shared" si="18"/>
        <v>41415.208333333336</v>
      </c>
      <c r="N233" s="10">
        <f t="shared" si="19"/>
        <v>41473.208333333336</v>
      </c>
      <c r="O233" t="b">
        <v>0</v>
      </c>
      <c r="P233" t="b">
        <v>0</v>
      </c>
      <c r="Q233" t="s">
        <v>33</v>
      </c>
      <c r="R233" t="str">
        <f t="shared" si="20"/>
        <v>theater</v>
      </c>
      <c r="S233" t="str">
        <f t="shared" si="21"/>
        <v>plays</v>
      </c>
    </row>
    <row r="234" spans="1:19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7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10">
        <f t="shared" si="18"/>
        <v>42576.208333333328</v>
      </c>
      <c r="N234" s="10">
        <f t="shared" si="19"/>
        <v>42577.208333333328</v>
      </c>
      <c r="O234" t="b">
        <v>0</v>
      </c>
      <c r="P234" t="b">
        <v>0</v>
      </c>
      <c r="Q234" t="s">
        <v>33</v>
      </c>
      <c r="R234" t="str">
        <f t="shared" si="20"/>
        <v>theater</v>
      </c>
      <c r="S234" t="str">
        <f t="shared" si="21"/>
        <v>plays</v>
      </c>
    </row>
    <row r="235" spans="1:19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7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10">
        <f t="shared" si="18"/>
        <v>40706.208333333336</v>
      </c>
      <c r="N235" s="10">
        <f t="shared" si="19"/>
        <v>40722.208333333336</v>
      </c>
      <c r="O235" t="b">
        <v>0</v>
      </c>
      <c r="P235" t="b">
        <v>0</v>
      </c>
      <c r="Q235" t="s">
        <v>71</v>
      </c>
      <c r="R235" t="str">
        <f t="shared" si="20"/>
        <v>film &amp; video</v>
      </c>
      <c r="S235" t="str">
        <f t="shared" si="21"/>
        <v>animation</v>
      </c>
    </row>
    <row r="236" spans="1:19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7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10">
        <f t="shared" si="18"/>
        <v>42969.208333333328</v>
      </c>
      <c r="N236" s="10">
        <f t="shared" si="19"/>
        <v>42976.208333333328</v>
      </c>
      <c r="O236" t="b">
        <v>0</v>
      </c>
      <c r="P236" t="b">
        <v>1</v>
      </c>
      <c r="Q236" t="s">
        <v>89</v>
      </c>
      <c r="R236" t="str">
        <f t="shared" si="20"/>
        <v>games</v>
      </c>
      <c r="S236" t="str">
        <f t="shared" si="21"/>
        <v>video games</v>
      </c>
    </row>
    <row r="237" spans="1:19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7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10">
        <f t="shared" si="18"/>
        <v>42779.25</v>
      </c>
      <c r="N237" s="10">
        <f t="shared" si="19"/>
        <v>42784.25</v>
      </c>
      <c r="O237" t="b">
        <v>0</v>
      </c>
      <c r="P237" t="b">
        <v>0</v>
      </c>
      <c r="Q237" t="s">
        <v>71</v>
      </c>
      <c r="R237" t="str">
        <f t="shared" si="20"/>
        <v>film &amp; video</v>
      </c>
      <c r="S237" t="str">
        <f t="shared" si="21"/>
        <v>animation</v>
      </c>
    </row>
    <row r="238" spans="1:19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7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10">
        <f t="shared" si="18"/>
        <v>43641.208333333328</v>
      </c>
      <c r="N238" s="10">
        <f t="shared" si="19"/>
        <v>43648.208333333328</v>
      </c>
      <c r="O238" t="b">
        <v>0</v>
      </c>
      <c r="P238" t="b">
        <v>1</v>
      </c>
      <c r="Q238" t="s">
        <v>23</v>
      </c>
      <c r="R238" t="str">
        <f t="shared" si="20"/>
        <v>music</v>
      </c>
      <c r="S238" t="str">
        <f t="shared" si="21"/>
        <v>rock</v>
      </c>
    </row>
    <row r="239" spans="1:19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7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10">
        <f t="shared" si="18"/>
        <v>41754.208333333336</v>
      </c>
      <c r="N239" s="10">
        <f t="shared" si="19"/>
        <v>41756.208333333336</v>
      </c>
      <c r="O239" t="b">
        <v>0</v>
      </c>
      <c r="P239" t="b">
        <v>0</v>
      </c>
      <c r="Q239" t="s">
        <v>71</v>
      </c>
      <c r="R239" t="str">
        <f t="shared" si="20"/>
        <v>film &amp; video</v>
      </c>
      <c r="S239" t="str">
        <f t="shared" si="21"/>
        <v>animation</v>
      </c>
    </row>
    <row r="240" spans="1:19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7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10">
        <f t="shared" si="18"/>
        <v>43083.25</v>
      </c>
      <c r="N240" s="10">
        <f t="shared" si="19"/>
        <v>43108.25</v>
      </c>
      <c r="O240" t="b">
        <v>0</v>
      </c>
      <c r="P240" t="b">
        <v>1</v>
      </c>
      <c r="Q240" t="s">
        <v>33</v>
      </c>
      <c r="R240" t="str">
        <f t="shared" si="20"/>
        <v>theater</v>
      </c>
      <c r="S240" t="str">
        <f t="shared" si="21"/>
        <v>plays</v>
      </c>
    </row>
    <row r="241" spans="1:19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7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10">
        <f t="shared" si="18"/>
        <v>42245.208333333328</v>
      </c>
      <c r="N241" s="10">
        <f t="shared" si="19"/>
        <v>42249.208333333328</v>
      </c>
      <c r="O241" t="b">
        <v>0</v>
      </c>
      <c r="P241" t="b">
        <v>0</v>
      </c>
      <c r="Q241" t="s">
        <v>65</v>
      </c>
      <c r="R241" t="str">
        <f t="shared" si="20"/>
        <v>technology</v>
      </c>
      <c r="S241" t="str">
        <f t="shared" si="21"/>
        <v>wearables</v>
      </c>
    </row>
    <row r="242" spans="1:19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7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10">
        <f t="shared" si="18"/>
        <v>40396.208333333336</v>
      </c>
      <c r="N242" s="10">
        <f t="shared" si="19"/>
        <v>40397.208333333336</v>
      </c>
      <c r="O242" t="b">
        <v>0</v>
      </c>
      <c r="P242" t="b">
        <v>0</v>
      </c>
      <c r="Q242" t="s">
        <v>33</v>
      </c>
      <c r="R242" t="str">
        <f t="shared" si="20"/>
        <v>theater</v>
      </c>
      <c r="S242" t="str">
        <f t="shared" si="21"/>
        <v>plays</v>
      </c>
    </row>
    <row r="243" spans="1:19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7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10">
        <f t="shared" si="18"/>
        <v>41742.208333333336</v>
      </c>
      <c r="N243" s="10">
        <f t="shared" si="19"/>
        <v>41752.208333333336</v>
      </c>
      <c r="O243" t="b">
        <v>0</v>
      </c>
      <c r="P243" t="b">
        <v>1</v>
      </c>
      <c r="Q243" t="s">
        <v>68</v>
      </c>
      <c r="R243" t="str">
        <f t="shared" si="20"/>
        <v>publishing</v>
      </c>
      <c r="S243" t="str">
        <f t="shared" si="21"/>
        <v>nonfiction</v>
      </c>
    </row>
    <row r="244" spans="1:19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7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10">
        <f t="shared" si="18"/>
        <v>42865.208333333328</v>
      </c>
      <c r="N244" s="10">
        <f t="shared" si="19"/>
        <v>42875.208333333328</v>
      </c>
      <c r="O244" t="b">
        <v>0</v>
      </c>
      <c r="P244" t="b">
        <v>1</v>
      </c>
      <c r="Q244" t="s">
        <v>23</v>
      </c>
      <c r="R244" t="str">
        <f t="shared" si="20"/>
        <v>music</v>
      </c>
      <c r="S244" t="str">
        <f t="shared" si="21"/>
        <v>rock</v>
      </c>
    </row>
    <row r="245" spans="1:19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7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10">
        <f t="shared" si="18"/>
        <v>43163.25</v>
      </c>
      <c r="N245" s="10">
        <f t="shared" si="19"/>
        <v>43166.25</v>
      </c>
      <c r="O245" t="b">
        <v>0</v>
      </c>
      <c r="P245" t="b">
        <v>0</v>
      </c>
      <c r="Q245" t="s">
        <v>33</v>
      </c>
      <c r="R245" t="str">
        <f t="shared" si="20"/>
        <v>theater</v>
      </c>
      <c r="S245" t="str">
        <f t="shared" si="21"/>
        <v>plays</v>
      </c>
    </row>
    <row r="246" spans="1:19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7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10">
        <f t="shared" si="18"/>
        <v>41834.208333333336</v>
      </c>
      <c r="N246" s="10">
        <f t="shared" si="19"/>
        <v>41886.208333333336</v>
      </c>
      <c r="O246" t="b">
        <v>0</v>
      </c>
      <c r="P246" t="b">
        <v>0</v>
      </c>
      <c r="Q246" t="s">
        <v>33</v>
      </c>
      <c r="R246" t="str">
        <f t="shared" si="20"/>
        <v>theater</v>
      </c>
      <c r="S246" t="str">
        <f t="shared" si="21"/>
        <v>plays</v>
      </c>
    </row>
    <row r="247" spans="1:19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7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10">
        <f t="shared" si="18"/>
        <v>41736.208333333336</v>
      </c>
      <c r="N247" s="10">
        <f t="shared" si="19"/>
        <v>41737.208333333336</v>
      </c>
      <c r="O247" t="b">
        <v>0</v>
      </c>
      <c r="P247" t="b">
        <v>0</v>
      </c>
      <c r="Q247" t="s">
        <v>33</v>
      </c>
      <c r="R247" t="str">
        <f t="shared" si="20"/>
        <v>theater</v>
      </c>
      <c r="S247" t="str">
        <f t="shared" si="21"/>
        <v>plays</v>
      </c>
    </row>
    <row r="248" spans="1:19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7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10">
        <f t="shared" si="18"/>
        <v>41491.208333333336</v>
      </c>
      <c r="N248" s="10">
        <f t="shared" si="19"/>
        <v>41495.208333333336</v>
      </c>
      <c r="O248" t="b">
        <v>0</v>
      </c>
      <c r="P248" t="b">
        <v>0</v>
      </c>
      <c r="Q248" t="s">
        <v>28</v>
      </c>
      <c r="R248" t="str">
        <f t="shared" si="20"/>
        <v>technology</v>
      </c>
      <c r="S248" t="str">
        <f t="shared" si="21"/>
        <v>web</v>
      </c>
    </row>
    <row r="249" spans="1:19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7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10">
        <f t="shared" si="18"/>
        <v>42726.25</v>
      </c>
      <c r="N249" s="10">
        <f t="shared" si="19"/>
        <v>42741.25</v>
      </c>
      <c r="O249" t="b">
        <v>0</v>
      </c>
      <c r="P249" t="b">
        <v>1</v>
      </c>
      <c r="Q249" t="s">
        <v>119</v>
      </c>
      <c r="R249" t="str">
        <f t="shared" si="20"/>
        <v>publishing</v>
      </c>
      <c r="S249" t="str">
        <f t="shared" si="21"/>
        <v>fiction</v>
      </c>
    </row>
    <row r="250" spans="1:19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7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10">
        <f t="shared" si="18"/>
        <v>42004.25</v>
      </c>
      <c r="N250" s="10">
        <f t="shared" si="19"/>
        <v>42009.25</v>
      </c>
      <c r="O250" t="b">
        <v>0</v>
      </c>
      <c r="P250" t="b">
        <v>0</v>
      </c>
      <c r="Q250" t="s">
        <v>292</v>
      </c>
      <c r="R250" t="str">
        <f t="shared" si="20"/>
        <v>games</v>
      </c>
      <c r="S250" t="str">
        <f t="shared" si="21"/>
        <v>mobile games</v>
      </c>
    </row>
    <row r="251" spans="1:19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7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10">
        <f t="shared" si="18"/>
        <v>42006.25</v>
      </c>
      <c r="N251" s="10">
        <f t="shared" si="19"/>
        <v>42013.25</v>
      </c>
      <c r="O251" t="b">
        <v>0</v>
      </c>
      <c r="P251" t="b">
        <v>0</v>
      </c>
      <c r="Q251" t="s">
        <v>206</v>
      </c>
      <c r="R251" t="str">
        <f t="shared" si="20"/>
        <v>publishing</v>
      </c>
      <c r="S251" t="str">
        <f t="shared" si="21"/>
        <v>translations</v>
      </c>
    </row>
    <row r="252" spans="1:19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7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10">
        <f t="shared" si="18"/>
        <v>40203.25</v>
      </c>
      <c r="N252" s="10">
        <f t="shared" si="19"/>
        <v>40238.25</v>
      </c>
      <c r="O252" t="b">
        <v>0</v>
      </c>
      <c r="P252" t="b">
        <v>0</v>
      </c>
      <c r="Q252" t="s">
        <v>23</v>
      </c>
      <c r="R252" t="str">
        <f t="shared" si="20"/>
        <v>music</v>
      </c>
      <c r="S252" t="str">
        <f t="shared" si="21"/>
        <v>rock</v>
      </c>
    </row>
    <row r="253" spans="1:19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7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10">
        <f t="shared" si="18"/>
        <v>41252.25</v>
      </c>
      <c r="N253" s="10">
        <f t="shared" si="19"/>
        <v>41254.25</v>
      </c>
      <c r="O253" t="b">
        <v>0</v>
      </c>
      <c r="P253" t="b">
        <v>0</v>
      </c>
      <c r="Q253" t="s">
        <v>33</v>
      </c>
      <c r="R253" t="str">
        <f t="shared" si="20"/>
        <v>theater</v>
      </c>
      <c r="S253" t="str">
        <f t="shared" si="21"/>
        <v>plays</v>
      </c>
    </row>
    <row r="254" spans="1:19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7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10">
        <f t="shared" si="18"/>
        <v>41572.208333333336</v>
      </c>
      <c r="N254" s="10">
        <f t="shared" si="19"/>
        <v>41577.208333333336</v>
      </c>
      <c r="O254" t="b">
        <v>0</v>
      </c>
      <c r="P254" t="b">
        <v>0</v>
      </c>
      <c r="Q254" t="s">
        <v>33</v>
      </c>
      <c r="R254" t="str">
        <f t="shared" si="20"/>
        <v>theater</v>
      </c>
      <c r="S254" t="str">
        <f t="shared" si="21"/>
        <v>plays</v>
      </c>
    </row>
    <row r="255" spans="1:19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7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10">
        <f t="shared" si="18"/>
        <v>40641.208333333336</v>
      </c>
      <c r="N255" s="10">
        <f t="shared" si="19"/>
        <v>40653.208333333336</v>
      </c>
      <c r="O255" t="b">
        <v>0</v>
      </c>
      <c r="P255" t="b">
        <v>0</v>
      </c>
      <c r="Q255" t="s">
        <v>53</v>
      </c>
      <c r="R255" t="str">
        <f t="shared" si="20"/>
        <v>film &amp; video</v>
      </c>
      <c r="S255" t="str">
        <f t="shared" si="21"/>
        <v>drama</v>
      </c>
    </row>
    <row r="256" spans="1:19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7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10">
        <f t="shared" si="18"/>
        <v>42787.25</v>
      </c>
      <c r="N256" s="10">
        <f t="shared" si="19"/>
        <v>42789.25</v>
      </c>
      <c r="O256" t="b">
        <v>0</v>
      </c>
      <c r="P256" t="b">
        <v>0</v>
      </c>
      <c r="Q256" t="s">
        <v>68</v>
      </c>
      <c r="R256" t="str">
        <f t="shared" si="20"/>
        <v>publishing</v>
      </c>
      <c r="S256" t="str">
        <f t="shared" si="21"/>
        <v>nonfiction</v>
      </c>
    </row>
    <row r="257" spans="1:19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7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10">
        <f t="shared" si="18"/>
        <v>40590.25</v>
      </c>
      <c r="N257" s="10">
        <f t="shared" si="19"/>
        <v>40595.25</v>
      </c>
      <c r="O257" t="b">
        <v>0</v>
      </c>
      <c r="P257" t="b">
        <v>1</v>
      </c>
      <c r="Q257" t="s">
        <v>23</v>
      </c>
      <c r="R257" t="str">
        <f t="shared" si="20"/>
        <v>music</v>
      </c>
      <c r="S257" t="str">
        <f t="shared" si="21"/>
        <v>rock</v>
      </c>
    </row>
    <row r="258" spans="1:19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7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10">
        <f t="shared" si="18"/>
        <v>42393.25</v>
      </c>
      <c r="N258" s="10">
        <f t="shared" si="19"/>
        <v>42430.25</v>
      </c>
      <c r="O258" t="b">
        <v>0</v>
      </c>
      <c r="P258" t="b">
        <v>0</v>
      </c>
      <c r="Q258" t="s">
        <v>23</v>
      </c>
      <c r="R258" t="str">
        <f t="shared" si="20"/>
        <v>music</v>
      </c>
      <c r="S258" t="str">
        <f t="shared" si="21"/>
        <v>rock</v>
      </c>
    </row>
    <row r="259" spans="1:19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22">SUM(E259/D259)*100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10">
        <f t="shared" ref="M259:M322" si="23">(((K259/60)/60)/24)+DATE(1970,1,1)</f>
        <v>41338.25</v>
      </c>
      <c r="N259" s="10">
        <f t="shared" ref="N259:N322" si="24">(((L259/60)/60)/24)+DATE(1970,1,1)</f>
        <v>41352.208333333336</v>
      </c>
      <c r="O259" t="b">
        <v>0</v>
      </c>
      <c r="P259" t="b">
        <v>0</v>
      </c>
      <c r="Q259" t="s">
        <v>33</v>
      </c>
      <c r="R259" t="str">
        <f t="shared" si="20"/>
        <v>theater</v>
      </c>
      <c r="S259" t="str">
        <f t="shared" si="21"/>
        <v>plays</v>
      </c>
    </row>
    <row r="260" spans="1:19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22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10">
        <f t="shared" si="23"/>
        <v>42712.25</v>
      </c>
      <c r="N260" s="10">
        <f t="shared" si="24"/>
        <v>42732.25</v>
      </c>
      <c r="O260" t="b">
        <v>0</v>
      </c>
      <c r="P260" t="b">
        <v>1</v>
      </c>
      <c r="Q260" t="s">
        <v>33</v>
      </c>
      <c r="R260" t="str">
        <f t="shared" si="20"/>
        <v>theater</v>
      </c>
      <c r="S260" t="str">
        <f t="shared" si="21"/>
        <v>plays</v>
      </c>
    </row>
    <row r="261" spans="1:19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22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10">
        <f t="shared" si="23"/>
        <v>41251.25</v>
      </c>
      <c r="N261" s="10">
        <f t="shared" si="24"/>
        <v>41270.25</v>
      </c>
      <c r="O261" t="b">
        <v>1</v>
      </c>
      <c r="P261" t="b">
        <v>0</v>
      </c>
      <c r="Q261" t="s">
        <v>122</v>
      </c>
      <c r="R261" t="str">
        <f t="shared" si="20"/>
        <v>photography</v>
      </c>
      <c r="S261" t="str">
        <f t="shared" si="21"/>
        <v>photography books</v>
      </c>
    </row>
    <row r="262" spans="1:19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22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10">
        <f t="shared" si="23"/>
        <v>41180.208333333336</v>
      </c>
      <c r="N262" s="10">
        <f t="shared" si="24"/>
        <v>41192.208333333336</v>
      </c>
      <c r="O262" t="b">
        <v>0</v>
      </c>
      <c r="P262" t="b">
        <v>0</v>
      </c>
      <c r="Q262" t="s">
        <v>23</v>
      </c>
      <c r="R262" t="str">
        <f t="shared" si="20"/>
        <v>music</v>
      </c>
      <c r="S262" t="str">
        <f t="shared" si="21"/>
        <v>rock</v>
      </c>
    </row>
    <row r="263" spans="1:19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22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10">
        <f t="shared" si="23"/>
        <v>40415.208333333336</v>
      </c>
      <c r="N263" s="10">
        <f t="shared" si="24"/>
        <v>40419.208333333336</v>
      </c>
      <c r="O263" t="b">
        <v>0</v>
      </c>
      <c r="P263" t="b">
        <v>1</v>
      </c>
      <c r="Q263" t="s">
        <v>23</v>
      </c>
      <c r="R263" t="str">
        <f t="shared" ref="R263:R326" si="25">LEFT(Q263,SEARCH("/",Q263,1)-1)</f>
        <v>music</v>
      </c>
      <c r="S263" t="str">
        <f t="shared" si="21"/>
        <v>rock</v>
      </c>
    </row>
    <row r="264" spans="1:19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22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10">
        <f t="shared" si="23"/>
        <v>40638.208333333336</v>
      </c>
      <c r="N264" s="10">
        <f t="shared" si="24"/>
        <v>40664.208333333336</v>
      </c>
      <c r="O264" t="b">
        <v>0</v>
      </c>
      <c r="P264" t="b">
        <v>1</v>
      </c>
      <c r="Q264" t="s">
        <v>60</v>
      </c>
      <c r="R264" t="str">
        <f t="shared" si="25"/>
        <v>music</v>
      </c>
      <c r="S264" t="str">
        <f t="shared" si="21"/>
        <v>indie rock</v>
      </c>
    </row>
    <row r="265" spans="1:19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22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10">
        <f t="shared" si="23"/>
        <v>40187.25</v>
      </c>
      <c r="N265" s="10">
        <f t="shared" si="24"/>
        <v>40187.25</v>
      </c>
      <c r="O265" t="b">
        <v>0</v>
      </c>
      <c r="P265" t="b">
        <v>0</v>
      </c>
      <c r="Q265" t="s">
        <v>122</v>
      </c>
      <c r="R265" t="str">
        <f t="shared" si="25"/>
        <v>photography</v>
      </c>
      <c r="S265" t="str">
        <f t="shared" si="21"/>
        <v>photography books</v>
      </c>
    </row>
    <row r="266" spans="1:19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22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10">
        <f t="shared" si="23"/>
        <v>41317.25</v>
      </c>
      <c r="N266" s="10">
        <f t="shared" si="24"/>
        <v>41333.25</v>
      </c>
      <c r="O266" t="b">
        <v>0</v>
      </c>
      <c r="P266" t="b">
        <v>0</v>
      </c>
      <c r="Q266" t="s">
        <v>33</v>
      </c>
      <c r="R266" t="str">
        <f t="shared" si="25"/>
        <v>theater</v>
      </c>
      <c r="S266" t="str">
        <f t="shared" si="21"/>
        <v>plays</v>
      </c>
    </row>
    <row r="267" spans="1:19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22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10">
        <f t="shared" si="23"/>
        <v>42372.25</v>
      </c>
      <c r="N267" s="10">
        <f t="shared" si="24"/>
        <v>42416.25</v>
      </c>
      <c r="O267" t="b">
        <v>0</v>
      </c>
      <c r="P267" t="b">
        <v>0</v>
      </c>
      <c r="Q267" t="s">
        <v>33</v>
      </c>
      <c r="R267" t="str">
        <f t="shared" si="25"/>
        <v>theater</v>
      </c>
      <c r="S267" t="str">
        <f t="shared" si="21"/>
        <v>plays</v>
      </c>
    </row>
    <row r="268" spans="1:19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22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10">
        <f t="shared" si="23"/>
        <v>41950.25</v>
      </c>
      <c r="N268" s="10">
        <f t="shared" si="24"/>
        <v>41983.25</v>
      </c>
      <c r="O268" t="b">
        <v>0</v>
      </c>
      <c r="P268" t="b">
        <v>1</v>
      </c>
      <c r="Q268" t="s">
        <v>159</v>
      </c>
      <c r="R268" t="str">
        <f t="shared" si="25"/>
        <v>music</v>
      </c>
      <c r="S268" t="str">
        <f t="shared" si="21"/>
        <v>jazz</v>
      </c>
    </row>
    <row r="269" spans="1:19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22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10">
        <f t="shared" si="23"/>
        <v>41206.208333333336</v>
      </c>
      <c r="N269" s="10">
        <f t="shared" si="24"/>
        <v>41222.25</v>
      </c>
      <c r="O269" t="b">
        <v>0</v>
      </c>
      <c r="P269" t="b">
        <v>0</v>
      </c>
      <c r="Q269" t="s">
        <v>33</v>
      </c>
      <c r="R269" t="str">
        <f t="shared" si="25"/>
        <v>theater</v>
      </c>
      <c r="S269" t="str">
        <f t="shared" si="21"/>
        <v>plays</v>
      </c>
    </row>
    <row r="270" spans="1:19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22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10">
        <f t="shared" si="23"/>
        <v>41186.208333333336</v>
      </c>
      <c r="N270" s="10">
        <f t="shared" si="24"/>
        <v>41232.25</v>
      </c>
      <c r="O270" t="b">
        <v>0</v>
      </c>
      <c r="P270" t="b">
        <v>0</v>
      </c>
      <c r="Q270" t="s">
        <v>42</v>
      </c>
      <c r="R270" t="str">
        <f t="shared" si="25"/>
        <v>film &amp; video</v>
      </c>
      <c r="S270" t="str">
        <f t="shared" si="21"/>
        <v>documentary</v>
      </c>
    </row>
    <row r="271" spans="1:19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22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10">
        <f t="shared" si="23"/>
        <v>43496.25</v>
      </c>
      <c r="N271" s="10">
        <f t="shared" si="24"/>
        <v>43517.25</v>
      </c>
      <c r="O271" t="b">
        <v>0</v>
      </c>
      <c r="P271" t="b">
        <v>0</v>
      </c>
      <c r="Q271" t="s">
        <v>269</v>
      </c>
      <c r="R271" t="str">
        <f t="shared" si="25"/>
        <v>film &amp; video</v>
      </c>
      <c r="S271" t="str">
        <f t="shared" si="21"/>
        <v>television</v>
      </c>
    </row>
    <row r="272" spans="1:19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22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10">
        <f t="shared" si="23"/>
        <v>40514.25</v>
      </c>
      <c r="N272" s="10">
        <f t="shared" si="24"/>
        <v>40516.25</v>
      </c>
      <c r="O272" t="b">
        <v>0</v>
      </c>
      <c r="P272" t="b">
        <v>0</v>
      </c>
      <c r="Q272" t="s">
        <v>89</v>
      </c>
      <c r="R272" t="str">
        <f t="shared" si="25"/>
        <v>games</v>
      </c>
      <c r="S272" t="str">
        <f t="shared" ref="S272:S335" si="26">RIGHT(Q272,LEN(Q272)-SEARCH("/",Q272,2))</f>
        <v>video games</v>
      </c>
    </row>
    <row r="273" spans="1:19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22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10">
        <f t="shared" si="23"/>
        <v>42345.25</v>
      </c>
      <c r="N273" s="10">
        <f t="shared" si="24"/>
        <v>42376.25</v>
      </c>
      <c r="O273" t="b">
        <v>0</v>
      </c>
      <c r="P273" t="b">
        <v>0</v>
      </c>
      <c r="Q273" t="s">
        <v>122</v>
      </c>
      <c r="R273" t="str">
        <f t="shared" si="25"/>
        <v>photography</v>
      </c>
      <c r="S273" t="str">
        <f t="shared" si="26"/>
        <v>photography books</v>
      </c>
    </row>
    <row r="274" spans="1:19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22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10">
        <f t="shared" si="23"/>
        <v>43656.208333333328</v>
      </c>
      <c r="N274" s="10">
        <f t="shared" si="24"/>
        <v>43681.208333333328</v>
      </c>
      <c r="O274" t="b">
        <v>0</v>
      </c>
      <c r="P274" t="b">
        <v>1</v>
      </c>
      <c r="Q274" t="s">
        <v>33</v>
      </c>
      <c r="R274" t="str">
        <f t="shared" si="25"/>
        <v>theater</v>
      </c>
      <c r="S274" t="str">
        <f t="shared" si="26"/>
        <v>plays</v>
      </c>
    </row>
    <row r="275" spans="1:19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22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10">
        <f t="shared" si="23"/>
        <v>42995.208333333328</v>
      </c>
      <c r="N275" s="10">
        <f t="shared" si="24"/>
        <v>42998.208333333328</v>
      </c>
      <c r="O275" t="b">
        <v>0</v>
      </c>
      <c r="P275" t="b">
        <v>0</v>
      </c>
      <c r="Q275" t="s">
        <v>33</v>
      </c>
      <c r="R275" t="str">
        <f t="shared" si="25"/>
        <v>theater</v>
      </c>
      <c r="S275" t="str">
        <f t="shared" si="26"/>
        <v>plays</v>
      </c>
    </row>
    <row r="276" spans="1:19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22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10">
        <f t="shared" si="23"/>
        <v>43045.25</v>
      </c>
      <c r="N276" s="10">
        <f t="shared" si="24"/>
        <v>43050.25</v>
      </c>
      <c r="O276" t="b">
        <v>0</v>
      </c>
      <c r="P276" t="b">
        <v>0</v>
      </c>
      <c r="Q276" t="s">
        <v>33</v>
      </c>
      <c r="R276" t="str">
        <f t="shared" si="25"/>
        <v>theater</v>
      </c>
      <c r="S276" t="str">
        <f t="shared" si="26"/>
        <v>plays</v>
      </c>
    </row>
    <row r="277" spans="1:19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22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10">
        <f t="shared" si="23"/>
        <v>43561.208333333328</v>
      </c>
      <c r="N277" s="10">
        <f t="shared" si="24"/>
        <v>43569.208333333328</v>
      </c>
      <c r="O277" t="b">
        <v>0</v>
      </c>
      <c r="P277" t="b">
        <v>0</v>
      </c>
      <c r="Q277" t="s">
        <v>206</v>
      </c>
      <c r="R277" t="str">
        <f t="shared" si="25"/>
        <v>publishing</v>
      </c>
      <c r="S277" t="str">
        <f t="shared" si="26"/>
        <v>translations</v>
      </c>
    </row>
    <row r="278" spans="1:19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22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10">
        <f t="shared" si="23"/>
        <v>41018.208333333336</v>
      </c>
      <c r="N278" s="10">
        <f t="shared" si="24"/>
        <v>41023.208333333336</v>
      </c>
      <c r="O278" t="b">
        <v>0</v>
      </c>
      <c r="P278" t="b">
        <v>1</v>
      </c>
      <c r="Q278" t="s">
        <v>89</v>
      </c>
      <c r="R278" t="str">
        <f t="shared" si="25"/>
        <v>games</v>
      </c>
      <c r="S278" t="str">
        <f t="shared" si="26"/>
        <v>video games</v>
      </c>
    </row>
    <row r="279" spans="1:19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22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10">
        <f t="shared" si="23"/>
        <v>40378.208333333336</v>
      </c>
      <c r="N279" s="10">
        <f t="shared" si="24"/>
        <v>40380.208333333336</v>
      </c>
      <c r="O279" t="b">
        <v>0</v>
      </c>
      <c r="P279" t="b">
        <v>0</v>
      </c>
      <c r="Q279" t="s">
        <v>33</v>
      </c>
      <c r="R279" t="str">
        <f t="shared" si="25"/>
        <v>theater</v>
      </c>
      <c r="S279" t="str">
        <f t="shared" si="26"/>
        <v>plays</v>
      </c>
    </row>
    <row r="280" spans="1:19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22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10">
        <f t="shared" si="23"/>
        <v>41239.25</v>
      </c>
      <c r="N280" s="10">
        <f t="shared" si="24"/>
        <v>41264.25</v>
      </c>
      <c r="O280" t="b">
        <v>0</v>
      </c>
      <c r="P280" t="b">
        <v>0</v>
      </c>
      <c r="Q280" t="s">
        <v>28</v>
      </c>
      <c r="R280" t="str">
        <f t="shared" si="25"/>
        <v>technology</v>
      </c>
      <c r="S280" t="str">
        <f t="shared" si="26"/>
        <v>web</v>
      </c>
    </row>
    <row r="281" spans="1:19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22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10">
        <f t="shared" si="23"/>
        <v>43346.208333333328</v>
      </c>
      <c r="N281" s="10">
        <f t="shared" si="24"/>
        <v>43349.208333333328</v>
      </c>
      <c r="O281" t="b">
        <v>0</v>
      </c>
      <c r="P281" t="b">
        <v>0</v>
      </c>
      <c r="Q281" t="s">
        <v>33</v>
      </c>
      <c r="R281" t="str">
        <f t="shared" si="25"/>
        <v>theater</v>
      </c>
      <c r="S281" t="str">
        <f t="shared" si="26"/>
        <v>plays</v>
      </c>
    </row>
    <row r="282" spans="1:19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22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10">
        <f t="shared" si="23"/>
        <v>43060.25</v>
      </c>
      <c r="N282" s="10">
        <f t="shared" si="24"/>
        <v>43066.25</v>
      </c>
      <c r="O282" t="b">
        <v>0</v>
      </c>
      <c r="P282" t="b">
        <v>0</v>
      </c>
      <c r="Q282" t="s">
        <v>71</v>
      </c>
      <c r="R282" t="str">
        <f t="shared" si="25"/>
        <v>film &amp; video</v>
      </c>
      <c r="S282" t="str">
        <f t="shared" si="26"/>
        <v>animation</v>
      </c>
    </row>
    <row r="283" spans="1:19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22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10">
        <f t="shared" si="23"/>
        <v>40979.25</v>
      </c>
      <c r="N283" s="10">
        <f t="shared" si="24"/>
        <v>41000.208333333336</v>
      </c>
      <c r="O283" t="b">
        <v>0</v>
      </c>
      <c r="P283" t="b">
        <v>1</v>
      </c>
      <c r="Q283" t="s">
        <v>33</v>
      </c>
      <c r="R283" t="str">
        <f t="shared" si="25"/>
        <v>theater</v>
      </c>
      <c r="S283" t="str">
        <f t="shared" si="26"/>
        <v>plays</v>
      </c>
    </row>
    <row r="284" spans="1:19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22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10">
        <f t="shared" si="23"/>
        <v>42701.25</v>
      </c>
      <c r="N284" s="10">
        <f t="shared" si="24"/>
        <v>42707.25</v>
      </c>
      <c r="O284" t="b">
        <v>0</v>
      </c>
      <c r="P284" t="b">
        <v>1</v>
      </c>
      <c r="Q284" t="s">
        <v>269</v>
      </c>
      <c r="R284" t="str">
        <f t="shared" si="25"/>
        <v>film &amp; video</v>
      </c>
      <c r="S284" t="str">
        <f t="shared" si="26"/>
        <v>television</v>
      </c>
    </row>
    <row r="285" spans="1:19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22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10">
        <f t="shared" si="23"/>
        <v>42520.208333333328</v>
      </c>
      <c r="N285" s="10">
        <f t="shared" si="24"/>
        <v>42525.208333333328</v>
      </c>
      <c r="O285" t="b">
        <v>0</v>
      </c>
      <c r="P285" t="b">
        <v>0</v>
      </c>
      <c r="Q285" t="s">
        <v>23</v>
      </c>
      <c r="R285" t="str">
        <f t="shared" si="25"/>
        <v>music</v>
      </c>
      <c r="S285" t="str">
        <f t="shared" si="26"/>
        <v>rock</v>
      </c>
    </row>
    <row r="286" spans="1:19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22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10">
        <f t="shared" si="23"/>
        <v>41030.208333333336</v>
      </c>
      <c r="N286" s="10">
        <f t="shared" si="24"/>
        <v>41035.208333333336</v>
      </c>
      <c r="O286" t="b">
        <v>0</v>
      </c>
      <c r="P286" t="b">
        <v>0</v>
      </c>
      <c r="Q286" t="s">
        <v>28</v>
      </c>
      <c r="R286" t="str">
        <f t="shared" si="25"/>
        <v>technology</v>
      </c>
      <c r="S286" t="str">
        <f t="shared" si="26"/>
        <v>web</v>
      </c>
    </row>
    <row r="287" spans="1:19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22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10">
        <f t="shared" si="23"/>
        <v>42623.208333333328</v>
      </c>
      <c r="N287" s="10">
        <f t="shared" si="24"/>
        <v>42661.208333333328</v>
      </c>
      <c r="O287" t="b">
        <v>0</v>
      </c>
      <c r="P287" t="b">
        <v>0</v>
      </c>
      <c r="Q287" t="s">
        <v>33</v>
      </c>
      <c r="R287" t="str">
        <f t="shared" si="25"/>
        <v>theater</v>
      </c>
      <c r="S287" t="str">
        <f t="shared" si="26"/>
        <v>plays</v>
      </c>
    </row>
    <row r="288" spans="1:19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22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10">
        <f t="shared" si="23"/>
        <v>42697.25</v>
      </c>
      <c r="N288" s="10">
        <f t="shared" si="24"/>
        <v>42704.25</v>
      </c>
      <c r="O288" t="b">
        <v>0</v>
      </c>
      <c r="P288" t="b">
        <v>0</v>
      </c>
      <c r="Q288" t="s">
        <v>33</v>
      </c>
      <c r="R288" t="str">
        <f t="shared" si="25"/>
        <v>theater</v>
      </c>
      <c r="S288" t="str">
        <f t="shared" si="26"/>
        <v>plays</v>
      </c>
    </row>
    <row r="289" spans="1:19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22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10">
        <f t="shared" si="23"/>
        <v>42122.208333333328</v>
      </c>
      <c r="N289" s="10">
        <f t="shared" si="24"/>
        <v>42122.208333333328</v>
      </c>
      <c r="O289" t="b">
        <v>0</v>
      </c>
      <c r="P289" t="b">
        <v>0</v>
      </c>
      <c r="Q289" t="s">
        <v>50</v>
      </c>
      <c r="R289" t="str">
        <f t="shared" si="25"/>
        <v>music</v>
      </c>
      <c r="S289" t="str">
        <f t="shared" si="26"/>
        <v>electric music</v>
      </c>
    </row>
    <row r="290" spans="1:19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22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10">
        <f t="shared" si="23"/>
        <v>40982.208333333336</v>
      </c>
      <c r="N290" s="10">
        <f t="shared" si="24"/>
        <v>40983.208333333336</v>
      </c>
      <c r="O290" t="b">
        <v>0</v>
      </c>
      <c r="P290" t="b">
        <v>1</v>
      </c>
      <c r="Q290" t="s">
        <v>148</v>
      </c>
      <c r="R290" t="str">
        <f t="shared" si="25"/>
        <v>music</v>
      </c>
      <c r="S290" t="str">
        <f t="shared" si="26"/>
        <v>metal</v>
      </c>
    </row>
    <row r="291" spans="1:19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22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10">
        <f t="shared" si="23"/>
        <v>42219.208333333328</v>
      </c>
      <c r="N291" s="10">
        <f t="shared" si="24"/>
        <v>42222.208333333328</v>
      </c>
      <c r="O291" t="b">
        <v>0</v>
      </c>
      <c r="P291" t="b">
        <v>0</v>
      </c>
      <c r="Q291" t="s">
        <v>33</v>
      </c>
      <c r="R291" t="str">
        <f t="shared" si="25"/>
        <v>theater</v>
      </c>
      <c r="S291" t="str">
        <f t="shared" si="26"/>
        <v>plays</v>
      </c>
    </row>
    <row r="292" spans="1:19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22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10">
        <f t="shared" si="23"/>
        <v>41404.208333333336</v>
      </c>
      <c r="N292" s="10">
        <f t="shared" si="24"/>
        <v>41436.208333333336</v>
      </c>
      <c r="O292" t="b">
        <v>0</v>
      </c>
      <c r="P292" t="b">
        <v>1</v>
      </c>
      <c r="Q292" t="s">
        <v>42</v>
      </c>
      <c r="R292" t="str">
        <f t="shared" si="25"/>
        <v>film &amp; video</v>
      </c>
      <c r="S292" t="str">
        <f t="shared" si="26"/>
        <v>documentary</v>
      </c>
    </row>
    <row r="293" spans="1:19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22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10">
        <f t="shared" si="23"/>
        <v>40831.208333333336</v>
      </c>
      <c r="N293" s="10">
        <f t="shared" si="24"/>
        <v>40835.208333333336</v>
      </c>
      <c r="O293" t="b">
        <v>1</v>
      </c>
      <c r="P293" t="b">
        <v>0</v>
      </c>
      <c r="Q293" t="s">
        <v>28</v>
      </c>
      <c r="R293" t="str">
        <f t="shared" si="25"/>
        <v>technology</v>
      </c>
      <c r="S293" t="str">
        <f t="shared" si="26"/>
        <v>web</v>
      </c>
    </row>
    <row r="294" spans="1:19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22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10">
        <f t="shared" si="23"/>
        <v>40984.208333333336</v>
      </c>
      <c r="N294" s="10">
        <f t="shared" si="24"/>
        <v>41002.208333333336</v>
      </c>
      <c r="O294" t="b">
        <v>0</v>
      </c>
      <c r="P294" t="b">
        <v>0</v>
      </c>
      <c r="Q294" t="s">
        <v>17</v>
      </c>
      <c r="R294" t="str">
        <f t="shared" si="25"/>
        <v>food</v>
      </c>
      <c r="S294" t="str">
        <f t="shared" si="26"/>
        <v>food trucks</v>
      </c>
    </row>
    <row r="295" spans="1:19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22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10">
        <f t="shared" si="23"/>
        <v>40456.208333333336</v>
      </c>
      <c r="N295" s="10">
        <f t="shared" si="24"/>
        <v>40465.208333333336</v>
      </c>
      <c r="O295" t="b">
        <v>0</v>
      </c>
      <c r="P295" t="b">
        <v>0</v>
      </c>
      <c r="Q295" t="s">
        <v>33</v>
      </c>
      <c r="R295" t="str">
        <f t="shared" si="25"/>
        <v>theater</v>
      </c>
      <c r="S295" t="str">
        <f t="shared" si="26"/>
        <v>plays</v>
      </c>
    </row>
    <row r="296" spans="1:19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22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10">
        <f t="shared" si="23"/>
        <v>43399.208333333328</v>
      </c>
      <c r="N296" s="10">
        <f t="shared" si="24"/>
        <v>43411.25</v>
      </c>
      <c r="O296" t="b">
        <v>0</v>
      </c>
      <c r="P296" t="b">
        <v>0</v>
      </c>
      <c r="Q296" t="s">
        <v>33</v>
      </c>
      <c r="R296" t="str">
        <f t="shared" si="25"/>
        <v>theater</v>
      </c>
      <c r="S296" t="str">
        <f t="shared" si="26"/>
        <v>plays</v>
      </c>
    </row>
    <row r="297" spans="1:19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22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10">
        <f t="shared" si="23"/>
        <v>41562.208333333336</v>
      </c>
      <c r="N297" s="10">
        <f t="shared" si="24"/>
        <v>41587.25</v>
      </c>
      <c r="O297" t="b">
        <v>0</v>
      </c>
      <c r="P297" t="b">
        <v>0</v>
      </c>
      <c r="Q297" t="s">
        <v>33</v>
      </c>
      <c r="R297" t="str">
        <f t="shared" si="25"/>
        <v>theater</v>
      </c>
      <c r="S297" t="str">
        <f t="shared" si="26"/>
        <v>plays</v>
      </c>
    </row>
    <row r="298" spans="1:19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22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10">
        <f t="shared" si="23"/>
        <v>43493.25</v>
      </c>
      <c r="N298" s="10">
        <f t="shared" si="24"/>
        <v>43515.25</v>
      </c>
      <c r="O298" t="b">
        <v>0</v>
      </c>
      <c r="P298" t="b">
        <v>0</v>
      </c>
      <c r="Q298" t="s">
        <v>33</v>
      </c>
      <c r="R298" t="str">
        <f t="shared" si="25"/>
        <v>theater</v>
      </c>
      <c r="S298" t="str">
        <f t="shared" si="26"/>
        <v>plays</v>
      </c>
    </row>
    <row r="299" spans="1:19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22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10">
        <f t="shared" si="23"/>
        <v>41653.25</v>
      </c>
      <c r="N299" s="10">
        <f t="shared" si="24"/>
        <v>41662.25</v>
      </c>
      <c r="O299" t="b">
        <v>0</v>
      </c>
      <c r="P299" t="b">
        <v>1</v>
      </c>
      <c r="Q299" t="s">
        <v>33</v>
      </c>
      <c r="R299" t="str">
        <f t="shared" si="25"/>
        <v>theater</v>
      </c>
      <c r="S299" t="str">
        <f t="shared" si="26"/>
        <v>plays</v>
      </c>
    </row>
    <row r="300" spans="1:19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22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10">
        <f t="shared" si="23"/>
        <v>42426.25</v>
      </c>
      <c r="N300" s="10">
        <f t="shared" si="24"/>
        <v>42444.208333333328</v>
      </c>
      <c r="O300" t="b">
        <v>0</v>
      </c>
      <c r="P300" t="b">
        <v>1</v>
      </c>
      <c r="Q300" t="s">
        <v>23</v>
      </c>
      <c r="R300" t="str">
        <f t="shared" si="25"/>
        <v>music</v>
      </c>
      <c r="S300" t="str">
        <f t="shared" si="26"/>
        <v>rock</v>
      </c>
    </row>
    <row r="301" spans="1:19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22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10">
        <f t="shared" si="23"/>
        <v>42432.25</v>
      </c>
      <c r="N301" s="10">
        <f t="shared" si="24"/>
        <v>42488.208333333328</v>
      </c>
      <c r="O301" t="b">
        <v>0</v>
      </c>
      <c r="P301" t="b">
        <v>0</v>
      </c>
      <c r="Q301" t="s">
        <v>17</v>
      </c>
      <c r="R301" t="str">
        <f t="shared" si="25"/>
        <v>food</v>
      </c>
      <c r="S301" t="str">
        <f t="shared" si="26"/>
        <v>food trucks</v>
      </c>
    </row>
    <row r="302" spans="1:19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22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10">
        <f t="shared" si="23"/>
        <v>42977.208333333328</v>
      </c>
      <c r="N302" s="10">
        <f t="shared" si="24"/>
        <v>42978.208333333328</v>
      </c>
      <c r="O302" t="b">
        <v>0</v>
      </c>
      <c r="P302" t="b">
        <v>1</v>
      </c>
      <c r="Q302" t="s">
        <v>68</v>
      </c>
      <c r="R302" t="str">
        <f t="shared" si="25"/>
        <v>publishing</v>
      </c>
      <c r="S302" t="str">
        <f t="shared" si="26"/>
        <v>nonfiction</v>
      </c>
    </row>
    <row r="303" spans="1:19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22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10">
        <f t="shared" si="23"/>
        <v>42061.25</v>
      </c>
      <c r="N303" s="10">
        <f t="shared" si="24"/>
        <v>42078.208333333328</v>
      </c>
      <c r="O303" t="b">
        <v>0</v>
      </c>
      <c r="P303" t="b">
        <v>0</v>
      </c>
      <c r="Q303" t="s">
        <v>42</v>
      </c>
      <c r="R303" t="str">
        <f t="shared" si="25"/>
        <v>film &amp; video</v>
      </c>
      <c r="S303" t="str">
        <f t="shared" si="26"/>
        <v>documentary</v>
      </c>
    </row>
    <row r="304" spans="1:19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22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10">
        <f t="shared" si="23"/>
        <v>43345.208333333328</v>
      </c>
      <c r="N304" s="10">
        <f t="shared" si="24"/>
        <v>43359.208333333328</v>
      </c>
      <c r="O304" t="b">
        <v>0</v>
      </c>
      <c r="P304" t="b">
        <v>0</v>
      </c>
      <c r="Q304" t="s">
        <v>33</v>
      </c>
      <c r="R304" t="str">
        <f t="shared" si="25"/>
        <v>theater</v>
      </c>
      <c r="S304" t="str">
        <f t="shared" si="26"/>
        <v>plays</v>
      </c>
    </row>
    <row r="305" spans="1:19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22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10">
        <f t="shared" si="23"/>
        <v>42376.25</v>
      </c>
      <c r="N305" s="10">
        <f t="shared" si="24"/>
        <v>42381.25</v>
      </c>
      <c r="O305" t="b">
        <v>0</v>
      </c>
      <c r="P305" t="b">
        <v>0</v>
      </c>
      <c r="Q305" t="s">
        <v>60</v>
      </c>
      <c r="R305" t="str">
        <f t="shared" si="25"/>
        <v>music</v>
      </c>
      <c r="S305" t="str">
        <f t="shared" si="26"/>
        <v>indie rock</v>
      </c>
    </row>
    <row r="306" spans="1:19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22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10">
        <f t="shared" si="23"/>
        <v>42589.208333333328</v>
      </c>
      <c r="N306" s="10">
        <f t="shared" si="24"/>
        <v>42630.208333333328</v>
      </c>
      <c r="O306" t="b">
        <v>0</v>
      </c>
      <c r="P306" t="b">
        <v>0</v>
      </c>
      <c r="Q306" t="s">
        <v>42</v>
      </c>
      <c r="R306" t="str">
        <f t="shared" si="25"/>
        <v>film &amp; video</v>
      </c>
      <c r="S306" t="str">
        <f t="shared" si="26"/>
        <v>documentary</v>
      </c>
    </row>
    <row r="307" spans="1:19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22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10">
        <f t="shared" si="23"/>
        <v>42448.208333333328</v>
      </c>
      <c r="N307" s="10">
        <f t="shared" si="24"/>
        <v>42489.208333333328</v>
      </c>
      <c r="O307" t="b">
        <v>0</v>
      </c>
      <c r="P307" t="b">
        <v>0</v>
      </c>
      <c r="Q307" t="s">
        <v>33</v>
      </c>
      <c r="R307" t="str">
        <f t="shared" si="25"/>
        <v>theater</v>
      </c>
      <c r="S307" t="str">
        <f t="shared" si="26"/>
        <v>plays</v>
      </c>
    </row>
    <row r="308" spans="1:19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22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10">
        <f t="shared" si="23"/>
        <v>42930.208333333328</v>
      </c>
      <c r="N308" s="10">
        <f t="shared" si="24"/>
        <v>42933.208333333328</v>
      </c>
      <c r="O308" t="b">
        <v>0</v>
      </c>
      <c r="P308" t="b">
        <v>1</v>
      </c>
      <c r="Q308" t="s">
        <v>33</v>
      </c>
      <c r="R308" t="str">
        <f t="shared" si="25"/>
        <v>theater</v>
      </c>
      <c r="S308" t="str">
        <f t="shared" si="26"/>
        <v>plays</v>
      </c>
    </row>
    <row r="309" spans="1:19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22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10">
        <f t="shared" si="23"/>
        <v>41066.208333333336</v>
      </c>
      <c r="N309" s="10">
        <f t="shared" si="24"/>
        <v>41086.208333333336</v>
      </c>
      <c r="O309" t="b">
        <v>0</v>
      </c>
      <c r="P309" t="b">
        <v>1</v>
      </c>
      <c r="Q309" t="s">
        <v>119</v>
      </c>
      <c r="R309" t="str">
        <f t="shared" si="25"/>
        <v>publishing</v>
      </c>
      <c r="S309" t="str">
        <f t="shared" si="26"/>
        <v>fiction</v>
      </c>
    </row>
    <row r="310" spans="1:19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22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10">
        <f t="shared" si="23"/>
        <v>40651.208333333336</v>
      </c>
      <c r="N310" s="10">
        <f t="shared" si="24"/>
        <v>40652.208333333336</v>
      </c>
      <c r="O310" t="b">
        <v>0</v>
      </c>
      <c r="P310" t="b">
        <v>0</v>
      </c>
      <c r="Q310" t="s">
        <v>33</v>
      </c>
      <c r="R310" t="str">
        <f t="shared" si="25"/>
        <v>theater</v>
      </c>
      <c r="S310" t="str">
        <f t="shared" si="26"/>
        <v>plays</v>
      </c>
    </row>
    <row r="311" spans="1:19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22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10">
        <f t="shared" si="23"/>
        <v>40807.208333333336</v>
      </c>
      <c r="N311" s="10">
        <f t="shared" si="24"/>
        <v>40827.208333333336</v>
      </c>
      <c r="O311" t="b">
        <v>0</v>
      </c>
      <c r="P311" t="b">
        <v>1</v>
      </c>
      <c r="Q311" t="s">
        <v>60</v>
      </c>
      <c r="R311" t="str">
        <f t="shared" si="25"/>
        <v>music</v>
      </c>
      <c r="S311" t="str">
        <f t="shared" si="26"/>
        <v>indie rock</v>
      </c>
    </row>
    <row r="312" spans="1:19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22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10">
        <f t="shared" si="23"/>
        <v>40277.208333333336</v>
      </c>
      <c r="N312" s="10">
        <f t="shared" si="24"/>
        <v>40293.208333333336</v>
      </c>
      <c r="O312" t="b">
        <v>0</v>
      </c>
      <c r="P312" t="b">
        <v>0</v>
      </c>
      <c r="Q312" t="s">
        <v>89</v>
      </c>
      <c r="R312" t="str">
        <f t="shared" si="25"/>
        <v>games</v>
      </c>
      <c r="S312" t="str">
        <f t="shared" si="26"/>
        <v>video games</v>
      </c>
    </row>
    <row r="313" spans="1:19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22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10">
        <f t="shared" si="23"/>
        <v>40590.25</v>
      </c>
      <c r="N313" s="10">
        <f t="shared" si="24"/>
        <v>40602.25</v>
      </c>
      <c r="O313" t="b">
        <v>0</v>
      </c>
      <c r="P313" t="b">
        <v>0</v>
      </c>
      <c r="Q313" t="s">
        <v>33</v>
      </c>
      <c r="R313" t="str">
        <f t="shared" si="25"/>
        <v>theater</v>
      </c>
      <c r="S313" t="str">
        <f t="shared" si="26"/>
        <v>plays</v>
      </c>
    </row>
    <row r="314" spans="1:19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22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10">
        <f t="shared" si="23"/>
        <v>41572.208333333336</v>
      </c>
      <c r="N314" s="10">
        <f t="shared" si="24"/>
        <v>41579.208333333336</v>
      </c>
      <c r="O314" t="b">
        <v>0</v>
      </c>
      <c r="P314" t="b">
        <v>0</v>
      </c>
      <c r="Q314" t="s">
        <v>33</v>
      </c>
      <c r="R314" t="str">
        <f t="shared" si="25"/>
        <v>theater</v>
      </c>
      <c r="S314" t="str">
        <f t="shared" si="26"/>
        <v>plays</v>
      </c>
    </row>
    <row r="315" spans="1:19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22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10">
        <f t="shared" si="23"/>
        <v>40966.25</v>
      </c>
      <c r="N315" s="10">
        <f t="shared" si="24"/>
        <v>40968.25</v>
      </c>
      <c r="O315" t="b">
        <v>0</v>
      </c>
      <c r="P315" t="b">
        <v>0</v>
      </c>
      <c r="Q315" t="s">
        <v>23</v>
      </c>
      <c r="R315" t="str">
        <f t="shared" si="25"/>
        <v>music</v>
      </c>
      <c r="S315" t="str">
        <f t="shared" si="26"/>
        <v>rock</v>
      </c>
    </row>
    <row r="316" spans="1:19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22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10">
        <f t="shared" si="23"/>
        <v>43536.208333333328</v>
      </c>
      <c r="N316" s="10">
        <f t="shared" si="24"/>
        <v>43541.208333333328</v>
      </c>
      <c r="O316" t="b">
        <v>0</v>
      </c>
      <c r="P316" t="b">
        <v>1</v>
      </c>
      <c r="Q316" t="s">
        <v>42</v>
      </c>
      <c r="R316" t="str">
        <f t="shared" si="25"/>
        <v>film &amp; video</v>
      </c>
      <c r="S316" t="str">
        <f t="shared" si="26"/>
        <v>documentary</v>
      </c>
    </row>
    <row r="317" spans="1:19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22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10">
        <f t="shared" si="23"/>
        <v>41783.208333333336</v>
      </c>
      <c r="N317" s="10">
        <f t="shared" si="24"/>
        <v>41812.208333333336</v>
      </c>
      <c r="O317" t="b">
        <v>0</v>
      </c>
      <c r="P317" t="b">
        <v>0</v>
      </c>
      <c r="Q317" t="s">
        <v>33</v>
      </c>
      <c r="R317" t="str">
        <f t="shared" si="25"/>
        <v>theater</v>
      </c>
      <c r="S317" t="str">
        <f t="shared" si="26"/>
        <v>plays</v>
      </c>
    </row>
    <row r="318" spans="1:19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22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10">
        <f t="shared" si="23"/>
        <v>43788.25</v>
      </c>
      <c r="N318" s="10">
        <f t="shared" si="24"/>
        <v>43789.25</v>
      </c>
      <c r="O318" t="b">
        <v>0</v>
      </c>
      <c r="P318" t="b">
        <v>1</v>
      </c>
      <c r="Q318" t="s">
        <v>17</v>
      </c>
      <c r="R318" t="str">
        <f t="shared" si="25"/>
        <v>food</v>
      </c>
      <c r="S318" t="str">
        <f t="shared" si="26"/>
        <v>food trucks</v>
      </c>
    </row>
    <row r="319" spans="1:19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22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10">
        <f t="shared" si="23"/>
        <v>42869.208333333328</v>
      </c>
      <c r="N319" s="10">
        <f t="shared" si="24"/>
        <v>42882.208333333328</v>
      </c>
      <c r="O319" t="b">
        <v>0</v>
      </c>
      <c r="P319" t="b">
        <v>0</v>
      </c>
      <c r="Q319" t="s">
        <v>33</v>
      </c>
      <c r="R319" t="str">
        <f t="shared" si="25"/>
        <v>theater</v>
      </c>
      <c r="S319" t="str">
        <f t="shared" si="26"/>
        <v>plays</v>
      </c>
    </row>
    <row r="320" spans="1:19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22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10">
        <f t="shared" si="23"/>
        <v>41684.25</v>
      </c>
      <c r="N320" s="10">
        <f t="shared" si="24"/>
        <v>41686.25</v>
      </c>
      <c r="O320" t="b">
        <v>0</v>
      </c>
      <c r="P320" t="b">
        <v>0</v>
      </c>
      <c r="Q320" t="s">
        <v>23</v>
      </c>
      <c r="R320" t="str">
        <f t="shared" si="25"/>
        <v>music</v>
      </c>
      <c r="S320" t="str">
        <f t="shared" si="26"/>
        <v>rock</v>
      </c>
    </row>
    <row r="321" spans="1:19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22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10">
        <f t="shared" si="23"/>
        <v>40402.208333333336</v>
      </c>
      <c r="N321" s="10">
        <f t="shared" si="24"/>
        <v>40426.208333333336</v>
      </c>
      <c r="O321" t="b">
        <v>0</v>
      </c>
      <c r="P321" t="b">
        <v>0</v>
      </c>
      <c r="Q321" t="s">
        <v>28</v>
      </c>
      <c r="R321" t="str">
        <f t="shared" si="25"/>
        <v>technology</v>
      </c>
      <c r="S321" t="str">
        <f t="shared" si="26"/>
        <v>web</v>
      </c>
    </row>
    <row r="322" spans="1:19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22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10">
        <f t="shared" si="23"/>
        <v>40673.208333333336</v>
      </c>
      <c r="N322" s="10">
        <f t="shared" si="24"/>
        <v>40682.208333333336</v>
      </c>
      <c r="O322" t="b">
        <v>0</v>
      </c>
      <c r="P322" t="b">
        <v>0</v>
      </c>
      <c r="Q322" t="s">
        <v>119</v>
      </c>
      <c r="R322" t="str">
        <f t="shared" si="25"/>
        <v>publishing</v>
      </c>
      <c r="S322" t="str">
        <f t="shared" si="26"/>
        <v>fiction</v>
      </c>
    </row>
    <row r="323" spans="1:19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7">SUM(E323/D323)*100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10">
        <f t="shared" ref="M323:M386" si="28">(((K323/60)/60)/24)+DATE(1970,1,1)</f>
        <v>40634.208333333336</v>
      </c>
      <c r="N323" s="10">
        <f t="shared" ref="N323:N386" si="29">(((L323/60)/60)/24)+DATE(1970,1,1)</f>
        <v>40642.208333333336</v>
      </c>
      <c r="O323" t="b">
        <v>0</v>
      </c>
      <c r="P323" t="b">
        <v>0</v>
      </c>
      <c r="Q323" t="s">
        <v>100</v>
      </c>
      <c r="R323" t="str">
        <f t="shared" si="25"/>
        <v>film &amp; video</v>
      </c>
      <c r="S323" t="str">
        <f t="shared" si="26"/>
        <v>shorts</v>
      </c>
    </row>
    <row r="324" spans="1:19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7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10">
        <f t="shared" si="28"/>
        <v>40507.25</v>
      </c>
      <c r="N324" s="10">
        <f t="shared" si="29"/>
        <v>40520.25</v>
      </c>
      <c r="O324" t="b">
        <v>0</v>
      </c>
      <c r="P324" t="b">
        <v>0</v>
      </c>
      <c r="Q324" t="s">
        <v>33</v>
      </c>
      <c r="R324" t="str">
        <f t="shared" si="25"/>
        <v>theater</v>
      </c>
      <c r="S324" t="str">
        <f t="shared" si="26"/>
        <v>plays</v>
      </c>
    </row>
    <row r="325" spans="1:19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7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10">
        <f t="shared" si="28"/>
        <v>41725.208333333336</v>
      </c>
      <c r="N325" s="10">
        <f t="shared" si="29"/>
        <v>41727.208333333336</v>
      </c>
      <c r="O325" t="b">
        <v>0</v>
      </c>
      <c r="P325" t="b">
        <v>0</v>
      </c>
      <c r="Q325" t="s">
        <v>42</v>
      </c>
      <c r="R325" t="str">
        <f t="shared" si="25"/>
        <v>film &amp; video</v>
      </c>
      <c r="S325" t="str">
        <f t="shared" si="26"/>
        <v>documentary</v>
      </c>
    </row>
    <row r="326" spans="1:19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7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10">
        <f t="shared" si="28"/>
        <v>42176.208333333328</v>
      </c>
      <c r="N326" s="10">
        <f t="shared" si="29"/>
        <v>42188.208333333328</v>
      </c>
      <c r="O326" t="b">
        <v>0</v>
      </c>
      <c r="P326" t="b">
        <v>1</v>
      </c>
      <c r="Q326" t="s">
        <v>33</v>
      </c>
      <c r="R326" t="str">
        <f t="shared" si="25"/>
        <v>theater</v>
      </c>
      <c r="S326" t="str">
        <f t="shared" si="26"/>
        <v>plays</v>
      </c>
    </row>
    <row r="327" spans="1:19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7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10">
        <f t="shared" si="28"/>
        <v>43267.208333333328</v>
      </c>
      <c r="N327" s="10">
        <f t="shared" si="29"/>
        <v>43290.208333333328</v>
      </c>
      <c r="O327" t="b">
        <v>0</v>
      </c>
      <c r="P327" t="b">
        <v>1</v>
      </c>
      <c r="Q327" t="s">
        <v>33</v>
      </c>
      <c r="R327" t="str">
        <f t="shared" ref="R327:R390" si="30">LEFT(Q327,SEARCH("/",Q327,1)-1)</f>
        <v>theater</v>
      </c>
      <c r="S327" t="str">
        <f t="shared" si="26"/>
        <v>plays</v>
      </c>
    </row>
    <row r="328" spans="1:19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7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10">
        <f t="shared" si="28"/>
        <v>42364.25</v>
      </c>
      <c r="N328" s="10">
        <f t="shared" si="29"/>
        <v>42370.25</v>
      </c>
      <c r="O328" t="b">
        <v>0</v>
      </c>
      <c r="P328" t="b">
        <v>0</v>
      </c>
      <c r="Q328" t="s">
        <v>71</v>
      </c>
      <c r="R328" t="str">
        <f t="shared" si="30"/>
        <v>film &amp; video</v>
      </c>
      <c r="S328" t="str">
        <f t="shared" si="26"/>
        <v>animation</v>
      </c>
    </row>
    <row r="329" spans="1:19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7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10">
        <f t="shared" si="28"/>
        <v>43705.208333333328</v>
      </c>
      <c r="N329" s="10">
        <f t="shared" si="29"/>
        <v>43709.208333333328</v>
      </c>
      <c r="O329" t="b">
        <v>0</v>
      </c>
      <c r="P329" t="b">
        <v>1</v>
      </c>
      <c r="Q329" t="s">
        <v>33</v>
      </c>
      <c r="R329" t="str">
        <f t="shared" si="30"/>
        <v>theater</v>
      </c>
      <c r="S329" t="str">
        <f t="shared" si="26"/>
        <v>plays</v>
      </c>
    </row>
    <row r="330" spans="1:19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7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10">
        <f t="shared" si="28"/>
        <v>43434.25</v>
      </c>
      <c r="N330" s="10">
        <f t="shared" si="29"/>
        <v>43445.25</v>
      </c>
      <c r="O330" t="b">
        <v>0</v>
      </c>
      <c r="P330" t="b">
        <v>0</v>
      </c>
      <c r="Q330" t="s">
        <v>23</v>
      </c>
      <c r="R330" t="str">
        <f t="shared" si="30"/>
        <v>music</v>
      </c>
      <c r="S330" t="str">
        <f t="shared" si="26"/>
        <v>rock</v>
      </c>
    </row>
    <row r="331" spans="1:19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7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10">
        <f t="shared" si="28"/>
        <v>42716.25</v>
      </c>
      <c r="N331" s="10">
        <f t="shared" si="29"/>
        <v>42727.25</v>
      </c>
      <c r="O331" t="b">
        <v>0</v>
      </c>
      <c r="P331" t="b">
        <v>0</v>
      </c>
      <c r="Q331" t="s">
        <v>89</v>
      </c>
      <c r="R331" t="str">
        <f t="shared" si="30"/>
        <v>games</v>
      </c>
      <c r="S331" t="str">
        <f t="shared" si="26"/>
        <v>video games</v>
      </c>
    </row>
    <row r="332" spans="1:19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7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10">
        <f t="shared" si="28"/>
        <v>43077.25</v>
      </c>
      <c r="N332" s="10">
        <f t="shared" si="29"/>
        <v>43078.25</v>
      </c>
      <c r="O332" t="b">
        <v>0</v>
      </c>
      <c r="P332" t="b">
        <v>0</v>
      </c>
      <c r="Q332" t="s">
        <v>42</v>
      </c>
      <c r="R332" t="str">
        <f t="shared" si="30"/>
        <v>film &amp; video</v>
      </c>
      <c r="S332" t="str">
        <f t="shared" si="26"/>
        <v>documentary</v>
      </c>
    </row>
    <row r="333" spans="1:19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7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10">
        <f t="shared" si="28"/>
        <v>40896.25</v>
      </c>
      <c r="N333" s="10">
        <f t="shared" si="29"/>
        <v>40897.25</v>
      </c>
      <c r="O333" t="b">
        <v>0</v>
      </c>
      <c r="P333" t="b">
        <v>0</v>
      </c>
      <c r="Q333" t="s">
        <v>17</v>
      </c>
      <c r="R333" t="str">
        <f t="shared" si="30"/>
        <v>food</v>
      </c>
      <c r="S333" t="str">
        <f t="shared" si="26"/>
        <v>food trucks</v>
      </c>
    </row>
    <row r="334" spans="1:19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7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10">
        <f t="shared" si="28"/>
        <v>41361.208333333336</v>
      </c>
      <c r="N334" s="10">
        <f t="shared" si="29"/>
        <v>41362.208333333336</v>
      </c>
      <c r="O334" t="b">
        <v>0</v>
      </c>
      <c r="P334" t="b">
        <v>0</v>
      </c>
      <c r="Q334" t="s">
        <v>65</v>
      </c>
      <c r="R334" t="str">
        <f t="shared" si="30"/>
        <v>technology</v>
      </c>
      <c r="S334" t="str">
        <f t="shared" si="26"/>
        <v>wearables</v>
      </c>
    </row>
    <row r="335" spans="1:19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7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10">
        <f t="shared" si="28"/>
        <v>43424.25</v>
      </c>
      <c r="N335" s="10">
        <f t="shared" si="29"/>
        <v>43452.25</v>
      </c>
      <c r="O335" t="b">
        <v>0</v>
      </c>
      <c r="P335" t="b">
        <v>0</v>
      </c>
      <c r="Q335" t="s">
        <v>33</v>
      </c>
      <c r="R335" t="str">
        <f t="shared" si="30"/>
        <v>theater</v>
      </c>
      <c r="S335" t="str">
        <f t="shared" si="26"/>
        <v>plays</v>
      </c>
    </row>
    <row r="336" spans="1:19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7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10">
        <f t="shared" si="28"/>
        <v>43110.25</v>
      </c>
      <c r="N336" s="10">
        <f t="shared" si="29"/>
        <v>43117.25</v>
      </c>
      <c r="O336" t="b">
        <v>0</v>
      </c>
      <c r="P336" t="b">
        <v>0</v>
      </c>
      <c r="Q336" t="s">
        <v>23</v>
      </c>
      <c r="R336" t="str">
        <f t="shared" si="30"/>
        <v>music</v>
      </c>
      <c r="S336" t="str">
        <f t="shared" ref="S336:S399" si="31">RIGHT(Q336,LEN(Q336)-SEARCH("/",Q336,2))</f>
        <v>rock</v>
      </c>
    </row>
    <row r="337" spans="1:19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7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10">
        <f t="shared" si="28"/>
        <v>43784.25</v>
      </c>
      <c r="N337" s="10">
        <f t="shared" si="29"/>
        <v>43797.25</v>
      </c>
      <c r="O337" t="b">
        <v>0</v>
      </c>
      <c r="P337" t="b">
        <v>0</v>
      </c>
      <c r="Q337" t="s">
        <v>23</v>
      </c>
      <c r="R337" t="str">
        <f t="shared" si="30"/>
        <v>music</v>
      </c>
      <c r="S337" t="str">
        <f t="shared" si="31"/>
        <v>rock</v>
      </c>
    </row>
    <row r="338" spans="1:19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7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10">
        <f t="shared" si="28"/>
        <v>40527.25</v>
      </c>
      <c r="N338" s="10">
        <f t="shared" si="29"/>
        <v>40528.25</v>
      </c>
      <c r="O338" t="b">
        <v>0</v>
      </c>
      <c r="P338" t="b">
        <v>1</v>
      </c>
      <c r="Q338" t="s">
        <v>23</v>
      </c>
      <c r="R338" t="str">
        <f t="shared" si="30"/>
        <v>music</v>
      </c>
      <c r="S338" t="str">
        <f t="shared" si="31"/>
        <v>rock</v>
      </c>
    </row>
    <row r="339" spans="1:19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7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10">
        <f t="shared" si="28"/>
        <v>43780.25</v>
      </c>
      <c r="N339" s="10">
        <f t="shared" si="29"/>
        <v>43781.25</v>
      </c>
      <c r="O339" t="b">
        <v>0</v>
      </c>
      <c r="P339" t="b">
        <v>0</v>
      </c>
      <c r="Q339" t="s">
        <v>33</v>
      </c>
      <c r="R339" t="str">
        <f t="shared" si="30"/>
        <v>theater</v>
      </c>
      <c r="S339" t="str">
        <f t="shared" si="31"/>
        <v>plays</v>
      </c>
    </row>
    <row r="340" spans="1:19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7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10">
        <f t="shared" si="28"/>
        <v>40821.208333333336</v>
      </c>
      <c r="N340" s="10">
        <f t="shared" si="29"/>
        <v>40851.208333333336</v>
      </c>
      <c r="O340" t="b">
        <v>0</v>
      </c>
      <c r="P340" t="b">
        <v>0</v>
      </c>
      <c r="Q340" t="s">
        <v>33</v>
      </c>
      <c r="R340" t="str">
        <f t="shared" si="30"/>
        <v>theater</v>
      </c>
      <c r="S340" t="str">
        <f t="shared" si="31"/>
        <v>plays</v>
      </c>
    </row>
    <row r="341" spans="1:19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7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10">
        <f t="shared" si="28"/>
        <v>42949.208333333328</v>
      </c>
      <c r="N341" s="10">
        <f t="shared" si="29"/>
        <v>42963.208333333328</v>
      </c>
      <c r="O341" t="b">
        <v>0</v>
      </c>
      <c r="P341" t="b">
        <v>0</v>
      </c>
      <c r="Q341" t="s">
        <v>33</v>
      </c>
      <c r="R341" t="str">
        <f t="shared" si="30"/>
        <v>theater</v>
      </c>
      <c r="S341" t="str">
        <f t="shared" si="31"/>
        <v>plays</v>
      </c>
    </row>
    <row r="342" spans="1:19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7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10">
        <f t="shared" si="28"/>
        <v>40889.25</v>
      </c>
      <c r="N342" s="10">
        <f t="shared" si="29"/>
        <v>40890.25</v>
      </c>
      <c r="O342" t="b">
        <v>0</v>
      </c>
      <c r="P342" t="b">
        <v>0</v>
      </c>
      <c r="Q342" t="s">
        <v>122</v>
      </c>
      <c r="R342" t="str">
        <f t="shared" si="30"/>
        <v>photography</v>
      </c>
      <c r="S342" t="str">
        <f t="shared" si="31"/>
        <v>photography books</v>
      </c>
    </row>
    <row r="343" spans="1:19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7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10">
        <f t="shared" si="28"/>
        <v>42244.208333333328</v>
      </c>
      <c r="N343" s="10">
        <f t="shared" si="29"/>
        <v>42251.208333333328</v>
      </c>
      <c r="O343" t="b">
        <v>0</v>
      </c>
      <c r="P343" t="b">
        <v>0</v>
      </c>
      <c r="Q343" t="s">
        <v>60</v>
      </c>
      <c r="R343" t="str">
        <f t="shared" si="30"/>
        <v>music</v>
      </c>
      <c r="S343" t="str">
        <f t="shared" si="31"/>
        <v>indie rock</v>
      </c>
    </row>
    <row r="344" spans="1:19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7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10">
        <f t="shared" si="28"/>
        <v>41475.208333333336</v>
      </c>
      <c r="N344" s="10">
        <f t="shared" si="29"/>
        <v>41487.208333333336</v>
      </c>
      <c r="O344" t="b">
        <v>0</v>
      </c>
      <c r="P344" t="b">
        <v>0</v>
      </c>
      <c r="Q344" t="s">
        <v>33</v>
      </c>
      <c r="R344" t="str">
        <f t="shared" si="30"/>
        <v>theater</v>
      </c>
      <c r="S344" t="str">
        <f t="shared" si="31"/>
        <v>plays</v>
      </c>
    </row>
    <row r="345" spans="1:19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7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10">
        <f t="shared" si="28"/>
        <v>41597.25</v>
      </c>
      <c r="N345" s="10">
        <f t="shared" si="29"/>
        <v>41650.25</v>
      </c>
      <c r="O345" t="b">
        <v>0</v>
      </c>
      <c r="P345" t="b">
        <v>0</v>
      </c>
      <c r="Q345" t="s">
        <v>33</v>
      </c>
      <c r="R345" t="str">
        <f t="shared" si="30"/>
        <v>theater</v>
      </c>
      <c r="S345" t="str">
        <f t="shared" si="31"/>
        <v>plays</v>
      </c>
    </row>
    <row r="346" spans="1:19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7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10">
        <f t="shared" si="28"/>
        <v>43122.25</v>
      </c>
      <c r="N346" s="10">
        <f t="shared" si="29"/>
        <v>43162.25</v>
      </c>
      <c r="O346" t="b">
        <v>0</v>
      </c>
      <c r="P346" t="b">
        <v>0</v>
      </c>
      <c r="Q346" t="s">
        <v>89</v>
      </c>
      <c r="R346" t="str">
        <f t="shared" si="30"/>
        <v>games</v>
      </c>
      <c r="S346" t="str">
        <f t="shared" si="31"/>
        <v>video games</v>
      </c>
    </row>
    <row r="347" spans="1:19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7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10">
        <f t="shared" si="28"/>
        <v>42194.208333333328</v>
      </c>
      <c r="N347" s="10">
        <f t="shared" si="29"/>
        <v>42195.208333333328</v>
      </c>
      <c r="O347" t="b">
        <v>0</v>
      </c>
      <c r="P347" t="b">
        <v>0</v>
      </c>
      <c r="Q347" t="s">
        <v>53</v>
      </c>
      <c r="R347" t="str">
        <f t="shared" si="30"/>
        <v>film &amp; video</v>
      </c>
      <c r="S347" t="str">
        <f t="shared" si="31"/>
        <v>drama</v>
      </c>
    </row>
    <row r="348" spans="1:19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7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10">
        <f t="shared" si="28"/>
        <v>42971.208333333328</v>
      </c>
      <c r="N348" s="10">
        <f t="shared" si="29"/>
        <v>43026.208333333328</v>
      </c>
      <c r="O348" t="b">
        <v>0</v>
      </c>
      <c r="P348" t="b">
        <v>1</v>
      </c>
      <c r="Q348" t="s">
        <v>60</v>
      </c>
      <c r="R348" t="str">
        <f t="shared" si="30"/>
        <v>music</v>
      </c>
      <c r="S348" t="str">
        <f t="shared" si="31"/>
        <v>indie rock</v>
      </c>
    </row>
    <row r="349" spans="1:19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7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10">
        <f t="shared" si="28"/>
        <v>42046.25</v>
      </c>
      <c r="N349" s="10">
        <f t="shared" si="29"/>
        <v>42070.25</v>
      </c>
      <c r="O349" t="b">
        <v>0</v>
      </c>
      <c r="P349" t="b">
        <v>0</v>
      </c>
      <c r="Q349" t="s">
        <v>28</v>
      </c>
      <c r="R349" t="str">
        <f t="shared" si="30"/>
        <v>technology</v>
      </c>
      <c r="S349" t="str">
        <f t="shared" si="31"/>
        <v>web</v>
      </c>
    </row>
    <row r="350" spans="1:19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7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10">
        <f t="shared" si="28"/>
        <v>42782.25</v>
      </c>
      <c r="N350" s="10">
        <f t="shared" si="29"/>
        <v>42795.25</v>
      </c>
      <c r="O350" t="b">
        <v>0</v>
      </c>
      <c r="P350" t="b">
        <v>0</v>
      </c>
      <c r="Q350" t="s">
        <v>17</v>
      </c>
      <c r="R350" t="str">
        <f t="shared" si="30"/>
        <v>food</v>
      </c>
      <c r="S350" t="str">
        <f t="shared" si="31"/>
        <v>food trucks</v>
      </c>
    </row>
    <row r="351" spans="1:19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7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10">
        <f t="shared" si="28"/>
        <v>42930.208333333328</v>
      </c>
      <c r="N351" s="10">
        <f t="shared" si="29"/>
        <v>42960.208333333328</v>
      </c>
      <c r="O351" t="b">
        <v>0</v>
      </c>
      <c r="P351" t="b">
        <v>0</v>
      </c>
      <c r="Q351" t="s">
        <v>33</v>
      </c>
      <c r="R351" t="str">
        <f t="shared" si="30"/>
        <v>theater</v>
      </c>
      <c r="S351" t="str">
        <f t="shared" si="31"/>
        <v>plays</v>
      </c>
    </row>
    <row r="352" spans="1:19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7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10">
        <f t="shared" si="28"/>
        <v>42144.208333333328</v>
      </c>
      <c r="N352" s="10">
        <f t="shared" si="29"/>
        <v>42162.208333333328</v>
      </c>
      <c r="O352" t="b">
        <v>0</v>
      </c>
      <c r="P352" t="b">
        <v>1</v>
      </c>
      <c r="Q352" t="s">
        <v>159</v>
      </c>
      <c r="R352" t="str">
        <f t="shared" si="30"/>
        <v>music</v>
      </c>
      <c r="S352" t="str">
        <f t="shared" si="31"/>
        <v>jazz</v>
      </c>
    </row>
    <row r="353" spans="1:19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7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10">
        <f t="shared" si="28"/>
        <v>42240.208333333328</v>
      </c>
      <c r="N353" s="10">
        <f t="shared" si="29"/>
        <v>42254.208333333328</v>
      </c>
      <c r="O353" t="b">
        <v>0</v>
      </c>
      <c r="P353" t="b">
        <v>0</v>
      </c>
      <c r="Q353" t="s">
        <v>23</v>
      </c>
      <c r="R353" t="str">
        <f t="shared" si="30"/>
        <v>music</v>
      </c>
      <c r="S353" t="str">
        <f t="shared" si="31"/>
        <v>rock</v>
      </c>
    </row>
    <row r="354" spans="1:19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7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10">
        <f t="shared" si="28"/>
        <v>42315.25</v>
      </c>
      <c r="N354" s="10">
        <f t="shared" si="29"/>
        <v>42323.25</v>
      </c>
      <c r="O354" t="b">
        <v>0</v>
      </c>
      <c r="P354" t="b">
        <v>0</v>
      </c>
      <c r="Q354" t="s">
        <v>33</v>
      </c>
      <c r="R354" t="str">
        <f t="shared" si="30"/>
        <v>theater</v>
      </c>
      <c r="S354" t="str">
        <f t="shared" si="31"/>
        <v>plays</v>
      </c>
    </row>
    <row r="355" spans="1:19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7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10">
        <f t="shared" si="28"/>
        <v>43651.208333333328</v>
      </c>
      <c r="N355" s="10">
        <f t="shared" si="29"/>
        <v>43652.208333333328</v>
      </c>
      <c r="O355" t="b">
        <v>0</v>
      </c>
      <c r="P355" t="b">
        <v>0</v>
      </c>
      <c r="Q355" t="s">
        <v>33</v>
      </c>
      <c r="R355" t="str">
        <f t="shared" si="30"/>
        <v>theater</v>
      </c>
      <c r="S355" t="str">
        <f t="shared" si="31"/>
        <v>plays</v>
      </c>
    </row>
    <row r="356" spans="1:19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7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10">
        <f t="shared" si="28"/>
        <v>41520.208333333336</v>
      </c>
      <c r="N356" s="10">
        <f t="shared" si="29"/>
        <v>41527.208333333336</v>
      </c>
      <c r="O356" t="b">
        <v>0</v>
      </c>
      <c r="P356" t="b">
        <v>0</v>
      </c>
      <c r="Q356" t="s">
        <v>42</v>
      </c>
      <c r="R356" t="str">
        <f t="shared" si="30"/>
        <v>film &amp; video</v>
      </c>
      <c r="S356" t="str">
        <f t="shared" si="31"/>
        <v>documentary</v>
      </c>
    </row>
    <row r="357" spans="1:19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7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10">
        <f t="shared" si="28"/>
        <v>42757.25</v>
      </c>
      <c r="N357" s="10">
        <f t="shared" si="29"/>
        <v>42797.25</v>
      </c>
      <c r="O357" t="b">
        <v>0</v>
      </c>
      <c r="P357" t="b">
        <v>0</v>
      </c>
      <c r="Q357" t="s">
        <v>65</v>
      </c>
      <c r="R357" t="str">
        <f t="shared" si="30"/>
        <v>technology</v>
      </c>
      <c r="S357" t="str">
        <f t="shared" si="31"/>
        <v>wearables</v>
      </c>
    </row>
    <row r="358" spans="1:19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7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10">
        <f t="shared" si="28"/>
        <v>40922.25</v>
      </c>
      <c r="N358" s="10">
        <f t="shared" si="29"/>
        <v>40931.25</v>
      </c>
      <c r="O358" t="b">
        <v>0</v>
      </c>
      <c r="P358" t="b">
        <v>0</v>
      </c>
      <c r="Q358" t="s">
        <v>33</v>
      </c>
      <c r="R358" t="str">
        <f t="shared" si="30"/>
        <v>theater</v>
      </c>
      <c r="S358" t="str">
        <f t="shared" si="31"/>
        <v>plays</v>
      </c>
    </row>
    <row r="359" spans="1:19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7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10">
        <f t="shared" si="28"/>
        <v>42250.208333333328</v>
      </c>
      <c r="N359" s="10">
        <f t="shared" si="29"/>
        <v>42275.208333333328</v>
      </c>
      <c r="O359" t="b">
        <v>0</v>
      </c>
      <c r="P359" t="b">
        <v>0</v>
      </c>
      <c r="Q359" t="s">
        <v>89</v>
      </c>
      <c r="R359" t="str">
        <f t="shared" si="30"/>
        <v>games</v>
      </c>
      <c r="S359" t="str">
        <f t="shared" si="31"/>
        <v>video games</v>
      </c>
    </row>
    <row r="360" spans="1:19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7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10">
        <f t="shared" si="28"/>
        <v>43322.208333333328</v>
      </c>
      <c r="N360" s="10">
        <f t="shared" si="29"/>
        <v>43325.208333333328</v>
      </c>
      <c r="O360" t="b">
        <v>1</v>
      </c>
      <c r="P360" t="b">
        <v>0</v>
      </c>
      <c r="Q360" t="s">
        <v>122</v>
      </c>
      <c r="R360" t="str">
        <f t="shared" si="30"/>
        <v>photography</v>
      </c>
      <c r="S360" t="str">
        <f t="shared" si="31"/>
        <v>photography books</v>
      </c>
    </row>
    <row r="361" spans="1:19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7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10">
        <f t="shared" si="28"/>
        <v>40782.208333333336</v>
      </c>
      <c r="N361" s="10">
        <f t="shared" si="29"/>
        <v>40789.208333333336</v>
      </c>
      <c r="O361" t="b">
        <v>0</v>
      </c>
      <c r="P361" t="b">
        <v>0</v>
      </c>
      <c r="Q361" t="s">
        <v>71</v>
      </c>
      <c r="R361" t="str">
        <f t="shared" si="30"/>
        <v>film &amp; video</v>
      </c>
      <c r="S361" t="str">
        <f t="shared" si="31"/>
        <v>animation</v>
      </c>
    </row>
    <row r="362" spans="1:19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7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10">
        <f t="shared" si="28"/>
        <v>40544.25</v>
      </c>
      <c r="N362" s="10">
        <f t="shared" si="29"/>
        <v>40558.25</v>
      </c>
      <c r="O362" t="b">
        <v>0</v>
      </c>
      <c r="P362" t="b">
        <v>1</v>
      </c>
      <c r="Q362" t="s">
        <v>33</v>
      </c>
      <c r="R362" t="str">
        <f t="shared" si="30"/>
        <v>theater</v>
      </c>
      <c r="S362" t="str">
        <f t="shared" si="31"/>
        <v>plays</v>
      </c>
    </row>
    <row r="363" spans="1:19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7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10">
        <f t="shared" si="28"/>
        <v>43015.208333333328</v>
      </c>
      <c r="N363" s="10">
        <f t="shared" si="29"/>
        <v>43039.208333333328</v>
      </c>
      <c r="O363" t="b">
        <v>0</v>
      </c>
      <c r="P363" t="b">
        <v>0</v>
      </c>
      <c r="Q363" t="s">
        <v>33</v>
      </c>
      <c r="R363" t="str">
        <f t="shared" si="30"/>
        <v>theater</v>
      </c>
      <c r="S363" t="str">
        <f t="shared" si="31"/>
        <v>plays</v>
      </c>
    </row>
    <row r="364" spans="1:19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7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10">
        <f t="shared" si="28"/>
        <v>40570.25</v>
      </c>
      <c r="N364" s="10">
        <f t="shared" si="29"/>
        <v>40608.25</v>
      </c>
      <c r="O364" t="b">
        <v>0</v>
      </c>
      <c r="P364" t="b">
        <v>0</v>
      </c>
      <c r="Q364" t="s">
        <v>23</v>
      </c>
      <c r="R364" t="str">
        <f t="shared" si="30"/>
        <v>music</v>
      </c>
      <c r="S364" t="str">
        <f t="shared" si="31"/>
        <v>rock</v>
      </c>
    </row>
    <row r="365" spans="1:19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7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10">
        <f t="shared" si="28"/>
        <v>40904.25</v>
      </c>
      <c r="N365" s="10">
        <f t="shared" si="29"/>
        <v>40905.25</v>
      </c>
      <c r="O365" t="b">
        <v>0</v>
      </c>
      <c r="P365" t="b">
        <v>0</v>
      </c>
      <c r="Q365" t="s">
        <v>23</v>
      </c>
      <c r="R365" t="str">
        <f t="shared" si="30"/>
        <v>music</v>
      </c>
      <c r="S365" t="str">
        <f t="shared" si="31"/>
        <v>rock</v>
      </c>
    </row>
    <row r="366" spans="1:19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7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10">
        <f t="shared" si="28"/>
        <v>43164.25</v>
      </c>
      <c r="N366" s="10">
        <f t="shared" si="29"/>
        <v>43194.208333333328</v>
      </c>
      <c r="O366" t="b">
        <v>0</v>
      </c>
      <c r="P366" t="b">
        <v>0</v>
      </c>
      <c r="Q366" t="s">
        <v>60</v>
      </c>
      <c r="R366" t="str">
        <f t="shared" si="30"/>
        <v>music</v>
      </c>
      <c r="S366" t="str">
        <f t="shared" si="31"/>
        <v>indie rock</v>
      </c>
    </row>
    <row r="367" spans="1:19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7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10">
        <f t="shared" si="28"/>
        <v>42733.25</v>
      </c>
      <c r="N367" s="10">
        <f t="shared" si="29"/>
        <v>42760.25</v>
      </c>
      <c r="O367" t="b">
        <v>0</v>
      </c>
      <c r="P367" t="b">
        <v>0</v>
      </c>
      <c r="Q367" t="s">
        <v>33</v>
      </c>
      <c r="R367" t="str">
        <f t="shared" si="30"/>
        <v>theater</v>
      </c>
      <c r="S367" t="str">
        <f t="shared" si="31"/>
        <v>plays</v>
      </c>
    </row>
    <row r="368" spans="1:19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7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10">
        <f t="shared" si="28"/>
        <v>40546.25</v>
      </c>
      <c r="N368" s="10">
        <f t="shared" si="29"/>
        <v>40547.25</v>
      </c>
      <c r="O368" t="b">
        <v>0</v>
      </c>
      <c r="P368" t="b">
        <v>1</v>
      </c>
      <c r="Q368" t="s">
        <v>33</v>
      </c>
      <c r="R368" t="str">
        <f t="shared" si="30"/>
        <v>theater</v>
      </c>
      <c r="S368" t="str">
        <f t="shared" si="31"/>
        <v>plays</v>
      </c>
    </row>
    <row r="369" spans="1:19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7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10">
        <f t="shared" si="28"/>
        <v>41930.208333333336</v>
      </c>
      <c r="N369" s="10">
        <f t="shared" si="29"/>
        <v>41954.25</v>
      </c>
      <c r="O369" t="b">
        <v>0</v>
      </c>
      <c r="P369" t="b">
        <v>1</v>
      </c>
      <c r="Q369" t="s">
        <v>33</v>
      </c>
      <c r="R369" t="str">
        <f t="shared" si="30"/>
        <v>theater</v>
      </c>
      <c r="S369" t="str">
        <f t="shared" si="31"/>
        <v>plays</v>
      </c>
    </row>
    <row r="370" spans="1:19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7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10">
        <f t="shared" si="28"/>
        <v>40464.208333333336</v>
      </c>
      <c r="N370" s="10">
        <f t="shared" si="29"/>
        <v>40487.208333333336</v>
      </c>
      <c r="O370" t="b">
        <v>0</v>
      </c>
      <c r="P370" t="b">
        <v>1</v>
      </c>
      <c r="Q370" t="s">
        <v>42</v>
      </c>
      <c r="R370" t="str">
        <f t="shared" si="30"/>
        <v>film &amp; video</v>
      </c>
      <c r="S370" t="str">
        <f t="shared" si="31"/>
        <v>documentary</v>
      </c>
    </row>
    <row r="371" spans="1:19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7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10">
        <f t="shared" si="28"/>
        <v>41308.25</v>
      </c>
      <c r="N371" s="10">
        <f t="shared" si="29"/>
        <v>41347.208333333336</v>
      </c>
      <c r="O371" t="b">
        <v>0</v>
      </c>
      <c r="P371" t="b">
        <v>1</v>
      </c>
      <c r="Q371" t="s">
        <v>269</v>
      </c>
      <c r="R371" t="str">
        <f t="shared" si="30"/>
        <v>film &amp; video</v>
      </c>
      <c r="S371" t="str">
        <f t="shared" si="31"/>
        <v>television</v>
      </c>
    </row>
    <row r="372" spans="1:19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7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10">
        <f t="shared" si="28"/>
        <v>43570.208333333328</v>
      </c>
      <c r="N372" s="10">
        <f t="shared" si="29"/>
        <v>43576.208333333328</v>
      </c>
      <c r="O372" t="b">
        <v>0</v>
      </c>
      <c r="P372" t="b">
        <v>0</v>
      </c>
      <c r="Q372" t="s">
        <v>33</v>
      </c>
      <c r="R372" t="str">
        <f t="shared" si="30"/>
        <v>theater</v>
      </c>
      <c r="S372" t="str">
        <f t="shared" si="31"/>
        <v>plays</v>
      </c>
    </row>
    <row r="373" spans="1:19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7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10">
        <f t="shared" si="28"/>
        <v>42043.25</v>
      </c>
      <c r="N373" s="10">
        <f t="shared" si="29"/>
        <v>42094.208333333328</v>
      </c>
      <c r="O373" t="b">
        <v>0</v>
      </c>
      <c r="P373" t="b">
        <v>0</v>
      </c>
      <c r="Q373" t="s">
        <v>33</v>
      </c>
      <c r="R373" t="str">
        <f t="shared" si="30"/>
        <v>theater</v>
      </c>
      <c r="S373" t="str">
        <f t="shared" si="31"/>
        <v>plays</v>
      </c>
    </row>
    <row r="374" spans="1:19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7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10">
        <f t="shared" si="28"/>
        <v>42012.25</v>
      </c>
      <c r="N374" s="10">
        <f t="shared" si="29"/>
        <v>42032.25</v>
      </c>
      <c r="O374" t="b">
        <v>0</v>
      </c>
      <c r="P374" t="b">
        <v>1</v>
      </c>
      <c r="Q374" t="s">
        <v>42</v>
      </c>
      <c r="R374" t="str">
        <f t="shared" si="30"/>
        <v>film &amp; video</v>
      </c>
      <c r="S374" t="str">
        <f t="shared" si="31"/>
        <v>documentary</v>
      </c>
    </row>
    <row r="375" spans="1:19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7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10">
        <f t="shared" si="28"/>
        <v>42964.208333333328</v>
      </c>
      <c r="N375" s="10">
        <f t="shared" si="29"/>
        <v>42972.208333333328</v>
      </c>
      <c r="O375" t="b">
        <v>0</v>
      </c>
      <c r="P375" t="b">
        <v>0</v>
      </c>
      <c r="Q375" t="s">
        <v>33</v>
      </c>
      <c r="R375" t="str">
        <f t="shared" si="30"/>
        <v>theater</v>
      </c>
      <c r="S375" t="str">
        <f t="shared" si="31"/>
        <v>plays</v>
      </c>
    </row>
    <row r="376" spans="1:19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7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10">
        <f t="shared" si="28"/>
        <v>43476.25</v>
      </c>
      <c r="N376" s="10">
        <f t="shared" si="29"/>
        <v>43481.25</v>
      </c>
      <c r="O376" t="b">
        <v>0</v>
      </c>
      <c r="P376" t="b">
        <v>1</v>
      </c>
      <c r="Q376" t="s">
        <v>42</v>
      </c>
      <c r="R376" t="str">
        <f t="shared" si="30"/>
        <v>film &amp; video</v>
      </c>
      <c r="S376" t="str">
        <f t="shared" si="31"/>
        <v>documentary</v>
      </c>
    </row>
    <row r="377" spans="1:19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7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10">
        <f t="shared" si="28"/>
        <v>42293.208333333328</v>
      </c>
      <c r="N377" s="10">
        <f t="shared" si="29"/>
        <v>42350.25</v>
      </c>
      <c r="O377" t="b">
        <v>0</v>
      </c>
      <c r="P377" t="b">
        <v>0</v>
      </c>
      <c r="Q377" t="s">
        <v>60</v>
      </c>
      <c r="R377" t="str">
        <f t="shared" si="30"/>
        <v>music</v>
      </c>
      <c r="S377" t="str">
        <f t="shared" si="31"/>
        <v>indie rock</v>
      </c>
    </row>
    <row r="378" spans="1:19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7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10">
        <f t="shared" si="28"/>
        <v>41826.208333333336</v>
      </c>
      <c r="N378" s="10">
        <f t="shared" si="29"/>
        <v>41832.208333333336</v>
      </c>
      <c r="O378" t="b">
        <v>0</v>
      </c>
      <c r="P378" t="b">
        <v>0</v>
      </c>
      <c r="Q378" t="s">
        <v>23</v>
      </c>
      <c r="R378" t="str">
        <f t="shared" si="30"/>
        <v>music</v>
      </c>
      <c r="S378" t="str">
        <f t="shared" si="31"/>
        <v>rock</v>
      </c>
    </row>
    <row r="379" spans="1:19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7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10">
        <f t="shared" si="28"/>
        <v>43760.208333333328</v>
      </c>
      <c r="N379" s="10">
        <f t="shared" si="29"/>
        <v>43774.25</v>
      </c>
      <c r="O379" t="b">
        <v>0</v>
      </c>
      <c r="P379" t="b">
        <v>0</v>
      </c>
      <c r="Q379" t="s">
        <v>33</v>
      </c>
      <c r="R379" t="str">
        <f t="shared" si="30"/>
        <v>theater</v>
      </c>
      <c r="S379" t="str">
        <f t="shared" si="31"/>
        <v>plays</v>
      </c>
    </row>
    <row r="380" spans="1:19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7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10">
        <f t="shared" si="28"/>
        <v>43241.208333333328</v>
      </c>
      <c r="N380" s="10">
        <f t="shared" si="29"/>
        <v>43279.208333333328</v>
      </c>
      <c r="O380" t="b">
        <v>0</v>
      </c>
      <c r="P380" t="b">
        <v>0</v>
      </c>
      <c r="Q380" t="s">
        <v>42</v>
      </c>
      <c r="R380" t="str">
        <f t="shared" si="30"/>
        <v>film &amp; video</v>
      </c>
      <c r="S380" t="str">
        <f t="shared" si="31"/>
        <v>documentary</v>
      </c>
    </row>
    <row r="381" spans="1:19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7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10">
        <f t="shared" si="28"/>
        <v>40843.208333333336</v>
      </c>
      <c r="N381" s="10">
        <f t="shared" si="29"/>
        <v>40857.25</v>
      </c>
      <c r="O381" t="b">
        <v>0</v>
      </c>
      <c r="P381" t="b">
        <v>0</v>
      </c>
      <c r="Q381" t="s">
        <v>33</v>
      </c>
      <c r="R381" t="str">
        <f t="shared" si="30"/>
        <v>theater</v>
      </c>
      <c r="S381" t="str">
        <f t="shared" si="31"/>
        <v>plays</v>
      </c>
    </row>
    <row r="382" spans="1:19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7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10">
        <f t="shared" si="28"/>
        <v>41448.208333333336</v>
      </c>
      <c r="N382" s="10">
        <f t="shared" si="29"/>
        <v>41453.208333333336</v>
      </c>
      <c r="O382" t="b">
        <v>0</v>
      </c>
      <c r="P382" t="b">
        <v>0</v>
      </c>
      <c r="Q382" t="s">
        <v>33</v>
      </c>
      <c r="R382" t="str">
        <f t="shared" si="30"/>
        <v>theater</v>
      </c>
      <c r="S382" t="str">
        <f t="shared" si="31"/>
        <v>plays</v>
      </c>
    </row>
    <row r="383" spans="1:19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7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10">
        <f t="shared" si="28"/>
        <v>42163.208333333328</v>
      </c>
      <c r="N383" s="10">
        <f t="shared" si="29"/>
        <v>42209.208333333328</v>
      </c>
      <c r="O383" t="b">
        <v>0</v>
      </c>
      <c r="P383" t="b">
        <v>0</v>
      </c>
      <c r="Q383" t="s">
        <v>33</v>
      </c>
      <c r="R383" t="str">
        <f t="shared" si="30"/>
        <v>theater</v>
      </c>
      <c r="S383" t="str">
        <f t="shared" si="31"/>
        <v>plays</v>
      </c>
    </row>
    <row r="384" spans="1:19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7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10">
        <f t="shared" si="28"/>
        <v>43024.208333333328</v>
      </c>
      <c r="N384" s="10">
        <f t="shared" si="29"/>
        <v>43043.208333333328</v>
      </c>
      <c r="O384" t="b">
        <v>0</v>
      </c>
      <c r="P384" t="b">
        <v>0</v>
      </c>
      <c r="Q384" t="s">
        <v>122</v>
      </c>
      <c r="R384" t="str">
        <f t="shared" si="30"/>
        <v>photography</v>
      </c>
      <c r="S384" t="str">
        <f t="shared" si="31"/>
        <v>photography books</v>
      </c>
    </row>
    <row r="385" spans="1:19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7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10">
        <f t="shared" si="28"/>
        <v>43509.25</v>
      </c>
      <c r="N385" s="10">
        <f t="shared" si="29"/>
        <v>43515.25</v>
      </c>
      <c r="O385" t="b">
        <v>0</v>
      </c>
      <c r="P385" t="b">
        <v>1</v>
      </c>
      <c r="Q385" t="s">
        <v>17</v>
      </c>
      <c r="R385" t="str">
        <f t="shared" si="30"/>
        <v>food</v>
      </c>
      <c r="S385" t="str">
        <f t="shared" si="31"/>
        <v>food trucks</v>
      </c>
    </row>
    <row r="386" spans="1:19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7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10">
        <f t="shared" si="28"/>
        <v>42776.25</v>
      </c>
      <c r="N386" s="10">
        <f t="shared" si="29"/>
        <v>42803.25</v>
      </c>
      <c r="O386" t="b">
        <v>1</v>
      </c>
      <c r="P386" t="b">
        <v>1</v>
      </c>
      <c r="Q386" t="s">
        <v>42</v>
      </c>
      <c r="R386" t="str">
        <f t="shared" si="30"/>
        <v>film &amp; video</v>
      </c>
      <c r="S386" t="str">
        <f t="shared" si="31"/>
        <v>documentary</v>
      </c>
    </row>
    <row r="387" spans="1:19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32">SUM(E387/D387)*100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10">
        <f t="shared" ref="M387:M450" si="33">(((K387/60)/60)/24)+DATE(1970,1,1)</f>
        <v>43553.208333333328</v>
      </c>
      <c r="N387" s="10">
        <f t="shared" ref="N387:N450" si="34">(((L387/60)/60)/24)+DATE(1970,1,1)</f>
        <v>43585.208333333328</v>
      </c>
      <c r="O387" t="b">
        <v>0</v>
      </c>
      <c r="P387" t="b">
        <v>0</v>
      </c>
      <c r="Q387" t="s">
        <v>68</v>
      </c>
      <c r="R387" t="str">
        <f t="shared" si="30"/>
        <v>publishing</v>
      </c>
      <c r="S387" t="str">
        <f t="shared" si="31"/>
        <v>nonfiction</v>
      </c>
    </row>
    <row r="388" spans="1:19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32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10">
        <f t="shared" si="33"/>
        <v>40355.208333333336</v>
      </c>
      <c r="N388" s="10">
        <f t="shared" si="34"/>
        <v>40367.208333333336</v>
      </c>
      <c r="O388" t="b">
        <v>0</v>
      </c>
      <c r="P388" t="b">
        <v>0</v>
      </c>
      <c r="Q388" t="s">
        <v>33</v>
      </c>
      <c r="R388" t="str">
        <f t="shared" si="30"/>
        <v>theater</v>
      </c>
      <c r="S388" t="str">
        <f t="shared" si="31"/>
        <v>plays</v>
      </c>
    </row>
    <row r="389" spans="1:19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32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10">
        <f t="shared" si="33"/>
        <v>41072.208333333336</v>
      </c>
      <c r="N389" s="10">
        <f t="shared" si="34"/>
        <v>41077.208333333336</v>
      </c>
      <c r="O389" t="b">
        <v>0</v>
      </c>
      <c r="P389" t="b">
        <v>0</v>
      </c>
      <c r="Q389" t="s">
        <v>65</v>
      </c>
      <c r="R389" t="str">
        <f t="shared" si="30"/>
        <v>technology</v>
      </c>
      <c r="S389" t="str">
        <f t="shared" si="31"/>
        <v>wearables</v>
      </c>
    </row>
    <row r="390" spans="1:19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32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10">
        <f t="shared" si="33"/>
        <v>40912.25</v>
      </c>
      <c r="N390" s="10">
        <f t="shared" si="34"/>
        <v>40914.25</v>
      </c>
      <c r="O390" t="b">
        <v>0</v>
      </c>
      <c r="P390" t="b">
        <v>0</v>
      </c>
      <c r="Q390" t="s">
        <v>60</v>
      </c>
      <c r="R390" t="str">
        <f t="shared" si="30"/>
        <v>music</v>
      </c>
      <c r="S390" t="str">
        <f t="shared" si="31"/>
        <v>indie rock</v>
      </c>
    </row>
    <row r="391" spans="1:19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32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10">
        <f t="shared" si="33"/>
        <v>40479.208333333336</v>
      </c>
      <c r="N391" s="10">
        <f t="shared" si="34"/>
        <v>40506.25</v>
      </c>
      <c r="O391" t="b">
        <v>0</v>
      </c>
      <c r="P391" t="b">
        <v>0</v>
      </c>
      <c r="Q391" t="s">
        <v>33</v>
      </c>
      <c r="R391" t="str">
        <f t="shared" ref="R391:R454" si="35">LEFT(Q391,SEARCH("/",Q391,1)-1)</f>
        <v>theater</v>
      </c>
      <c r="S391" t="str">
        <f t="shared" si="31"/>
        <v>plays</v>
      </c>
    </row>
    <row r="392" spans="1:19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32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10">
        <f t="shared" si="33"/>
        <v>41530.208333333336</v>
      </c>
      <c r="N392" s="10">
        <f t="shared" si="34"/>
        <v>41545.208333333336</v>
      </c>
      <c r="O392" t="b">
        <v>0</v>
      </c>
      <c r="P392" t="b">
        <v>0</v>
      </c>
      <c r="Q392" t="s">
        <v>122</v>
      </c>
      <c r="R392" t="str">
        <f t="shared" si="35"/>
        <v>photography</v>
      </c>
      <c r="S392" t="str">
        <f t="shared" si="31"/>
        <v>photography books</v>
      </c>
    </row>
    <row r="393" spans="1:19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32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10">
        <f t="shared" si="33"/>
        <v>41653.25</v>
      </c>
      <c r="N393" s="10">
        <f t="shared" si="34"/>
        <v>41655.25</v>
      </c>
      <c r="O393" t="b">
        <v>0</v>
      </c>
      <c r="P393" t="b">
        <v>0</v>
      </c>
      <c r="Q393" t="s">
        <v>68</v>
      </c>
      <c r="R393" t="str">
        <f t="shared" si="35"/>
        <v>publishing</v>
      </c>
      <c r="S393" t="str">
        <f t="shared" si="31"/>
        <v>nonfiction</v>
      </c>
    </row>
    <row r="394" spans="1:19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32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10">
        <f t="shared" si="33"/>
        <v>40549.25</v>
      </c>
      <c r="N394" s="10">
        <f t="shared" si="34"/>
        <v>40551.25</v>
      </c>
      <c r="O394" t="b">
        <v>0</v>
      </c>
      <c r="P394" t="b">
        <v>0</v>
      </c>
      <c r="Q394" t="s">
        <v>65</v>
      </c>
      <c r="R394" t="str">
        <f t="shared" si="35"/>
        <v>technology</v>
      </c>
      <c r="S394" t="str">
        <f t="shared" si="31"/>
        <v>wearables</v>
      </c>
    </row>
    <row r="395" spans="1:19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32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10">
        <f t="shared" si="33"/>
        <v>42933.208333333328</v>
      </c>
      <c r="N395" s="10">
        <f t="shared" si="34"/>
        <v>42934.208333333328</v>
      </c>
      <c r="O395" t="b">
        <v>0</v>
      </c>
      <c r="P395" t="b">
        <v>0</v>
      </c>
      <c r="Q395" t="s">
        <v>159</v>
      </c>
      <c r="R395" t="str">
        <f t="shared" si="35"/>
        <v>music</v>
      </c>
      <c r="S395" t="str">
        <f t="shared" si="31"/>
        <v>jazz</v>
      </c>
    </row>
    <row r="396" spans="1:19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32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10">
        <f t="shared" si="33"/>
        <v>41484.208333333336</v>
      </c>
      <c r="N396" s="10">
        <f t="shared" si="34"/>
        <v>41494.208333333336</v>
      </c>
      <c r="O396" t="b">
        <v>0</v>
      </c>
      <c r="P396" t="b">
        <v>1</v>
      </c>
      <c r="Q396" t="s">
        <v>42</v>
      </c>
      <c r="R396" t="str">
        <f t="shared" si="35"/>
        <v>film &amp; video</v>
      </c>
      <c r="S396" t="str">
        <f t="shared" si="31"/>
        <v>documentary</v>
      </c>
    </row>
    <row r="397" spans="1:19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32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10">
        <f t="shared" si="33"/>
        <v>40885.25</v>
      </c>
      <c r="N397" s="10">
        <f t="shared" si="34"/>
        <v>40886.25</v>
      </c>
      <c r="O397" t="b">
        <v>1</v>
      </c>
      <c r="P397" t="b">
        <v>0</v>
      </c>
      <c r="Q397" t="s">
        <v>33</v>
      </c>
      <c r="R397" t="str">
        <f t="shared" si="35"/>
        <v>theater</v>
      </c>
      <c r="S397" t="str">
        <f t="shared" si="31"/>
        <v>plays</v>
      </c>
    </row>
    <row r="398" spans="1:19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32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10">
        <f t="shared" si="33"/>
        <v>43378.208333333328</v>
      </c>
      <c r="N398" s="10">
        <f t="shared" si="34"/>
        <v>43386.208333333328</v>
      </c>
      <c r="O398" t="b">
        <v>0</v>
      </c>
      <c r="P398" t="b">
        <v>0</v>
      </c>
      <c r="Q398" t="s">
        <v>53</v>
      </c>
      <c r="R398" t="str">
        <f t="shared" si="35"/>
        <v>film &amp; video</v>
      </c>
      <c r="S398" t="str">
        <f t="shared" si="31"/>
        <v>drama</v>
      </c>
    </row>
    <row r="399" spans="1:19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32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10">
        <f t="shared" si="33"/>
        <v>41417.208333333336</v>
      </c>
      <c r="N399" s="10">
        <f t="shared" si="34"/>
        <v>41423.208333333336</v>
      </c>
      <c r="O399" t="b">
        <v>0</v>
      </c>
      <c r="P399" t="b">
        <v>0</v>
      </c>
      <c r="Q399" t="s">
        <v>23</v>
      </c>
      <c r="R399" t="str">
        <f t="shared" si="35"/>
        <v>music</v>
      </c>
      <c r="S399" t="str">
        <f t="shared" si="31"/>
        <v>rock</v>
      </c>
    </row>
    <row r="400" spans="1:19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32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10">
        <f t="shared" si="33"/>
        <v>43228.208333333328</v>
      </c>
      <c r="N400" s="10">
        <f t="shared" si="34"/>
        <v>43230.208333333328</v>
      </c>
      <c r="O400" t="b">
        <v>0</v>
      </c>
      <c r="P400" t="b">
        <v>1</v>
      </c>
      <c r="Q400" t="s">
        <v>71</v>
      </c>
      <c r="R400" t="str">
        <f t="shared" si="35"/>
        <v>film &amp; video</v>
      </c>
      <c r="S400" t="str">
        <f t="shared" ref="S400:S463" si="36">RIGHT(Q400,LEN(Q400)-SEARCH("/",Q400,2))</f>
        <v>animation</v>
      </c>
    </row>
    <row r="401" spans="1:19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32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10">
        <f t="shared" si="33"/>
        <v>40576.25</v>
      </c>
      <c r="N401" s="10">
        <f t="shared" si="34"/>
        <v>40583.25</v>
      </c>
      <c r="O401" t="b">
        <v>0</v>
      </c>
      <c r="P401" t="b">
        <v>0</v>
      </c>
      <c r="Q401" t="s">
        <v>60</v>
      </c>
      <c r="R401" t="str">
        <f t="shared" si="35"/>
        <v>music</v>
      </c>
      <c r="S401" t="str">
        <f t="shared" si="36"/>
        <v>indie rock</v>
      </c>
    </row>
    <row r="402" spans="1:19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32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10">
        <f t="shared" si="33"/>
        <v>41502.208333333336</v>
      </c>
      <c r="N402" s="10">
        <f t="shared" si="34"/>
        <v>41524.208333333336</v>
      </c>
      <c r="O402" t="b">
        <v>0</v>
      </c>
      <c r="P402" t="b">
        <v>1</v>
      </c>
      <c r="Q402" t="s">
        <v>122</v>
      </c>
      <c r="R402" t="str">
        <f t="shared" si="35"/>
        <v>photography</v>
      </c>
      <c r="S402" t="str">
        <f t="shared" si="36"/>
        <v>photography books</v>
      </c>
    </row>
    <row r="403" spans="1:19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32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10">
        <f t="shared" si="33"/>
        <v>43765.208333333328</v>
      </c>
      <c r="N403" s="10">
        <f t="shared" si="34"/>
        <v>43765.208333333328</v>
      </c>
      <c r="O403" t="b">
        <v>0</v>
      </c>
      <c r="P403" t="b">
        <v>0</v>
      </c>
      <c r="Q403" t="s">
        <v>33</v>
      </c>
      <c r="R403" t="str">
        <f t="shared" si="35"/>
        <v>theater</v>
      </c>
      <c r="S403" t="str">
        <f t="shared" si="36"/>
        <v>plays</v>
      </c>
    </row>
    <row r="404" spans="1:19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32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10">
        <f t="shared" si="33"/>
        <v>40914.25</v>
      </c>
      <c r="N404" s="10">
        <f t="shared" si="34"/>
        <v>40961.25</v>
      </c>
      <c r="O404" t="b">
        <v>0</v>
      </c>
      <c r="P404" t="b">
        <v>1</v>
      </c>
      <c r="Q404" t="s">
        <v>100</v>
      </c>
      <c r="R404" t="str">
        <f t="shared" si="35"/>
        <v>film &amp; video</v>
      </c>
      <c r="S404" t="str">
        <f t="shared" si="36"/>
        <v>shorts</v>
      </c>
    </row>
    <row r="405" spans="1:19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32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10">
        <f t="shared" si="33"/>
        <v>40310.208333333336</v>
      </c>
      <c r="N405" s="10">
        <f t="shared" si="34"/>
        <v>40346.208333333336</v>
      </c>
      <c r="O405" t="b">
        <v>0</v>
      </c>
      <c r="P405" t="b">
        <v>1</v>
      </c>
      <c r="Q405" t="s">
        <v>33</v>
      </c>
      <c r="R405" t="str">
        <f t="shared" si="35"/>
        <v>theater</v>
      </c>
      <c r="S405" t="str">
        <f t="shared" si="36"/>
        <v>plays</v>
      </c>
    </row>
    <row r="406" spans="1:19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32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10">
        <f t="shared" si="33"/>
        <v>43053.25</v>
      </c>
      <c r="N406" s="10">
        <f t="shared" si="34"/>
        <v>43056.25</v>
      </c>
      <c r="O406" t="b">
        <v>0</v>
      </c>
      <c r="P406" t="b">
        <v>0</v>
      </c>
      <c r="Q406" t="s">
        <v>33</v>
      </c>
      <c r="R406" t="str">
        <f t="shared" si="35"/>
        <v>theater</v>
      </c>
      <c r="S406" t="str">
        <f t="shared" si="36"/>
        <v>plays</v>
      </c>
    </row>
    <row r="407" spans="1:19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32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10">
        <f t="shared" si="33"/>
        <v>43255.208333333328</v>
      </c>
      <c r="N407" s="10">
        <f t="shared" si="34"/>
        <v>43305.208333333328</v>
      </c>
      <c r="O407" t="b">
        <v>0</v>
      </c>
      <c r="P407" t="b">
        <v>0</v>
      </c>
      <c r="Q407" t="s">
        <v>33</v>
      </c>
      <c r="R407" t="str">
        <f t="shared" si="35"/>
        <v>theater</v>
      </c>
      <c r="S407" t="str">
        <f t="shared" si="36"/>
        <v>plays</v>
      </c>
    </row>
    <row r="408" spans="1:19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32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10">
        <f t="shared" si="33"/>
        <v>41304.25</v>
      </c>
      <c r="N408" s="10">
        <f t="shared" si="34"/>
        <v>41316.25</v>
      </c>
      <c r="O408" t="b">
        <v>1</v>
      </c>
      <c r="P408" t="b">
        <v>0</v>
      </c>
      <c r="Q408" t="s">
        <v>42</v>
      </c>
      <c r="R408" t="str">
        <f t="shared" si="35"/>
        <v>film &amp; video</v>
      </c>
      <c r="S408" t="str">
        <f t="shared" si="36"/>
        <v>documentary</v>
      </c>
    </row>
    <row r="409" spans="1:19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32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10">
        <f t="shared" si="33"/>
        <v>43751.208333333328</v>
      </c>
      <c r="N409" s="10">
        <f t="shared" si="34"/>
        <v>43758.208333333328</v>
      </c>
      <c r="O409" t="b">
        <v>0</v>
      </c>
      <c r="P409" t="b">
        <v>0</v>
      </c>
      <c r="Q409" t="s">
        <v>33</v>
      </c>
      <c r="R409" t="str">
        <f t="shared" si="35"/>
        <v>theater</v>
      </c>
      <c r="S409" t="str">
        <f t="shared" si="36"/>
        <v>plays</v>
      </c>
    </row>
    <row r="410" spans="1:19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32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10">
        <f t="shared" si="33"/>
        <v>42541.208333333328</v>
      </c>
      <c r="N410" s="10">
        <f t="shared" si="34"/>
        <v>42561.208333333328</v>
      </c>
      <c r="O410" t="b">
        <v>0</v>
      </c>
      <c r="P410" t="b">
        <v>0</v>
      </c>
      <c r="Q410" t="s">
        <v>42</v>
      </c>
      <c r="R410" t="str">
        <f t="shared" si="35"/>
        <v>film &amp; video</v>
      </c>
      <c r="S410" t="str">
        <f t="shared" si="36"/>
        <v>documentary</v>
      </c>
    </row>
    <row r="411" spans="1:19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32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10">
        <f t="shared" si="33"/>
        <v>42843.208333333328</v>
      </c>
      <c r="N411" s="10">
        <f t="shared" si="34"/>
        <v>42847.208333333328</v>
      </c>
      <c r="O411" t="b">
        <v>0</v>
      </c>
      <c r="P411" t="b">
        <v>0</v>
      </c>
      <c r="Q411" t="s">
        <v>23</v>
      </c>
      <c r="R411" t="str">
        <f t="shared" si="35"/>
        <v>music</v>
      </c>
      <c r="S411" t="str">
        <f t="shared" si="36"/>
        <v>rock</v>
      </c>
    </row>
    <row r="412" spans="1:19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32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10">
        <f t="shared" si="33"/>
        <v>42122.208333333328</v>
      </c>
      <c r="N412" s="10">
        <f t="shared" si="34"/>
        <v>42122.208333333328</v>
      </c>
      <c r="O412" t="b">
        <v>0</v>
      </c>
      <c r="P412" t="b">
        <v>0</v>
      </c>
      <c r="Q412" t="s">
        <v>292</v>
      </c>
      <c r="R412" t="str">
        <f t="shared" si="35"/>
        <v>games</v>
      </c>
      <c r="S412" t="str">
        <f t="shared" si="36"/>
        <v>mobile games</v>
      </c>
    </row>
    <row r="413" spans="1:19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32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10">
        <f t="shared" si="33"/>
        <v>42884.208333333328</v>
      </c>
      <c r="N413" s="10">
        <f t="shared" si="34"/>
        <v>42886.208333333328</v>
      </c>
      <c r="O413" t="b">
        <v>0</v>
      </c>
      <c r="P413" t="b">
        <v>0</v>
      </c>
      <c r="Q413" t="s">
        <v>33</v>
      </c>
      <c r="R413" t="str">
        <f t="shared" si="35"/>
        <v>theater</v>
      </c>
      <c r="S413" t="str">
        <f t="shared" si="36"/>
        <v>plays</v>
      </c>
    </row>
    <row r="414" spans="1:19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32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10">
        <f t="shared" si="33"/>
        <v>41642.25</v>
      </c>
      <c r="N414" s="10">
        <f t="shared" si="34"/>
        <v>41652.25</v>
      </c>
      <c r="O414" t="b">
        <v>0</v>
      </c>
      <c r="P414" t="b">
        <v>0</v>
      </c>
      <c r="Q414" t="s">
        <v>119</v>
      </c>
      <c r="R414" t="str">
        <f t="shared" si="35"/>
        <v>publishing</v>
      </c>
      <c r="S414" t="str">
        <f t="shared" si="36"/>
        <v>fiction</v>
      </c>
    </row>
    <row r="415" spans="1:19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32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10">
        <f t="shared" si="33"/>
        <v>43431.25</v>
      </c>
      <c r="N415" s="10">
        <f t="shared" si="34"/>
        <v>43458.25</v>
      </c>
      <c r="O415" t="b">
        <v>0</v>
      </c>
      <c r="P415" t="b">
        <v>0</v>
      </c>
      <c r="Q415" t="s">
        <v>71</v>
      </c>
      <c r="R415" t="str">
        <f t="shared" si="35"/>
        <v>film &amp; video</v>
      </c>
      <c r="S415" t="str">
        <f t="shared" si="36"/>
        <v>animation</v>
      </c>
    </row>
    <row r="416" spans="1:19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32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10">
        <f t="shared" si="33"/>
        <v>40288.208333333336</v>
      </c>
      <c r="N416" s="10">
        <f t="shared" si="34"/>
        <v>40296.208333333336</v>
      </c>
      <c r="O416" t="b">
        <v>0</v>
      </c>
      <c r="P416" t="b">
        <v>1</v>
      </c>
      <c r="Q416" t="s">
        <v>17</v>
      </c>
      <c r="R416" t="str">
        <f t="shared" si="35"/>
        <v>food</v>
      </c>
      <c r="S416" t="str">
        <f t="shared" si="36"/>
        <v>food trucks</v>
      </c>
    </row>
    <row r="417" spans="1:19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32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10">
        <f t="shared" si="33"/>
        <v>40921.25</v>
      </c>
      <c r="N417" s="10">
        <f t="shared" si="34"/>
        <v>40938.25</v>
      </c>
      <c r="O417" t="b">
        <v>0</v>
      </c>
      <c r="P417" t="b">
        <v>0</v>
      </c>
      <c r="Q417" t="s">
        <v>33</v>
      </c>
      <c r="R417" t="str">
        <f t="shared" si="35"/>
        <v>theater</v>
      </c>
      <c r="S417" t="str">
        <f t="shared" si="36"/>
        <v>plays</v>
      </c>
    </row>
    <row r="418" spans="1:19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32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10">
        <f t="shared" si="33"/>
        <v>40560.25</v>
      </c>
      <c r="N418" s="10">
        <f t="shared" si="34"/>
        <v>40569.25</v>
      </c>
      <c r="O418" t="b">
        <v>0</v>
      </c>
      <c r="P418" t="b">
        <v>1</v>
      </c>
      <c r="Q418" t="s">
        <v>42</v>
      </c>
      <c r="R418" t="str">
        <f t="shared" si="35"/>
        <v>film &amp; video</v>
      </c>
      <c r="S418" t="str">
        <f t="shared" si="36"/>
        <v>documentary</v>
      </c>
    </row>
    <row r="419" spans="1:19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32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10">
        <f t="shared" si="33"/>
        <v>43407.208333333328</v>
      </c>
      <c r="N419" s="10">
        <f t="shared" si="34"/>
        <v>43431.25</v>
      </c>
      <c r="O419" t="b">
        <v>0</v>
      </c>
      <c r="P419" t="b">
        <v>0</v>
      </c>
      <c r="Q419" t="s">
        <v>33</v>
      </c>
      <c r="R419" t="str">
        <f t="shared" si="35"/>
        <v>theater</v>
      </c>
      <c r="S419" t="str">
        <f t="shared" si="36"/>
        <v>plays</v>
      </c>
    </row>
    <row r="420" spans="1:19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32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10">
        <f t="shared" si="33"/>
        <v>41035.208333333336</v>
      </c>
      <c r="N420" s="10">
        <f t="shared" si="34"/>
        <v>41036.208333333336</v>
      </c>
      <c r="O420" t="b">
        <v>0</v>
      </c>
      <c r="P420" t="b">
        <v>0</v>
      </c>
      <c r="Q420" t="s">
        <v>42</v>
      </c>
      <c r="R420" t="str">
        <f t="shared" si="35"/>
        <v>film &amp; video</v>
      </c>
      <c r="S420" t="str">
        <f t="shared" si="36"/>
        <v>documentary</v>
      </c>
    </row>
    <row r="421" spans="1:19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32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10">
        <f t="shared" si="33"/>
        <v>40899.25</v>
      </c>
      <c r="N421" s="10">
        <f t="shared" si="34"/>
        <v>40905.25</v>
      </c>
      <c r="O421" t="b">
        <v>0</v>
      </c>
      <c r="P421" t="b">
        <v>0</v>
      </c>
      <c r="Q421" t="s">
        <v>28</v>
      </c>
      <c r="R421" t="str">
        <f t="shared" si="35"/>
        <v>technology</v>
      </c>
      <c r="S421" t="str">
        <f t="shared" si="36"/>
        <v>web</v>
      </c>
    </row>
    <row r="422" spans="1:19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32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10">
        <f t="shared" si="33"/>
        <v>42911.208333333328</v>
      </c>
      <c r="N422" s="10">
        <f t="shared" si="34"/>
        <v>42925.208333333328</v>
      </c>
      <c r="O422" t="b">
        <v>0</v>
      </c>
      <c r="P422" t="b">
        <v>0</v>
      </c>
      <c r="Q422" t="s">
        <v>33</v>
      </c>
      <c r="R422" t="str">
        <f t="shared" si="35"/>
        <v>theater</v>
      </c>
      <c r="S422" t="str">
        <f t="shared" si="36"/>
        <v>plays</v>
      </c>
    </row>
    <row r="423" spans="1:19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32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10">
        <f t="shared" si="33"/>
        <v>42915.208333333328</v>
      </c>
      <c r="N423" s="10">
        <f t="shared" si="34"/>
        <v>42945.208333333328</v>
      </c>
      <c r="O423" t="b">
        <v>0</v>
      </c>
      <c r="P423" t="b">
        <v>1</v>
      </c>
      <c r="Q423" t="s">
        <v>65</v>
      </c>
      <c r="R423" t="str">
        <f t="shared" si="35"/>
        <v>technology</v>
      </c>
      <c r="S423" t="str">
        <f t="shared" si="36"/>
        <v>wearables</v>
      </c>
    </row>
    <row r="424" spans="1:19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32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10">
        <f t="shared" si="33"/>
        <v>40285.208333333336</v>
      </c>
      <c r="N424" s="10">
        <f t="shared" si="34"/>
        <v>40305.208333333336</v>
      </c>
      <c r="O424" t="b">
        <v>0</v>
      </c>
      <c r="P424" t="b">
        <v>1</v>
      </c>
      <c r="Q424" t="s">
        <v>33</v>
      </c>
      <c r="R424" t="str">
        <f t="shared" si="35"/>
        <v>theater</v>
      </c>
      <c r="S424" t="str">
        <f t="shared" si="36"/>
        <v>plays</v>
      </c>
    </row>
    <row r="425" spans="1:19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32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10">
        <f t="shared" si="33"/>
        <v>40808.208333333336</v>
      </c>
      <c r="N425" s="10">
        <f t="shared" si="34"/>
        <v>40810.208333333336</v>
      </c>
      <c r="O425" t="b">
        <v>0</v>
      </c>
      <c r="P425" t="b">
        <v>1</v>
      </c>
      <c r="Q425" t="s">
        <v>17</v>
      </c>
      <c r="R425" t="str">
        <f t="shared" si="35"/>
        <v>food</v>
      </c>
      <c r="S425" t="str">
        <f t="shared" si="36"/>
        <v>food trucks</v>
      </c>
    </row>
    <row r="426" spans="1:19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32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10">
        <f t="shared" si="33"/>
        <v>43208.208333333328</v>
      </c>
      <c r="N426" s="10">
        <f t="shared" si="34"/>
        <v>43214.208333333328</v>
      </c>
      <c r="O426" t="b">
        <v>0</v>
      </c>
      <c r="P426" t="b">
        <v>0</v>
      </c>
      <c r="Q426" t="s">
        <v>60</v>
      </c>
      <c r="R426" t="str">
        <f t="shared" si="35"/>
        <v>music</v>
      </c>
      <c r="S426" t="str">
        <f t="shared" si="36"/>
        <v>indie rock</v>
      </c>
    </row>
    <row r="427" spans="1:19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32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10">
        <f t="shared" si="33"/>
        <v>42213.208333333328</v>
      </c>
      <c r="N427" s="10">
        <f t="shared" si="34"/>
        <v>42219.208333333328</v>
      </c>
      <c r="O427" t="b">
        <v>0</v>
      </c>
      <c r="P427" t="b">
        <v>0</v>
      </c>
      <c r="Q427" t="s">
        <v>122</v>
      </c>
      <c r="R427" t="str">
        <f t="shared" si="35"/>
        <v>photography</v>
      </c>
      <c r="S427" t="str">
        <f t="shared" si="36"/>
        <v>photography books</v>
      </c>
    </row>
    <row r="428" spans="1:19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32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10">
        <f t="shared" si="33"/>
        <v>41332.25</v>
      </c>
      <c r="N428" s="10">
        <f t="shared" si="34"/>
        <v>41339.25</v>
      </c>
      <c r="O428" t="b">
        <v>0</v>
      </c>
      <c r="P428" t="b">
        <v>0</v>
      </c>
      <c r="Q428" t="s">
        <v>33</v>
      </c>
      <c r="R428" t="str">
        <f t="shared" si="35"/>
        <v>theater</v>
      </c>
      <c r="S428" t="str">
        <f t="shared" si="36"/>
        <v>plays</v>
      </c>
    </row>
    <row r="429" spans="1:19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32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10">
        <f t="shared" si="33"/>
        <v>41895.208333333336</v>
      </c>
      <c r="N429" s="10">
        <f t="shared" si="34"/>
        <v>41927.208333333336</v>
      </c>
      <c r="O429" t="b">
        <v>0</v>
      </c>
      <c r="P429" t="b">
        <v>1</v>
      </c>
      <c r="Q429" t="s">
        <v>33</v>
      </c>
      <c r="R429" t="str">
        <f t="shared" si="35"/>
        <v>theater</v>
      </c>
      <c r="S429" t="str">
        <f t="shared" si="36"/>
        <v>plays</v>
      </c>
    </row>
    <row r="430" spans="1:19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32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10">
        <f t="shared" si="33"/>
        <v>40585.25</v>
      </c>
      <c r="N430" s="10">
        <f t="shared" si="34"/>
        <v>40592.25</v>
      </c>
      <c r="O430" t="b">
        <v>0</v>
      </c>
      <c r="P430" t="b">
        <v>0</v>
      </c>
      <c r="Q430" t="s">
        <v>71</v>
      </c>
      <c r="R430" t="str">
        <f t="shared" si="35"/>
        <v>film &amp; video</v>
      </c>
      <c r="S430" t="str">
        <f t="shared" si="36"/>
        <v>animation</v>
      </c>
    </row>
    <row r="431" spans="1:19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32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10">
        <f t="shared" si="33"/>
        <v>41680.25</v>
      </c>
      <c r="N431" s="10">
        <f t="shared" si="34"/>
        <v>41708.208333333336</v>
      </c>
      <c r="O431" t="b">
        <v>0</v>
      </c>
      <c r="P431" t="b">
        <v>1</v>
      </c>
      <c r="Q431" t="s">
        <v>122</v>
      </c>
      <c r="R431" t="str">
        <f t="shared" si="35"/>
        <v>photography</v>
      </c>
      <c r="S431" t="str">
        <f t="shared" si="36"/>
        <v>photography books</v>
      </c>
    </row>
    <row r="432" spans="1:19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32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10">
        <f t="shared" si="33"/>
        <v>43737.208333333328</v>
      </c>
      <c r="N432" s="10">
        <f t="shared" si="34"/>
        <v>43771.208333333328</v>
      </c>
      <c r="O432" t="b">
        <v>0</v>
      </c>
      <c r="P432" t="b">
        <v>0</v>
      </c>
      <c r="Q432" t="s">
        <v>33</v>
      </c>
      <c r="R432" t="str">
        <f t="shared" si="35"/>
        <v>theater</v>
      </c>
      <c r="S432" t="str">
        <f t="shared" si="36"/>
        <v>plays</v>
      </c>
    </row>
    <row r="433" spans="1:19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32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10">
        <f t="shared" si="33"/>
        <v>43273.208333333328</v>
      </c>
      <c r="N433" s="10">
        <f t="shared" si="34"/>
        <v>43290.208333333328</v>
      </c>
      <c r="O433" t="b">
        <v>1</v>
      </c>
      <c r="P433" t="b">
        <v>0</v>
      </c>
      <c r="Q433" t="s">
        <v>33</v>
      </c>
      <c r="R433" t="str">
        <f t="shared" si="35"/>
        <v>theater</v>
      </c>
      <c r="S433" t="str">
        <f t="shared" si="36"/>
        <v>plays</v>
      </c>
    </row>
    <row r="434" spans="1:19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32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10">
        <f t="shared" si="33"/>
        <v>41761.208333333336</v>
      </c>
      <c r="N434" s="10">
        <f t="shared" si="34"/>
        <v>41781.208333333336</v>
      </c>
      <c r="O434" t="b">
        <v>0</v>
      </c>
      <c r="P434" t="b">
        <v>0</v>
      </c>
      <c r="Q434" t="s">
        <v>33</v>
      </c>
      <c r="R434" t="str">
        <f t="shared" si="35"/>
        <v>theater</v>
      </c>
      <c r="S434" t="str">
        <f t="shared" si="36"/>
        <v>plays</v>
      </c>
    </row>
    <row r="435" spans="1:19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32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10">
        <f t="shared" si="33"/>
        <v>41603.25</v>
      </c>
      <c r="N435" s="10">
        <f t="shared" si="34"/>
        <v>41619.25</v>
      </c>
      <c r="O435" t="b">
        <v>0</v>
      </c>
      <c r="P435" t="b">
        <v>1</v>
      </c>
      <c r="Q435" t="s">
        <v>42</v>
      </c>
      <c r="R435" t="str">
        <f t="shared" si="35"/>
        <v>film &amp; video</v>
      </c>
      <c r="S435" t="str">
        <f t="shared" si="36"/>
        <v>documentary</v>
      </c>
    </row>
    <row r="436" spans="1:19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32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10">
        <f t="shared" si="33"/>
        <v>42705.25</v>
      </c>
      <c r="N436" s="10">
        <f t="shared" si="34"/>
        <v>42719.25</v>
      </c>
      <c r="O436" t="b">
        <v>1</v>
      </c>
      <c r="P436" t="b">
        <v>0</v>
      </c>
      <c r="Q436" t="s">
        <v>33</v>
      </c>
      <c r="R436" t="str">
        <f t="shared" si="35"/>
        <v>theater</v>
      </c>
      <c r="S436" t="str">
        <f t="shared" si="36"/>
        <v>plays</v>
      </c>
    </row>
    <row r="437" spans="1:19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32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10">
        <f t="shared" si="33"/>
        <v>41988.25</v>
      </c>
      <c r="N437" s="10">
        <f t="shared" si="34"/>
        <v>42000.25</v>
      </c>
      <c r="O437" t="b">
        <v>0</v>
      </c>
      <c r="P437" t="b">
        <v>1</v>
      </c>
      <c r="Q437" t="s">
        <v>33</v>
      </c>
      <c r="R437" t="str">
        <f t="shared" si="35"/>
        <v>theater</v>
      </c>
      <c r="S437" t="str">
        <f t="shared" si="36"/>
        <v>plays</v>
      </c>
    </row>
    <row r="438" spans="1:19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32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10">
        <f t="shared" si="33"/>
        <v>43575.208333333328</v>
      </c>
      <c r="N438" s="10">
        <f t="shared" si="34"/>
        <v>43576.208333333328</v>
      </c>
      <c r="O438" t="b">
        <v>0</v>
      </c>
      <c r="P438" t="b">
        <v>0</v>
      </c>
      <c r="Q438" t="s">
        <v>159</v>
      </c>
      <c r="R438" t="str">
        <f t="shared" si="35"/>
        <v>music</v>
      </c>
      <c r="S438" t="str">
        <f t="shared" si="36"/>
        <v>jazz</v>
      </c>
    </row>
    <row r="439" spans="1:19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32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10">
        <f t="shared" si="33"/>
        <v>42260.208333333328</v>
      </c>
      <c r="N439" s="10">
        <f t="shared" si="34"/>
        <v>42263.208333333328</v>
      </c>
      <c r="O439" t="b">
        <v>0</v>
      </c>
      <c r="P439" t="b">
        <v>1</v>
      </c>
      <c r="Q439" t="s">
        <v>71</v>
      </c>
      <c r="R439" t="str">
        <f t="shared" si="35"/>
        <v>film &amp; video</v>
      </c>
      <c r="S439" t="str">
        <f t="shared" si="36"/>
        <v>animation</v>
      </c>
    </row>
    <row r="440" spans="1:19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32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10">
        <f t="shared" si="33"/>
        <v>41337.25</v>
      </c>
      <c r="N440" s="10">
        <f t="shared" si="34"/>
        <v>41367.208333333336</v>
      </c>
      <c r="O440" t="b">
        <v>0</v>
      </c>
      <c r="P440" t="b">
        <v>0</v>
      </c>
      <c r="Q440" t="s">
        <v>33</v>
      </c>
      <c r="R440" t="str">
        <f t="shared" si="35"/>
        <v>theater</v>
      </c>
      <c r="S440" t="str">
        <f t="shared" si="36"/>
        <v>plays</v>
      </c>
    </row>
    <row r="441" spans="1:19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32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10">
        <f t="shared" si="33"/>
        <v>42680.208333333328</v>
      </c>
      <c r="N441" s="10">
        <f t="shared" si="34"/>
        <v>42687.25</v>
      </c>
      <c r="O441" t="b">
        <v>0</v>
      </c>
      <c r="P441" t="b">
        <v>0</v>
      </c>
      <c r="Q441" t="s">
        <v>474</v>
      </c>
      <c r="R441" t="str">
        <f t="shared" si="35"/>
        <v>film &amp; video</v>
      </c>
      <c r="S441" t="str">
        <f t="shared" si="36"/>
        <v>science fiction</v>
      </c>
    </row>
    <row r="442" spans="1:19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32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10">
        <f t="shared" si="33"/>
        <v>42916.208333333328</v>
      </c>
      <c r="N442" s="10">
        <f t="shared" si="34"/>
        <v>42926.208333333328</v>
      </c>
      <c r="O442" t="b">
        <v>0</v>
      </c>
      <c r="P442" t="b">
        <v>0</v>
      </c>
      <c r="Q442" t="s">
        <v>269</v>
      </c>
      <c r="R442" t="str">
        <f t="shared" si="35"/>
        <v>film &amp; video</v>
      </c>
      <c r="S442" t="str">
        <f t="shared" si="36"/>
        <v>television</v>
      </c>
    </row>
    <row r="443" spans="1:19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32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10">
        <f t="shared" si="33"/>
        <v>41025.208333333336</v>
      </c>
      <c r="N443" s="10">
        <f t="shared" si="34"/>
        <v>41053.208333333336</v>
      </c>
      <c r="O443" t="b">
        <v>0</v>
      </c>
      <c r="P443" t="b">
        <v>0</v>
      </c>
      <c r="Q443" t="s">
        <v>65</v>
      </c>
      <c r="R443" t="str">
        <f t="shared" si="35"/>
        <v>technology</v>
      </c>
      <c r="S443" t="str">
        <f t="shared" si="36"/>
        <v>wearables</v>
      </c>
    </row>
    <row r="444" spans="1:19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32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10">
        <f t="shared" si="33"/>
        <v>42980.208333333328</v>
      </c>
      <c r="N444" s="10">
        <f t="shared" si="34"/>
        <v>42996.208333333328</v>
      </c>
      <c r="O444" t="b">
        <v>0</v>
      </c>
      <c r="P444" t="b">
        <v>0</v>
      </c>
      <c r="Q444" t="s">
        <v>33</v>
      </c>
      <c r="R444" t="str">
        <f t="shared" si="35"/>
        <v>theater</v>
      </c>
      <c r="S444" t="str">
        <f t="shared" si="36"/>
        <v>plays</v>
      </c>
    </row>
    <row r="445" spans="1:19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32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10">
        <f t="shared" si="33"/>
        <v>40451.208333333336</v>
      </c>
      <c r="N445" s="10">
        <f t="shared" si="34"/>
        <v>40470.208333333336</v>
      </c>
      <c r="O445" t="b">
        <v>0</v>
      </c>
      <c r="P445" t="b">
        <v>0</v>
      </c>
      <c r="Q445" t="s">
        <v>33</v>
      </c>
      <c r="R445" t="str">
        <f t="shared" si="35"/>
        <v>theater</v>
      </c>
      <c r="S445" t="str">
        <f t="shared" si="36"/>
        <v>plays</v>
      </c>
    </row>
    <row r="446" spans="1:19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32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10">
        <f t="shared" si="33"/>
        <v>40748.208333333336</v>
      </c>
      <c r="N446" s="10">
        <f t="shared" si="34"/>
        <v>40750.208333333336</v>
      </c>
      <c r="O446" t="b">
        <v>0</v>
      </c>
      <c r="P446" t="b">
        <v>1</v>
      </c>
      <c r="Q446" t="s">
        <v>60</v>
      </c>
      <c r="R446" t="str">
        <f t="shared" si="35"/>
        <v>music</v>
      </c>
      <c r="S446" t="str">
        <f t="shared" si="36"/>
        <v>indie rock</v>
      </c>
    </row>
    <row r="447" spans="1:19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32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10">
        <f t="shared" si="33"/>
        <v>40515.25</v>
      </c>
      <c r="N447" s="10">
        <f t="shared" si="34"/>
        <v>40536.25</v>
      </c>
      <c r="O447" t="b">
        <v>0</v>
      </c>
      <c r="P447" t="b">
        <v>1</v>
      </c>
      <c r="Q447" t="s">
        <v>33</v>
      </c>
      <c r="R447" t="str">
        <f t="shared" si="35"/>
        <v>theater</v>
      </c>
      <c r="S447" t="str">
        <f t="shared" si="36"/>
        <v>plays</v>
      </c>
    </row>
    <row r="448" spans="1:19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32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10">
        <f t="shared" si="33"/>
        <v>41261.25</v>
      </c>
      <c r="N448" s="10">
        <f t="shared" si="34"/>
        <v>41263.25</v>
      </c>
      <c r="O448" t="b">
        <v>0</v>
      </c>
      <c r="P448" t="b">
        <v>0</v>
      </c>
      <c r="Q448" t="s">
        <v>65</v>
      </c>
      <c r="R448" t="str">
        <f t="shared" si="35"/>
        <v>technology</v>
      </c>
      <c r="S448" t="str">
        <f t="shared" si="36"/>
        <v>wearables</v>
      </c>
    </row>
    <row r="449" spans="1:19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32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10">
        <f t="shared" si="33"/>
        <v>43088.25</v>
      </c>
      <c r="N449" s="10">
        <f t="shared" si="34"/>
        <v>43104.25</v>
      </c>
      <c r="O449" t="b">
        <v>0</v>
      </c>
      <c r="P449" t="b">
        <v>0</v>
      </c>
      <c r="Q449" t="s">
        <v>269</v>
      </c>
      <c r="R449" t="str">
        <f t="shared" si="35"/>
        <v>film &amp; video</v>
      </c>
      <c r="S449" t="str">
        <f t="shared" si="36"/>
        <v>television</v>
      </c>
    </row>
    <row r="450" spans="1:19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32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10">
        <f t="shared" si="33"/>
        <v>41378.208333333336</v>
      </c>
      <c r="N450" s="10">
        <f t="shared" si="34"/>
        <v>41380.208333333336</v>
      </c>
      <c r="O450" t="b">
        <v>0</v>
      </c>
      <c r="P450" t="b">
        <v>1</v>
      </c>
      <c r="Q450" t="s">
        <v>89</v>
      </c>
      <c r="R450" t="str">
        <f t="shared" si="35"/>
        <v>games</v>
      </c>
      <c r="S450" t="str">
        <f t="shared" si="36"/>
        <v>video games</v>
      </c>
    </row>
    <row r="451" spans="1:19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37">SUM(E451/D451)*100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10">
        <f t="shared" ref="M451:M514" si="38">(((K451/60)/60)/24)+DATE(1970,1,1)</f>
        <v>43530.25</v>
      </c>
      <c r="N451" s="10">
        <f t="shared" ref="N451:N514" si="39">(((L451/60)/60)/24)+DATE(1970,1,1)</f>
        <v>43547.208333333328</v>
      </c>
      <c r="O451" t="b">
        <v>0</v>
      </c>
      <c r="P451" t="b">
        <v>0</v>
      </c>
      <c r="Q451" t="s">
        <v>89</v>
      </c>
      <c r="R451" t="str">
        <f t="shared" si="35"/>
        <v>games</v>
      </c>
      <c r="S451" t="str">
        <f t="shared" si="36"/>
        <v>video games</v>
      </c>
    </row>
    <row r="452" spans="1:19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37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10">
        <f t="shared" si="38"/>
        <v>43394.208333333328</v>
      </c>
      <c r="N452" s="10">
        <f t="shared" si="39"/>
        <v>43417.25</v>
      </c>
      <c r="O452" t="b">
        <v>0</v>
      </c>
      <c r="P452" t="b">
        <v>0</v>
      </c>
      <c r="Q452" t="s">
        <v>71</v>
      </c>
      <c r="R452" t="str">
        <f t="shared" si="35"/>
        <v>film &amp; video</v>
      </c>
      <c r="S452" t="str">
        <f t="shared" si="36"/>
        <v>animation</v>
      </c>
    </row>
    <row r="453" spans="1:19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37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10">
        <f t="shared" si="38"/>
        <v>42935.208333333328</v>
      </c>
      <c r="N453" s="10">
        <f t="shared" si="39"/>
        <v>42966.208333333328</v>
      </c>
      <c r="O453" t="b">
        <v>0</v>
      </c>
      <c r="P453" t="b">
        <v>0</v>
      </c>
      <c r="Q453" t="s">
        <v>23</v>
      </c>
      <c r="R453" t="str">
        <f t="shared" si="35"/>
        <v>music</v>
      </c>
      <c r="S453" t="str">
        <f t="shared" si="36"/>
        <v>rock</v>
      </c>
    </row>
    <row r="454" spans="1:19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7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10">
        <f t="shared" si="38"/>
        <v>40365.208333333336</v>
      </c>
      <c r="N454" s="10">
        <f t="shared" si="39"/>
        <v>40366.208333333336</v>
      </c>
      <c r="O454" t="b">
        <v>0</v>
      </c>
      <c r="P454" t="b">
        <v>0</v>
      </c>
      <c r="Q454" t="s">
        <v>53</v>
      </c>
      <c r="R454" t="str">
        <f t="shared" si="35"/>
        <v>film &amp; video</v>
      </c>
      <c r="S454" t="str">
        <f t="shared" si="36"/>
        <v>drama</v>
      </c>
    </row>
    <row r="455" spans="1:19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7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10">
        <f t="shared" si="38"/>
        <v>42705.25</v>
      </c>
      <c r="N455" s="10">
        <f t="shared" si="39"/>
        <v>42746.25</v>
      </c>
      <c r="O455" t="b">
        <v>0</v>
      </c>
      <c r="P455" t="b">
        <v>0</v>
      </c>
      <c r="Q455" t="s">
        <v>474</v>
      </c>
      <c r="R455" t="str">
        <f t="shared" ref="R455:R518" si="40">LEFT(Q455,SEARCH("/",Q455,1)-1)</f>
        <v>film &amp; video</v>
      </c>
      <c r="S455" t="str">
        <f t="shared" si="36"/>
        <v>science fiction</v>
      </c>
    </row>
    <row r="456" spans="1:19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7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10">
        <f t="shared" si="38"/>
        <v>41568.208333333336</v>
      </c>
      <c r="N456" s="10">
        <f t="shared" si="39"/>
        <v>41604.25</v>
      </c>
      <c r="O456" t="b">
        <v>0</v>
      </c>
      <c r="P456" t="b">
        <v>1</v>
      </c>
      <c r="Q456" t="s">
        <v>53</v>
      </c>
      <c r="R456" t="str">
        <f t="shared" si="40"/>
        <v>film &amp; video</v>
      </c>
      <c r="S456" t="str">
        <f t="shared" si="36"/>
        <v>drama</v>
      </c>
    </row>
    <row r="457" spans="1:19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7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10">
        <f t="shared" si="38"/>
        <v>40809.208333333336</v>
      </c>
      <c r="N457" s="10">
        <f t="shared" si="39"/>
        <v>40832.208333333336</v>
      </c>
      <c r="O457" t="b">
        <v>0</v>
      </c>
      <c r="P457" t="b">
        <v>0</v>
      </c>
      <c r="Q457" t="s">
        <v>33</v>
      </c>
      <c r="R457" t="str">
        <f t="shared" si="40"/>
        <v>theater</v>
      </c>
      <c r="S457" t="str">
        <f t="shared" si="36"/>
        <v>plays</v>
      </c>
    </row>
    <row r="458" spans="1:19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7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10">
        <f t="shared" si="38"/>
        <v>43141.25</v>
      </c>
      <c r="N458" s="10">
        <f t="shared" si="39"/>
        <v>43141.25</v>
      </c>
      <c r="O458" t="b">
        <v>0</v>
      </c>
      <c r="P458" t="b">
        <v>1</v>
      </c>
      <c r="Q458" t="s">
        <v>60</v>
      </c>
      <c r="R458" t="str">
        <f t="shared" si="40"/>
        <v>music</v>
      </c>
      <c r="S458" t="str">
        <f t="shared" si="36"/>
        <v>indie rock</v>
      </c>
    </row>
    <row r="459" spans="1:19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7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10">
        <f t="shared" si="38"/>
        <v>42657.208333333328</v>
      </c>
      <c r="N459" s="10">
        <f t="shared" si="39"/>
        <v>42659.208333333328</v>
      </c>
      <c r="O459" t="b">
        <v>0</v>
      </c>
      <c r="P459" t="b">
        <v>0</v>
      </c>
      <c r="Q459" t="s">
        <v>33</v>
      </c>
      <c r="R459" t="str">
        <f t="shared" si="40"/>
        <v>theater</v>
      </c>
      <c r="S459" t="str">
        <f t="shared" si="36"/>
        <v>plays</v>
      </c>
    </row>
    <row r="460" spans="1:19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7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10">
        <f t="shared" si="38"/>
        <v>40265.208333333336</v>
      </c>
      <c r="N460" s="10">
        <f t="shared" si="39"/>
        <v>40309.208333333336</v>
      </c>
      <c r="O460" t="b">
        <v>0</v>
      </c>
      <c r="P460" t="b">
        <v>0</v>
      </c>
      <c r="Q460" t="s">
        <v>33</v>
      </c>
      <c r="R460" t="str">
        <f t="shared" si="40"/>
        <v>theater</v>
      </c>
      <c r="S460" t="str">
        <f t="shared" si="36"/>
        <v>plays</v>
      </c>
    </row>
    <row r="461" spans="1:19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7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10">
        <f t="shared" si="38"/>
        <v>42001.25</v>
      </c>
      <c r="N461" s="10">
        <f t="shared" si="39"/>
        <v>42026.25</v>
      </c>
      <c r="O461" t="b">
        <v>0</v>
      </c>
      <c r="P461" t="b">
        <v>0</v>
      </c>
      <c r="Q461" t="s">
        <v>42</v>
      </c>
      <c r="R461" t="str">
        <f t="shared" si="40"/>
        <v>film &amp; video</v>
      </c>
      <c r="S461" t="str">
        <f t="shared" si="36"/>
        <v>documentary</v>
      </c>
    </row>
    <row r="462" spans="1:19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7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10">
        <f t="shared" si="38"/>
        <v>40399.208333333336</v>
      </c>
      <c r="N462" s="10">
        <f t="shared" si="39"/>
        <v>40402.208333333336</v>
      </c>
      <c r="O462" t="b">
        <v>0</v>
      </c>
      <c r="P462" t="b">
        <v>0</v>
      </c>
      <c r="Q462" t="s">
        <v>33</v>
      </c>
      <c r="R462" t="str">
        <f t="shared" si="40"/>
        <v>theater</v>
      </c>
      <c r="S462" t="str">
        <f t="shared" si="36"/>
        <v>plays</v>
      </c>
    </row>
    <row r="463" spans="1:19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7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10">
        <f t="shared" si="38"/>
        <v>41757.208333333336</v>
      </c>
      <c r="N463" s="10">
        <f t="shared" si="39"/>
        <v>41777.208333333336</v>
      </c>
      <c r="O463" t="b">
        <v>0</v>
      </c>
      <c r="P463" t="b">
        <v>0</v>
      </c>
      <c r="Q463" t="s">
        <v>53</v>
      </c>
      <c r="R463" t="str">
        <f t="shared" si="40"/>
        <v>film &amp; video</v>
      </c>
      <c r="S463" t="str">
        <f t="shared" si="36"/>
        <v>drama</v>
      </c>
    </row>
    <row r="464" spans="1:19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7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10">
        <f t="shared" si="38"/>
        <v>41304.25</v>
      </c>
      <c r="N464" s="10">
        <f t="shared" si="39"/>
        <v>41342.25</v>
      </c>
      <c r="O464" t="b">
        <v>0</v>
      </c>
      <c r="P464" t="b">
        <v>0</v>
      </c>
      <c r="Q464" t="s">
        <v>292</v>
      </c>
      <c r="R464" t="str">
        <f t="shared" si="40"/>
        <v>games</v>
      </c>
      <c r="S464" t="str">
        <f t="shared" ref="S464:S527" si="41">RIGHT(Q464,LEN(Q464)-SEARCH("/",Q464,2))</f>
        <v>mobile games</v>
      </c>
    </row>
    <row r="465" spans="1:19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7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10">
        <f t="shared" si="38"/>
        <v>41639.25</v>
      </c>
      <c r="N465" s="10">
        <f t="shared" si="39"/>
        <v>41643.25</v>
      </c>
      <c r="O465" t="b">
        <v>0</v>
      </c>
      <c r="P465" t="b">
        <v>0</v>
      </c>
      <c r="Q465" t="s">
        <v>71</v>
      </c>
      <c r="R465" t="str">
        <f t="shared" si="40"/>
        <v>film &amp; video</v>
      </c>
      <c r="S465" t="str">
        <f t="shared" si="41"/>
        <v>animation</v>
      </c>
    </row>
    <row r="466" spans="1:19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7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10">
        <f t="shared" si="38"/>
        <v>43142.25</v>
      </c>
      <c r="N466" s="10">
        <f t="shared" si="39"/>
        <v>43156.25</v>
      </c>
      <c r="O466" t="b">
        <v>0</v>
      </c>
      <c r="P466" t="b">
        <v>0</v>
      </c>
      <c r="Q466" t="s">
        <v>33</v>
      </c>
      <c r="R466" t="str">
        <f t="shared" si="40"/>
        <v>theater</v>
      </c>
      <c r="S466" t="str">
        <f t="shared" si="41"/>
        <v>plays</v>
      </c>
    </row>
    <row r="467" spans="1:19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7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10">
        <f t="shared" si="38"/>
        <v>43127.25</v>
      </c>
      <c r="N467" s="10">
        <f t="shared" si="39"/>
        <v>43136.25</v>
      </c>
      <c r="O467" t="b">
        <v>0</v>
      </c>
      <c r="P467" t="b">
        <v>0</v>
      </c>
      <c r="Q467" t="s">
        <v>206</v>
      </c>
      <c r="R467" t="str">
        <f t="shared" si="40"/>
        <v>publishing</v>
      </c>
      <c r="S467" t="str">
        <f t="shared" si="41"/>
        <v>translations</v>
      </c>
    </row>
    <row r="468" spans="1:19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7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10">
        <f t="shared" si="38"/>
        <v>41409.208333333336</v>
      </c>
      <c r="N468" s="10">
        <f t="shared" si="39"/>
        <v>41432.208333333336</v>
      </c>
      <c r="O468" t="b">
        <v>0</v>
      </c>
      <c r="P468" t="b">
        <v>1</v>
      </c>
      <c r="Q468" t="s">
        <v>65</v>
      </c>
      <c r="R468" t="str">
        <f t="shared" si="40"/>
        <v>technology</v>
      </c>
      <c r="S468" t="str">
        <f t="shared" si="41"/>
        <v>wearables</v>
      </c>
    </row>
    <row r="469" spans="1:19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7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10">
        <f t="shared" si="38"/>
        <v>42331.25</v>
      </c>
      <c r="N469" s="10">
        <f t="shared" si="39"/>
        <v>42338.25</v>
      </c>
      <c r="O469" t="b">
        <v>0</v>
      </c>
      <c r="P469" t="b">
        <v>1</v>
      </c>
      <c r="Q469" t="s">
        <v>28</v>
      </c>
      <c r="R469" t="str">
        <f t="shared" si="40"/>
        <v>technology</v>
      </c>
      <c r="S469" t="str">
        <f t="shared" si="41"/>
        <v>web</v>
      </c>
    </row>
    <row r="470" spans="1:19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7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10">
        <f t="shared" si="38"/>
        <v>43569.208333333328</v>
      </c>
      <c r="N470" s="10">
        <f t="shared" si="39"/>
        <v>43585.208333333328</v>
      </c>
      <c r="O470" t="b">
        <v>0</v>
      </c>
      <c r="P470" t="b">
        <v>0</v>
      </c>
      <c r="Q470" t="s">
        <v>33</v>
      </c>
      <c r="R470" t="str">
        <f t="shared" si="40"/>
        <v>theater</v>
      </c>
      <c r="S470" t="str">
        <f t="shared" si="41"/>
        <v>plays</v>
      </c>
    </row>
    <row r="471" spans="1:19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7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10">
        <f t="shared" si="38"/>
        <v>42142.208333333328</v>
      </c>
      <c r="N471" s="10">
        <f t="shared" si="39"/>
        <v>42144.208333333328</v>
      </c>
      <c r="O471" t="b">
        <v>0</v>
      </c>
      <c r="P471" t="b">
        <v>0</v>
      </c>
      <c r="Q471" t="s">
        <v>53</v>
      </c>
      <c r="R471" t="str">
        <f t="shared" si="40"/>
        <v>film &amp; video</v>
      </c>
      <c r="S471" t="str">
        <f t="shared" si="41"/>
        <v>drama</v>
      </c>
    </row>
    <row r="472" spans="1:19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7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10">
        <f t="shared" si="38"/>
        <v>42716.25</v>
      </c>
      <c r="N472" s="10">
        <f t="shared" si="39"/>
        <v>42723.25</v>
      </c>
      <c r="O472" t="b">
        <v>0</v>
      </c>
      <c r="P472" t="b">
        <v>0</v>
      </c>
      <c r="Q472" t="s">
        <v>65</v>
      </c>
      <c r="R472" t="str">
        <f t="shared" si="40"/>
        <v>technology</v>
      </c>
      <c r="S472" t="str">
        <f t="shared" si="41"/>
        <v>wearables</v>
      </c>
    </row>
    <row r="473" spans="1:19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7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10">
        <f t="shared" si="38"/>
        <v>41031.208333333336</v>
      </c>
      <c r="N473" s="10">
        <f t="shared" si="39"/>
        <v>41031.208333333336</v>
      </c>
      <c r="O473" t="b">
        <v>0</v>
      </c>
      <c r="P473" t="b">
        <v>1</v>
      </c>
      <c r="Q473" t="s">
        <v>17</v>
      </c>
      <c r="R473" t="str">
        <f t="shared" si="40"/>
        <v>food</v>
      </c>
      <c r="S473" t="str">
        <f t="shared" si="41"/>
        <v>food trucks</v>
      </c>
    </row>
    <row r="474" spans="1:19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7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10">
        <f t="shared" si="38"/>
        <v>43535.208333333328</v>
      </c>
      <c r="N474" s="10">
        <f t="shared" si="39"/>
        <v>43589.208333333328</v>
      </c>
      <c r="O474" t="b">
        <v>0</v>
      </c>
      <c r="P474" t="b">
        <v>0</v>
      </c>
      <c r="Q474" t="s">
        <v>23</v>
      </c>
      <c r="R474" t="str">
        <f t="shared" si="40"/>
        <v>music</v>
      </c>
      <c r="S474" t="str">
        <f t="shared" si="41"/>
        <v>rock</v>
      </c>
    </row>
    <row r="475" spans="1:19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7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10">
        <f t="shared" si="38"/>
        <v>43277.208333333328</v>
      </c>
      <c r="N475" s="10">
        <f t="shared" si="39"/>
        <v>43278.208333333328</v>
      </c>
      <c r="O475" t="b">
        <v>0</v>
      </c>
      <c r="P475" t="b">
        <v>0</v>
      </c>
      <c r="Q475" t="s">
        <v>50</v>
      </c>
      <c r="R475" t="str">
        <f t="shared" si="40"/>
        <v>music</v>
      </c>
      <c r="S475" t="str">
        <f t="shared" si="41"/>
        <v>electric music</v>
      </c>
    </row>
    <row r="476" spans="1:19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7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10">
        <f t="shared" si="38"/>
        <v>41989.25</v>
      </c>
      <c r="N476" s="10">
        <f t="shared" si="39"/>
        <v>41990.25</v>
      </c>
      <c r="O476" t="b">
        <v>0</v>
      </c>
      <c r="P476" t="b">
        <v>0</v>
      </c>
      <c r="Q476" t="s">
        <v>269</v>
      </c>
      <c r="R476" t="str">
        <f t="shared" si="40"/>
        <v>film &amp; video</v>
      </c>
      <c r="S476" t="str">
        <f t="shared" si="41"/>
        <v>television</v>
      </c>
    </row>
    <row r="477" spans="1:19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7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10">
        <f t="shared" si="38"/>
        <v>41450.208333333336</v>
      </c>
      <c r="N477" s="10">
        <f t="shared" si="39"/>
        <v>41454.208333333336</v>
      </c>
      <c r="O477" t="b">
        <v>0</v>
      </c>
      <c r="P477" t="b">
        <v>1</v>
      </c>
      <c r="Q477" t="s">
        <v>206</v>
      </c>
      <c r="R477" t="str">
        <f t="shared" si="40"/>
        <v>publishing</v>
      </c>
      <c r="S477" t="str">
        <f t="shared" si="41"/>
        <v>translations</v>
      </c>
    </row>
    <row r="478" spans="1:19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7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10">
        <f t="shared" si="38"/>
        <v>43322.208333333328</v>
      </c>
      <c r="N478" s="10">
        <f t="shared" si="39"/>
        <v>43328.208333333328</v>
      </c>
      <c r="O478" t="b">
        <v>0</v>
      </c>
      <c r="P478" t="b">
        <v>0</v>
      </c>
      <c r="Q478" t="s">
        <v>119</v>
      </c>
      <c r="R478" t="str">
        <f t="shared" si="40"/>
        <v>publishing</v>
      </c>
      <c r="S478" t="str">
        <f t="shared" si="41"/>
        <v>fiction</v>
      </c>
    </row>
    <row r="479" spans="1:19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7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10">
        <f t="shared" si="38"/>
        <v>40720.208333333336</v>
      </c>
      <c r="N479" s="10">
        <f t="shared" si="39"/>
        <v>40747.208333333336</v>
      </c>
      <c r="O479" t="b">
        <v>0</v>
      </c>
      <c r="P479" t="b">
        <v>0</v>
      </c>
      <c r="Q479" t="s">
        <v>474</v>
      </c>
      <c r="R479" t="str">
        <f t="shared" si="40"/>
        <v>film &amp; video</v>
      </c>
      <c r="S479" t="str">
        <f t="shared" si="41"/>
        <v>science fiction</v>
      </c>
    </row>
    <row r="480" spans="1:19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7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10">
        <f t="shared" si="38"/>
        <v>42072.208333333328</v>
      </c>
      <c r="N480" s="10">
        <f t="shared" si="39"/>
        <v>42084.208333333328</v>
      </c>
      <c r="O480" t="b">
        <v>0</v>
      </c>
      <c r="P480" t="b">
        <v>0</v>
      </c>
      <c r="Q480" t="s">
        <v>65</v>
      </c>
      <c r="R480" t="str">
        <f t="shared" si="40"/>
        <v>technology</v>
      </c>
      <c r="S480" t="str">
        <f t="shared" si="41"/>
        <v>wearables</v>
      </c>
    </row>
    <row r="481" spans="1:19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7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10">
        <f t="shared" si="38"/>
        <v>42945.208333333328</v>
      </c>
      <c r="N481" s="10">
        <f t="shared" si="39"/>
        <v>42947.208333333328</v>
      </c>
      <c r="O481" t="b">
        <v>0</v>
      </c>
      <c r="P481" t="b">
        <v>0</v>
      </c>
      <c r="Q481" t="s">
        <v>17</v>
      </c>
      <c r="R481" t="str">
        <f t="shared" si="40"/>
        <v>food</v>
      </c>
      <c r="S481" t="str">
        <f t="shared" si="41"/>
        <v>food trucks</v>
      </c>
    </row>
    <row r="482" spans="1:19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7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10">
        <f t="shared" si="38"/>
        <v>40248.25</v>
      </c>
      <c r="N482" s="10">
        <f t="shared" si="39"/>
        <v>40257.208333333336</v>
      </c>
      <c r="O482" t="b">
        <v>0</v>
      </c>
      <c r="P482" t="b">
        <v>1</v>
      </c>
      <c r="Q482" t="s">
        <v>122</v>
      </c>
      <c r="R482" t="str">
        <f t="shared" si="40"/>
        <v>photography</v>
      </c>
      <c r="S482" t="str">
        <f t="shared" si="41"/>
        <v>photography books</v>
      </c>
    </row>
    <row r="483" spans="1:19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7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10">
        <f t="shared" si="38"/>
        <v>41913.208333333336</v>
      </c>
      <c r="N483" s="10">
        <f t="shared" si="39"/>
        <v>41955.25</v>
      </c>
      <c r="O483" t="b">
        <v>0</v>
      </c>
      <c r="P483" t="b">
        <v>1</v>
      </c>
      <c r="Q483" t="s">
        <v>33</v>
      </c>
      <c r="R483" t="str">
        <f t="shared" si="40"/>
        <v>theater</v>
      </c>
      <c r="S483" t="str">
        <f t="shared" si="41"/>
        <v>plays</v>
      </c>
    </row>
    <row r="484" spans="1:19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7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10">
        <f t="shared" si="38"/>
        <v>40963.25</v>
      </c>
      <c r="N484" s="10">
        <f t="shared" si="39"/>
        <v>40974.25</v>
      </c>
      <c r="O484" t="b">
        <v>0</v>
      </c>
      <c r="P484" t="b">
        <v>1</v>
      </c>
      <c r="Q484" t="s">
        <v>119</v>
      </c>
      <c r="R484" t="str">
        <f t="shared" si="40"/>
        <v>publishing</v>
      </c>
      <c r="S484" t="str">
        <f t="shared" si="41"/>
        <v>fiction</v>
      </c>
    </row>
    <row r="485" spans="1:19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7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10">
        <f t="shared" si="38"/>
        <v>43811.25</v>
      </c>
      <c r="N485" s="10">
        <f t="shared" si="39"/>
        <v>43818.25</v>
      </c>
      <c r="O485" t="b">
        <v>0</v>
      </c>
      <c r="P485" t="b">
        <v>0</v>
      </c>
      <c r="Q485" t="s">
        <v>33</v>
      </c>
      <c r="R485" t="str">
        <f t="shared" si="40"/>
        <v>theater</v>
      </c>
      <c r="S485" t="str">
        <f t="shared" si="41"/>
        <v>plays</v>
      </c>
    </row>
    <row r="486" spans="1:19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7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10">
        <f t="shared" si="38"/>
        <v>41855.208333333336</v>
      </c>
      <c r="N486" s="10">
        <f t="shared" si="39"/>
        <v>41904.208333333336</v>
      </c>
      <c r="O486" t="b">
        <v>0</v>
      </c>
      <c r="P486" t="b">
        <v>1</v>
      </c>
      <c r="Q486" t="s">
        <v>17</v>
      </c>
      <c r="R486" t="str">
        <f t="shared" si="40"/>
        <v>food</v>
      </c>
      <c r="S486" t="str">
        <f t="shared" si="41"/>
        <v>food trucks</v>
      </c>
    </row>
    <row r="487" spans="1:19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7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10">
        <f t="shared" si="38"/>
        <v>43626.208333333328</v>
      </c>
      <c r="N487" s="10">
        <f t="shared" si="39"/>
        <v>43667.208333333328</v>
      </c>
      <c r="O487" t="b">
        <v>0</v>
      </c>
      <c r="P487" t="b">
        <v>0</v>
      </c>
      <c r="Q487" t="s">
        <v>33</v>
      </c>
      <c r="R487" t="str">
        <f t="shared" si="40"/>
        <v>theater</v>
      </c>
      <c r="S487" t="str">
        <f t="shared" si="41"/>
        <v>plays</v>
      </c>
    </row>
    <row r="488" spans="1:19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7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10">
        <f t="shared" si="38"/>
        <v>43168.25</v>
      </c>
      <c r="N488" s="10">
        <f t="shared" si="39"/>
        <v>43183.208333333328</v>
      </c>
      <c r="O488" t="b">
        <v>0</v>
      </c>
      <c r="P488" t="b">
        <v>1</v>
      </c>
      <c r="Q488" t="s">
        <v>206</v>
      </c>
      <c r="R488" t="str">
        <f t="shared" si="40"/>
        <v>publishing</v>
      </c>
      <c r="S488" t="str">
        <f t="shared" si="41"/>
        <v>translations</v>
      </c>
    </row>
    <row r="489" spans="1:19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7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10">
        <f t="shared" si="38"/>
        <v>42845.208333333328</v>
      </c>
      <c r="N489" s="10">
        <f t="shared" si="39"/>
        <v>42878.208333333328</v>
      </c>
      <c r="O489" t="b">
        <v>0</v>
      </c>
      <c r="P489" t="b">
        <v>0</v>
      </c>
      <c r="Q489" t="s">
        <v>33</v>
      </c>
      <c r="R489" t="str">
        <f t="shared" si="40"/>
        <v>theater</v>
      </c>
      <c r="S489" t="str">
        <f t="shared" si="41"/>
        <v>plays</v>
      </c>
    </row>
    <row r="490" spans="1:19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7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10">
        <f t="shared" si="38"/>
        <v>42403.25</v>
      </c>
      <c r="N490" s="10">
        <f t="shared" si="39"/>
        <v>42420.25</v>
      </c>
      <c r="O490" t="b">
        <v>0</v>
      </c>
      <c r="P490" t="b">
        <v>0</v>
      </c>
      <c r="Q490" t="s">
        <v>33</v>
      </c>
      <c r="R490" t="str">
        <f t="shared" si="40"/>
        <v>theater</v>
      </c>
      <c r="S490" t="str">
        <f t="shared" si="41"/>
        <v>plays</v>
      </c>
    </row>
    <row r="491" spans="1:19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7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10">
        <f t="shared" si="38"/>
        <v>40406.208333333336</v>
      </c>
      <c r="N491" s="10">
        <f t="shared" si="39"/>
        <v>40411.208333333336</v>
      </c>
      <c r="O491" t="b">
        <v>0</v>
      </c>
      <c r="P491" t="b">
        <v>0</v>
      </c>
      <c r="Q491" t="s">
        <v>65</v>
      </c>
      <c r="R491" t="str">
        <f t="shared" si="40"/>
        <v>technology</v>
      </c>
      <c r="S491" t="str">
        <f t="shared" si="41"/>
        <v>wearables</v>
      </c>
    </row>
    <row r="492" spans="1:19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7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10">
        <f t="shared" si="38"/>
        <v>43786.25</v>
      </c>
      <c r="N492" s="10">
        <f t="shared" si="39"/>
        <v>43793.25</v>
      </c>
      <c r="O492" t="b">
        <v>0</v>
      </c>
      <c r="P492" t="b">
        <v>0</v>
      </c>
      <c r="Q492" t="s">
        <v>1029</v>
      </c>
      <c r="R492" t="str">
        <f t="shared" si="40"/>
        <v>journalism</v>
      </c>
      <c r="S492" t="str">
        <f t="shared" si="41"/>
        <v>audio</v>
      </c>
    </row>
    <row r="493" spans="1:19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7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10">
        <f t="shared" si="38"/>
        <v>41456.208333333336</v>
      </c>
      <c r="N493" s="10">
        <f t="shared" si="39"/>
        <v>41482.208333333336</v>
      </c>
      <c r="O493" t="b">
        <v>0</v>
      </c>
      <c r="P493" t="b">
        <v>1</v>
      </c>
      <c r="Q493" t="s">
        <v>17</v>
      </c>
      <c r="R493" t="str">
        <f t="shared" si="40"/>
        <v>food</v>
      </c>
      <c r="S493" t="str">
        <f t="shared" si="41"/>
        <v>food trucks</v>
      </c>
    </row>
    <row r="494" spans="1:19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7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10">
        <f t="shared" si="38"/>
        <v>40336.208333333336</v>
      </c>
      <c r="N494" s="10">
        <f t="shared" si="39"/>
        <v>40371.208333333336</v>
      </c>
      <c r="O494" t="b">
        <v>1</v>
      </c>
      <c r="P494" t="b">
        <v>1</v>
      </c>
      <c r="Q494" t="s">
        <v>100</v>
      </c>
      <c r="R494" t="str">
        <f t="shared" si="40"/>
        <v>film &amp; video</v>
      </c>
      <c r="S494" t="str">
        <f t="shared" si="41"/>
        <v>shorts</v>
      </c>
    </row>
    <row r="495" spans="1:19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7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10">
        <f t="shared" si="38"/>
        <v>43645.208333333328</v>
      </c>
      <c r="N495" s="10">
        <f t="shared" si="39"/>
        <v>43658.208333333328</v>
      </c>
      <c r="O495" t="b">
        <v>0</v>
      </c>
      <c r="P495" t="b">
        <v>0</v>
      </c>
      <c r="Q495" t="s">
        <v>122</v>
      </c>
      <c r="R495" t="str">
        <f t="shared" si="40"/>
        <v>photography</v>
      </c>
      <c r="S495" t="str">
        <f t="shared" si="41"/>
        <v>photography books</v>
      </c>
    </row>
    <row r="496" spans="1:19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7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10">
        <f t="shared" si="38"/>
        <v>40990.208333333336</v>
      </c>
      <c r="N496" s="10">
        <f t="shared" si="39"/>
        <v>40991.208333333336</v>
      </c>
      <c r="O496" t="b">
        <v>0</v>
      </c>
      <c r="P496" t="b">
        <v>0</v>
      </c>
      <c r="Q496" t="s">
        <v>65</v>
      </c>
      <c r="R496" t="str">
        <f t="shared" si="40"/>
        <v>technology</v>
      </c>
      <c r="S496" t="str">
        <f t="shared" si="41"/>
        <v>wearables</v>
      </c>
    </row>
    <row r="497" spans="1:19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7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10">
        <f t="shared" si="38"/>
        <v>41800.208333333336</v>
      </c>
      <c r="N497" s="10">
        <f t="shared" si="39"/>
        <v>41804.208333333336</v>
      </c>
      <c r="O497" t="b">
        <v>0</v>
      </c>
      <c r="P497" t="b">
        <v>0</v>
      </c>
      <c r="Q497" t="s">
        <v>33</v>
      </c>
      <c r="R497" t="str">
        <f t="shared" si="40"/>
        <v>theater</v>
      </c>
      <c r="S497" t="str">
        <f t="shared" si="41"/>
        <v>plays</v>
      </c>
    </row>
    <row r="498" spans="1:19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7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10">
        <f t="shared" si="38"/>
        <v>42876.208333333328</v>
      </c>
      <c r="N498" s="10">
        <f t="shared" si="39"/>
        <v>42893.208333333328</v>
      </c>
      <c r="O498" t="b">
        <v>0</v>
      </c>
      <c r="P498" t="b">
        <v>0</v>
      </c>
      <c r="Q498" t="s">
        <v>71</v>
      </c>
      <c r="R498" t="str">
        <f t="shared" si="40"/>
        <v>film &amp; video</v>
      </c>
      <c r="S498" t="str">
        <f t="shared" si="41"/>
        <v>animation</v>
      </c>
    </row>
    <row r="499" spans="1:19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7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10">
        <f t="shared" si="38"/>
        <v>42724.25</v>
      </c>
      <c r="N499" s="10">
        <f t="shared" si="39"/>
        <v>42724.25</v>
      </c>
      <c r="O499" t="b">
        <v>0</v>
      </c>
      <c r="P499" t="b">
        <v>1</v>
      </c>
      <c r="Q499" t="s">
        <v>65</v>
      </c>
      <c r="R499" t="str">
        <f t="shared" si="40"/>
        <v>technology</v>
      </c>
      <c r="S499" t="str">
        <f t="shared" si="41"/>
        <v>wearables</v>
      </c>
    </row>
    <row r="500" spans="1:19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7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10">
        <f t="shared" si="38"/>
        <v>42005.25</v>
      </c>
      <c r="N500" s="10">
        <f t="shared" si="39"/>
        <v>42007.25</v>
      </c>
      <c r="O500" t="b">
        <v>0</v>
      </c>
      <c r="P500" t="b">
        <v>0</v>
      </c>
      <c r="Q500" t="s">
        <v>28</v>
      </c>
      <c r="R500" t="str">
        <f t="shared" si="40"/>
        <v>technology</v>
      </c>
      <c r="S500" t="str">
        <f t="shared" si="41"/>
        <v>web</v>
      </c>
    </row>
    <row r="501" spans="1:19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7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10">
        <f t="shared" si="38"/>
        <v>42444.208333333328</v>
      </c>
      <c r="N501" s="10">
        <f t="shared" si="39"/>
        <v>42449.208333333328</v>
      </c>
      <c r="O501" t="b">
        <v>0</v>
      </c>
      <c r="P501" t="b">
        <v>1</v>
      </c>
      <c r="Q501" t="s">
        <v>42</v>
      </c>
      <c r="R501" t="str">
        <f t="shared" si="40"/>
        <v>film &amp; video</v>
      </c>
      <c r="S501" t="str">
        <f t="shared" si="41"/>
        <v>documentary</v>
      </c>
    </row>
    <row r="502" spans="1:19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7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10">
        <f t="shared" si="38"/>
        <v>41395.208333333336</v>
      </c>
      <c r="N502" s="10">
        <f t="shared" si="39"/>
        <v>41423.208333333336</v>
      </c>
      <c r="O502" t="b">
        <v>0</v>
      </c>
      <c r="P502" t="b">
        <v>1</v>
      </c>
      <c r="Q502" t="s">
        <v>33</v>
      </c>
      <c r="R502" t="str">
        <f t="shared" si="40"/>
        <v>theater</v>
      </c>
      <c r="S502" t="str">
        <f t="shared" si="41"/>
        <v>plays</v>
      </c>
    </row>
    <row r="503" spans="1:19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7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10">
        <f t="shared" si="38"/>
        <v>41345.208333333336</v>
      </c>
      <c r="N503" s="10">
        <f t="shared" si="39"/>
        <v>41347.208333333336</v>
      </c>
      <c r="O503" t="b">
        <v>0</v>
      </c>
      <c r="P503" t="b">
        <v>0</v>
      </c>
      <c r="Q503" t="s">
        <v>42</v>
      </c>
      <c r="R503" t="str">
        <f t="shared" si="40"/>
        <v>film &amp; video</v>
      </c>
      <c r="S503" t="str">
        <f t="shared" si="41"/>
        <v>documentary</v>
      </c>
    </row>
    <row r="504" spans="1:19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7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10">
        <f t="shared" si="38"/>
        <v>41117.208333333336</v>
      </c>
      <c r="N504" s="10">
        <f t="shared" si="39"/>
        <v>41146.208333333336</v>
      </c>
      <c r="O504" t="b">
        <v>0</v>
      </c>
      <c r="P504" t="b">
        <v>1</v>
      </c>
      <c r="Q504" t="s">
        <v>89</v>
      </c>
      <c r="R504" t="str">
        <f t="shared" si="40"/>
        <v>games</v>
      </c>
      <c r="S504" t="str">
        <f t="shared" si="41"/>
        <v>video games</v>
      </c>
    </row>
    <row r="505" spans="1:19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7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10">
        <f t="shared" si="38"/>
        <v>42186.208333333328</v>
      </c>
      <c r="N505" s="10">
        <f t="shared" si="39"/>
        <v>42206.208333333328</v>
      </c>
      <c r="O505" t="b">
        <v>0</v>
      </c>
      <c r="P505" t="b">
        <v>0</v>
      </c>
      <c r="Q505" t="s">
        <v>53</v>
      </c>
      <c r="R505" t="str">
        <f t="shared" si="40"/>
        <v>film &amp; video</v>
      </c>
      <c r="S505" t="str">
        <f t="shared" si="41"/>
        <v>drama</v>
      </c>
    </row>
    <row r="506" spans="1:19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7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10">
        <f t="shared" si="38"/>
        <v>42142.208333333328</v>
      </c>
      <c r="N506" s="10">
        <f t="shared" si="39"/>
        <v>42143.208333333328</v>
      </c>
      <c r="O506" t="b">
        <v>0</v>
      </c>
      <c r="P506" t="b">
        <v>0</v>
      </c>
      <c r="Q506" t="s">
        <v>23</v>
      </c>
      <c r="R506" t="str">
        <f t="shared" si="40"/>
        <v>music</v>
      </c>
      <c r="S506" t="str">
        <f t="shared" si="41"/>
        <v>rock</v>
      </c>
    </row>
    <row r="507" spans="1:19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7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10">
        <f t="shared" si="38"/>
        <v>41341.25</v>
      </c>
      <c r="N507" s="10">
        <f t="shared" si="39"/>
        <v>41383.208333333336</v>
      </c>
      <c r="O507" t="b">
        <v>0</v>
      </c>
      <c r="P507" t="b">
        <v>1</v>
      </c>
      <c r="Q507" t="s">
        <v>133</v>
      </c>
      <c r="R507" t="str">
        <f t="shared" si="40"/>
        <v>publishing</v>
      </c>
      <c r="S507" t="str">
        <f t="shared" si="41"/>
        <v>radio &amp; podcasts</v>
      </c>
    </row>
    <row r="508" spans="1:19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7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10">
        <f t="shared" si="38"/>
        <v>43062.25</v>
      </c>
      <c r="N508" s="10">
        <f t="shared" si="39"/>
        <v>43079.25</v>
      </c>
      <c r="O508" t="b">
        <v>0</v>
      </c>
      <c r="P508" t="b">
        <v>1</v>
      </c>
      <c r="Q508" t="s">
        <v>33</v>
      </c>
      <c r="R508" t="str">
        <f t="shared" si="40"/>
        <v>theater</v>
      </c>
      <c r="S508" t="str">
        <f t="shared" si="41"/>
        <v>plays</v>
      </c>
    </row>
    <row r="509" spans="1:19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7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10">
        <f t="shared" si="38"/>
        <v>41373.208333333336</v>
      </c>
      <c r="N509" s="10">
        <f t="shared" si="39"/>
        <v>41422.208333333336</v>
      </c>
      <c r="O509" t="b">
        <v>0</v>
      </c>
      <c r="P509" t="b">
        <v>1</v>
      </c>
      <c r="Q509" t="s">
        <v>28</v>
      </c>
      <c r="R509" t="str">
        <f t="shared" si="40"/>
        <v>technology</v>
      </c>
      <c r="S509" t="str">
        <f t="shared" si="41"/>
        <v>web</v>
      </c>
    </row>
    <row r="510" spans="1:19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7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10">
        <f t="shared" si="38"/>
        <v>43310.208333333328</v>
      </c>
      <c r="N510" s="10">
        <f t="shared" si="39"/>
        <v>43331.208333333328</v>
      </c>
      <c r="O510" t="b">
        <v>0</v>
      </c>
      <c r="P510" t="b">
        <v>0</v>
      </c>
      <c r="Q510" t="s">
        <v>33</v>
      </c>
      <c r="R510" t="str">
        <f t="shared" si="40"/>
        <v>theater</v>
      </c>
      <c r="S510" t="str">
        <f t="shared" si="41"/>
        <v>plays</v>
      </c>
    </row>
    <row r="511" spans="1:19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7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10">
        <f t="shared" si="38"/>
        <v>41034.208333333336</v>
      </c>
      <c r="N511" s="10">
        <f t="shared" si="39"/>
        <v>41044.208333333336</v>
      </c>
      <c r="O511" t="b">
        <v>0</v>
      </c>
      <c r="P511" t="b">
        <v>0</v>
      </c>
      <c r="Q511" t="s">
        <v>33</v>
      </c>
      <c r="R511" t="str">
        <f t="shared" si="40"/>
        <v>theater</v>
      </c>
      <c r="S511" t="str">
        <f t="shared" si="41"/>
        <v>plays</v>
      </c>
    </row>
    <row r="512" spans="1:19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7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10">
        <f t="shared" si="38"/>
        <v>43251.208333333328</v>
      </c>
      <c r="N512" s="10">
        <f t="shared" si="39"/>
        <v>43275.208333333328</v>
      </c>
      <c r="O512" t="b">
        <v>0</v>
      </c>
      <c r="P512" t="b">
        <v>0</v>
      </c>
      <c r="Q512" t="s">
        <v>53</v>
      </c>
      <c r="R512" t="str">
        <f t="shared" si="40"/>
        <v>film &amp; video</v>
      </c>
      <c r="S512" t="str">
        <f t="shared" si="41"/>
        <v>drama</v>
      </c>
    </row>
    <row r="513" spans="1:19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7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10">
        <f t="shared" si="38"/>
        <v>43671.208333333328</v>
      </c>
      <c r="N513" s="10">
        <f t="shared" si="39"/>
        <v>43681.208333333328</v>
      </c>
      <c r="O513" t="b">
        <v>0</v>
      </c>
      <c r="P513" t="b">
        <v>0</v>
      </c>
      <c r="Q513" t="s">
        <v>33</v>
      </c>
      <c r="R513" t="str">
        <f t="shared" si="40"/>
        <v>theater</v>
      </c>
      <c r="S513" t="str">
        <f t="shared" si="41"/>
        <v>plays</v>
      </c>
    </row>
    <row r="514" spans="1:19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7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10">
        <f t="shared" si="38"/>
        <v>41825.208333333336</v>
      </c>
      <c r="N514" s="10">
        <f t="shared" si="39"/>
        <v>41826.208333333336</v>
      </c>
      <c r="O514" t="b">
        <v>0</v>
      </c>
      <c r="P514" t="b">
        <v>1</v>
      </c>
      <c r="Q514" t="s">
        <v>89</v>
      </c>
      <c r="R514" t="str">
        <f t="shared" si="40"/>
        <v>games</v>
      </c>
      <c r="S514" t="str">
        <f t="shared" si="41"/>
        <v>video games</v>
      </c>
    </row>
    <row r="515" spans="1:19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42">SUM(E515/D515)*100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10">
        <f t="shared" ref="M515:M578" si="43">(((K515/60)/60)/24)+DATE(1970,1,1)</f>
        <v>40430.208333333336</v>
      </c>
      <c r="N515" s="10">
        <f t="shared" ref="N515:N578" si="44">(((L515/60)/60)/24)+DATE(1970,1,1)</f>
        <v>40432.208333333336</v>
      </c>
      <c r="O515" t="b">
        <v>0</v>
      </c>
      <c r="P515" t="b">
        <v>0</v>
      </c>
      <c r="Q515" t="s">
        <v>269</v>
      </c>
      <c r="R515" t="str">
        <f t="shared" si="40"/>
        <v>film &amp; video</v>
      </c>
      <c r="S515" t="str">
        <f t="shared" si="41"/>
        <v>television</v>
      </c>
    </row>
    <row r="516" spans="1:19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4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10">
        <f t="shared" si="43"/>
        <v>41614.25</v>
      </c>
      <c r="N516" s="10">
        <f t="shared" si="44"/>
        <v>41619.25</v>
      </c>
      <c r="O516" t="b">
        <v>0</v>
      </c>
      <c r="P516" t="b">
        <v>1</v>
      </c>
      <c r="Q516" t="s">
        <v>23</v>
      </c>
      <c r="R516" t="str">
        <f t="shared" si="40"/>
        <v>music</v>
      </c>
      <c r="S516" t="str">
        <f t="shared" si="41"/>
        <v>rock</v>
      </c>
    </row>
    <row r="517" spans="1:19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4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10">
        <f t="shared" si="43"/>
        <v>40900.25</v>
      </c>
      <c r="N517" s="10">
        <f t="shared" si="44"/>
        <v>40902.25</v>
      </c>
      <c r="O517" t="b">
        <v>0</v>
      </c>
      <c r="P517" t="b">
        <v>1</v>
      </c>
      <c r="Q517" t="s">
        <v>33</v>
      </c>
      <c r="R517" t="str">
        <f t="shared" si="40"/>
        <v>theater</v>
      </c>
      <c r="S517" t="str">
        <f t="shared" si="41"/>
        <v>plays</v>
      </c>
    </row>
    <row r="518" spans="1:19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4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10">
        <f t="shared" si="43"/>
        <v>40396.208333333336</v>
      </c>
      <c r="N518" s="10">
        <f t="shared" si="44"/>
        <v>40434.208333333336</v>
      </c>
      <c r="O518" t="b">
        <v>0</v>
      </c>
      <c r="P518" t="b">
        <v>0</v>
      </c>
      <c r="Q518" t="s">
        <v>68</v>
      </c>
      <c r="R518" t="str">
        <f t="shared" si="40"/>
        <v>publishing</v>
      </c>
      <c r="S518" t="str">
        <f t="shared" si="41"/>
        <v>nonfiction</v>
      </c>
    </row>
    <row r="519" spans="1:19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4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10">
        <f t="shared" si="43"/>
        <v>42860.208333333328</v>
      </c>
      <c r="N519" s="10">
        <f t="shared" si="44"/>
        <v>42865.208333333328</v>
      </c>
      <c r="O519" t="b">
        <v>0</v>
      </c>
      <c r="P519" t="b">
        <v>0</v>
      </c>
      <c r="Q519" t="s">
        <v>17</v>
      </c>
      <c r="R519" t="str">
        <f t="shared" ref="R519:R582" si="45">LEFT(Q519,SEARCH("/",Q519,1)-1)</f>
        <v>food</v>
      </c>
      <c r="S519" t="str">
        <f t="shared" si="41"/>
        <v>food trucks</v>
      </c>
    </row>
    <row r="520" spans="1:19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4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10">
        <f t="shared" si="43"/>
        <v>43154.25</v>
      </c>
      <c r="N520" s="10">
        <f t="shared" si="44"/>
        <v>43156.25</v>
      </c>
      <c r="O520" t="b">
        <v>0</v>
      </c>
      <c r="P520" t="b">
        <v>1</v>
      </c>
      <c r="Q520" t="s">
        <v>71</v>
      </c>
      <c r="R520" t="str">
        <f t="shared" si="45"/>
        <v>film &amp; video</v>
      </c>
      <c r="S520" t="str">
        <f t="shared" si="41"/>
        <v>animation</v>
      </c>
    </row>
    <row r="521" spans="1:19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4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10">
        <f t="shared" si="43"/>
        <v>42012.25</v>
      </c>
      <c r="N521" s="10">
        <f t="shared" si="44"/>
        <v>42026.25</v>
      </c>
      <c r="O521" t="b">
        <v>0</v>
      </c>
      <c r="P521" t="b">
        <v>1</v>
      </c>
      <c r="Q521" t="s">
        <v>23</v>
      </c>
      <c r="R521" t="str">
        <f t="shared" si="45"/>
        <v>music</v>
      </c>
      <c r="S521" t="str">
        <f t="shared" si="41"/>
        <v>rock</v>
      </c>
    </row>
    <row r="522" spans="1:19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4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10">
        <f t="shared" si="43"/>
        <v>43574.208333333328</v>
      </c>
      <c r="N522" s="10">
        <f t="shared" si="44"/>
        <v>43577.208333333328</v>
      </c>
      <c r="O522" t="b">
        <v>0</v>
      </c>
      <c r="P522" t="b">
        <v>0</v>
      </c>
      <c r="Q522" t="s">
        <v>33</v>
      </c>
      <c r="R522" t="str">
        <f t="shared" si="45"/>
        <v>theater</v>
      </c>
      <c r="S522" t="str">
        <f t="shared" si="41"/>
        <v>plays</v>
      </c>
    </row>
    <row r="523" spans="1:19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4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10">
        <f t="shared" si="43"/>
        <v>42605.208333333328</v>
      </c>
      <c r="N523" s="10">
        <f t="shared" si="44"/>
        <v>42611.208333333328</v>
      </c>
      <c r="O523" t="b">
        <v>0</v>
      </c>
      <c r="P523" t="b">
        <v>1</v>
      </c>
      <c r="Q523" t="s">
        <v>53</v>
      </c>
      <c r="R523" t="str">
        <f t="shared" si="45"/>
        <v>film &amp; video</v>
      </c>
      <c r="S523" t="str">
        <f t="shared" si="41"/>
        <v>drama</v>
      </c>
    </row>
    <row r="524" spans="1:19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4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10">
        <f t="shared" si="43"/>
        <v>41093.208333333336</v>
      </c>
      <c r="N524" s="10">
        <f t="shared" si="44"/>
        <v>41105.208333333336</v>
      </c>
      <c r="O524" t="b">
        <v>0</v>
      </c>
      <c r="P524" t="b">
        <v>0</v>
      </c>
      <c r="Q524" t="s">
        <v>100</v>
      </c>
      <c r="R524" t="str">
        <f t="shared" si="45"/>
        <v>film &amp; video</v>
      </c>
      <c r="S524" t="str">
        <f t="shared" si="41"/>
        <v>shorts</v>
      </c>
    </row>
    <row r="525" spans="1:19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4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10">
        <f t="shared" si="43"/>
        <v>40241.25</v>
      </c>
      <c r="N525" s="10">
        <f t="shared" si="44"/>
        <v>40246.25</v>
      </c>
      <c r="O525" t="b">
        <v>0</v>
      </c>
      <c r="P525" t="b">
        <v>0</v>
      </c>
      <c r="Q525" t="s">
        <v>100</v>
      </c>
      <c r="R525" t="str">
        <f t="shared" si="45"/>
        <v>film &amp; video</v>
      </c>
      <c r="S525" t="str">
        <f t="shared" si="41"/>
        <v>shorts</v>
      </c>
    </row>
    <row r="526" spans="1:19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4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10">
        <f t="shared" si="43"/>
        <v>40294.208333333336</v>
      </c>
      <c r="N526" s="10">
        <f t="shared" si="44"/>
        <v>40307.208333333336</v>
      </c>
      <c r="O526" t="b">
        <v>0</v>
      </c>
      <c r="P526" t="b">
        <v>0</v>
      </c>
      <c r="Q526" t="s">
        <v>33</v>
      </c>
      <c r="R526" t="str">
        <f t="shared" si="45"/>
        <v>theater</v>
      </c>
      <c r="S526" t="str">
        <f t="shared" si="41"/>
        <v>plays</v>
      </c>
    </row>
    <row r="527" spans="1:19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4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10">
        <f t="shared" si="43"/>
        <v>40505.25</v>
      </c>
      <c r="N527" s="10">
        <f t="shared" si="44"/>
        <v>40509.25</v>
      </c>
      <c r="O527" t="b">
        <v>0</v>
      </c>
      <c r="P527" t="b">
        <v>0</v>
      </c>
      <c r="Q527" t="s">
        <v>65</v>
      </c>
      <c r="R527" t="str">
        <f t="shared" si="45"/>
        <v>technology</v>
      </c>
      <c r="S527" t="str">
        <f t="shared" si="41"/>
        <v>wearables</v>
      </c>
    </row>
    <row r="528" spans="1:19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4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10">
        <f t="shared" si="43"/>
        <v>42364.25</v>
      </c>
      <c r="N528" s="10">
        <f t="shared" si="44"/>
        <v>42401.25</v>
      </c>
      <c r="O528" t="b">
        <v>0</v>
      </c>
      <c r="P528" t="b">
        <v>1</v>
      </c>
      <c r="Q528" t="s">
        <v>33</v>
      </c>
      <c r="R528" t="str">
        <f t="shared" si="45"/>
        <v>theater</v>
      </c>
      <c r="S528" t="str">
        <f t="shared" ref="S528:S591" si="46">RIGHT(Q528,LEN(Q528)-SEARCH("/",Q528,2))</f>
        <v>plays</v>
      </c>
    </row>
    <row r="529" spans="1:19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4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10">
        <f t="shared" si="43"/>
        <v>42405.25</v>
      </c>
      <c r="N529" s="10">
        <f t="shared" si="44"/>
        <v>42441.25</v>
      </c>
      <c r="O529" t="b">
        <v>0</v>
      </c>
      <c r="P529" t="b">
        <v>0</v>
      </c>
      <c r="Q529" t="s">
        <v>71</v>
      </c>
      <c r="R529" t="str">
        <f t="shared" si="45"/>
        <v>film &amp; video</v>
      </c>
      <c r="S529" t="str">
        <f t="shared" si="46"/>
        <v>animation</v>
      </c>
    </row>
    <row r="530" spans="1:19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4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10">
        <f t="shared" si="43"/>
        <v>41601.25</v>
      </c>
      <c r="N530" s="10">
        <f t="shared" si="44"/>
        <v>41646.25</v>
      </c>
      <c r="O530" t="b">
        <v>0</v>
      </c>
      <c r="P530" t="b">
        <v>0</v>
      </c>
      <c r="Q530" t="s">
        <v>60</v>
      </c>
      <c r="R530" t="str">
        <f t="shared" si="45"/>
        <v>music</v>
      </c>
      <c r="S530" t="str">
        <f t="shared" si="46"/>
        <v>indie rock</v>
      </c>
    </row>
    <row r="531" spans="1:19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4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10">
        <f t="shared" si="43"/>
        <v>41769.208333333336</v>
      </c>
      <c r="N531" s="10">
        <f t="shared" si="44"/>
        <v>41797.208333333336</v>
      </c>
      <c r="O531" t="b">
        <v>0</v>
      </c>
      <c r="P531" t="b">
        <v>0</v>
      </c>
      <c r="Q531" t="s">
        <v>89</v>
      </c>
      <c r="R531" t="str">
        <f t="shared" si="45"/>
        <v>games</v>
      </c>
      <c r="S531" t="str">
        <f t="shared" si="46"/>
        <v>video games</v>
      </c>
    </row>
    <row r="532" spans="1:19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4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10">
        <f t="shared" si="43"/>
        <v>40421.208333333336</v>
      </c>
      <c r="N532" s="10">
        <f t="shared" si="44"/>
        <v>40435.208333333336</v>
      </c>
      <c r="O532" t="b">
        <v>0</v>
      </c>
      <c r="P532" t="b">
        <v>1</v>
      </c>
      <c r="Q532" t="s">
        <v>119</v>
      </c>
      <c r="R532" t="str">
        <f t="shared" si="45"/>
        <v>publishing</v>
      </c>
      <c r="S532" t="str">
        <f t="shared" si="46"/>
        <v>fiction</v>
      </c>
    </row>
    <row r="533" spans="1:19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4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10">
        <f t="shared" si="43"/>
        <v>41589.25</v>
      </c>
      <c r="N533" s="10">
        <f t="shared" si="44"/>
        <v>41645.25</v>
      </c>
      <c r="O533" t="b">
        <v>0</v>
      </c>
      <c r="P533" t="b">
        <v>0</v>
      </c>
      <c r="Q533" t="s">
        <v>89</v>
      </c>
      <c r="R533" t="str">
        <f t="shared" si="45"/>
        <v>games</v>
      </c>
      <c r="S533" t="str">
        <f t="shared" si="46"/>
        <v>video games</v>
      </c>
    </row>
    <row r="534" spans="1:19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4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10">
        <f t="shared" si="43"/>
        <v>43125.25</v>
      </c>
      <c r="N534" s="10">
        <f t="shared" si="44"/>
        <v>43126.25</v>
      </c>
      <c r="O534" t="b">
        <v>0</v>
      </c>
      <c r="P534" t="b">
        <v>0</v>
      </c>
      <c r="Q534" t="s">
        <v>33</v>
      </c>
      <c r="R534" t="str">
        <f t="shared" si="45"/>
        <v>theater</v>
      </c>
      <c r="S534" t="str">
        <f t="shared" si="46"/>
        <v>plays</v>
      </c>
    </row>
    <row r="535" spans="1:19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4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10">
        <f t="shared" si="43"/>
        <v>41479.208333333336</v>
      </c>
      <c r="N535" s="10">
        <f t="shared" si="44"/>
        <v>41515.208333333336</v>
      </c>
      <c r="O535" t="b">
        <v>0</v>
      </c>
      <c r="P535" t="b">
        <v>0</v>
      </c>
      <c r="Q535" t="s">
        <v>60</v>
      </c>
      <c r="R535" t="str">
        <f t="shared" si="45"/>
        <v>music</v>
      </c>
      <c r="S535" t="str">
        <f t="shared" si="46"/>
        <v>indie rock</v>
      </c>
    </row>
    <row r="536" spans="1:19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4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10">
        <f t="shared" si="43"/>
        <v>43329.208333333328</v>
      </c>
      <c r="N536" s="10">
        <f t="shared" si="44"/>
        <v>43330.208333333328</v>
      </c>
      <c r="O536" t="b">
        <v>0</v>
      </c>
      <c r="P536" t="b">
        <v>1</v>
      </c>
      <c r="Q536" t="s">
        <v>53</v>
      </c>
      <c r="R536" t="str">
        <f t="shared" si="45"/>
        <v>film &amp; video</v>
      </c>
      <c r="S536" t="str">
        <f t="shared" si="46"/>
        <v>drama</v>
      </c>
    </row>
    <row r="537" spans="1:19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4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10">
        <f t="shared" si="43"/>
        <v>43259.208333333328</v>
      </c>
      <c r="N537" s="10">
        <f t="shared" si="44"/>
        <v>43261.208333333328</v>
      </c>
      <c r="O537" t="b">
        <v>0</v>
      </c>
      <c r="P537" t="b">
        <v>1</v>
      </c>
      <c r="Q537" t="s">
        <v>33</v>
      </c>
      <c r="R537" t="str">
        <f t="shared" si="45"/>
        <v>theater</v>
      </c>
      <c r="S537" t="str">
        <f t="shared" si="46"/>
        <v>plays</v>
      </c>
    </row>
    <row r="538" spans="1:19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4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10">
        <f t="shared" si="43"/>
        <v>40414.208333333336</v>
      </c>
      <c r="N538" s="10">
        <f t="shared" si="44"/>
        <v>40440.208333333336</v>
      </c>
      <c r="O538" t="b">
        <v>0</v>
      </c>
      <c r="P538" t="b">
        <v>0</v>
      </c>
      <c r="Q538" t="s">
        <v>119</v>
      </c>
      <c r="R538" t="str">
        <f t="shared" si="45"/>
        <v>publishing</v>
      </c>
      <c r="S538" t="str">
        <f t="shared" si="46"/>
        <v>fiction</v>
      </c>
    </row>
    <row r="539" spans="1:19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4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10">
        <f t="shared" si="43"/>
        <v>43342.208333333328</v>
      </c>
      <c r="N539" s="10">
        <f t="shared" si="44"/>
        <v>43365.208333333328</v>
      </c>
      <c r="O539" t="b">
        <v>1</v>
      </c>
      <c r="P539" t="b">
        <v>1</v>
      </c>
      <c r="Q539" t="s">
        <v>42</v>
      </c>
      <c r="R539" t="str">
        <f t="shared" si="45"/>
        <v>film &amp; video</v>
      </c>
      <c r="S539" t="str">
        <f t="shared" si="46"/>
        <v>documentary</v>
      </c>
    </row>
    <row r="540" spans="1:19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4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10">
        <f t="shared" si="43"/>
        <v>41539.208333333336</v>
      </c>
      <c r="N540" s="10">
        <f t="shared" si="44"/>
        <v>41555.208333333336</v>
      </c>
      <c r="O540" t="b">
        <v>0</v>
      </c>
      <c r="P540" t="b">
        <v>0</v>
      </c>
      <c r="Q540" t="s">
        <v>292</v>
      </c>
      <c r="R540" t="str">
        <f t="shared" si="45"/>
        <v>games</v>
      </c>
      <c r="S540" t="str">
        <f t="shared" si="46"/>
        <v>mobile games</v>
      </c>
    </row>
    <row r="541" spans="1:19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4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10">
        <f t="shared" si="43"/>
        <v>43647.208333333328</v>
      </c>
      <c r="N541" s="10">
        <f t="shared" si="44"/>
        <v>43653.208333333328</v>
      </c>
      <c r="O541" t="b">
        <v>0</v>
      </c>
      <c r="P541" t="b">
        <v>1</v>
      </c>
      <c r="Q541" t="s">
        <v>17</v>
      </c>
      <c r="R541" t="str">
        <f t="shared" si="45"/>
        <v>food</v>
      </c>
      <c r="S541" t="str">
        <f t="shared" si="46"/>
        <v>food trucks</v>
      </c>
    </row>
    <row r="542" spans="1:19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4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10">
        <f t="shared" si="43"/>
        <v>43225.208333333328</v>
      </c>
      <c r="N542" s="10">
        <f t="shared" si="44"/>
        <v>43247.208333333328</v>
      </c>
      <c r="O542" t="b">
        <v>0</v>
      </c>
      <c r="P542" t="b">
        <v>0</v>
      </c>
      <c r="Q542" t="s">
        <v>122</v>
      </c>
      <c r="R542" t="str">
        <f t="shared" si="45"/>
        <v>photography</v>
      </c>
      <c r="S542" t="str">
        <f t="shared" si="46"/>
        <v>photography books</v>
      </c>
    </row>
    <row r="543" spans="1:19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4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10">
        <f t="shared" si="43"/>
        <v>42165.208333333328</v>
      </c>
      <c r="N543" s="10">
        <f t="shared" si="44"/>
        <v>42191.208333333328</v>
      </c>
      <c r="O543" t="b">
        <v>0</v>
      </c>
      <c r="P543" t="b">
        <v>0</v>
      </c>
      <c r="Q543" t="s">
        <v>292</v>
      </c>
      <c r="R543" t="str">
        <f t="shared" si="45"/>
        <v>games</v>
      </c>
      <c r="S543" t="str">
        <f t="shared" si="46"/>
        <v>mobile games</v>
      </c>
    </row>
    <row r="544" spans="1:19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4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10">
        <f t="shared" si="43"/>
        <v>42391.25</v>
      </c>
      <c r="N544" s="10">
        <f t="shared" si="44"/>
        <v>42421.25</v>
      </c>
      <c r="O544" t="b">
        <v>0</v>
      </c>
      <c r="P544" t="b">
        <v>0</v>
      </c>
      <c r="Q544" t="s">
        <v>60</v>
      </c>
      <c r="R544" t="str">
        <f t="shared" si="45"/>
        <v>music</v>
      </c>
      <c r="S544" t="str">
        <f t="shared" si="46"/>
        <v>indie rock</v>
      </c>
    </row>
    <row r="545" spans="1:19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4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10">
        <f t="shared" si="43"/>
        <v>41528.208333333336</v>
      </c>
      <c r="N545" s="10">
        <f t="shared" si="44"/>
        <v>41543.208333333336</v>
      </c>
      <c r="O545" t="b">
        <v>0</v>
      </c>
      <c r="P545" t="b">
        <v>0</v>
      </c>
      <c r="Q545" t="s">
        <v>89</v>
      </c>
      <c r="R545" t="str">
        <f t="shared" si="45"/>
        <v>games</v>
      </c>
      <c r="S545" t="str">
        <f t="shared" si="46"/>
        <v>video games</v>
      </c>
    </row>
    <row r="546" spans="1:19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4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10">
        <f t="shared" si="43"/>
        <v>42377.25</v>
      </c>
      <c r="N546" s="10">
        <f t="shared" si="44"/>
        <v>42390.25</v>
      </c>
      <c r="O546" t="b">
        <v>0</v>
      </c>
      <c r="P546" t="b">
        <v>0</v>
      </c>
      <c r="Q546" t="s">
        <v>23</v>
      </c>
      <c r="R546" t="str">
        <f t="shared" si="45"/>
        <v>music</v>
      </c>
      <c r="S546" t="str">
        <f t="shared" si="46"/>
        <v>rock</v>
      </c>
    </row>
    <row r="547" spans="1:19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4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10">
        <f t="shared" si="43"/>
        <v>43824.25</v>
      </c>
      <c r="N547" s="10">
        <f t="shared" si="44"/>
        <v>43844.25</v>
      </c>
      <c r="O547" t="b">
        <v>0</v>
      </c>
      <c r="P547" t="b">
        <v>0</v>
      </c>
      <c r="Q547" t="s">
        <v>33</v>
      </c>
      <c r="R547" t="str">
        <f t="shared" si="45"/>
        <v>theater</v>
      </c>
      <c r="S547" t="str">
        <f t="shared" si="46"/>
        <v>plays</v>
      </c>
    </row>
    <row r="548" spans="1:19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4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10">
        <f t="shared" si="43"/>
        <v>43360.208333333328</v>
      </c>
      <c r="N548" s="10">
        <f t="shared" si="44"/>
        <v>43363.208333333328</v>
      </c>
      <c r="O548" t="b">
        <v>0</v>
      </c>
      <c r="P548" t="b">
        <v>1</v>
      </c>
      <c r="Q548" t="s">
        <v>33</v>
      </c>
      <c r="R548" t="str">
        <f t="shared" si="45"/>
        <v>theater</v>
      </c>
      <c r="S548" t="str">
        <f t="shared" si="46"/>
        <v>plays</v>
      </c>
    </row>
    <row r="549" spans="1:19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4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10">
        <f t="shared" si="43"/>
        <v>42029.25</v>
      </c>
      <c r="N549" s="10">
        <f t="shared" si="44"/>
        <v>42041.25</v>
      </c>
      <c r="O549" t="b">
        <v>0</v>
      </c>
      <c r="P549" t="b">
        <v>0</v>
      </c>
      <c r="Q549" t="s">
        <v>53</v>
      </c>
      <c r="R549" t="str">
        <f t="shared" si="45"/>
        <v>film &amp; video</v>
      </c>
      <c r="S549" t="str">
        <f t="shared" si="46"/>
        <v>drama</v>
      </c>
    </row>
    <row r="550" spans="1:19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4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10">
        <f t="shared" si="43"/>
        <v>42461.208333333328</v>
      </c>
      <c r="N550" s="10">
        <f t="shared" si="44"/>
        <v>42474.208333333328</v>
      </c>
      <c r="O550" t="b">
        <v>0</v>
      </c>
      <c r="P550" t="b">
        <v>0</v>
      </c>
      <c r="Q550" t="s">
        <v>33</v>
      </c>
      <c r="R550" t="str">
        <f t="shared" si="45"/>
        <v>theater</v>
      </c>
      <c r="S550" t="str">
        <f t="shared" si="46"/>
        <v>plays</v>
      </c>
    </row>
    <row r="551" spans="1:19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4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10">
        <f t="shared" si="43"/>
        <v>41422.208333333336</v>
      </c>
      <c r="N551" s="10">
        <f t="shared" si="44"/>
        <v>41431.208333333336</v>
      </c>
      <c r="O551" t="b">
        <v>0</v>
      </c>
      <c r="P551" t="b">
        <v>0</v>
      </c>
      <c r="Q551" t="s">
        <v>65</v>
      </c>
      <c r="R551" t="str">
        <f t="shared" si="45"/>
        <v>technology</v>
      </c>
      <c r="S551" t="str">
        <f t="shared" si="46"/>
        <v>wearables</v>
      </c>
    </row>
    <row r="552" spans="1:19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4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10">
        <f t="shared" si="43"/>
        <v>40968.25</v>
      </c>
      <c r="N552" s="10">
        <f t="shared" si="44"/>
        <v>40989.208333333336</v>
      </c>
      <c r="O552" t="b">
        <v>0</v>
      </c>
      <c r="P552" t="b">
        <v>0</v>
      </c>
      <c r="Q552" t="s">
        <v>60</v>
      </c>
      <c r="R552" t="str">
        <f t="shared" si="45"/>
        <v>music</v>
      </c>
      <c r="S552" t="str">
        <f t="shared" si="46"/>
        <v>indie rock</v>
      </c>
    </row>
    <row r="553" spans="1:19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4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10">
        <f t="shared" si="43"/>
        <v>41993.25</v>
      </c>
      <c r="N553" s="10">
        <f t="shared" si="44"/>
        <v>42033.25</v>
      </c>
      <c r="O553" t="b">
        <v>0</v>
      </c>
      <c r="P553" t="b">
        <v>1</v>
      </c>
      <c r="Q553" t="s">
        <v>28</v>
      </c>
      <c r="R553" t="str">
        <f t="shared" si="45"/>
        <v>technology</v>
      </c>
      <c r="S553" t="str">
        <f t="shared" si="46"/>
        <v>web</v>
      </c>
    </row>
    <row r="554" spans="1:19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4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10">
        <f t="shared" si="43"/>
        <v>42700.25</v>
      </c>
      <c r="N554" s="10">
        <f t="shared" si="44"/>
        <v>42702.25</v>
      </c>
      <c r="O554" t="b">
        <v>0</v>
      </c>
      <c r="P554" t="b">
        <v>0</v>
      </c>
      <c r="Q554" t="s">
        <v>33</v>
      </c>
      <c r="R554" t="str">
        <f t="shared" si="45"/>
        <v>theater</v>
      </c>
      <c r="S554" t="str">
        <f t="shared" si="46"/>
        <v>plays</v>
      </c>
    </row>
    <row r="555" spans="1:19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4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10">
        <f t="shared" si="43"/>
        <v>40545.25</v>
      </c>
      <c r="N555" s="10">
        <f t="shared" si="44"/>
        <v>40546.25</v>
      </c>
      <c r="O555" t="b">
        <v>0</v>
      </c>
      <c r="P555" t="b">
        <v>0</v>
      </c>
      <c r="Q555" t="s">
        <v>23</v>
      </c>
      <c r="R555" t="str">
        <f t="shared" si="45"/>
        <v>music</v>
      </c>
      <c r="S555" t="str">
        <f t="shared" si="46"/>
        <v>rock</v>
      </c>
    </row>
    <row r="556" spans="1:19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4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10">
        <f t="shared" si="43"/>
        <v>42723.25</v>
      </c>
      <c r="N556" s="10">
        <f t="shared" si="44"/>
        <v>42729.25</v>
      </c>
      <c r="O556" t="b">
        <v>0</v>
      </c>
      <c r="P556" t="b">
        <v>0</v>
      </c>
      <c r="Q556" t="s">
        <v>60</v>
      </c>
      <c r="R556" t="str">
        <f t="shared" si="45"/>
        <v>music</v>
      </c>
      <c r="S556" t="str">
        <f t="shared" si="46"/>
        <v>indie rock</v>
      </c>
    </row>
    <row r="557" spans="1:19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4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10">
        <f t="shared" si="43"/>
        <v>41731.208333333336</v>
      </c>
      <c r="N557" s="10">
        <f t="shared" si="44"/>
        <v>41762.208333333336</v>
      </c>
      <c r="O557" t="b">
        <v>0</v>
      </c>
      <c r="P557" t="b">
        <v>0</v>
      </c>
      <c r="Q557" t="s">
        <v>23</v>
      </c>
      <c r="R557" t="str">
        <f t="shared" si="45"/>
        <v>music</v>
      </c>
      <c r="S557" t="str">
        <f t="shared" si="46"/>
        <v>rock</v>
      </c>
    </row>
    <row r="558" spans="1:19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4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10">
        <f t="shared" si="43"/>
        <v>40792.208333333336</v>
      </c>
      <c r="N558" s="10">
        <f t="shared" si="44"/>
        <v>40799.208333333336</v>
      </c>
      <c r="O558" t="b">
        <v>0</v>
      </c>
      <c r="P558" t="b">
        <v>1</v>
      </c>
      <c r="Q558" t="s">
        <v>206</v>
      </c>
      <c r="R558" t="str">
        <f t="shared" si="45"/>
        <v>publishing</v>
      </c>
      <c r="S558" t="str">
        <f t="shared" si="46"/>
        <v>translations</v>
      </c>
    </row>
    <row r="559" spans="1:19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4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10">
        <f t="shared" si="43"/>
        <v>42279.208333333328</v>
      </c>
      <c r="N559" s="10">
        <f t="shared" si="44"/>
        <v>42282.208333333328</v>
      </c>
      <c r="O559" t="b">
        <v>0</v>
      </c>
      <c r="P559" t="b">
        <v>1</v>
      </c>
      <c r="Q559" t="s">
        <v>474</v>
      </c>
      <c r="R559" t="str">
        <f t="shared" si="45"/>
        <v>film &amp; video</v>
      </c>
      <c r="S559" t="str">
        <f t="shared" si="46"/>
        <v>science fiction</v>
      </c>
    </row>
    <row r="560" spans="1:19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4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10">
        <f t="shared" si="43"/>
        <v>42424.25</v>
      </c>
      <c r="N560" s="10">
        <f t="shared" si="44"/>
        <v>42467.208333333328</v>
      </c>
      <c r="O560" t="b">
        <v>0</v>
      </c>
      <c r="P560" t="b">
        <v>0</v>
      </c>
      <c r="Q560" t="s">
        <v>33</v>
      </c>
      <c r="R560" t="str">
        <f t="shared" si="45"/>
        <v>theater</v>
      </c>
      <c r="S560" t="str">
        <f t="shared" si="46"/>
        <v>plays</v>
      </c>
    </row>
    <row r="561" spans="1:19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4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10">
        <f t="shared" si="43"/>
        <v>42584.208333333328</v>
      </c>
      <c r="N561" s="10">
        <f t="shared" si="44"/>
        <v>42591.208333333328</v>
      </c>
      <c r="O561" t="b">
        <v>0</v>
      </c>
      <c r="P561" t="b">
        <v>0</v>
      </c>
      <c r="Q561" t="s">
        <v>33</v>
      </c>
      <c r="R561" t="str">
        <f t="shared" si="45"/>
        <v>theater</v>
      </c>
      <c r="S561" t="str">
        <f t="shared" si="46"/>
        <v>plays</v>
      </c>
    </row>
    <row r="562" spans="1:19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4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10">
        <f t="shared" si="43"/>
        <v>40865.25</v>
      </c>
      <c r="N562" s="10">
        <f t="shared" si="44"/>
        <v>40905.25</v>
      </c>
      <c r="O562" t="b">
        <v>0</v>
      </c>
      <c r="P562" t="b">
        <v>0</v>
      </c>
      <c r="Q562" t="s">
        <v>71</v>
      </c>
      <c r="R562" t="str">
        <f t="shared" si="45"/>
        <v>film &amp; video</v>
      </c>
      <c r="S562" t="str">
        <f t="shared" si="46"/>
        <v>animation</v>
      </c>
    </row>
    <row r="563" spans="1:19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4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10">
        <f t="shared" si="43"/>
        <v>40833.208333333336</v>
      </c>
      <c r="N563" s="10">
        <f t="shared" si="44"/>
        <v>40835.208333333336</v>
      </c>
      <c r="O563" t="b">
        <v>0</v>
      </c>
      <c r="P563" t="b">
        <v>0</v>
      </c>
      <c r="Q563" t="s">
        <v>33</v>
      </c>
      <c r="R563" t="str">
        <f t="shared" si="45"/>
        <v>theater</v>
      </c>
      <c r="S563" t="str">
        <f t="shared" si="46"/>
        <v>plays</v>
      </c>
    </row>
    <row r="564" spans="1:19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4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10">
        <f t="shared" si="43"/>
        <v>43536.208333333328</v>
      </c>
      <c r="N564" s="10">
        <f t="shared" si="44"/>
        <v>43538.208333333328</v>
      </c>
      <c r="O564" t="b">
        <v>0</v>
      </c>
      <c r="P564" t="b">
        <v>0</v>
      </c>
      <c r="Q564" t="s">
        <v>23</v>
      </c>
      <c r="R564" t="str">
        <f t="shared" si="45"/>
        <v>music</v>
      </c>
      <c r="S564" t="str">
        <f t="shared" si="46"/>
        <v>rock</v>
      </c>
    </row>
    <row r="565" spans="1:19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4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10">
        <f t="shared" si="43"/>
        <v>43417.25</v>
      </c>
      <c r="N565" s="10">
        <f t="shared" si="44"/>
        <v>43437.25</v>
      </c>
      <c r="O565" t="b">
        <v>0</v>
      </c>
      <c r="P565" t="b">
        <v>0</v>
      </c>
      <c r="Q565" t="s">
        <v>42</v>
      </c>
      <c r="R565" t="str">
        <f t="shared" si="45"/>
        <v>film &amp; video</v>
      </c>
      <c r="S565" t="str">
        <f t="shared" si="46"/>
        <v>documentary</v>
      </c>
    </row>
    <row r="566" spans="1:19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4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10">
        <f t="shared" si="43"/>
        <v>42078.208333333328</v>
      </c>
      <c r="N566" s="10">
        <f t="shared" si="44"/>
        <v>42086.208333333328</v>
      </c>
      <c r="O566" t="b">
        <v>0</v>
      </c>
      <c r="P566" t="b">
        <v>0</v>
      </c>
      <c r="Q566" t="s">
        <v>33</v>
      </c>
      <c r="R566" t="str">
        <f t="shared" si="45"/>
        <v>theater</v>
      </c>
      <c r="S566" t="str">
        <f t="shared" si="46"/>
        <v>plays</v>
      </c>
    </row>
    <row r="567" spans="1:19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4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10">
        <f t="shared" si="43"/>
        <v>40862.25</v>
      </c>
      <c r="N567" s="10">
        <f t="shared" si="44"/>
        <v>40882.25</v>
      </c>
      <c r="O567" t="b">
        <v>0</v>
      </c>
      <c r="P567" t="b">
        <v>0</v>
      </c>
      <c r="Q567" t="s">
        <v>33</v>
      </c>
      <c r="R567" t="str">
        <f t="shared" si="45"/>
        <v>theater</v>
      </c>
      <c r="S567" t="str">
        <f t="shared" si="46"/>
        <v>plays</v>
      </c>
    </row>
    <row r="568" spans="1:19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4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10">
        <f t="shared" si="43"/>
        <v>42424.25</v>
      </c>
      <c r="N568" s="10">
        <f t="shared" si="44"/>
        <v>42447.208333333328</v>
      </c>
      <c r="O568" t="b">
        <v>0</v>
      </c>
      <c r="P568" t="b">
        <v>1</v>
      </c>
      <c r="Q568" t="s">
        <v>50</v>
      </c>
      <c r="R568" t="str">
        <f t="shared" si="45"/>
        <v>music</v>
      </c>
      <c r="S568" t="str">
        <f t="shared" si="46"/>
        <v>electric music</v>
      </c>
    </row>
    <row r="569" spans="1:19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4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10">
        <f t="shared" si="43"/>
        <v>41830.208333333336</v>
      </c>
      <c r="N569" s="10">
        <f t="shared" si="44"/>
        <v>41832.208333333336</v>
      </c>
      <c r="O569" t="b">
        <v>0</v>
      </c>
      <c r="P569" t="b">
        <v>0</v>
      </c>
      <c r="Q569" t="s">
        <v>23</v>
      </c>
      <c r="R569" t="str">
        <f t="shared" si="45"/>
        <v>music</v>
      </c>
      <c r="S569" t="str">
        <f t="shared" si="46"/>
        <v>rock</v>
      </c>
    </row>
    <row r="570" spans="1:19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4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10">
        <f t="shared" si="43"/>
        <v>40374.208333333336</v>
      </c>
      <c r="N570" s="10">
        <f t="shared" si="44"/>
        <v>40419.208333333336</v>
      </c>
      <c r="O570" t="b">
        <v>0</v>
      </c>
      <c r="P570" t="b">
        <v>0</v>
      </c>
      <c r="Q570" t="s">
        <v>33</v>
      </c>
      <c r="R570" t="str">
        <f t="shared" si="45"/>
        <v>theater</v>
      </c>
      <c r="S570" t="str">
        <f t="shared" si="46"/>
        <v>plays</v>
      </c>
    </row>
    <row r="571" spans="1:19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4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10">
        <f t="shared" si="43"/>
        <v>40554.25</v>
      </c>
      <c r="N571" s="10">
        <f t="shared" si="44"/>
        <v>40566.25</v>
      </c>
      <c r="O571" t="b">
        <v>0</v>
      </c>
      <c r="P571" t="b">
        <v>0</v>
      </c>
      <c r="Q571" t="s">
        <v>71</v>
      </c>
      <c r="R571" t="str">
        <f t="shared" si="45"/>
        <v>film &amp; video</v>
      </c>
      <c r="S571" t="str">
        <f t="shared" si="46"/>
        <v>animation</v>
      </c>
    </row>
    <row r="572" spans="1:19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4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10">
        <f t="shared" si="43"/>
        <v>41993.25</v>
      </c>
      <c r="N572" s="10">
        <f t="shared" si="44"/>
        <v>41999.25</v>
      </c>
      <c r="O572" t="b">
        <v>0</v>
      </c>
      <c r="P572" t="b">
        <v>1</v>
      </c>
      <c r="Q572" t="s">
        <v>23</v>
      </c>
      <c r="R572" t="str">
        <f t="shared" si="45"/>
        <v>music</v>
      </c>
      <c r="S572" t="str">
        <f t="shared" si="46"/>
        <v>rock</v>
      </c>
    </row>
    <row r="573" spans="1:19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4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10">
        <f t="shared" si="43"/>
        <v>42174.208333333328</v>
      </c>
      <c r="N573" s="10">
        <f t="shared" si="44"/>
        <v>42221.208333333328</v>
      </c>
      <c r="O573" t="b">
        <v>0</v>
      </c>
      <c r="P573" t="b">
        <v>0</v>
      </c>
      <c r="Q573" t="s">
        <v>100</v>
      </c>
      <c r="R573" t="str">
        <f t="shared" si="45"/>
        <v>film &amp; video</v>
      </c>
      <c r="S573" t="str">
        <f t="shared" si="46"/>
        <v>shorts</v>
      </c>
    </row>
    <row r="574" spans="1:19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4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10">
        <f t="shared" si="43"/>
        <v>42275.208333333328</v>
      </c>
      <c r="N574" s="10">
        <f t="shared" si="44"/>
        <v>42291.208333333328</v>
      </c>
      <c r="O574" t="b">
        <v>0</v>
      </c>
      <c r="P574" t="b">
        <v>1</v>
      </c>
      <c r="Q574" t="s">
        <v>23</v>
      </c>
      <c r="R574" t="str">
        <f t="shared" si="45"/>
        <v>music</v>
      </c>
      <c r="S574" t="str">
        <f t="shared" si="46"/>
        <v>rock</v>
      </c>
    </row>
    <row r="575" spans="1:19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4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10">
        <f t="shared" si="43"/>
        <v>41761.208333333336</v>
      </c>
      <c r="N575" s="10">
        <f t="shared" si="44"/>
        <v>41763.208333333336</v>
      </c>
      <c r="O575" t="b">
        <v>0</v>
      </c>
      <c r="P575" t="b">
        <v>0</v>
      </c>
      <c r="Q575" t="s">
        <v>1029</v>
      </c>
      <c r="R575" t="str">
        <f t="shared" si="45"/>
        <v>journalism</v>
      </c>
      <c r="S575" t="str">
        <f t="shared" si="46"/>
        <v>audio</v>
      </c>
    </row>
    <row r="576" spans="1:19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4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10">
        <f t="shared" si="43"/>
        <v>43806.25</v>
      </c>
      <c r="N576" s="10">
        <f t="shared" si="44"/>
        <v>43816.25</v>
      </c>
      <c r="O576" t="b">
        <v>0</v>
      </c>
      <c r="P576" t="b">
        <v>1</v>
      </c>
      <c r="Q576" t="s">
        <v>17</v>
      </c>
      <c r="R576" t="str">
        <f t="shared" si="45"/>
        <v>food</v>
      </c>
      <c r="S576" t="str">
        <f t="shared" si="46"/>
        <v>food trucks</v>
      </c>
    </row>
    <row r="577" spans="1:19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4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10">
        <f t="shared" si="43"/>
        <v>41779.208333333336</v>
      </c>
      <c r="N577" s="10">
        <f t="shared" si="44"/>
        <v>41782.208333333336</v>
      </c>
      <c r="O577" t="b">
        <v>0</v>
      </c>
      <c r="P577" t="b">
        <v>1</v>
      </c>
      <c r="Q577" t="s">
        <v>33</v>
      </c>
      <c r="R577" t="str">
        <f t="shared" si="45"/>
        <v>theater</v>
      </c>
      <c r="S577" t="str">
        <f t="shared" si="46"/>
        <v>plays</v>
      </c>
    </row>
    <row r="578" spans="1:19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42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10">
        <f t="shared" si="43"/>
        <v>43040.208333333328</v>
      </c>
      <c r="N578" s="10">
        <f t="shared" si="44"/>
        <v>43057.25</v>
      </c>
      <c r="O578" t="b">
        <v>0</v>
      </c>
      <c r="P578" t="b">
        <v>0</v>
      </c>
      <c r="Q578" t="s">
        <v>33</v>
      </c>
      <c r="R578" t="str">
        <f t="shared" si="45"/>
        <v>theater</v>
      </c>
      <c r="S578" t="str">
        <f t="shared" si="46"/>
        <v>plays</v>
      </c>
    </row>
    <row r="579" spans="1:19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47">SUM(E579/D579)*100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10">
        <f t="shared" ref="M579:M642" si="48">(((K579/60)/60)/24)+DATE(1970,1,1)</f>
        <v>40613.25</v>
      </c>
      <c r="N579" s="10">
        <f t="shared" ref="N579:N642" si="49">(((L579/60)/60)/24)+DATE(1970,1,1)</f>
        <v>40639.208333333336</v>
      </c>
      <c r="O579" t="b">
        <v>0</v>
      </c>
      <c r="P579" t="b">
        <v>0</v>
      </c>
      <c r="Q579" t="s">
        <v>159</v>
      </c>
      <c r="R579" t="str">
        <f t="shared" si="45"/>
        <v>music</v>
      </c>
      <c r="S579" t="str">
        <f t="shared" si="46"/>
        <v>jazz</v>
      </c>
    </row>
    <row r="580" spans="1:19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47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10">
        <f t="shared" si="48"/>
        <v>40878.25</v>
      </c>
      <c r="N580" s="10">
        <f t="shared" si="49"/>
        <v>40881.25</v>
      </c>
      <c r="O580" t="b">
        <v>0</v>
      </c>
      <c r="P580" t="b">
        <v>0</v>
      </c>
      <c r="Q580" t="s">
        <v>474</v>
      </c>
      <c r="R580" t="str">
        <f t="shared" si="45"/>
        <v>film &amp; video</v>
      </c>
      <c r="S580" t="str">
        <f t="shared" si="46"/>
        <v>science fiction</v>
      </c>
    </row>
    <row r="581" spans="1:19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47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10">
        <f t="shared" si="48"/>
        <v>40762.208333333336</v>
      </c>
      <c r="N581" s="10">
        <f t="shared" si="49"/>
        <v>40774.208333333336</v>
      </c>
      <c r="O581" t="b">
        <v>0</v>
      </c>
      <c r="P581" t="b">
        <v>0</v>
      </c>
      <c r="Q581" t="s">
        <v>159</v>
      </c>
      <c r="R581" t="str">
        <f t="shared" si="45"/>
        <v>music</v>
      </c>
      <c r="S581" t="str">
        <f t="shared" si="46"/>
        <v>jazz</v>
      </c>
    </row>
    <row r="582" spans="1:19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47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10">
        <f t="shared" si="48"/>
        <v>41696.25</v>
      </c>
      <c r="N582" s="10">
        <f t="shared" si="49"/>
        <v>41704.25</v>
      </c>
      <c r="O582" t="b">
        <v>0</v>
      </c>
      <c r="P582" t="b">
        <v>0</v>
      </c>
      <c r="Q582" t="s">
        <v>33</v>
      </c>
      <c r="R582" t="str">
        <f t="shared" si="45"/>
        <v>theater</v>
      </c>
      <c r="S582" t="str">
        <f t="shared" si="46"/>
        <v>plays</v>
      </c>
    </row>
    <row r="583" spans="1:19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47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10">
        <f t="shared" si="48"/>
        <v>40662.208333333336</v>
      </c>
      <c r="N583" s="10">
        <f t="shared" si="49"/>
        <v>40677.208333333336</v>
      </c>
      <c r="O583" t="b">
        <v>0</v>
      </c>
      <c r="P583" t="b">
        <v>0</v>
      </c>
      <c r="Q583" t="s">
        <v>28</v>
      </c>
      <c r="R583" t="str">
        <f t="shared" ref="R583:R646" si="50">LEFT(Q583,SEARCH("/",Q583,1)-1)</f>
        <v>technology</v>
      </c>
      <c r="S583" t="str">
        <f t="shared" si="46"/>
        <v>web</v>
      </c>
    </row>
    <row r="584" spans="1:19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47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10">
        <f t="shared" si="48"/>
        <v>42165.208333333328</v>
      </c>
      <c r="N584" s="10">
        <f t="shared" si="49"/>
        <v>42170.208333333328</v>
      </c>
      <c r="O584" t="b">
        <v>0</v>
      </c>
      <c r="P584" t="b">
        <v>1</v>
      </c>
      <c r="Q584" t="s">
        <v>89</v>
      </c>
      <c r="R584" t="str">
        <f t="shared" si="50"/>
        <v>games</v>
      </c>
      <c r="S584" t="str">
        <f t="shared" si="46"/>
        <v>video games</v>
      </c>
    </row>
    <row r="585" spans="1:19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47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10">
        <f t="shared" si="48"/>
        <v>40959.25</v>
      </c>
      <c r="N585" s="10">
        <f t="shared" si="49"/>
        <v>40976.25</v>
      </c>
      <c r="O585" t="b">
        <v>0</v>
      </c>
      <c r="P585" t="b">
        <v>0</v>
      </c>
      <c r="Q585" t="s">
        <v>42</v>
      </c>
      <c r="R585" t="str">
        <f t="shared" si="50"/>
        <v>film &amp; video</v>
      </c>
      <c r="S585" t="str">
        <f t="shared" si="46"/>
        <v>documentary</v>
      </c>
    </row>
    <row r="586" spans="1:19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47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10">
        <f t="shared" si="48"/>
        <v>41024.208333333336</v>
      </c>
      <c r="N586" s="10">
        <f t="shared" si="49"/>
        <v>41038.208333333336</v>
      </c>
      <c r="O586" t="b">
        <v>0</v>
      </c>
      <c r="P586" t="b">
        <v>0</v>
      </c>
      <c r="Q586" t="s">
        <v>28</v>
      </c>
      <c r="R586" t="str">
        <f t="shared" si="50"/>
        <v>technology</v>
      </c>
      <c r="S586" t="str">
        <f t="shared" si="46"/>
        <v>web</v>
      </c>
    </row>
    <row r="587" spans="1:19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47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10">
        <f t="shared" si="48"/>
        <v>40255.208333333336</v>
      </c>
      <c r="N587" s="10">
        <f t="shared" si="49"/>
        <v>40265.208333333336</v>
      </c>
      <c r="O587" t="b">
        <v>0</v>
      </c>
      <c r="P587" t="b">
        <v>0</v>
      </c>
      <c r="Q587" t="s">
        <v>206</v>
      </c>
      <c r="R587" t="str">
        <f t="shared" si="50"/>
        <v>publishing</v>
      </c>
      <c r="S587" t="str">
        <f t="shared" si="46"/>
        <v>translations</v>
      </c>
    </row>
    <row r="588" spans="1:19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47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10">
        <f t="shared" si="48"/>
        <v>40499.25</v>
      </c>
      <c r="N588" s="10">
        <f t="shared" si="49"/>
        <v>40518.25</v>
      </c>
      <c r="O588" t="b">
        <v>0</v>
      </c>
      <c r="P588" t="b">
        <v>0</v>
      </c>
      <c r="Q588" t="s">
        <v>23</v>
      </c>
      <c r="R588" t="str">
        <f t="shared" si="50"/>
        <v>music</v>
      </c>
      <c r="S588" t="str">
        <f t="shared" si="46"/>
        <v>rock</v>
      </c>
    </row>
    <row r="589" spans="1:19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47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10">
        <f t="shared" si="48"/>
        <v>43484.25</v>
      </c>
      <c r="N589" s="10">
        <f t="shared" si="49"/>
        <v>43536.208333333328</v>
      </c>
      <c r="O589" t="b">
        <v>0</v>
      </c>
      <c r="P589" t="b">
        <v>1</v>
      </c>
      <c r="Q589" t="s">
        <v>17</v>
      </c>
      <c r="R589" t="str">
        <f t="shared" si="50"/>
        <v>food</v>
      </c>
      <c r="S589" t="str">
        <f t="shared" si="46"/>
        <v>food trucks</v>
      </c>
    </row>
    <row r="590" spans="1:19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47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10">
        <f t="shared" si="48"/>
        <v>40262.208333333336</v>
      </c>
      <c r="N590" s="10">
        <f t="shared" si="49"/>
        <v>40293.208333333336</v>
      </c>
      <c r="O590" t="b">
        <v>0</v>
      </c>
      <c r="P590" t="b">
        <v>0</v>
      </c>
      <c r="Q590" t="s">
        <v>33</v>
      </c>
      <c r="R590" t="str">
        <f t="shared" si="50"/>
        <v>theater</v>
      </c>
      <c r="S590" t="str">
        <f t="shared" si="46"/>
        <v>plays</v>
      </c>
    </row>
    <row r="591" spans="1:19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47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10">
        <f t="shared" si="48"/>
        <v>42190.208333333328</v>
      </c>
      <c r="N591" s="10">
        <f t="shared" si="49"/>
        <v>42197.208333333328</v>
      </c>
      <c r="O591" t="b">
        <v>0</v>
      </c>
      <c r="P591" t="b">
        <v>0</v>
      </c>
      <c r="Q591" t="s">
        <v>42</v>
      </c>
      <c r="R591" t="str">
        <f t="shared" si="50"/>
        <v>film &amp; video</v>
      </c>
      <c r="S591" t="str">
        <f t="shared" si="46"/>
        <v>documentary</v>
      </c>
    </row>
    <row r="592" spans="1:19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47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10">
        <f t="shared" si="48"/>
        <v>41994.25</v>
      </c>
      <c r="N592" s="10">
        <f t="shared" si="49"/>
        <v>42005.25</v>
      </c>
      <c r="O592" t="b">
        <v>0</v>
      </c>
      <c r="P592" t="b">
        <v>0</v>
      </c>
      <c r="Q592" t="s">
        <v>133</v>
      </c>
      <c r="R592" t="str">
        <f t="shared" si="50"/>
        <v>publishing</v>
      </c>
      <c r="S592" t="str">
        <f t="shared" ref="S592:S655" si="51">RIGHT(Q592,LEN(Q592)-SEARCH("/",Q592,2))</f>
        <v>radio &amp; podcasts</v>
      </c>
    </row>
    <row r="593" spans="1:19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47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10">
        <f t="shared" si="48"/>
        <v>40373.208333333336</v>
      </c>
      <c r="N593" s="10">
        <f t="shared" si="49"/>
        <v>40383.208333333336</v>
      </c>
      <c r="O593" t="b">
        <v>0</v>
      </c>
      <c r="P593" t="b">
        <v>0</v>
      </c>
      <c r="Q593" t="s">
        <v>89</v>
      </c>
      <c r="R593" t="str">
        <f t="shared" si="50"/>
        <v>games</v>
      </c>
      <c r="S593" t="str">
        <f t="shared" si="51"/>
        <v>video games</v>
      </c>
    </row>
    <row r="594" spans="1:19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47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10">
        <f t="shared" si="48"/>
        <v>41789.208333333336</v>
      </c>
      <c r="N594" s="10">
        <f t="shared" si="49"/>
        <v>41798.208333333336</v>
      </c>
      <c r="O594" t="b">
        <v>0</v>
      </c>
      <c r="P594" t="b">
        <v>0</v>
      </c>
      <c r="Q594" t="s">
        <v>33</v>
      </c>
      <c r="R594" t="str">
        <f t="shared" si="50"/>
        <v>theater</v>
      </c>
      <c r="S594" t="str">
        <f t="shared" si="51"/>
        <v>plays</v>
      </c>
    </row>
    <row r="595" spans="1:19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47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10">
        <f t="shared" si="48"/>
        <v>41724.208333333336</v>
      </c>
      <c r="N595" s="10">
        <f t="shared" si="49"/>
        <v>41737.208333333336</v>
      </c>
      <c r="O595" t="b">
        <v>0</v>
      </c>
      <c r="P595" t="b">
        <v>0</v>
      </c>
      <c r="Q595" t="s">
        <v>71</v>
      </c>
      <c r="R595" t="str">
        <f t="shared" si="50"/>
        <v>film &amp; video</v>
      </c>
      <c r="S595" t="str">
        <f t="shared" si="51"/>
        <v>animation</v>
      </c>
    </row>
    <row r="596" spans="1:19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47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10">
        <f t="shared" si="48"/>
        <v>42548.208333333328</v>
      </c>
      <c r="N596" s="10">
        <f t="shared" si="49"/>
        <v>42551.208333333328</v>
      </c>
      <c r="O596" t="b">
        <v>0</v>
      </c>
      <c r="P596" t="b">
        <v>1</v>
      </c>
      <c r="Q596" t="s">
        <v>33</v>
      </c>
      <c r="R596" t="str">
        <f t="shared" si="50"/>
        <v>theater</v>
      </c>
      <c r="S596" t="str">
        <f t="shared" si="51"/>
        <v>plays</v>
      </c>
    </row>
    <row r="597" spans="1:19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47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10">
        <f t="shared" si="48"/>
        <v>40253.208333333336</v>
      </c>
      <c r="N597" s="10">
        <f t="shared" si="49"/>
        <v>40274.208333333336</v>
      </c>
      <c r="O597" t="b">
        <v>0</v>
      </c>
      <c r="P597" t="b">
        <v>1</v>
      </c>
      <c r="Q597" t="s">
        <v>33</v>
      </c>
      <c r="R597" t="str">
        <f t="shared" si="50"/>
        <v>theater</v>
      </c>
      <c r="S597" t="str">
        <f t="shared" si="51"/>
        <v>plays</v>
      </c>
    </row>
    <row r="598" spans="1:19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47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10">
        <f t="shared" si="48"/>
        <v>42434.25</v>
      </c>
      <c r="N598" s="10">
        <f t="shared" si="49"/>
        <v>42441.25</v>
      </c>
      <c r="O598" t="b">
        <v>0</v>
      </c>
      <c r="P598" t="b">
        <v>1</v>
      </c>
      <c r="Q598" t="s">
        <v>53</v>
      </c>
      <c r="R598" t="str">
        <f t="shared" si="50"/>
        <v>film &amp; video</v>
      </c>
      <c r="S598" t="str">
        <f t="shared" si="51"/>
        <v>drama</v>
      </c>
    </row>
    <row r="599" spans="1:19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47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10">
        <f t="shared" si="48"/>
        <v>43786.25</v>
      </c>
      <c r="N599" s="10">
        <f t="shared" si="49"/>
        <v>43804.25</v>
      </c>
      <c r="O599" t="b">
        <v>0</v>
      </c>
      <c r="P599" t="b">
        <v>0</v>
      </c>
      <c r="Q599" t="s">
        <v>33</v>
      </c>
      <c r="R599" t="str">
        <f t="shared" si="50"/>
        <v>theater</v>
      </c>
      <c r="S599" t="str">
        <f t="shared" si="51"/>
        <v>plays</v>
      </c>
    </row>
    <row r="600" spans="1:19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47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10">
        <f t="shared" si="48"/>
        <v>40344.208333333336</v>
      </c>
      <c r="N600" s="10">
        <f t="shared" si="49"/>
        <v>40373.208333333336</v>
      </c>
      <c r="O600" t="b">
        <v>0</v>
      </c>
      <c r="P600" t="b">
        <v>0</v>
      </c>
      <c r="Q600" t="s">
        <v>23</v>
      </c>
      <c r="R600" t="str">
        <f t="shared" si="50"/>
        <v>music</v>
      </c>
      <c r="S600" t="str">
        <f t="shared" si="51"/>
        <v>rock</v>
      </c>
    </row>
    <row r="601" spans="1:19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47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10">
        <f t="shared" si="48"/>
        <v>42047.25</v>
      </c>
      <c r="N601" s="10">
        <f t="shared" si="49"/>
        <v>42055.25</v>
      </c>
      <c r="O601" t="b">
        <v>0</v>
      </c>
      <c r="P601" t="b">
        <v>0</v>
      </c>
      <c r="Q601" t="s">
        <v>42</v>
      </c>
      <c r="R601" t="str">
        <f t="shared" si="50"/>
        <v>film &amp; video</v>
      </c>
      <c r="S601" t="str">
        <f t="shared" si="51"/>
        <v>documentary</v>
      </c>
    </row>
    <row r="602" spans="1:19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47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10">
        <f t="shared" si="48"/>
        <v>41485.208333333336</v>
      </c>
      <c r="N602" s="10">
        <f t="shared" si="49"/>
        <v>41497.208333333336</v>
      </c>
      <c r="O602" t="b">
        <v>0</v>
      </c>
      <c r="P602" t="b">
        <v>0</v>
      </c>
      <c r="Q602" t="s">
        <v>17</v>
      </c>
      <c r="R602" t="str">
        <f t="shared" si="50"/>
        <v>food</v>
      </c>
      <c r="S602" t="str">
        <f t="shared" si="51"/>
        <v>food trucks</v>
      </c>
    </row>
    <row r="603" spans="1:19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47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10">
        <f t="shared" si="48"/>
        <v>41789.208333333336</v>
      </c>
      <c r="N603" s="10">
        <f t="shared" si="49"/>
        <v>41806.208333333336</v>
      </c>
      <c r="O603" t="b">
        <v>1</v>
      </c>
      <c r="P603" t="b">
        <v>0</v>
      </c>
      <c r="Q603" t="s">
        <v>65</v>
      </c>
      <c r="R603" t="str">
        <f t="shared" si="50"/>
        <v>technology</v>
      </c>
      <c r="S603" t="str">
        <f t="shared" si="51"/>
        <v>wearables</v>
      </c>
    </row>
    <row r="604" spans="1:19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47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10">
        <f t="shared" si="48"/>
        <v>42160.208333333328</v>
      </c>
      <c r="N604" s="10">
        <f t="shared" si="49"/>
        <v>42171.208333333328</v>
      </c>
      <c r="O604" t="b">
        <v>0</v>
      </c>
      <c r="P604" t="b">
        <v>0</v>
      </c>
      <c r="Q604" t="s">
        <v>33</v>
      </c>
      <c r="R604" t="str">
        <f t="shared" si="50"/>
        <v>theater</v>
      </c>
      <c r="S604" t="str">
        <f t="shared" si="51"/>
        <v>plays</v>
      </c>
    </row>
    <row r="605" spans="1:19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47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10">
        <f t="shared" si="48"/>
        <v>43573.208333333328</v>
      </c>
      <c r="N605" s="10">
        <f t="shared" si="49"/>
        <v>43600.208333333328</v>
      </c>
      <c r="O605" t="b">
        <v>0</v>
      </c>
      <c r="P605" t="b">
        <v>0</v>
      </c>
      <c r="Q605" t="s">
        <v>33</v>
      </c>
      <c r="R605" t="str">
        <f t="shared" si="50"/>
        <v>theater</v>
      </c>
      <c r="S605" t="str">
        <f t="shared" si="51"/>
        <v>plays</v>
      </c>
    </row>
    <row r="606" spans="1:19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47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10">
        <f t="shared" si="48"/>
        <v>40565.25</v>
      </c>
      <c r="N606" s="10">
        <f t="shared" si="49"/>
        <v>40586.25</v>
      </c>
      <c r="O606" t="b">
        <v>0</v>
      </c>
      <c r="P606" t="b">
        <v>0</v>
      </c>
      <c r="Q606" t="s">
        <v>33</v>
      </c>
      <c r="R606" t="str">
        <f t="shared" si="50"/>
        <v>theater</v>
      </c>
      <c r="S606" t="str">
        <f t="shared" si="51"/>
        <v>plays</v>
      </c>
    </row>
    <row r="607" spans="1:19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47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10">
        <f t="shared" si="48"/>
        <v>42280.208333333328</v>
      </c>
      <c r="N607" s="10">
        <f t="shared" si="49"/>
        <v>42321.25</v>
      </c>
      <c r="O607" t="b">
        <v>0</v>
      </c>
      <c r="P607" t="b">
        <v>0</v>
      </c>
      <c r="Q607" t="s">
        <v>68</v>
      </c>
      <c r="R607" t="str">
        <f t="shared" si="50"/>
        <v>publishing</v>
      </c>
      <c r="S607" t="str">
        <f t="shared" si="51"/>
        <v>nonfiction</v>
      </c>
    </row>
    <row r="608" spans="1:19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47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10">
        <f t="shared" si="48"/>
        <v>42436.25</v>
      </c>
      <c r="N608" s="10">
        <f t="shared" si="49"/>
        <v>42447.208333333328</v>
      </c>
      <c r="O608" t="b">
        <v>0</v>
      </c>
      <c r="P608" t="b">
        <v>0</v>
      </c>
      <c r="Q608" t="s">
        <v>23</v>
      </c>
      <c r="R608" t="str">
        <f t="shared" si="50"/>
        <v>music</v>
      </c>
      <c r="S608" t="str">
        <f t="shared" si="51"/>
        <v>rock</v>
      </c>
    </row>
    <row r="609" spans="1:19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47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10">
        <f t="shared" si="48"/>
        <v>41721.208333333336</v>
      </c>
      <c r="N609" s="10">
        <f t="shared" si="49"/>
        <v>41723.208333333336</v>
      </c>
      <c r="O609" t="b">
        <v>0</v>
      </c>
      <c r="P609" t="b">
        <v>0</v>
      </c>
      <c r="Q609" t="s">
        <v>17</v>
      </c>
      <c r="R609" t="str">
        <f t="shared" si="50"/>
        <v>food</v>
      </c>
      <c r="S609" t="str">
        <f t="shared" si="51"/>
        <v>food trucks</v>
      </c>
    </row>
    <row r="610" spans="1:19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47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10">
        <f t="shared" si="48"/>
        <v>43530.25</v>
      </c>
      <c r="N610" s="10">
        <f t="shared" si="49"/>
        <v>43534.25</v>
      </c>
      <c r="O610" t="b">
        <v>0</v>
      </c>
      <c r="P610" t="b">
        <v>1</v>
      </c>
      <c r="Q610" t="s">
        <v>159</v>
      </c>
      <c r="R610" t="str">
        <f t="shared" si="50"/>
        <v>music</v>
      </c>
      <c r="S610" t="str">
        <f t="shared" si="51"/>
        <v>jazz</v>
      </c>
    </row>
    <row r="611" spans="1:19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47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10">
        <f t="shared" si="48"/>
        <v>43481.25</v>
      </c>
      <c r="N611" s="10">
        <f t="shared" si="49"/>
        <v>43498.25</v>
      </c>
      <c r="O611" t="b">
        <v>0</v>
      </c>
      <c r="P611" t="b">
        <v>0</v>
      </c>
      <c r="Q611" t="s">
        <v>474</v>
      </c>
      <c r="R611" t="str">
        <f t="shared" si="50"/>
        <v>film &amp; video</v>
      </c>
      <c r="S611" t="str">
        <f t="shared" si="51"/>
        <v>science fiction</v>
      </c>
    </row>
    <row r="612" spans="1:19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47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10">
        <f t="shared" si="48"/>
        <v>41259.25</v>
      </c>
      <c r="N612" s="10">
        <f t="shared" si="49"/>
        <v>41273.25</v>
      </c>
      <c r="O612" t="b">
        <v>0</v>
      </c>
      <c r="P612" t="b">
        <v>0</v>
      </c>
      <c r="Q612" t="s">
        <v>33</v>
      </c>
      <c r="R612" t="str">
        <f t="shared" si="50"/>
        <v>theater</v>
      </c>
      <c r="S612" t="str">
        <f t="shared" si="51"/>
        <v>plays</v>
      </c>
    </row>
    <row r="613" spans="1:19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47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10">
        <f t="shared" si="48"/>
        <v>41480.208333333336</v>
      </c>
      <c r="N613" s="10">
        <f t="shared" si="49"/>
        <v>41492.208333333336</v>
      </c>
      <c r="O613" t="b">
        <v>0</v>
      </c>
      <c r="P613" t="b">
        <v>0</v>
      </c>
      <c r="Q613" t="s">
        <v>33</v>
      </c>
      <c r="R613" t="str">
        <f t="shared" si="50"/>
        <v>theater</v>
      </c>
      <c r="S613" t="str">
        <f t="shared" si="51"/>
        <v>plays</v>
      </c>
    </row>
    <row r="614" spans="1:19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47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10">
        <f t="shared" si="48"/>
        <v>40474.208333333336</v>
      </c>
      <c r="N614" s="10">
        <f t="shared" si="49"/>
        <v>40497.25</v>
      </c>
      <c r="O614" t="b">
        <v>0</v>
      </c>
      <c r="P614" t="b">
        <v>0</v>
      </c>
      <c r="Q614" t="s">
        <v>50</v>
      </c>
      <c r="R614" t="str">
        <f t="shared" si="50"/>
        <v>music</v>
      </c>
      <c r="S614" t="str">
        <f t="shared" si="51"/>
        <v>electric music</v>
      </c>
    </row>
    <row r="615" spans="1:19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47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10">
        <f t="shared" si="48"/>
        <v>42973.208333333328</v>
      </c>
      <c r="N615" s="10">
        <f t="shared" si="49"/>
        <v>42982.208333333328</v>
      </c>
      <c r="O615" t="b">
        <v>0</v>
      </c>
      <c r="P615" t="b">
        <v>0</v>
      </c>
      <c r="Q615" t="s">
        <v>33</v>
      </c>
      <c r="R615" t="str">
        <f t="shared" si="50"/>
        <v>theater</v>
      </c>
      <c r="S615" t="str">
        <f t="shared" si="51"/>
        <v>plays</v>
      </c>
    </row>
    <row r="616" spans="1:19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47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10">
        <f t="shared" si="48"/>
        <v>42746.25</v>
      </c>
      <c r="N616" s="10">
        <f t="shared" si="49"/>
        <v>42764.25</v>
      </c>
      <c r="O616" t="b">
        <v>0</v>
      </c>
      <c r="P616" t="b">
        <v>0</v>
      </c>
      <c r="Q616" t="s">
        <v>33</v>
      </c>
      <c r="R616" t="str">
        <f t="shared" si="50"/>
        <v>theater</v>
      </c>
      <c r="S616" t="str">
        <f t="shared" si="51"/>
        <v>plays</v>
      </c>
    </row>
    <row r="617" spans="1:19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47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10">
        <f t="shared" si="48"/>
        <v>42489.208333333328</v>
      </c>
      <c r="N617" s="10">
        <f t="shared" si="49"/>
        <v>42499.208333333328</v>
      </c>
      <c r="O617" t="b">
        <v>0</v>
      </c>
      <c r="P617" t="b">
        <v>0</v>
      </c>
      <c r="Q617" t="s">
        <v>33</v>
      </c>
      <c r="R617" t="str">
        <f t="shared" si="50"/>
        <v>theater</v>
      </c>
      <c r="S617" t="str">
        <f t="shared" si="51"/>
        <v>plays</v>
      </c>
    </row>
    <row r="618" spans="1:19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47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10">
        <f t="shared" si="48"/>
        <v>41537.208333333336</v>
      </c>
      <c r="N618" s="10">
        <f t="shared" si="49"/>
        <v>41538.208333333336</v>
      </c>
      <c r="O618" t="b">
        <v>0</v>
      </c>
      <c r="P618" t="b">
        <v>1</v>
      </c>
      <c r="Q618" t="s">
        <v>60</v>
      </c>
      <c r="R618" t="str">
        <f t="shared" si="50"/>
        <v>music</v>
      </c>
      <c r="S618" t="str">
        <f t="shared" si="51"/>
        <v>indie rock</v>
      </c>
    </row>
    <row r="619" spans="1:19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47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10">
        <f t="shared" si="48"/>
        <v>41794.208333333336</v>
      </c>
      <c r="N619" s="10">
        <f t="shared" si="49"/>
        <v>41804.208333333336</v>
      </c>
      <c r="O619" t="b">
        <v>0</v>
      </c>
      <c r="P619" t="b">
        <v>0</v>
      </c>
      <c r="Q619" t="s">
        <v>33</v>
      </c>
      <c r="R619" t="str">
        <f t="shared" si="50"/>
        <v>theater</v>
      </c>
      <c r="S619" t="str">
        <f t="shared" si="51"/>
        <v>plays</v>
      </c>
    </row>
    <row r="620" spans="1:19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47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10">
        <f t="shared" si="48"/>
        <v>41396.208333333336</v>
      </c>
      <c r="N620" s="10">
        <f t="shared" si="49"/>
        <v>41417.208333333336</v>
      </c>
      <c r="O620" t="b">
        <v>0</v>
      </c>
      <c r="P620" t="b">
        <v>0</v>
      </c>
      <c r="Q620" t="s">
        <v>68</v>
      </c>
      <c r="R620" t="str">
        <f t="shared" si="50"/>
        <v>publishing</v>
      </c>
      <c r="S620" t="str">
        <f t="shared" si="51"/>
        <v>nonfiction</v>
      </c>
    </row>
    <row r="621" spans="1:19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47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10">
        <f t="shared" si="48"/>
        <v>40669.208333333336</v>
      </c>
      <c r="N621" s="10">
        <f t="shared" si="49"/>
        <v>40670.208333333336</v>
      </c>
      <c r="O621" t="b">
        <v>1</v>
      </c>
      <c r="P621" t="b">
        <v>1</v>
      </c>
      <c r="Q621" t="s">
        <v>33</v>
      </c>
      <c r="R621" t="str">
        <f t="shared" si="50"/>
        <v>theater</v>
      </c>
      <c r="S621" t="str">
        <f t="shared" si="51"/>
        <v>plays</v>
      </c>
    </row>
    <row r="622" spans="1:19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47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10">
        <f t="shared" si="48"/>
        <v>42559.208333333328</v>
      </c>
      <c r="N622" s="10">
        <f t="shared" si="49"/>
        <v>42563.208333333328</v>
      </c>
      <c r="O622" t="b">
        <v>0</v>
      </c>
      <c r="P622" t="b">
        <v>0</v>
      </c>
      <c r="Q622" t="s">
        <v>122</v>
      </c>
      <c r="R622" t="str">
        <f t="shared" si="50"/>
        <v>photography</v>
      </c>
      <c r="S622" t="str">
        <f t="shared" si="51"/>
        <v>photography books</v>
      </c>
    </row>
    <row r="623" spans="1:19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47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10">
        <f t="shared" si="48"/>
        <v>42626.208333333328</v>
      </c>
      <c r="N623" s="10">
        <f t="shared" si="49"/>
        <v>42631.208333333328</v>
      </c>
      <c r="O623" t="b">
        <v>0</v>
      </c>
      <c r="P623" t="b">
        <v>0</v>
      </c>
      <c r="Q623" t="s">
        <v>33</v>
      </c>
      <c r="R623" t="str">
        <f t="shared" si="50"/>
        <v>theater</v>
      </c>
      <c r="S623" t="str">
        <f t="shared" si="51"/>
        <v>plays</v>
      </c>
    </row>
    <row r="624" spans="1:19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47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10">
        <f t="shared" si="48"/>
        <v>43205.208333333328</v>
      </c>
      <c r="N624" s="10">
        <f t="shared" si="49"/>
        <v>43231.208333333328</v>
      </c>
      <c r="O624" t="b">
        <v>0</v>
      </c>
      <c r="P624" t="b">
        <v>0</v>
      </c>
      <c r="Q624" t="s">
        <v>60</v>
      </c>
      <c r="R624" t="str">
        <f t="shared" si="50"/>
        <v>music</v>
      </c>
      <c r="S624" t="str">
        <f t="shared" si="51"/>
        <v>indie rock</v>
      </c>
    </row>
    <row r="625" spans="1:19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47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10">
        <f t="shared" si="48"/>
        <v>42201.208333333328</v>
      </c>
      <c r="N625" s="10">
        <f t="shared" si="49"/>
        <v>42206.208333333328</v>
      </c>
      <c r="O625" t="b">
        <v>0</v>
      </c>
      <c r="P625" t="b">
        <v>0</v>
      </c>
      <c r="Q625" t="s">
        <v>33</v>
      </c>
      <c r="R625" t="str">
        <f t="shared" si="50"/>
        <v>theater</v>
      </c>
      <c r="S625" t="str">
        <f t="shared" si="51"/>
        <v>plays</v>
      </c>
    </row>
    <row r="626" spans="1:19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47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10">
        <f t="shared" si="48"/>
        <v>42029.25</v>
      </c>
      <c r="N626" s="10">
        <f t="shared" si="49"/>
        <v>42035.25</v>
      </c>
      <c r="O626" t="b">
        <v>0</v>
      </c>
      <c r="P626" t="b">
        <v>0</v>
      </c>
      <c r="Q626" t="s">
        <v>122</v>
      </c>
      <c r="R626" t="str">
        <f t="shared" si="50"/>
        <v>photography</v>
      </c>
      <c r="S626" t="str">
        <f t="shared" si="51"/>
        <v>photography books</v>
      </c>
    </row>
    <row r="627" spans="1:19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47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10">
        <f t="shared" si="48"/>
        <v>43857.25</v>
      </c>
      <c r="N627" s="10">
        <f t="shared" si="49"/>
        <v>43871.25</v>
      </c>
      <c r="O627" t="b">
        <v>0</v>
      </c>
      <c r="P627" t="b">
        <v>0</v>
      </c>
      <c r="Q627" t="s">
        <v>33</v>
      </c>
      <c r="R627" t="str">
        <f t="shared" si="50"/>
        <v>theater</v>
      </c>
      <c r="S627" t="str">
        <f t="shared" si="51"/>
        <v>plays</v>
      </c>
    </row>
    <row r="628" spans="1:19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47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10">
        <f t="shared" si="48"/>
        <v>40449.208333333336</v>
      </c>
      <c r="N628" s="10">
        <f t="shared" si="49"/>
        <v>40458.208333333336</v>
      </c>
      <c r="O628" t="b">
        <v>0</v>
      </c>
      <c r="P628" t="b">
        <v>1</v>
      </c>
      <c r="Q628" t="s">
        <v>33</v>
      </c>
      <c r="R628" t="str">
        <f t="shared" si="50"/>
        <v>theater</v>
      </c>
      <c r="S628" t="str">
        <f t="shared" si="51"/>
        <v>plays</v>
      </c>
    </row>
    <row r="629" spans="1:19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47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10">
        <f t="shared" si="48"/>
        <v>40345.208333333336</v>
      </c>
      <c r="N629" s="10">
        <f t="shared" si="49"/>
        <v>40369.208333333336</v>
      </c>
      <c r="O629" t="b">
        <v>1</v>
      </c>
      <c r="P629" t="b">
        <v>0</v>
      </c>
      <c r="Q629" t="s">
        <v>17</v>
      </c>
      <c r="R629" t="str">
        <f t="shared" si="50"/>
        <v>food</v>
      </c>
      <c r="S629" t="str">
        <f t="shared" si="51"/>
        <v>food trucks</v>
      </c>
    </row>
    <row r="630" spans="1:19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47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10">
        <f t="shared" si="48"/>
        <v>40455.208333333336</v>
      </c>
      <c r="N630" s="10">
        <f t="shared" si="49"/>
        <v>40458.208333333336</v>
      </c>
      <c r="O630" t="b">
        <v>0</v>
      </c>
      <c r="P630" t="b">
        <v>0</v>
      </c>
      <c r="Q630" t="s">
        <v>60</v>
      </c>
      <c r="R630" t="str">
        <f t="shared" si="50"/>
        <v>music</v>
      </c>
      <c r="S630" t="str">
        <f t="shared" si="51"/>
        <v>indie rock</v>
      </c>
    </row>
    <row r="631" spans="1:19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47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10">
        <f t="shared" si="48"/>
        <v>42557.208333333328</v>
      </c>
      <c r="N631" s="10">
        <f t="shared" si="49"/>
        <v>42559.208333333328</v>
      </c>
      <c r="O631" t="b">
        <v>0</v>
      </c>
      <c r="P631" t="b">
        <v>1</v>
      </c>
      <c r="Q631" t="s">
        <v>33</v>
      </c>
      <c r="R631" t="str">
        <f t="shared" si="50"/>
        <v>theater</v>
      </c>
      <c r="S631" t="str">
        <f t="shared" si="51"/>
        <v>plays</v>
      </c>
    </row>
    <row r="632" spans="1:19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47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10">
        <f t="shared" si="48"/>
        <v>43586.208333333328</v>
      </c>
      <c r="N632" s="10">
        <f t="shared" si="49"/>
        <v>43597.208333333328</v>
      </c>
      <c r="O632" t="b">
        <v>0</v>
      </c>
      <c r="P632" t="b">
        <v>1</v>
      </c>
      <c r="Q632" t="s">
        <v>33</v>
      </c>
      <c r="R632" t="str">
        <f t="shared" si="50"/>
        <v>theater</v>
      </c>
      <c r="S632" t="str">
        <f t="shared" si="51"/>
        <v>plays</v>
      </c>
    </row>
    <row r="633" spans="1:19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47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10">
        <f t="shared" si="48"/>
        <v>43550.208333333328</v>
      </c>
      <c r="N633" s="10">
        <f t="shared" si="49"/>
        <v>43554.208333333328</v>
      </c>
      <c r="O633" t="b">
        <v>0</v>
      </c>
      <c r="P633" t="b">
        <v>0</v>
      </c>
      <c r="Q633" t="s">
        <v>33</v>
      </c>
      <c r="R633" t="str">
        <f t="shared" si="50"/>
        <v>theater</v>
      </c>
      <c r="S633" t="str">
        <f t="shared" si="51"/>
        <v>plays</v>
      </c>
    </row>
    <row r="634" spans="1:19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47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10">
        <f t="shared" si="48"/>
        <v>41945.208333333336</v>
      </c>
      <c r="N634" s="10">
        <f t="shared" si="49"/>
        <v>41963.25</v>
      </c>
      <c r="O634" t="b">
        <v>0</v>
      </c>
      <c r="P634" t="b">
        <v>0</v>
      </c>
      <c r="Q634" t="s">
        <v>33</v>
      </c>
      <c r="R634" t="str">
        <f t="shared" si="50"/>
        <v>theater</v>
      </c>
      <c r="S634" t="str">
        <f t="shared" si="51"/>
        <v>plays</v>
      </c>
    </row>
    <row r="635" spans="1:19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47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10">
        <f t="shared" si="48"/>
        <v>42315.25</v>
      </c>
      <c r="N635" s="10">
        <f t="shared" si="49"/>
        <v>42319.25</v>
      </c>
      <c r="O635" t="b">
        <v>0</v>
      </c>
      <c r="P635" t="b">
        <v>0</v>
      </c>
      <c r="Q635" t="s">
        <v>71</v>
      </c>
      <c r="R635" t="str">
        <f t="shared" si="50"/>
        <v>film &amp; video</v>
      </c>
      <c r="S635" t="str">
        <f t="shared" si="51"/>
        <v>animation</v>
      </c>
    </row>
    <row r="636" spans="1:19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47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10">
        <f t="shared" si="48"/>
        <v>42819.208333333328</v>
      </c>
      <c r="N636" s="10">
        <f t="shared" si="49"/>
        <v>42833.208333333328</v>
      </c>
      <c r="O636" t="b">
        <v>0</v>
      </c>
      <c r="P636" t="b">
        <v>0</v>
      </c>
      <c r="Q636" t="s">
        <v>269</v>
      </c>
      <c r="R636" t="str">
        <f t="shared" si="50"/>
        <v>film &amp; video</v>
      </c>
      <c r="S636" t="str">
        <f t="shared" si="51"/>
        <v>television</v>
      </c>
    </row>
    <row r="637" spans="1:19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47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10">
        <f t="shared" si="48"/>
        <v>41314.25</v>
      </c>
      <c r="N637" s="10">
        <f t="shared" si="49"/>
        <v>41346.208333333336</v>
      </c>
      <c r="O637" t="b">
        <v>0</v>
      </c>
      <c r="P637" t="b">
        <v>0</v>
      </c>
      <c r="Q637" t="s">
        <v>269</v>
      </c>
      <c r="R637" t="str">
        <f t="shared" si="50"/>
        <v>film &amp; video</v>
      </c>
      <c r="S637" t="str">
        <f t="shared" si="51"/>
        <v>television</v>
      </c>
    </row>
    <row r="638" spans="1:19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47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10">
        <f t="shared" si="48"/>
        <v>40926.25</v>
      </c>
      <c r="N638" s="10">
        <f t="shared" si="49"/>
        <v>40971.25</v>
      </c>
      <c r="O638" t="b">
        <v>0</v>
      </c>
      <c r="P638" t="b">
        <v>1</v>
      </c>
      <c r="Q638" t="s">
        <v>71</v>
      </c>
      <c r="R638" t="str">
        <f t="shared" si="50"/>
        <v>film &amp; video</v>
      </c>
      <c r="S638" t="str">
        <f t="shared" si="51"/>
        <v>animation</v>
      </c>
    </row>
    <row r="639" spans="1:19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47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10">
        <f t="shared" si="48"/>
        <v>42688.25</v>
      </c>
      <c r="N639" s="10">
        <f t="shared" si="49"/>
        <v>42696.25</v>
      </c>
      <c r="O639" t="b">
        <v>0</v>
      </c>
      <c r="P639" t="b">
        <v>0</v>
      </c>
      <c r="Q639" t="s">
        <v>33</v>
      </c>
      <c r="R639" t="str">
        <f t="shared" si="50"/>
        <v>theater</v>
      </c>
      <c r="S639" t="str">
        <f t="shared" si="51"/>
        <v>plays</v>
      </c>
    </row>
    <row r="640" spans="1:19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47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10">
        <f t="shared" si="48"/>
        <v>40386.208333333336</v>
      </c>
      <c r="N640" s="10">
        <f t="shared" si="49"/>
        <v>40398.208333333336</v>
      </c>
      <c r="O640" t="b">
        <v>0</v>
      </c>
      <c r="P640" t="b">
        <v>1</v>
      </c>
      <c r="Q640" t="s">
        <v>33</v>
      </c>
      <c r="R640" t="str">
        <f t="shared" si="50"/>
        <v>theater</v>
      </c>
      <c r="S640" t="str">
        <f t="shared" si="51"/>
        <v>plays</v>
      </c>
    </row>
    <row r="641" spans="1:19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47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10">
        <f t="shared" si="48"/>
        <v>43309.208333333328</v>
      </c>
      <c r="N641" s="10">
        <f t="shared" si="49"/>
        <v>43309.208333333328</v>
      </c>
      <c r="O641" t="b">
        <v>0</v>
      </c>
      <c r="P641" t="b">
        <v>1</v>
      </c>
      <c r="Q641" t="s">
        <v>53</v>
      </c>
      <c r="R641" t="str">
        <f t="shared" si="50"/>
        <v>film &amp; video</v>
      </c>
      <c r="S641" t="str">
        <f t="shared" si="51"/>
        <v>drama</v>
      </c>
    </row>
    <row r="642" spans="1:19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47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10">
        <f t="shared" si="48"/>
        <v>42387.25</v>
      </c>
      <c r="N642" s="10">
        <f t="shared" si="49"/>
        <v>42390.25</v>
      </c>
      <c r="O642" t="b">
        <v>0</v>
      </c>
      <c r="P642" t="b">
        <v>0</v>
      </c>
      <c r="Q642" t="s">
        <v>33</v>
      </c>
      <c r="R642" t="str">
        <f t="shared" si="50"/>
        <v>theater</v>
      </c>
      <c r="S642" t="str">
        <f t="shared" si="51"/>
        <v>plays</v>
      </c>
    </row>
    <row r="643" spans="1:19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52">SUM(E643/D643)*100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10">
        <f t="shared" ref="M643:M706" si="53">(((K643/60)/60)/24)+DATE(1970,1,1)</f>
        <v>42786.25</v>
      </c>
      <c r="N643" s="10">
        <f t="shared" ref="N643:N706" si="54">(((L643/60)/60)/24)+DATE(1970,1,1)</f>
        <v>42814.208333333328</v>
      </c>
      <c r="O643" t="b">
        <v>0</v>
      </c>
      <c r="P643" t="b">
        <v>0</v>
      </c>
      <c r="Q643" t="s">
        <v>33</v>
      </c>
      <c r="R643" t="str">
        <f t="shared" si="50"/>
        <v>theater</v>
      </c>
      <c r="S643" t="str">
        <f t="shared" si="51"/>
        <v>plays</v>
      </c>
    </row>
    <row r="644" spans="1:19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52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10">
        <f t="shared" si="53"/>
        <v>43451.25</v>
      </c>
      <c r="N644" s="10">
        <f t="shared" si="54"/>
        <v>43460.25</v>
      </c>
      <c r="O644" t="b">
        <v>0</v>
      </c>
      <c r="P644" t="b">
        <v>0</v>
      </c>
      <c r="Q644" t="s">
        <v>65</v>
      </c>
      <c r="R644" t="str">
        <f t="shared" si="50"/>
        <v>technology</v>
      </c>
      <c r="S644" t="str">
        <f t="shared" si="51"/>
        <v>wearables</v>
      </c>
    </row>
    <row r="645" spans="1:19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52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10">
        <f t="shared" si="53"/>
        <v>42795.25</v>
      </c>
      <c r="N645" s="10">
        <f t="shared" si="54"/>
        <v>42813.208333333328</v>
      </c>
      <c r="O645" t="b">
        <v>0</v>
      </c>
      <c r="P645" t="b">
        <v>0</v>
      </c>
      <c r="Q645" t="s">
        <v>33</v>
      </c>
      <c r="R645" t="str">
        <f t="shared" si="50"/>
        <v>theater</v>
      </c>
      <c r="S645" t="str">
        <f t="shared" si="51"/>
        <v>plays</v>
      </c>
    </row>
    <row r="646" spans="1:19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52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10">
        <f t="shared" si="53"/>
        <v>43452.25</v>
      </c>
      <c r="N646" s="10">
        <f t="shared" si="54"/>
        <v>43468.25</v>
      </c>
      <c r="O646" t="b">
        <v>0</v>
      </c>
      <c r="P646" t="b">
        <v>0</v>
      </c>
      <c r="Q646" t="s">
        <v>33</v>
      </c>
      <c r="R646" t="str">
        <f t="shared" si="50"/>
        <v>theater</v>
      </c>
      <c r="S646" t="str">
        <f t="shared" si="51"/>
        <v>plays</v>
      </c>
    </row>
    <row r="647" spans="1:19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52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10">
        <f t="shared" si="53"/>
        <v>43369.208333333328</v>
      </c>
      <c r="N647" s="10">
        <f t="shared" si="54"/>
        <v>43390.208333333328</v>
      </c>
      <c r="O647" t="b">
        <v>0</v>
      </c>
      <c r="P647" t="b">
        <v>1</v>
      </c>
      <c r="Q647" t="s">
        <v>23</v>
      </c>
      <c r="R647" t="str">
        <f t="shared" ref="R647:R710" si="55">LEFT(Q647,SEARCH("/",Q647,1)-1)</f>
        <v>music</v>
      </c>
      <c r="S647" t="str">
        <f t="shared" si="51"/>
        <v>rock</v>
      </c>
    </row>
    <row r="648" spans="1:19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52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10">
        <f t="shared" si="53"/>
        <v>41346.208333333336</v>
      </c>
      <c r="N648" s="10">
        <f t="shared" si="54"/>
        <v>41357.208333333336</v>
      </c>
      <c r="O648" t="b">
        <v>0</v>
      </c>
      <c r="P648" t="b">
        <v>0</v>
      </c>
      <c r="Q648" t="s">
        <v>89</v>
      </c>
      <c r="R648" t="str">
        <f t="shared" si="55"/>
        <v>games</v>
      </c>
      <c r="S648" t="str">
        <f t="shared" si="51"/>
        <v>video games</v>
      </c>
    </row>
    <row r="649" spans="1:19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52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10">
        <f t="shared" si="53"/>
        <v>43199.208333333328</v>
      </c>
      <c r="N649" s="10">
        <f t="shared" si="54"/>
        <v>43223.208333333328</v>
      </c>
      <c r="O649" t="b">
        <v>0</v>
      </c>
      <c r="P649" t="b">
        <v>0</v>
      </c>
      <c r="Q649" t="s">
        <v>206</v>
      </c>
      <c r="R649" t="str">
        <f t="shared" si="55"/>
        <v>publishing</v>
      </c>
      <c r="S649" t="str">
        <f t="shared" si="51"/>
        <v>translations</v>
      </c>
    </row>
    <row r="650" spans="1:19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52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10">
        <f t="shared" si="53"/>
        <v>42922.208333333328</v>
      </c>
      <c r="N650" s="10">
        <f t="shared" si="54"/>
        <v>42940.208333333328</v>
      </c>
      <c r="O650" t="b">
        <v>1</v>
      </c>
      <c r="P650" t="b">
        <v>0</v>
      </c>
      <c r="Q650" t="s">
        <v>17</v>
      </c>
      <c r="R650" t="str">
        <f t="shared" si="55"/>
        <v>food</v>
      </c>
      <c r="S650" t="str">
        <f t="shared" si="51"/>
        <v>food trucks</v>
      </c>
    </row>
    <row r="651" spans="1:19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52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10">
        <f t="shared" si="53"/>
        <v>40471.208333333336</v>
      </c>
      <c r="N651" s="10">
        <f t="shared" si="54"/>
        <v>40482.208333333336</v>
      </c>
      <c r="O651" t="b">
        <v>1</v>
      </c>
      <c r="P651" t="b">
        <v>1</v>
      </c>
      <c r="Q651" t="s">
        <v>33</v>
      </c>
      <c r="R651" t="str">
        <f t="shared" si="55"/>
        <v>theater</v>
      </c>
      <c r="S651" t="str">
        <f t="shared" si="51"/>
        <v>plays</v>
      </c>
    </row>
    <row r="652" spans="1:19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52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10">
        <f t="shared" si="53"/>
        <v>41828.208333333336</v>
      </c>
      <c r="N652" s="10">
        <f t="shared" si="54"/>
        <v>41855.208333333336</v>
      </c>
      <c r="O652" t="b">
        <v>0</v>
      </c>
      <c r="P652" t="b">
        <v>0</v>
      </c>
      <c r="Q652" t="s">
        <v>159</v>
      </c>
      <c r="R652" t="str">
        <f t="shared" si="55"/>
        <v>music</v>
      </c>
      <c r="S652" t="str">
        <f t="shared" si="51"/>
        <v>jazz</v>
      </c>
    </row>
    <row r="653" spans="1:19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52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10">
        <f t="shared" si="53"/>
        <v>41692.25</v>
      </c>
      <c r="N653" s="10">
        <f t="shared" si="54"/>
        <v>41707.25</v>
      </c>
      <c r="O653" t="b">
        <v>0</v>
      </c>
      <c r="P653" t="b">
        <v>0</v>
      </c>
      <c r="Q653" t="s">
        <v>100</v>
      </c>
      <c r="R653" t="str">
        <f t="shared" si="55"/>
        <v>film &amp; video</v>
      </c>
      <c r="S653" t="str">
        <f t="shared" si="51"/>
        <v>shorts</v>
      </c>
    </row>
    <row r="654" spans="1:19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52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10">
        <f t="shared" si="53"/>
        <v>42587.208333333328</v>
      </c>
      <c r="N654" s="10">
        <f t="shared" si="54"/>
        <v>42630.208333333328</v>
      </c>
      <c r="O654" t="b">
        <v>0</v>
      </c>
      <c r="P654" t="b">
        <v>0</v>
      </c>
      <c r="Q654" t="s">
        <v>28</v>
      </c>
      <c r="R654" t="str">
        <f t="shared" si="55"/>
        <v>technology</v>
      </c>
      <c r="S654" t="str">
        <f t="shared" si="51"/>
        <v>web</v>
      </c>
    </row>
    <row r="655" spans="1:19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52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10">
        <f t="shared" si="53"/>
        <v>42468.208333333328</v>
      </c>
      <c r="N655" s="10">
        <f t="shared" si="54"/>
        <v>42470.208333333328</v>
      </c>
      <c r="O655" t="b">
        <v>0</v>
      </c>
      <c r="P655" t="b">
        <v>0</v>
      </c>
      <c r="Q655" t="s">
        <v>28</v>
      </c>
      <c r="R655" t="str">
        <f t="shared" si="55"/>
        <v>technology</v>
      </c>
      <c r="S655" t="str">
        <f t="shared" si="51"/>
        <v>web</v>
      </c>
    </row>
    <row r="656" spans="1:19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52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10">
        <f t="shared" si="53"/>
        <v>42240.208333333328</v>
      </c>
      <c r="N656" s="10">
        <f t="shared" si="54"/>
        <v>42245.208333333328</v>
      </c>
      <c r="O656" t="b">
        <v>0</v>
      </c>
      <c r="P656" t="b">
        <v>0</v>
      </c>
      <c r="Q656" t="s">
        <v>148</v>
      </c>
      <c r="R656" t="str">
        <f t="shared" si="55"/>
        <v>music</v>
      </c>
      <c r="S656" t="str">
        <f t="shared" ref="S656:S719" si="56">RIGHT(Q656,LEN(Q656)-SEARCH("/",Q656,2))</f>
        <v>metal</v>
      </c>
    </row>
    <row r="657" spans="1:19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52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10">
        <f t="shared" si="53"/>
        <v>42796.25</v>
      </c>
      <c r="N657" s="10">
        <f t="shared" si="54"/>
        <v>42809.208333333328</v>
      </c>
      <c r="O657" t="b">
        <v>1</v>
      </c>
      <c r="P657" t="b">
        <v>0</v>
      </c>
      <c r="Q657" t="s">
        <v>122</v>
      </c>
      <c r="R657" t="str">
        <f t="shared" si="55"/>
        <v>photography</v>
      </c>
      <c r="S657" t="str">
        <f t="shared" si="56"/>
        <v>photography books</v>
      </c>
    </row>
    <row r="658" spans="1:19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52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10">
        <f t="shared" si="53"/>
        <v>43097.25</v>
      </c>
      <c r="N658" s="10">
        <f t="shared" si="54"/>
        <v>43102.25</v>
      </c>
      <c r="O658" t="b">
        <v>0</v>
      </c>
      <c r="P658" t="b">
        <v>0</v>
      </c>
      <c r="Q658" t="s">
        <v>17</v>
      </c>
      <c r="R658" t="str">
        <f t="shared" si="55"/>
        <v>food</v>
      </c>
      <c r="S658" t="str">
        <f t="shared" si="56"/>
        <v>food trucks</v>
      </c>
    </row>
    <row r="659" spans="1:19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52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10">
        <f t="shared" si="53"/>
        <v>43096.25</v>
      </c>
      <c r="N659" s="10">
        <f t="shared" si="54"/>
        <v>43112.25</v>
      </c>
      <c r="O659" t="b">
        <v>0</v>
      </c>
      <c r="P659" t="b">
        <v>0</v>
      </c>
      <c r="Q659" t="s">
        <v>474</v>
      </c>
      <c r="R659" t="str">
        <f t="shared" si="55"/>
        <v>film &amp; video</v>
      </c>
      <c r="S659" t="str">
        <f t="shared" si="56"/>
        <v>science fiction</v>
      </c>
    </row>
    <row r="660" spans="1:19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52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10">
        <f t="shared" si="53"/>
        <v>42246.208333333328</v>
      </c>
      <c r="N660" s="10">
        <f t="shared" si="54"/>
        <v>42269.208333333328</v>
      </c>
      <c r="O660" t="b">
        <v>0</v>
      </c>
      <c r="P660" t="b">
        <v>0</v>
      </c>
      <c r="Q660" t="s">
        <v>23</v>
      </c>
      <c r="R660" t="str">
        <f t="shared" si="55"/>
        <v>music</v>
      </c>
      <c r="S660" t="str">
        <f t="shared" si="56"/>
        <v>rock</v>
      </c>
    </row>
    <row r="661" spans="1:19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52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10">
        <f t="shared" si="53"/>
        <v>40570.25</v>
      </c>
      <c r="N661" s="10">
        <f t="shared" si="54"/>
        <v>40571.25</v>
      </c>
      <c r="O661" t="b">
        <v>0</v>
      </c>
      <c r="P661" t="b">
        <v>0</v>
      </c>
      <c r="Q661" t="s">
        <v>42</v>
      </c>
      <c r="R661" t="str">
        <f t="shared" si="55"/>
        <v>film &amp; video</v>
      </c>
      <c r="S661" t="str">
        <f t="shared" si="56"/>
        <v>documentary</v>
      </c>
    </row>
    <row r="662" spans="1:19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52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10">
        <f t="shared" si="53"/>
        <v>42237.208333333328</v>
      </c>
      <c r="N662" s="10">
        <f t="shared" si="54"/>
        <v>42246.208333333328</v>
      </c>
      <c r="O662" t="b">
        <v>1</v>
      </c>
      <c r="P662" t="b">
        <v>0</v>
      </c>
      <c r="Q662" t="s">
        <v>33</v>
      </c>
      <c r="R662" t="str">
        <f t="shared" si="55"/>
        <v>theater</v>
      </c>
      <c r="S662" t="str">
        <f t="shared" si="56"/>
        <v>plays</v>
      </c>
    </row>
    <row r="663" spans="1:19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52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10">
        <f t="shared" si="53"/>
        <v>40996.208333333336</v>
      </c>
      <c r="N663" s="10">
        <f t="shared" si="54"/>
        <v>41026.208333333336</v>
      </c>
      <c r="O663" t="b">
        <v>0</v>
      </c>
      <c r="P663" t="b">
        <v>0</v>
      </c>
      <c r="Q663" t="s">
        <v>159</v>
      </c>
      <c r="R663" t="str">
        <f t="shared" si="55"/>
        <v>music</v>
      </c>
      <c r="S663" t="str">
        <f t="shared" si="56"/>
        <v>jazz</v>
      </c>
    </row>
    <row r="664" spans="1:19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52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10">
        <f t="shared" si="53"/>
        <v>43443.25</v>
      </c>
      <c r="N664" s="10">
        <f t="shared" si="54"/>
        <v>43447.25</v>
      </c>
      <c r="O664" t="b">
        <v>0</v>
      </c>
      <c r="P664" t="b">
        <v>0</v>
      </c>
      <c r="Q664" t="s">
        <v>33</v>
      </c>
      <c r="R664" t="str">
        <f t="shared" si="55"/>
        <v>theater</v>
      </c>
      <c r="S664" t="str">
        <f t="shared" si="56"/>
        <v>plays</v>
      </c>
    </row>
    <row r="665" spans="1:19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52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10">
        <f t="shared" si="53"/>
        <v>40458.208333333336</v>
      </c>
      <c r="N665" s="10">
        <f t="shared" si="54"/>
        <v>40481.208333333336</v>
      </c>
      <c r="O665" t="b">
        <v>0</v>
      </c>
      <c r="P665" t="b">
        <v>0</v>
      </c>
      <c r="Q665" t="s">
        <v>33</v>
      </c>
      <c r="R665" t="str">
        <f t="shared" si="55"/>
        <v>theater</v>
      </c>
      <c r="S665" t="str">
        <f t="shared" si="56"/>
        <v>plays</v>
      </c>
    </row>
    <row r="666" spans="1:19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52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10">
        <f t="shared" si="53"/>
        <v>40959.25</v>
      </c>
      <c r="N666" s="10">
        <f t="shared" si="54"/>
        <v>40969.25</v>
      </c>
      <c r="O666" t="b">
        <v>0</v>
      </c>
      <c r="P666" t="b">
        <v>0</v>
      </c>
      <c r="Q666" t="s">
        <v>159</v>
      </c>
      <c r="R666" t="str">
        <f t="shared" si="55"/>
        <v>music</v>
      </c>
      <c r="S666" t="str">
        <f t="shared" si="56"/>
        <v>jazz</v>
      </c>
    </row>
    <row r="667" spans="1:19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52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10">
        <f t="shared" si="53"/>
        <v>40733.208333333336</v>
      </c>
      <c r="N667" s="10">
        <f t="shared" si="54"/>
        <v>40747.208333333336</v>
      </c>
      <c r="O667" t="b">
        <v>0</v>
      </c>
      <c r="P667" t="b">
        <v>1</v>
      </c>
      <c r="Q667" t="s">
        <v>42</v>
      </c>
      <c r="R667" t="str">
        <f t="shared" si="55"/>
        <v>film &amp; video</v>
      </c>
      <c r="S667" t="str">
        <f t="shared" si="56"/>
        <v>documentary</v>
      </c>
    </row>
    <row r="668" spans="1:19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52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10">
        <f t="shared" si="53"/>
        <v>41516.208333333336</v>
      </c>
      <c r="N668" s="10">
        <f t="shared" si="54"/>
        <v>41522.208333333336</v>
      </c>
      <c r="O668" t="b">
        <v>0</v>
      </c>
      <c r="P668" t="b">
        <v>1</v>
      </c>
      <c r="Q668" t="s">
        <v>33</v>
      </c>
      <c r="R668" t="str">
        <f t="shared" si="55"/>
        <v>theater</v>
      </c>
      <c r="S668" t="str">
        <f t="shared" si="56"/>
        <v>plays</v>
      </c>
    </row>
    <row r="669" spans="1:19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52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10">
        <f t="shared" si="53"/>
        <v>41892.208333333336</v>
      </c>
      <c r="N669" s="10">
        <f t="shared" si="54"/>
        <v>41901.208333333336</v>
      </c>
      <c r="O669" t="b">
        <v>0</v>
      </c>
      <c r="P669" t="b">
        <v>0</v>
      </c>
      <c r="Q669" t="s">
        <v>1029</v>
      </c>
      <c r="R669" t="str">
        <f t="shared" si="55"/>
        <v>journalism</v>
      </c>
      <c r="S669" t="str">
        <f t="shared" si="56"/>
        <v>audio</v>
      </c>
    </row>
    <row r="670" spans="1:19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52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10">
        <f t="shared" si="53"/>
        <v>41122.208333333336</v>
      </c>
      <c r="N670" s="10">
        <f t="shared" si="54"/>
        <v>41134.208333333336</v>
      </c>
      <c r="O670" t="b">
        <v>0</v>
      </c>
      <c r="P670" t="b">
        <v>0</v>
      </c>
      <c r="Q670" t="s">
        <v>33</v>
      </c>
      <c r="R670" t="str">
        <f t="shared" si="55"/>
        <v>theater</v>
      </c>
      <c r="S670" t="str">
        <f t="shared" si="56"/>
        <v>plays</v>
      </c>
    </row>
    <row r="671" spans="1:19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52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10">
        <f t="shared" si="53"/>
        <v>42912.208333333328</v>
      </c>
      <c r="N671" s="10">
        <f t="shared" si="54"/>
        <v>42921.208333333328</v>
      </c>
      <c r="O671" t="b">
        <v>0</v>
      </c>
      <c r="P671" t="b">
        <v>0</v>
      </c>
      <c r="Q671" t="s">
        <v>33</v>
      </c>
      <c r="R671" t="str">
        <f t="shared" si="55"/>
        <v>theater</v>
      </c>
      <c r="S671" t="str">
        <f t="shared" si="56"/>
        <v>plays</v>
      </c>
    </row>
    <row r="672" spans="1:19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52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10">
        <f t="shared" si="53"/>
        <v>42425.25</v>
      </c>
      <c r="N672" s="10">
        <f t="shared" si="54"/>
        <v>42437.25</v>
      </c>
      <c r="O672" t="b">
        <v>0</v>
      </c>
      <c r="P672" t="b">
        <v>0</v>
      </c>
      <c r="Q672" t="s">
        <v>60</v>
      </c>
      <c r="R672" t="str">
        <f t="shared" si="55"/>
        <v>music</v>
      </c>
      <c r="S672" t="str">
        <f t="shared" si="56"/>
        <v>indie rock</v>
      </c>
    </row>
    <row r="673" spans="1:19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52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10">
        <f t="shared" si="53"/>
        <v>40390.208333333336</v>
      </c>
      <c r="N673" s="10">
        <f t="shared" si="54"/>
        <v>40394.208333333336</v>
      </c>
      <c r="O673" t="b">
        <v>0</v>
      </c>
      <c r="P673" t="b">
        <v>1</v>
      </c>
      <c r="Q673" t="s">
        <v>33</v>
      </c>
      <c r="R673" t="str">
        <f t="shared" si="55"/>
        <v>theater</v>
      </c>
      <c r="S673" t="str">
        <f t="shared" si="56"/>
        <v>plays</v>
      </c>
    </row>
    <row r="674" spans="1:19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52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10">
        <f t="shared" si="53"/>
        <v>43180.208333333328</v>
      </c>
      <c r="N674" s="10">
        <f t="shared" si="54"/>
        <v>43190.208333333328</v>
      </c>
      <c r="O674" t="b">
        <v>0</v>
      </c>
      <c r="P674" t="b">
        <v>0</v>
      </c>
      <c r="Q674" t="s">
        <v>33</v>
      </c>
      <c r="R674" t="str">
        <f t="shared" si="55"/>
        <v>theater</v>
      </c>
      <c r="S674" t="str">
        <f t="shared" si="56"/>
        <v>plays</v>
      </c>
    </row>
    <row r="675" spans="1:19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52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10">
        <f t="shared" si="53"/>
        <v>42475.208333333328</v>
      </c>
      <c r="N675" s="10">
        <f t="shared" si="54"/>
        <v>42496.208333333328</v>
      </c>
      <c r="O675" t="b">
        <v>0</v>
      </c>
      <c r="P675" t="b">
        <v>0</v>
      </c>
      <c r="Q675" t="s">
        <v>60</v>
      </c>
      <c r="R675" t="str">
        <f t="shared" si="55"/>
        <v>music</v>
      </c>
      <c r="S675" t="str">
        <f t="shared" si="56"/>
        <v>indie rock</v>
      </c>
    </row>
    <row r="676" spans="1:19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52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10">
        <f t="shared" si="53"/>
        <v>40774.208333333336</v>
      </c>
      <c r="N676" s="10">
        <f t="shared" si="54"/>
        <v>40821.208333333336</v>
      </c>
      <c r="O676" t="b">
        <v>0</v>
      </c>
      <c r="P676" t="b">
        <v>0</v>
      </c>
      <c r="Q676" t="s">
        <v>122</v>
      </c>
      <c r="R676" t="str">
        <f t="shared" si="55"/>
        <v>photography</v>
      </c>
      <c r="S676" t="str">
        <f t="shared" si="56"/>
        <v>photography books</v>
      </c>
    </row>
    <row r="677" spans="1:19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52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10">
        <f t="shared" si="53"/>
        <v>43719.208333333328</v>
      </c>
      <c r="N677" s="10">
        <f t="shared" si="54"/>
        <v>43726.208333333328</v>
      </c>
      <c r="O677" t="b">
        <v>0</v>
      </c>
      <c r="P677" t="b">
        <v>0</v>
      </c>
      <c r="Q677" t="s">
        <v>1029</v>
      </c>
      <c r="R677" t="str">
        <f t="shared" si="55"/>
        <v>journalism</v>
      </c>
      <c r="S677" t="str">
        <f t="shared" si="56"/>
        <v>audio</v>
      </c>
    </row>
    <row r="678" spans="1:19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52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10">
        <f t="shared" si="53"/>
        <v>41178.208333333336</v>
      </c>
      <c r="N678" s="10">
        <f t="shared" si="54"/>
        <v>41187.208333333336</v>
      </c>
      <c r="O678" t="b">
        <v>0</v>
      </c>
      <c r="P678" t="b">
        <v>0</v>
      </c>
      <c r="Q678" t="s">
        <v>122</v>
      </c>
      <c r="R678" t="str">
        <f t="shared" si="55"/>
        <v>photography</v>
      </c>
      <c r="S678" t="str">
        <f t="shared" si="56"/>
        <v>photography books</v>
      </c>
    </row>
    <row r="679" spans="1:19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52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10">
        <f t="shared" si="53"/>
        <v>42561.208333333328</v>
      </c>
      <c r="N679" s="10">
        <f t="shared" si="54"/>
        <v>42611.208333333328</v>
      </c>
      <c r="O679" t="b">
        <v>0</v>
      </c>
      <c r="P679" t="b">
        <v>0</v>
      </c>
      <c r="Q679" t="s">
        <v>119</v>
      </c>
      <c r="R679" t="str">
        <f t="shared" si="55"/>
        <v>publishing</v>
      </c>
      <c r="S679" t="str">
        <f t="shared" si="56"/>
        <v>fiction</v>
      </c>
    </row>
    <row r="680" spans="1:19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52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10">
        <f t="shared" si="53"/>
        <v>43484.25</v>
      </c>
      <c r="N680" s="10">
        <f t="shared" si="54"/>
        <v>43486.25</v>
      </c>
      <c r="O680" t="b">
        <v>0</v>
      </c>
      <c r="P680" t="b">
        <v>0</v>
      </c>
      <c r="Q680" t="s">
        <v>53</v>
      </c>
      <c r="R680" t="str">
        <f t="shared" si="55"/>
        <v>film &amp; video</v>
      </c>
      <c r="S680" t="str">
        <f t="shared" si="56"/>
        <v>drama</v>
      </c>
    </row>
    <row r="681" spans="1:19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52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10">
        <f t="shared" si="53"/>
        <v>43756.208333333328</v>
      </c>
      <c r="N681" s="10">
        <f t="shared" si="54"/>
        <v>43761.208333333328</v>
      </c>
      <c r="O681" t="b">
        <v>0</v>
      </c>
      <c r="P681" t="b">
        <v>1</v>
      </c>
      <c r="Q681" t="s">
        <v>17</v>
      </c>
      <c r="R681" t="str">
        <f t="shared" si="55"/>
        <v>food</v>
      </c>
      <c r="S681" t="str">
        <f t="shared" si="56"/>
        <v>food trucks</v>
      </c>
    </row>
    <row r="682" spans="1:19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52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10">
        <f t="shared" si="53"/>
        <v>43813.25</v>
      </c>
      <c r="N682" s="10">
        <f t="shared" si="54"/>
        <v>43815.25</v>
      </c>
      <c r="O682" t="b">
        <v>0</v>
      </c>
      <c r="P682" t="b">
        <v>1</v>
      </c>
      <c r="Q682" t="s">
        <v>292</v>
      </c>
      <c r="R682" t="str">
        <f t="shared" si="55"/>
        <v>games</v>
      </c>
      <c r="S682" t="str">
        <f t="shared" si="56"/>
        <v>mobile games</v>
      </c>
    </row>
    <row r="683" spans="1:19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52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10">
        <f t="shared" si="53"/>
        <v>40898.25</v>
      </c>
      <c r="N683" s="10">
        <f t="shared" si="54"/>
        <v>40904.25</v>
      </c>
      <c r="O683" t="b">
        <v>0</v>
      </c>
      <c r="P683" t="b">
        <v>0</v>
      </c>
      <c r="Q683" t="s">
        <v>33</v>
      </c>
      <c r="R683" t="str">
        <f t="shared" si="55"/>
        <v>theater</v>
      </c>
      <c r="S683" t="str">
        <f t="shared" si="56"/>
        <v>plays</v>
      </c>
    </row>
    <row r="684" spans="1:19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52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10">
        <f t="shared" si="53"/>
        <v>41619.25</v>
      </c>
      <c r="N684" s="10">
        <f t="shared" si="54"/>
        <v>41628.25</v>
      </c>
      <c r="O684" t="b">
        <v>0</v>
      </c>
      <c r="P684" t="b">
        <v>0</v>
      </c>
      <c r="Q684" t="s">
        <v>33</v>
      </c>
      <c r="R684" t="str">
        <f t="shared" si="55"/>
        <v>theater</v>
      </c>
      <c r="S684" t="str">
        <f t="shared" si="56"/>
        <v>plays</v>
      </c>
    </row>
    <row r="685" spans="1:19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52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10">
        <f t="shared" si="53"/>
        <v>43359.208333333328</v>
      </c>
      <c r="N685" s="10">
        <f t="shared" si="54"/>
        <v>43361.208333333328</v>
      </c>
      <c r="O685" t="b">
        <v>0</v>
      </c>
      <c r="P685" t="b">
        <v>0</v>
      </c>
      <c r="Q685" t="s">
        <v>33</v>
      </c>
      <c r="R685" t="str">
        <f t="shared" si="55"/>
        <v>theater</v>
      </c>
      <c r="S685" t="str">
        <f t="shared" si="56"/>
        <v>plays</v>
      </c>
    </row>
    <row r="686" spans="1:19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52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10">
        <f t="shared" si="53"/>
        <v>40358.208333333336</v>
      </c>
      <c r="N686" s="10">
        <f t="shared" si="54"/>
        <v>40378.208333333336</v>
      </c>
      <c r="O686" t="b">
        <v>0</v>
      </c>
      <c r="P686" t="b">
        <v>0</v>
      </c>
      <c r="Q686" t="s">
        <v>68</v>
      </c>
      <c r="R686" t="str">
        <f t="shared" si="55"/>
        <v>publishing</v>
      </c>
      <c r="S686" t="str">
        <f t="shared" si="56"/>
        <v>nonfiction</v>
      </c>
    </row>
    <row r="687" spans="1:19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52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10">
        <f t="shared" si="53"/>
        <v>42239.208333333328</v>
      </c>
      <c r="N687" s="10">
        <f t="shared" si="54"/>
        <v>42263.208333333328</v>
      </c>
      <c r="O687" t="b">
        <v>0</v>
      </c>
      <c r="P687" t="b">
        <v>0</v>
      </c>
      <c r="Q687" t="s">
        <v>33</v>
      </c>
      <c r="R687" t="str">
        <f t="shared" si="55"/>
        <v>theater</v>
      </c>
      <c r="S687" t="str">
        <f t="shared" si="56"/>
        <v>plays</v>
      </c>
    </row>
    <row r="688" spans="1:19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52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10">
        <f t="shared" si="53"/>
        <v>43186.208333333328</v>
      </c>
      <c r="N688" s="10">
        <f t="shared" si="54"/>
        <v>43197.208333333328</v>
      </c>
      <c r="O688" t="b">
        <v>0</v>
      </c>
      <c r="P688" t="b">
        <v>0</v>
      </c>
      <c r="Q688" t="s">
        <v>65</v>
      </c>
      <c r="R688" t="str">
        <f t="shared" si="55"/>
        <v>technology</v>
      </c>
      <c r="S688" t="str">
        <f t="shared" si="56"/>
        <v>wearables</v>
      </c>
    </row>
    <row r="689" spans="1:19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52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10">
        <f t="shared" si="53"/>
        <v>42806.25</v>
      </c>
      <c r="N689" s="10">
        <f t="shared" si="54"/>
        <v>42809.208333333328</v>
      </c>
      <c r="O689" t="b">
        <v>0</v>
      </c>
      <c r="P689" t="b">
        <v>0</v>
      </c>
      <c r="Q689" t="s">
        <v>33</v>
      </c>
      <c r="R689" t="str">
        <f t="shared" si="55"/>
        <v>theater</v>
      </c>
      <c r="S689" t="str">
        <f t="shared" si="56"/>
        <v>plays</v>
      </c>
    </row>
    <row r="690" spans="1:19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52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10">
        <f t="shared" si="53"/>
        <v>43475.25</v>
      </c>
      <c r="N690" s="10">
        <f t="shared" si="54"/>
        <v>43491.25</v>
      </c>
      <c r="O690" t="b">
        <v>0</v>
      </c>
      <c r="P690" t="b">
        <v>1</v>
      </c>
      <c r="Q690" t="s">
        <v>269</v>
      </c>
      <c r="R690" t="str">
        <f t="shared" si="55"/>
        <v>film &amp; video</v>
      </c>
      <c r="S690" t="str">
        <f t="shared" si="56"/>
        <v>television</v>
      </c>
    </row>
    <row r="691" spans="1:19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52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10">
        <f t="shared" si="53"/>
        <v>41576.208333333336</v>
      </c>
      <c r="N691" s="10">
        <f t="shared" si="54"/>
        <v>41588.25</v>
      </c>
      <c r="O691" t="b">
        <v>0</v>
      </c>
      <c r="P691" t="b">
        <v>0</v>
      </c>
      <c r="Q691" t="s">
        <v>28</v>
      </c>
      <c r="R691" t="str">
        <f t="shared" si="55"/>
        <v>technology</v>
      </c>
      <c r="S691" t="str">
        <f t="shared" si="56"/>
        <v>web</v>
      </c>
    </row>
    <row r="692" spans="1:19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52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10">
        <f t="shared" si="53"/>
        <v>40874.25</v>
      </c>
      <c r="N692" s="10">
        <f t="shared" si="54"/>
        <v>40880.25</v>
      </c>
      <c r="O692" t="b">
        <v>0</v>
      </c>
      <c r="P692" t="b">
        <v>1</v>
      </c>
      <c r="Q692" t="s">
        <v>42</v>
      </c>
      <c r="R692" t="str">
        <f t="shared" si="55"/>
        <v>film &amp; video</v>
      </c>
      <c r="S692" t="str">
        <f t="shared" si="56"/>
        <v>documentary</v>
      </c>
    </row>
    <row r="693" spans="1:19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52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10">
        <f t="shared" si="53"/>
        <v>41185.208333333336</v>
      </c>
      <c r="N693" s="10">
        <f t="shared" si="54"/>
        <v>41202.208333333336</v>
      </c>
      <c r="O693" t="b">
        <v>1</v>
      </c>
      <c r="P693" t="b">
        <v>1</v>
      </c>
      <c r="Q693" t="s">
        <v>42</v>
      </c>
      <c r="R693" t="str">
        <f t="shared" si="55"/>
        <v>film &amp; video</v>
      </c>
      <c r="S693" t="str">
        <f t="shared" si="56"/>
        <v>documentary</v>
      </c>
    </row>
    <row r="694" spans="1:19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52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10">
        <f t="shared" si="53"/>
        <v>43655.208333333328</v>
      </c>
      <c r="N694" s="10">
        <f t="shared" si="54"/>
        <v>43673.208333333328</v>
      </c>
      <c r="O694" t="b">
        <v>0</v>
      </c>
      <c r="P694" t="b">
        <v>0</v>
      </c>
      <c r="Q694" t="s">
        <v>23</v>
      </c>
      <c r="R694" t="str">
        <f t="shared" si="55"/>
        <v>music</v>
      </c>
      <c r="S694" t="str">
        <f t="shared" si="56"/>
        <v>rock</v>
      </c>
    </row>
    <row r="695" spans="1:19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52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10">
        <f t="shared" si="53"/>
        <v>43025.208333333328</v>
      </c>
      <c r="N695" s="10">
        <f t="shared" si="54"/>
        <v>43042.208333333328</v>
      </c>
      <c r="O695" t="b">
        <v>0</v>
      </c>
      <c r="P695" t="b">
        <v>0</v>
      </c>
      <c r="Q695" t="s">
        <v>33</v>
      </c>
      <c r="R695" t="str">
        <f t="shared" si="55"/>
        <v>theater</v>
      </c>
      <c r="S695" t="str">
        <f t="shared" si="56"/>
        <v>plays</v>
      </c>
    </row>
    <row r="696" spans="1:19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52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10">
        <f t="shared" si="53"/>
        <v>43066.25</v>
      </c>
      <c r="N696" s="10">
        <f t="shared" si="54"/>
        <v>43103.25</v>
      </c>
      <c r="O696" t="b">
        <v>0</v>
      </c>
      <c r="P696" t="b">
        <v>0</v>
      </c>
      <c r="Q696" t="s">
        <v>33</v>
      </c>
      <c r="R696" t="str">
        <f t="shared" si="55"/>
        <v>theater</v>
      </c>
      <c r="S696" t="str">
        <f t="shared" si="56"/>
        <v>plays</v>
      </c>
    </row>
    <row r="697" spans="1:19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52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10">
        <f t="shared" si="53"/>
        <v>42322.25</v>
      </c>
      <c r="N697" s="10">
        <f t="shared" si="54"/>
        <v>42338.25</v>
      </c>
      <c r="O697" t="b">
        <v>1</v>
      </c>
      <c r="P697" t="b">
        <v>0</v>
      </c>
      <c r="Q697" t="s">
        <v>23</v>
      </c>
      <c r="R697" t="str">
        <f t="shared" si="55"/>
        <v>music</v>
      </c>
      <c r="S697" t="str">
        <f t="shared" si="56"/>
        <v>rock</v>
      </c>
    </row>
    <row r="698" spans="1:19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52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10">
        <f t="shared" si="53"/>
        <v>42114.208333333328</v>
      </c>
      <c r="N698" s="10">
        <f t="shared" si="54"/>
        <v>42115.208333333328</v>
      </c>
      <c r="O698" t="b">
        <v>0</v>
      </c>
      <c r="P698" t="b">
        <v>1</v>
      </c>
      <c r="Q698" t="s">
        <v>33</v>
      </c>
      <c r="R698" t="str">
        <f t="shared" si="55"/>
        <v>theater</v>
      </c>
      <c r="S698" t="str">
        <f t="shared" si="56"/>
        <v>plays</v>
      </c>
    </row>
    <row r="699" spans="1:19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52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10">
        <f t="shared" si="53"/>
        <v>43190.208333333328</v>
      </c>
      <c r="N699" s="10">
        <f t="shared" si="54"/>
        <v>43192.208333333328</v>
      </c>
      <c r="O699" t="b">
        <v>0</v>
      </c>
      <c r="P699" t="b">
        <v>0</v>
      </c>
      <c r="Q699" t="s">
        <v>50</v>
      </c>
      <c r="R699" t="str">
        <f t="shared" si="55"/>
        <v>music</v>
      </c>
      <c r="S699" t="str">
        <f t="shared" si="56"/>
        <v>electric music</v>
      </c>
    </row>
    <row r="700" spans="1:19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52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10">
        <f t="shared" si="53"/>
        <v>40871.25</v>
      </c>
      <c r="N700" s="10">
        <f t="shared" si="54"/>
        <v>40885.25</v>
      </c>
      <c r="O700" t="b">
        <v>0</v>
      </c>
      <c r="P700" t="b">
        <v>0</v>
      </c>
      <c r="Q700" t="s">
        <v>65</v>
      </c>
      <c r="R700" t="str">
        <f t="shared" si="55"/>
        <v>technology</v>
      </c>
      <c r="S700" t="str">
        <f t="shared" si="56"/>
        <v>wearables</v>
      </c>
    </row>
    <row r="701" spans="1:19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52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10">
        <f t="shared" si="53"/>
        <v>43641.208333333328</v>
      </c>
      <c r="N701" s="10">
        <f t="shared" si="54"/>
        <v>43642.208333333328</v>
      </c>
      <c r="O701" t="b">
        <v>0</v>
      </c>
      <c r="P701" t="b">
        <v>0</v>
      </c>
      <c r="Q701" t="s">
        <v>53</v>
      </c>
      <c r="R701" t="str">
        <f t="shared" si="55"/>
        <v>film &amp; video</v>
      </c>
      <c r="S701" t="str">
        <f t="shared" si="56"/>
        <v>drama</v>
      </c>
    </row>
    <row r="702" spans="1:19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52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10">
        <f t="shared" si="53"/>
        <v>40203.25</v>
      </c>
      <c r="N702" s="10">
        <f t="shared" si="54"/>
        <v>40218.25</v>
      </c>
      <c r="O702" t="b">
        <v>0</v>
      </c>
      <c r="P702" t="b">
        <v>0</v>
      </c>
      <c r="Q702" t="s">
        <v>65</v>
      </c>
      <c r="R702" t="str">
        <f t="shared" si="55"/>
        <v>technology</v>
      </c>
      <c r="S702" t="str">
        <f t="shared" si="56"/>
        <v>wearables</v>
      </c>
    </row>
    <row r="703" spans="1:19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52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10">
        <f t="shared" si="53"/>
        <v>40629.208333333336</v>
      </c>
      <c r="N703" s="10">
        <f t="shared" si="54"/>
        <v>40636.208333333336</v>
      </c>
      <c r="O703" t="b">
        <v>1</v>
      </c>
      <c r="P703" t="b">
        <v>0</v>
      </c>
      <c r="Q703" t="s">
        <v>33</v>
      </c>
      <c r="R703" t="str">
        <f t="shared" si="55"/>
        <v>theater</v>
      </c>
      <c r="S703" t="str">
        <f t="shared" si="56"/>
        <v>plays</v>
      </c>
    </row>
    <row r="704" spans="1:19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52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10">
        <f t="shared" si="53"/>
        <v>41477.208333333336</v>
      </c>
      <c r="N704" s="10">
        <f t="shared" si="54"/>
        <v>41482.208333333336</v>
      </c>
      <c r="O704" t="b">
        <v>0</v>
      </c>
      <c r="P704" t="b">
        <v>0</v>
      </c>
      <c r="Q704" t="s">
        <v>65</v>
      </c>
      <c r="R704" t="str">
        <f t="shared" si="55"/>
        <v>technology</v>
      </c>
      <c r="S704" t="str">
        <f t="shared" si="56"/>
        <v>wearables</v>
      </c>
    </row>
    <row r="705" spans="1:19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52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10">
        <f t="shared" si="53"/>
        <v>41020.208333333336</v>
      </c>
      <c r="N705" s="10">
        <f t="shared" si="54"/>
        <v>41037.208333333336</v>
      </c>
      <c r="O705" t="b">
        <v>1</v>
      </c>
      <c r="P705" t="b">
        <v>1</v>
      </c>
      <c r="Q705" t="s">
        <v>206</v>
      </c>
      <c r="R705" t="str">
        <f t="shared" si="55"/>
        <v>publishing</v>
      </c>
      <c r="S705" t="str">
        <f t="shared" si="56"/>
        <v>translations</v>
      </c>
    </row>
    <row r="706" spans="1:19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52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10">
        <f t="shared" si="53"/>
        <v>42555.208333333328</v>
      </c>
      <c r="N706" s="10">
        <f t="shared" si="54"/>
        <v>42570.208333333328</v>
      </c>
      <c r="O706" t="b">
        <v>0</v>
      </c>
      <c r="P706" t="b">
        <v>0</v>
      </c>
      <c r="Q706" t="s">
        <v>71</v>
      </c>
      <c r="R706" t="str">
        <f t="shared" si="55"/>
        <v>film &amp; video</v>
      </c>
      <c r="S706" t="str">
        <f t="shared" si="56"/>
        <v>animation</v>
      </c>
    </row>
    <row r="707" spans="1:19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57">SUM(E707/D707)*100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10">
        <f t="shared" ref="M707:M770" si="58">(((K707/60)/60)/24)+DATE(1970,1,1)</f>
        <v>41619.25</v>
      </c>
      <c r="N707" s="10">
        <f t="shared" ref="N707:N770" si="59">(((L707/60)/60)/24)+DATE(1970,1,1)</f>
        <v>41623.25</v>
      </c>
      <c r="O707" t="b">
        <v>0</v>
      </c>
      <c r="P707" t="b">
        <v>0</v>
      </c>
      <c r="Q707" t="s">
        <v>68</v>
      </c>
      <c r="R707" t="str">
        <f t="shared" si="55"/>
        <v>publishing</v>
      </c>
      <c r="S707" t="str">
        <f t="shared" si="56"/>
        <v>nonfiction</v>
      </c>
    </row>
    <row r="708" spans="1:19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57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10">
        <f t="shared" si="58"/>
        <v>43471.25</v>
      </c>
      <c r="N708" s="10">
        <f t="shared" si="59"/>
        <v>43479.25</v>
      </c>
      <c r="O708" t="b">
        <v>0</v>
      </c>
      <c r="P708" t="b">
        <v>1</v>
      </c>
      <c r="Q708" t="s">
        <v>28</v>
      </c>
      <c r="R708" t="str">
        <f t="shared" si="55"/>
        <v>technology</v>
      </c>
      <c r="S708" t="str">
        <f t="shared" si="56"/>
        <v>web</v>
      </c>
    </row>
    <row r="709" spans="1:19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57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10">
        <f t="shared" si="58"/>
        <v>43442.25</v>
      </c>
      <c r="N709" s="10">
        <f t="shared" si="59"/>
        <v>43478.25</v>
      </c>
      <c r="O709" t="b">
        <v>0</v>
      </c>
      <c r="P709" t="b">
        <v>0</v>
      </c>
      <c r="Q709" t="s">
        <v>53</v>
      </c>
      <c r="R709" t="str">
        <f t="shared" si="55"/>
        <v>film &amp; video</v>
      </c>
      <c r="S709" t="str">
        <f t="shared" si="56"/>
        <v>drama</v>
      </c>
    </row>
    <row r="710" spans="1:19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57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10">
        <f t="shared" si="58"/>
        <v>42877.208333333328</v>
      </c>
      <c r="N710" s="10">
        <f t="shared" si="59"/>
        <v>42887.208333333328</v>
      </c>
      <c r="O710" t="b">
        <v>0</v>
      </c>
      <c r="P710" t="b">
        <v>0</v>
      </c>
      <c r="Q710" t="s">
        <v>33</v>
      </c>
      <c r="R710" t="str">
        <f t="shared" si="55"/>
        <v>theater</v>
      </c>
      <c r="S710" t="str">
        <f t="shared" si="56"/>
        <v>plays</v>
      </c>
    </row>
    <row r="711" spans="1:19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57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10">
        <f t="shared" si="58"/>
        <v>41018.208333333336</v>
      </c>
      <c r="N711" s="10">
        <f t="shared" si="59"/>
        <v>41025.208333333336</v>
      </c>
      <c r="O711" t="b">
        <v>0</v>
      </c>
      <c r="P711" t="b">
        <v>0</v>
      </c>
      <c r="Q711" t="s">
        <v>33</v>
      </c>
      <c r="R711" t="str">
        <f t="shared" ref="R711:R774" si="60">LEFT(Q711,SEARCH("/",Q711,1)-1)</f>
        <v>theater</v>
      </c>
      <c r="S711" t="str">
        <f t="shared" si="56"/>
        <v>plays</v>
      </c>
    </row>
    <row r="712" spans="1:19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57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10">
        <f t="shared" si="58"/>
        <v>43295.208333333328</v>
      </c>
      <c r="N712" s="10">
        <f t="shared" si="59"/>
        <v>43302.208333333328</v>
      </c>
      <c r="O712" t="b">
        <v>0</v>
      </c>
      <c r="P712" t="b">
        <v>1</v>
      </c>
      <c r="Q712" t="s">
        <v>33</v>
      </c>
      <c r="R712" t="str">
        <f t="shared" si="60"/>
        <v>theater</v>
      </c>
      <c r="S712" t="str">
        <f t="shared" si="56"/>
        <v>plays</v>
      </c>
    </row>
    <row r="713" spans="1:19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57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10">
        <f t="shared" si="58"/>
        <v>42393.25</v>
      </c>
      <c r="N713" s="10">
        <f t="shared" si="59"/>
        <v>42395.25</v>
      </c>
      <c r="O713" t="b">
        <v>1</v>
      </c>
      <c r="P713" t="b">
        <v>1</v>
      </c>
      <c r="Q713" t="s">
        <v>33</v>
      </c>
      <c r="R713" t="str">
        <f t="shared" si="60"/>
        <v>theater</v>
      </c>
      <c r="S713" t="str">
        <f t="shared" si="56"/>
        <v>plays</v>
      </c>
    </row>
    <row r="714" spans="1:19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57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10">
        <f t="shared" si="58"/>
        <v>42559.208333333328</v>
      </c>
      <c r="N714" s="10">
        <f t="shared" si="59"/>
        <v>42600.208333333328</v>
      </c>
      <c r="O714" t="b">
        <v>0</v>
      </c>
      <c r="P714" t="b">
        <v>0</v>
      </c>
      <c r="Q714" t="s">
        <v>33</v>
      </c>
      <c r="R714" t="str">
        <f t="shared" si="60"/>
        <v>theater</v>
      </c>
      <c r="S714" t="str">
        <f t="shared" si="56"/>
        <v>plays</v>
      </c>
    </row>
    <row r="715" spans="1:19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57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10">
        <f t="shared" si="58"/>
        <v>42604.208333333328</v>
      </c>
      <c r="N715" s="10">
        <f t="shared" si="59"/>
        <v>42616.208333333328</v>
      </c>
      <c r="O715" t="b">
        <v>0</v>
      </c>
      <c r="P715" t="b">
        <v>0</v>
      </c>
      <c r="Q715" t="s">
        <v>133</v>
      </c>
      <c r="R715" t="str">
        <f t="shared" si="60"/>
        <v>publishing</v>
      </c>
      <c r="S715" t="str">
        <f t="shared" si="56"/>
        <v>radio &amp; podcasts</v>
      </c>
    </row>
    <row r="716" spans="1:19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57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10">
        <f t="shared" si="58"/>
        <v>41870.208333333336</v>
      </c>
      <c r="N716" s="10">
        <f t="shared" si="59"/>
        <v>41871.208333333336</v>
      </c>
      <c r="O716" t="b">
        <v>0</v>
      </c>
      <c r="P716" t="b">
        <v>0</v>
      </c>
      <c r="Q716" t="s">
        <v>23</v>
      </c>
      <c r="R716" t="str">
        <f t="shared" si="60"/>
        <v>music</v>
      </c>
      <c r="S716" t="str">
        <f t="shared" si="56"/>
        <v>rock</v>
      </c>
    </row>
    <row r="717" spans="1:19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57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10">
        <f t="shared" si="58"/>
        <v>40397.208333333336</v>
      </c>
      <c r="N717" s="10">
        <f t="shared" si="59"/>
        <v>40402.208333333336</v>
      </c>
      <c r="O717" t="b">
        <v>0</v>
      </c>
      <c r="P717" t="b">
        <v>0</v>
      </c>
      <c r="Q717" t="s">
        <v>292</v>
      </c>
      <c r="R717" t="str">
        <f t="shared" si="60"/>
        <v>games</v>
      </c>
      <c r="S717" t="str">
        <f t="shared" si="56"/>
        <v>mobile games</v>
      </c>
    </row>
    <row r="718" spans="1:19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57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10">
        <f t="shared" si="58"/>
        <v>41465.208333333336</v>
      </c>
      <c r="N718" s="10">
        <f t="shared" si="59"/>
        <v>41493.208333333336</v>
      </c>
      <c r="O718" t="b">
        <v>0</v>
      </c>
      <c r="P718" t="b">
        <v>1</v>
      </c>
      <c r="Q718" t="s">
        <v>33</v>
      </c>
      <c r="R718" t="str">
        <f t="shared" si="60"/>
        <v>theater</v>
      </c>
      <c r="S718" t="str">
        <f t="shared" si="56"/>
        <v>plays</v>
      </c>
    </row>
    <row r="719" spans="1:19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57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10">
        <f t="shared" si="58"/>
        <v>40777.208333333336</v>
      </c>
      <c r="N719" s="10">
        <f t="shared" si="59"/>
        <v>40798.208333333336</v>
      </c>
      <c r="O719" t="b">
        <v>0</v>
      </c>
      <c r="P719" t="b">
        <v>0</v>
      </c>
      <c r="Q719" t="s">
        <v>42</v>
      </c>
      <c r="R719" t="str">
        <f t="shared" si="60"/>
        <v>film &amp; video</v>
      </c>
      <c r="S719" t="str">
        <f t="shared" si="56"/>
        <v>documentary</v>
      </c>
    </row>
    <row r="720" spans="1:19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57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10">
        <f t="shared" si="58"/>
        <v>41442.208333333336</v>
      </c>
      <c r="N720" s="10">
        <f t="shared" si="59"/>
        <v>41468.208333333336</v>
      </c>
      <c r="O720" t="b">
        <v>0</v>
      </c>
      <c r="P720" t="b">
        <v>0</v>
      </c>
      <c r="Q720" t="s">
        <v>65</v>
      </c>
      <c r="R720" t="str">
        <f t="shared" si="60"/>
        <v>technology</v>
      </c>
      <c r="S720" t="str">
        <f t="shared" ref="S720:S783" si="61">RIGHT(Q720,LEN(Q720)-SEARCH("/",Q720,2))</f>
        <v>wearables</v>
      </c>
    </row>
    <row r="721" spans="1:19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57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10">
        <f t="shared" si="58"/>
        <v>41058.208333333336</v>
      </c>
      <c r="N721" s="10">
        <f t="shared" si="59"/>
        <v>41069.208333333336</v>
      </c>
      <c r="O721" t="b">
        <v>0</v>
      </c>
      <c r="P721" t="b">
        <v>0</v>
      </c>
      <c r="Q721" t="s">
        <v>119</v>
      </c>
      <c r="R721" t="str">
        <f t="shared" si="60"/>
        <v>publishing</v>
      </c>
      <c r="S721" t="str">
        <f t="shared" si="61"/>
        <v>fiction</v>
      </c>
    </row>
    <row r="722" spans="1:19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57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10">
        <f t="shared" si="58"/>
        <v>43152.25</v>
      </c>
      <c r="N722" s="10">
        <f t="shared" si="59"/>
        <v>43166.25</v>
      </c>
      <c r="O722" t="b">
        <v>0</v>
      </c>
      <c r="P722" t="b">
        <v>1</v>
      </c>
      <c r="Q722" t="s">
        <v>33</v>
      </c>
      <c r="R722" t="str">
        <f t="shared" si="60"/>
        <v>theater</v>
      </c>
      <c r="S722" t="str">
        <f t="shared" si="61"/>
        <v>plays</v>
      </c>
    </row>
    <row r="723" spans="1:19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57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10">
        <f t="shared" si="58"/>
        <v>43194.208333333328</v>
      </c>
      <c r="N723" s="10">
        <f t="shared" si="59"/>
        <v>43200.208333333328</v>
      </c>
      <c r="O723" t="b">
        <v>0</v>
      </c>
      <c r="P723" t="b">
        <v>0</v>
      </c>
      <c r="Q723" t="s">
        <v>23</v>
      </c>
      <c r="R723" t="str">
        <f t="shared" si="60"/>
        <v>music</v>
      </c>
      <c r="S723" t="str">
        <f t="shared" si="61"/>
        <v>rock</v>
      </c>
    </row>
    <row r="724" spans="1:19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57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10">
        <f t="shared" si="58"/>
        <v>43045.25</v>
      </c>
      <c r="N724" s="10">
        <f t="shared" si="59"/>
        <v>43072.25</v>
      </c>
      <c r="O724" t="b">
        <v>0</v>
      </c>
      <c r="P724" t="b">
        <v>0</v>
      </c>
      <c r="Q724" t="s">
        <v>42</v>
      </c>
      <c r="R724" t="str">
        <f t="shared" si="60"/>
        <v>film &amp; video</v>
      </c>
      <c r="S724" t="str">
        <f t="shared" si="61"/>
        <v>documentary</v>
      </c>
    </row>
    <row r="725" spans="1:19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57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10">
        <f t="shared" si="58"/>
        <v>42431.25</v>
      </c>
      <c r="N725" s="10">
        <f t="shared" si="59"/>
        <v>42452.208333333328</v>
      </c>
      <c r="O725" t="b">
        <v>0</v>
      </c>
      <c r="P725" t="b">
        <v>0</v>
      </c>
      <c r="Q725" t="s">
        <v>33</v>
      </c>
      <c r="R725" t="str">
        <f t="shared" si="60"/>
        <v>theater</v>
      </c>
      <c r="S725" t="str">
        <f t="shared" si="61"/>
        <v>plays</v>
      </c>
    </row>
    <row r="726" spans="1:19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57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10">
        <f t="shared" si="58"/>
        <v>41934.208333333336</v>
      </c>
      <c r="N726" s="10">
        <f t="shared" si="59"/>
        <v>41936.208333333336</v>
      </c>
      <c r="O726" t="b">
        <v>0</v>
      </c>
      <c r="P726" t="b">
        <v>1</v>
      </c>
      <c r="Q726" t="s">
        <v>33</v>
      </c>
      <c r="R726" t="str">
        <f t="shared" si="60"/>
        <v>theater</v>
      </c>
      <c r="S726" t="str">
        <f t="shared" si="61"/>
        <v>plays</v>
      </c>
    </row>
    <row r="727" spans="1:19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57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10">
        <f t="shared" si="58"/>
        <v>41958.25</v>
      </c>
      <c r="N727" s="10">
        <f t="shared" si="59"/>
        <v>41960.25</v>
      </c>
      <c r="O727" t="b">
        <v>0</v>
      </c>
      <c r="P727" t="b">
        <v>0</v>
      </c>
      <c r="Q727" t="s">
        <v>292</v>
      </c>
      <c r="R727" t="str">
        <f t="shared" si="60"/>
        <v>games</v>
      </c>
      <c r="S727" t="str">
        <f t="shared" si="61"/>
        <v>mobile games</v>
      </c>
    </row>
    <row r="728" spans="1:19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57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10">
        <f t="shared" si="58"/>
        <v>40476.208333333336</v>
      </c>
      <c r="N728" s="10">
        <f t="shared" si="59"/>
        <v>40482.208333333336</v>
      </c>
      <c r="O728" t="b">
        <v>0</v>
      </c>
      <c r="P728" t="b">
        <v>1</v>
      </c>
      <c r="Q728" t="s">
        <v>33</v>
      </c>
      <c r="R728" t="str">
        <f t="shared" si="60"/>
        <v>theater</v>
      </c>
      <c r="S728" t="str">
        <f t="shared" si="61"/>
        <v>plays</v>
      </c>
    </row>
    <row r="729" spans="1:19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57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10">
        <f t="shared" si="58"/>
        <v>43485.25</v>
      </c>
      <c r="N729" s="10">
        <f t="shared" si="59"/>
        <v>43543.208333333328</v>
      </c>
      <c r="O729" t="b">
        <v>0</v>
      </c>
      <c r="P729" t="b">
        <v>0</v>
      </c>
      <c r="Q729" t="s">
        <v>28</v>
      </c>
      <c r="R729" t="str">
        <f t="shared" si="60"/>
        <v>technology</v>
      </c>
      <c r="S729" t="str">
        <f t="shared" si="61"/>
        <v>web</v>
      </c>
    </row>
    <row r="730" spans="1:19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57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10">
        <f t="shared" si="58"/>
        <v>42515.208333333328</v>
      </c>
      <c r="N730" s="10">
        <f t="shared" si="59"/>
        <v>42526.208333333328</v>
      </c>
      <c r="O730" t="b">
        <v>0</v>
      </c>
      <c r="P730" t="b">
        <v>0</v>
      </c>
      <c r="Q730" t="s">
        <v>33</v>
      </c>
      <c r="R730" t="str">
        <f t="shared" si="60"/>
        <v>theater</v>
      </c>
      <c r="S730" t="str">
        <f t="shared" si="61"/>
        <v>plays</v>
      </c>
    </row>
    <row r="731" spans="1:19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57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10">
        <f t="shared" si="58"/>
        <v>41309.25</v>
      </c>
      <c r="N731" s="10">
        <f t="shared" si="59"/>
        <v>41311.25</v>
      </c>
      <c r="O731" t="b">
        <v>0</v>
      </c>
      <c r="P731" t="b">
        <v>0</v>
      </c>
      <c r="Q731" t="s">
        <v>53</v>
      </c>
      <c r="R731" t="str">
        <f t="shared" si="60"/>
        <v>film &amp; video</v>
      </c>
      <c r="S731" t="str">
        <f t="shared" si="61"/>
        <v>drama</v>
      </c>
    </row>
    <row r="732" spans="1:19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57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10">
        <f t="shared" si="58"/>
        <v>42147.208333333328</v>
      </c>
      <c r="N732" s="10">
        <f t="shared" si="59"/>
        <v>42153.208333333328</v>
      </c>
      <c r="O732" t="b">
        <v>0</v>
      </c>
      <c r="P732" t="b">
        <v>0</v>
      </c>
      <c r="Q732" t="s">
        <v>65</v>
      </c>
      <c r="R732" t="str">
        <f t="shared" si="60"/>
        <v>technology</v>
      </c>
      <c r="S732" t="str">
        <f t="shared" si="61"/>
        <v>wearables</v>
      </c>
    </row>
    <row r="733" spans="1:19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57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10">
        <f t="shared" si="58"/>
        <v>42939.208333333328</v>
      </c>
      <c r="N733" s="10">
        <f t="shared" si="59"/>
        <v>42940.208333333328</v>
      </c>
      <c r="O733" t="b">
        <v>0</v>
      </c>
      <c r="P733" t="b">
        <v>0</v>
      </c>
      <c r="Q733" t="s">
        <v>28</v>
      </c>
      <c r="R733" t="str">
        <f t="shared" si="60"/>
        <v>technology</v>
      </c>
      <c r="S733" t="str">
        <f t="shared" si="61"/>
        <v>web</v>
      </c>
    </row>
    <row r="734" spans="1:19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57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10">
        <f t="shared" si="58"/>
        <v>42816.208333333328</v>
      </c>
      <c r="N734" s="10">
        <f t="shared" si="59"/>
        <v>42839.208333333328</v>
      </c>
      <c r="O734" t="b">
        <v>0</v>
      </c>
      <c r="P734" t="b">
        <v>1</v>
      </c>
      <c r="Q734" t="s">
        <v>23</v>
      </c>
      <c r="R734" t="str">
        <f t="shared" si="60"/>
        <v>music</v>
      </c>
      <c r="S734" t="str">
        <f t="shared" si="61"/>
        <v>rock</v>
      </c>
    </row>
    <row r="735" spans="1:19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57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10">
        <f t="shared" si="58"/>
        <v>41844.208333333336</v>
      </c>
      <c r="N735" s="10">
        <f t="shared" si="59"/>
        <v>41857.208333333336</v>
      </c>
      <c r="O735" t="b">
        <v>0</v>
      </c>
      <c r="P735" t="b">
        <v>0</v>
      </c>
      <c r="Q735" t="s">
        <v>148</v>
      </c>
      <c r="R735" t="str">
        <f t="shared" si="60"/>
        <v>music</v>
      </c>
      <c r="S735" t="str">
        <f t="shared" si="61"/>
        <v>metal</v>
      </c>
    </row>
    <row r="736" spans="1:19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57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10">
        <f t="shared" si="58"/>
        <v>42763.25</v>
      </c>
      <c r="N736" s="10">
        <f t="shared" si="59"/>
        <v>42775.25</v>
      </c>
      <c r="O736" t="b">
        <v>0</v>
      </c>
      <c r="P736" t="b">
        <v>1</v>
      </c>
      <c r="Q736" t="s">
        <v>33</v>
      </c>
      <c r="R736" t="str">
        <f t="shared" si="60"/>
        <v>theater</v>
      </c>
      <c r="S736" t="str">
        <f t="shared" si="61"/>
        <v>plays</v>
      </c>
    </row>
    <row r="737" spans="1:19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57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10">
        <f t="shared" si="58"/>
        <v>42459.208333333328</v>
      </c>
      <c r="N737" s="10">
        <f t="shared" si="59"/>
        <v>42466.208333333328</v>
      </c>
      <c r="O737" t="b">
        <v>0</v>
      </c>
      <c r="P737" t="b">
        <v>0</v>
      </c>
      <c r="Q737" t="s">
        <v>122</v>
      </c>
      <c r="R737" t="str">
        <f t="shared" si="60"/>
        <v>photography</v>
      </c>
      <c r="S737" t="str">
        <f t="shared" si="61"/>
        <v>photography books</v>
      </c>
    </row>
    <row r="738" spans="1:19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57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10">
        <f t="shared" si="58"/>
        <v>42055.25</v>
      </c>
      <c r="N738" s="10">
        <f t="shared" si="59"/>
        <v>42059.25</v>
      </c>
      <c r="O738" t="b">
        <v>0</v>
      </c>
      <c r="P738" t="b">
        <v>0</v>
      </c>
      <c r="Q738" t="s">
        <v>68</v>
      </c>
      <c r="R738" t="str">
        <f t="shared" si="60"/>
        <v>publishing</v>
      </c>
      <c r="S738" t="str">
        <f t="shared" si="61"/>
        <v>nonfiction</v>
      </c>
    </row>
    <row r="739" spans="1:19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57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10">
        <f t="shared" si="58"/>
        <v>42685.25</v>
      </c>
      <c r="N739" s="10">
        <f t="shared" si="59"/>
        <v>42697.25</v>
      </c>
      <c r="O739" t="b">
        <v>0</v>
      </c>
      <c r="P739" t="b">
        <v>0</v>
      </c>
      <c r="Q739" t="s">
        <v>60</v>
      </c>
      <c r="R739" t="str">
        <f t="shared" si="60"/>
        <v>music</v>
      </c>
      <c r="S739" t="str">
        <f t="shared" si="61"/>
        <v>indie rock</v>
      </c>
    </row>
    <row r="740" spans="1:19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57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10">
        <f t="shared" si="58"/>
        <v>41959.25</v>
      </c>
      <c r="N740" s="10">
        <f t="shared" si="59"/>
        <v>41981.25</v>
      </c>
      <c r="O740" t="b">
        <v>0</v>
      </c>
      <c r="P740" t="b">
        <v>1</v>
      </c>
      <c r="Q740" t="s">
        <v>33</v>
      </c>
      <c r="R740" t="str">
        <f t="shared" si="60"/>
        <v>theater</v>
      </c>
      <c r="S740" t="str">
        <f t="shared" si="61"/>
        <v>plays</v>
      </c>
    </row>
    <row r="741" spans="1:19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57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10">
        <f t="shared" si="58"/>
        <v>41089.208333333336</v>
      </c>
      <c r="N741" s="10">
        <f t="shared" si="59"/>
        <v>41090.208333333336</v>
      </c>
      <c r="O741" t="b">
        <v>0</v>
      </c>
      <c r="P741" t="b">
        <v>0</v>
      </c>
      <c r="Q741" t="s">
        <v>60</v>
      </c>
      <c r="R741" t="str">
        <f t="shared" si="60"/>
        <v>music</v>
      </c>
      <c r="S741" t="str">
        <f t="shared" si="61"/>
        <v>indie rock</v>
      </c>
    </row>
    <row r="742" spans="1:19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57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10">
        <f t="shared" si="58"/>
        <v>42769.25</v>
      </c>
      <c r="N742" s="10">
        <f t="shared" si="59"/>
        <v>42772.25</v>
      </c>
      <c r="O742" t="b">
        <v>0</v>
      </c>
      <c r="P742" t="b">
        <v>0</v>
      </c>
      <c r="Q742" t="s">
        <v>33</v>
      </c>
      <c r="R742" t="str">
        <f t="shared" si="60"/>
        <v>theater</v>
      </c>
      <c r="S742" t="str">
        <f t="shared" si="61"/>
        <v>plays</v>
      </c>
    </row>
    <row r="743" spans="1:19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57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10">
        <f t="shared" si="58"/>
        <v>40321.208333333336</v>
      </c>
      <c r="N743" s="10">
        <f t="shared" si="59"/>
        <v>40322.208333333336</v>
      </c>
      <c r="O743" t="b">
        <v>0</v>
      </c>
      <c r="P743" t="b">
        <v>0</v>
      </c>
      <c r="Q743" t="s">
        <v>33</v>
      </c>
      <c r="R743" t="str">
        <f t="shared" si="60"/>
        <v>theater</v>
      </c>
      <c r="S743" t="str">
        <f t="shared" si="61"/>
        <v>plays</v>
      </c>
    </row>
    <row r="744" spans="1:19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57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10">
        <f t="shared" si="58"/>
        <v>40197.25</v>
      </c>
      <c r="N744" s="10">
        <f t="shared" si="59"/>
        <v>40239.25</v>
      </c>
      <c r="O744" t="b">
        <v>0</v>
      </c>
      <c r="P744" t="b">
        <v>0</v>
      </c>
      <c r="Q744" t="s">
        <v>50</v>
      </c>
      <c r="R744" t="str">
        <f t="shared" si="60"/>
        <v>music</v>
      </c>
      <c r="S744" t="str">
        <f t="shared" si="61"/>
        <v>electric music</v>
      </c>
    </row>
    <row r="745" spans="1:19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57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10">
        <f t="shared" si="58"/>
        <v>42298.208333333328</v>
      </c>
      <c r="N745" s="10">
        <f t="shared" si="59"/>
        <v>42304.208333333328</v>
      </c>
      <c r="O745" t="b">
        <v>0</v>
      </c>
      <c r="P745" t="b">
        <v>1</v>
      </c>
      <c r="Q745" t="s">
        <v>33</v>
      </c>
      <c r="R745" t="str">
        <f t="shared" si="60"/>
        <v>theater</v>
      </c>
      <c r="S745" t="str">
        <f t="shared" si="61"/>
        <v>plays</v>
      </c>
    </row>
    <row r="746" spans="1:19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57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10">
        <f t="shared" si="58"/>
        <v>43322.208333333328</v>
      </c>
      <c r="N746" s="10">
        <f t="shared" si="59"/>
        <v>43324.208333333328</v>
      </c>
      <c r="O746" t="b">
        <v>0</v>
      </c>
      <c r="P746" t="b">
        <v>1</v>
      </c>
      <c r="Q746" t="s">
        <v>33</v>
      </c>
      <c r="R746" t="str">
        <f t="shared" si="60"/>
        <v>theater</v>
      </c>
      <c r="S746" t="str">
        <f t="shared" si="61"/>
        <v>plays</v>
      </c>
    </row>
    <row r="747" spans="1:19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57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10">
        <f t="shared" si="58"/>
        <v>40328.208333333336</v>
      </c>
      <c r="N747" s="10">
        <f t="shared" si="59"/>
        <v>40355.208333333336</v>
      </c>
      <c r="O747" t="b">
        <v>0</v>
      </c>
      <c r="P747" t="b">
        <v>0</v>
      </c>
      <c r="Q747" t="s">
        <v>65</v>
      </c>
      <c r="R747" t="str">
        <f t="shared" si="60"/>
        <v>technology</v>
      </c>
      <c r="S747" t="str">
        <f t="shared" si="61"/>
        <v>wearables</v>
      </c>
    </row>
    <row r="748" spans="1:19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57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10">
        <f t="shared" si="58"/>
        <v>40825.208333333336</v>
      </c>
      <c r="N748" s="10">
        <f t="shared" si="59"/>
        <v>40830.208333333336</v>
      </c>
      <c r="O748" t="b">
        <v>0</v>
      </c>
      <c r="P748" t="b">
        <v>0</v>
      </c>
      <c r="Q748" t="s">
        <v>28</v>
      </c>
      <c r="R748" t="str">
        <f t="shared" si="60"/>
        <v>technology</v>
      </c>
      <c r="S748" t="str">
        <f t="shared" si="61"/>
        <v>web</v>
      </c>
    </row>
    <row r="749" spans="1:19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57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10">
        <f t="shared" si="58"/>
        <v>40423.208333333336</v>
      </c>
      <c r="N749" s="10">
        <f t="shared" si="59"/>
        <v>40434.208333333336</v>
      </c>
      <c r="O749" t="b">
        <v>0</v>
      </c>
      <c r="P749" t="b">
        <v>0</v>
      </c>
      <c r="Q749" t="s">
        <v>33</v>
      </c>
      <c r="R749" t="str">
        <f t="shared" si="60"/>
        <v>theater</v>
      </c>
      <c r="S749" t="str">
        <f t="shared" si="61"/>
        <v>plays</v>
      </c>
    </row>
    <row r="750" spans="1:19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57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10">
        <f t="shared" si="58"/>
        <v>40238.25</v>
      </c>
      <c r="N750" s="10">
        <f t="shared" si="59"/>
        <v>40263.208333333336</v>
      </c>
      <c r="O750" t="b">
        <v>0</v>
      </c>
      <c r="P750" t="b">
        <v>1</v>
      </c>
      <c r="Q750" t="s">
        <v>71</v>
      </c>
      <c r="R750" t="str">
        <f t="shared" si="60"/>
        <v>film &amp; video</v>
      </c>
      <c r="S750" t="str">
        <f t="shared" si="61"/>
        <v>animation</v>
      </c>
    </row>
    <row r="751" spans="1:19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57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10">
        <f t="shared" si="58"/>
        <v>41920.208333333336</v>
      </c>
      <c r="N751" s="10">
        <f t="shared" si="59"/>
        <v>41932.208333333336</v>
      </c>
      <c r="O751" t="b">
        <v>0</v>
      </c>
      <c r="P751" t="b">
        <v>1</v>
      </c>
      <c r="Q751" t="s">
        <v>65</v>
      </c>
      <c r="R751" t="str">
        <f t="shared" si="60"/>
        <v>technology</v>
      </c>
      <c r="S751" t="str">
        <f t="shared" si="61"/>
        <v>wearables</v>
      </c>
    </row>
    <row r="752" spans="1:19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57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10">
        <f t="shared" si="58"/>
        <v>40360.208333333336</v>
      </c>
      <c r="N752" s="10">
        <f t="shared" si="59"/>
        <v>40385.208333333336</v>
      </c>
      <c r="O752" t="b">
        <v>0</v>
      </c>
      <c r="P752" t="b">
        <v>0</v>
      </c>
      <c r="Q752" t="s">
        <v>50</v>
      </c>
      <c r="R752" t="str">
        <f t="shared" si="60"/>
        <v>music</v>
      </c>
      <c r="S752" t="str">
        <f t="shared" si="61"/>
        <v>electric music</v>
      </c>
    </row>
    <row r="753" spans="1:19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57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10">
        <f t="shared" si="58"/>
        <v>42446.208333333328</v>
      </c>
      <c r="N753" s="10">
        <f t="shared" si="59"/>
        <v>42461.208333333328</v>
      </c>
      <c r="O753" t="b">
        <v>1</v>
      </c>
      <c r="P753" t="b">
        <v>1</v>
      </c>
      <c r="Q753" t="s">
        <v>68</v>
      </c>
      <c r="R753" t="str">
        <f t="shared" si="60"/>
        <v>publishing</v>
      </c>
      <c r="S753" t="str">
        <f t="shared" si="61"/>
        <v>nonfiction</v>
      </c>
    </row>
    <row r="754" spans="1:19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57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10">
        <f t="shared" si="58"/>
        <v>40395.208333333336</v>
      </c>
      <c r="N754" s="10">
        <f t="shared" si="59"/>
        <v>40413.208333333336</v>
      </c>
      <c r="O754" t="b">
        <v>0</v>
      </c>
      <c r="P754" t="b">
        <v>1</v>
      </c>
      <c r="Q754" t="s">
        <v>33</v>
      </c>
      <c r="R754" t="str">
        <f t="shared" si="60"/>
        <v>theater</v>
      </c>
      <c r="S754" t="str">
        <f t="shared" si="61"/>
        <v>plays</v>
      </c>
    </row>
    <row r="755" spans="1:19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57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10">
        <f t="shared" si="58"/>
        <v>40321.208333333336</v>
      </c>
      <c r="N755" s="10">
        <f t="shared" si="59"/>
        <v>40336.208333333336</v>
      </c>
      <c r="O755" t="b">
        <v>0</v>
      </c>
      <c r="P755" t="b">
        <v>0</v>
      </c>
      <c r="Q755" t="s">
        <v>122</v>
      </c>
      <c r="R755" t="str">
        <f t="shared" si="60"/>
        <v>photography</v>
      </c>
      <c r="S755" t="str">
        <f t="shared" si="61"/>
        <v>photography books</v>
      </c>
    </row>
    <row r="756" spans="1:19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57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10">
        <f t="shared" si="58"/>
        <v>41210.208333333336</v>
      </c>
      <c r="N756" s="10">
        <f t="shared" si="59"/>
        <v>41263.25</v>
      </c>
      <c r="O756" t="b">
        <v>0</v>
      </c>
      <c r="P756" t="b">
        <v>0</v>
      </c>
      <c r="Q756" t="s">
        <v>33</v>
      </c>
      <c r="R756" t="str">
        <f t="shared" si="60"/>
        <v>theater</v>
      </c>
      <c r="S756" t="str">
        <f t="shared" si="61"/>
        <v>plays</v>
      </c>
    </row>
    <row r="757" spans="1:19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57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10">
        <f t="shared" si="58"/>
        <v>43096.25</v>
      </c>
      <c r="N757" s="10">
        <f t="shared" si="59"/>
        <v>43108.25</v>
      </c>
      <c r="O757" t="b">
        <v>0</v>
      </c>
      <c r="P757" t="b">
        <v>1</v>
      </c>
      <c r="Q757" t="s">
        <v>33</v>
      </c>
      <c r="R757" t="str">
        <f t="shared" si="60"/>
        <v>theater</v>
      </c>
      <c r="S757" t="str">
        <f t="shared" si="61"/>
        <v>plays</v>
      </c>
    </row>
    <row r="758" spans="1:19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57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10">
        <f t="shared" si="58"/>
        <v>42024.25</v>
      </c>
      <c r="N758" s="10">
        <f t="shared" si="59"/>
        <v>42030.25</v>
      </c>
      <c r="O758" t="b">
        <v>0</v>
      </c>
      <c r="P758" t="b">
        <v>0</v>
      </c>
      <c r="Q758" t="s">
        <v>33</v>
      </c>
      <c r="R758" t="str">
        <f t="shared" si="60"/>
        <v>theater</v>
      </c>
      <c r="S758" t="str">
        <f t="shared" si="61"/>
        <v>plays</v>
      </c>
    </row>
    <row r="759" spans="1:19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57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10">
        <f t="shared" si="58"/>
        <v>40675.208333333336</v>
      </c>
      <c r="N759" s="10">
        <f t="shared" si="59"/>
        <v>40679.208333333336</v>
      </c>
      <c r="O759" t="b">
        <v>0</v>
      </c>
      <c r="P759" t="b">
        <v>0</v>
      </c>
      <c r="Q759" t="s">
        <v>53</v>
      </c>
      <c r="R759" t="str">
        <f t="shared" si="60"/>
        <v>film &amp; video</v>
      </c>
      <c r="S759" t="str">
        <f t="shared" si="61"/>
        <v>drama</v>
      </c>
    </row>
    <row r="760" spans="1:19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57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10">
        <f t="shared" si="58"/>
        <v>41936.208333333336</v>
      </c>
      <c r="N760" s="10">
        <f t="shared" si="59"/>
        <v>41945.208333333336</v>
      </c>
      <c r="O760" t="b">
        <v>0</v>
      </c>
      <c r="P760" t="b">
        <v>0</v>
      </c>
      <c r="Q760" t="s">
        <v>23</v>
      </c>
      <c r="R760" t="str">
        <f t="shared" si="60"/>
        <v>music</v>
      </c>
      <c r="S760" t="str">
        <f t="shared" si="61"/>
        <v>rock</v>
      </c>
    </row>
    <row r="761" spans="1:19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57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10">
        <f t="shared" si="58"/>
        <v>43136.25</v>
      </c>
      <c r="N761" s="10">
        <f t="shared" si="59"/>
        <v>43166.25</v>
      </c>
      <c r="O761" t="b">
        <v>0</v>
      </c>
      <c r="P761" t="b">
        <v>0</v>
      </c>
      <c r="Q761" t="s">
        <v>50</v>
      </c>
      <c r="R761" t="str">
        <f t="shared" si="60"/>
        <v>music</v>
      </c>
      <c r="S761" t="str">
        <f t="shared" si="61"/>
        <v>electric music</v>
      </c>
    </row>
    <row r="762" spans="1:19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57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10">
        <f t="shared" si="58"/>
        <v>43678.208333333328</v>
      </c>
      <c r="N762" s="10">
        <f t="shared" si="59"/>
        <v>43707.208333333328</v>
      </c>
      <c r="O762" t="b">
        <v>0</v>
      </c>
      <c r="P762" t="b">
        <v>1</v>
      </c>
      <c r="Q762" t="s">
        <v>89</v>
      </c>
      <c r="R762" t="str">
        <f t="shared" si="60"/>
        <v>games</v>
      </c>
      <c r="S762" t="str">
        <f t="shared" si="61"/>
        <v>video games</v>
      </c>
    </row>
    <row r="763" spans="1:19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57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10">
        <f t="shared" si="58"/>
        <v>42938.208333333328</v>
      </c>
      <c r="N763" s="10">
        <f t="shared" si="59"/>
        <v>42943.208333333328</v>
      </c>
      <c r="O763" t="b">
        <v>0</v>
      </c>
      <c r="P763" t="b">
        <v>0</v>
      </c>
      <c r="Q763" t="s">
        <v>23</v>
      </c>
      <c r="R763" t="str">
        <f t="shared" si="60"/>
        <v>music</v>
      </c>
      <c r="S763" t="str">
        <f t="shared" si="61"/>
        <v>rock</v>
      </c>
    </row>
    <row r="764" spans="1:19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57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10">
        <f t="shared" si="58"/>
        <v>41241.25</v>
      </c>
      <c r="N764" s="10">
        <f t="shared" si="59"/>
        <v>41252.25</v>
      </c>
      <c r="O764" t="b">
        <v>0</v>
      </c>
      <c r="P764" t="b">
        <v>0</v>
      </c>
      <c r="Q764" t="s">
        <v>159</v>
      </c>
      <c r="R764" t="str">
        <f t="shared" si="60"/>
        <v>music</v>
      </c>
      <c r="S764" t="str">
        <f t="shared" si="61"/>
        <v>jazz</v>
      </c>
    </row>
    <row r="765" spans="1:19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57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10">
        <f t="shared" si="58"/>
        <v>41037.208333333336</v>
      </c>
      <c r="N765" s="10">
        <f t="shared" si="59"/>
        <v>41072.208333333336</v>
      </c>
      <c r="O765" t="b">
        <v>0</v>
      </c>
      <c r="P765" t="b">
        <v>1</v>
      </c>
      <c r="Q765" t="s">
        <v>33</v>
      </c>
      <c r="R765" t="str">
        <f t="shared" si="60"/>
        <v>theater</v>
      </c>
      <c r="S765" t="str">
        <f t="shared" si="61"/>
        <v>plays</v>
      </c>
    </row>
    <row r="766" spans="1:19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57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10">
        <f t="shared" si="58"/>
        <v>40676.208333333336</v>
      </c>
      <c r="N766" s="10">
        <f t="shared" si="59"/>
        <v>40684.208333333336</v>
      </c>
      <c r="O766" t="b">
        <v>0</v>
      </c>
      <c r="P766" t="b">
        <v>0</v>
      </c>
      <c r="Q766" t="s">
        <v>23</v>
      </c>
      <c r="R766" t="str">
        <f t="shared" si="60"/>
        <v>music</v>
      </c>
      <c r="S766" t="str">
        <f t="shared" si="61"/>
        <v>rock</v>
      </c>
    </row>
    <row r="767" spans="1:19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57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10">
        <f t="shared" si="58"/>
        <v>42840.208333333328</v>
      </c>
      <c r="N767" s="10">
        <f t="shared" si="59"/>
        <v>42865.208333333328</v>
      </c>
      <c r="O767" t="b">
        <v>1</v>
      </c>
      <c r="P767" t="b">
        <v>1</v>
      </c>
      <c r="Q767" t="s">
        <v>60</v>
      </c>
      <c r="R767" t="str">
        <f t="shared" si="60"/>
        <v>music</v>
      </c>
      <c r="S767" t="str">
        <f t="shared" si="61"/>
        <v>indie rock</v>
      </c>
    </row>
    <row r="768" spans="1:19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57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10">
        <f t="shared" si="58"/>
        <v>43362.208333333328</v>
      </c>
      <c r="N768" s="10">
        <f t="shared" si="59"/>
        <v>43363.208333333328</v>
      </c>
      <c r="O768" t="b">
        <v>0</v>
      </c>
      <c r="P768" t="b">
        <v>0</v>
      </c>
      <c r="Q768" t="s">
        <v>474</v>
      </c>
      <c r="R768" t="str">
        <f t="shared" si="60"/>
        <v>film &amp; video</v>
      </c>
      <c r="S768" t="str">
        <f t="shared" si="61"/>
        <v>science fiction</v>
      </c>
    </row>
    <row r="769" spans="1:19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57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10">
        <f t="shared" si="58"/>
        <v>42283.208333333328</v>
      </c>
      <c r="N769" s="10">
        <f t="shared" si="59"/>
        <v>42328.25</v>
      </c>
      <c r="O769" t="b">
        <v>0</v>
      </c>
      <c r="P769" t="b">
        <v>0</v>
      </c>
      <c r="Q769" t="s">
        <v>206</v>
      </c>
      <c r="R769" t="str">
        <f t="shared" si="60"/>
        <v>publishing</v>
      </c>
      <c r="S769" t="str">
        <f t="shared" si="61"/>
        <v>translations</v>
      </c>
    </row>
    <row r="770" spans="1:19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57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10">
        <f t="shared" si="58"/>
        <v>41619.25</v>
      </c>
      <c r="N770" s="10">
        <f t="shared" si="59"/>
        <v>41634.25</v>
      </c>
      <c r="O770" t="b">
        <v>0</v>
      </c>
      <c r="P770" t="b">
        <v>0</v>
      </c>
      <c r="Q770" t="s">
        <v>33</v>
      </c>
      <c r="R770" t="str">
        <f t="shared" si="60"/>
        <v>theater</v>
      </c>
      <c r="S770" t="str">
        <f t="shared" si="61"/>
        <v>plays</v>
      </c>
    </row>
    <row r="771" spans="1:19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62">SUM(E771/D771)*100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10">
        <f t="shared" ref="M771:M834" si="63">(((K771/60)/60)/24)+DATE(1970,1,1)</f>
        <v>41501.208333333336</v>
      </c>
      <c r="N771" s="10">
        <f t="shared" ref="N771:N834" si="64">(((L771/60)/60)/24)+DATE(1970,1,1)</f>
        <v>41527.208333333336</v>
      </c>
      <c r="O771" t="b">
        <v>0</v>
      </c>
      <c r="P771" t="b">
        <v>0</v>
      </c>
      <c r="Q771" t="s">
        <v>89</v>
      </c>
      <c r="R771" t="str">
        <f t="shared" si="60"/>
        <v>games</v>
      </c>
      <c r="S771" t="str">
        <f t="shared" si="61"/>
        <v>video games</v>
      </c>
    </row>
    <row r="772" spans="1:19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62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10">
        <f t="shared" si="63"/>
        <v>41743.208333333336</v>
      </c>
      <c r="N772" s="10">
        <f t="shared" si="64"/>
        <v>41750.208333333336</v>
      </c>
      <c r="O772" t="b">
        <v>0</v>
      </c>
      <c r="P772" t="b">
        <v>1</v>
      </c>
      <c r="Q772" t="s">
        <v>33</v>
      </c>
      <c r="R772" t="str">
        <f t="shared" si="60"/>
        <v>theater</v>
      </c>
      <c r="S772" t="str">
        <f t="shared" si="61"/>
        <v>plays</v>
      </c>
    </row>
    <row r="773" spans="1:19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62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10">
        <f t="shared" si="63"/>
        <v>43491.25</v>
      </c>
      <c r="N773" s="10">
        <f t="shared" si="64"/>
        <v>43518.25</v>
      </c>
      <c r="O773" t="b">
        <v>0</v>
      </c>
      <c r="P773" t="b">
        <v>0</v>
      </c>
      <c r="Q773" t="s">
        <v>33</v>
      </c>
      <c r="R773" t="str">
        <f t="shared" si="60"/>
        <v>theater</v>
      </c>
      <c r="S773" t="str">
        <f t="shared" si="61"/>
        <v>plays</v>
      </c>
    </row>
    <row r="774" spans="1:19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62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10">
        <f t="shared" si="63"/>
        <v>43505.25</v>
      </c>
      <c r="N774" s="10">
        <f t="shared" si="64"/>
        <v>43509.25</v>
      </c>
      <c r="O774" t="b">
        <v>0</v>
      </c>
      <c r="P774" t="b">
        <v>0</v>
      </c>
      <c r="Q774" t="s">
        <v>60</v>
      </c>
      <c r="R774" t="str">
        <f t="shared" si="60"/>
        <v>music</v>
      </c>
      <c r="S774" t="str">
        <f t="shared" si="61"/>
        <v>indie rock</v>
      </c>
    </row>
    <row r="775" spans="1:19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62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10">
        <f t="shared" si="63"/>
        <v>42838.208333333328</v>
      </c>
      <c r="N775" s="10">
        <f t="shared" si="64"/>
        <v>42848.208333333328</v>
      </c>
      <c r="O775" t="b">
        <v>0</v>
      </c>
      <c r="P775" t="b">
        <v>0</v>
      </c>
      <c r="Q775" t="s">
        <v>33</v>
      </c>
      <c r="R775" t="str">
        <f t="shared" ref="R775:R838" si="65">LEFT(Q775,SEARCH("/",Q775,1)-1)</f>
        <v>theater</v>
      </c>
      <c r="S775" t="str">
        <f t="shared" si="61"/>
        <v>plays</v>
      </c>
    </row>
    <row r="776" spans="1:19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62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10">
        <f t="shared" si="63"/>
        <v>42513.208333333328</v>
      </c>
      <c r="N776" s="10">
        <f t="shared" si="64"/>
        <v>42554.208333333328</v>
      </c>
      <c r="O776" t="b">
        <v>0</v>
      </c>
      <c r="P776" t="b">
        <v>0</v>
      </c>
      <c r="Q776" t="s">
        <v>28</v>
      </c>
      <c r="R776" t="str">
        <f t="shared" si="65"/>
        <v>technology</v>
      </c>
      <c r="S776" t="str">
        <f t="shared" si="61"/>
        <v>web</v>
      </c>
    </row>
    <row r="777" spans="1:19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62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10">
        <f t="shared" si="63"/>
        <v>41949.25</v>
      </c>
      <c r="N777" s="10">
        <f t="shared" si="64"/>
        <v>41959.25</v>
      </c>
      <c r="O777" t="b">
        <v>0</v>
      </c>
      <c r="P777" t="b">
        <v>0</v>
      </c>
      <c r="Q777" t="s">
        <v>23</v>
      </c>
      <c r="R777" t="str">
        <f t="shared" si="65"/>
        <v>music</v>
      </c>
      <c r="S777" t="str">
        <f t="shared" si="61"/>
        <v>rock</v>
      </c>
    </row>
    <row r="778" spans="1:19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62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10">
        <f t="shared" si="63"/>
        <v>43650.208333333328</v>
      </c>
      <c r="N778" s="10">
        <f t="shared" si="64"/>
        <v>43668.208333333328</v>
      </c>
      <c r="O778" t="b">
        <v>0</v>
      </c>
      <c r="P778" t="b">
        <v>0</v>
      </c>
      <c r="Q778" t="s">
        <v>33</v>
      </c>
      <c r="R778" t="str">
        <f t="shared" si="65"/>
        <v>theater</v>
      </c>
      <c r="S778" t="str">
        <f t="shared" si="61"/>
        <v>plays</v>
      </c>
    </row>
    <row r="779" spans="1:19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62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10">
        <f t="shared" si="63"/>
        <v>40809.208333333336</v>
      </c>
      <c r="N779" s="10">
        <f t="shared" si="64"/>
        <v>40838.208333333336</v>
      </c>
      <c r="O779" t="b">
        <v>0</v>
      </c>
      <c r="P779" t="b">
        <v>0</v>
      </c>
      <c r="Q779" t="s">
        <v>33</v>
      </c>
      <c r="R779" t="str">
        <f t="shared" si="65"/>
        <v>theater</v>
      </c>
      <c r="S779" t="str">
        <f t="shared" si="61"/>
        <v>plays</v>
      </c>
    </row>
    <row r="780" spans="1:19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62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10">
        <f t="shared" si="63"/>
        <v>40768.208333333336</v>
      </c>
      <c r="N780" s="10">
        <f t="shared" si="64"/>
        <v>40773.208333333336</v>
      </c>
      <c r="O780" t="b">
        <v>0</v>
      </c>
      <c r="P780" t="b">
        <v>0</v>
      </c>
      <c r="Q780" t="s">
        <v>71</v>
      </c>
      <c r="R780" t="str">
        <f t="shared" si="65"/>
        <v>film &amp; video</v>
      </c>
      <c r="S780" t="str">
        <f t="shared" si="61"/>
        <v>animation</v>
      </c>
    </row>
    <row r="781" spans="1:19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62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10">
        <f t="shared" si="63"/>
        <v>42230.208333333328</v>
      </c>
      <c r="N781" s="10">
        <f t="shared" si="64"/>
        <v>42239.208333333328</v>
      </c>
      <c r="O781" t="b">
        <v>0</v>
      </c>
      <c r="P781" t="b">
        <v>1</v>
      </c>
      <c r="Q781" t="s">
        <v>33</v>
      </c>
      <c r="R781" t="str">
        <f t="shared" si="65"/>
        <v>theater</v>
      </c>
      <c r="S781" t="str">
        <f t="shared" si="61"/>
        <v>plays</v>
      </c>
    </row>
    <row r="782" spans="1:19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62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10">
        <f t="shared" si="63"/>
        <v>42573.208333333328</v>
      </c>
      <c r="N782" s="10">
        <f t="shared" si="64"/>
        <v>42592.208333333328</v>
      </c>
      <c r="O782" t="b">
        <v>0</v>
      </c>
      <c r="P782" t="b">
        <v>1</v>
      </c>
      <c r="Q782" t="s">
        <v>53</v>
      </c>
      <c r="R782" t="str">
        <f t="shared" si="65"/>
        <v>film &amp; video</v>
      </c>
      <c r="S782" t="str">
        <f t="shared" si="61"/>
        <v>drama</v>
      </c>
    </row>
    <row r="783" spans="1:19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62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10">
        <f t="shared" si="63"/>
        <v>40482.208333333336</v>
      </c>
      <c r="N783" s="10">
        <f t="shared" si="64"/>
        <v>40533.25</v>
      </c>
      <c r="O783" t="b">
        <v>0</v>
      </c>
      <c r="P783" t="b">
        <v>0</v>
      </c>
      <c r="Q783" t="s">
        <v>33</v>
      </c>
      <c r="R783" t="str">
        <f t="shared" si="65"/>
        <v>theater</v>
      </c>
      <c r="S783" t="str">
        <f t="shared" si="61"/>
        <v>plays</v>
      </c>
    </row>
    <row r="784" spans="1:19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62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10">
        <f t="shared" si="63"/>
        <v>40603.25</v>
      </c>
      <c r="N784" s="10">
        <f t="shared" si="64"/>
        <v>40631.208333333336</v>
      </c>
      <c r="O784" t="b">
        <v>0</v>
      </c>
      <c r="P784" t="b">
        <v>1</v>
      </c>
      <c r="Q784" t="s">
        <v>71</v>
      </c>
      <c r="R784" t="str">
        <f t="shared" si="65"/>
        <v>film &amp; video</v>
      </c>
      <c r="S784" t="str">
        <f t="shared" ref="S784:S847" si="66">RIGHT(Q784,LEN(Q784)-SEARCH("/",Q784,2))</f>
        <v>animation</v>
      </c>
    </row>
    <row r="785" spans="1:19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62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10">
        <f t="shared" si="63"/>
        <v>41625.25</v>
      </c>
      <c r="N785" s="10">
        <f t="shared" si="64"/>
        <v>41632.25</v>
      </c>
      <c r="O785" t="b">
        <v>0</v>
      </c>
      <c r="P785" t="b">
        <v>0</v>
      </c>
      <c r="Q785" t="s">
        <v>23</v>
      </c>
      <c r="R785" t="str">
        <f t="shared" si="65"/>
        <v>music</v>
      </c>
      <c r="S785" t="str">
        <f t="shared" si="66"/>
        <v>rock</v>
      </c>
    </row>
    <row r="786" spans="1:19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62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10">
        <f t="shared" si="63"/>
        <v>42435.25</v>
      </c>
      <c r="N786" s="10">
        <f t="shared" si="64"/>
        <v>42446.208333333328</v>
      </c>
      <c r="O786" t="b">
        <v>0</v>
      </c>
      <c r="P786" t="b">
        <v>0</v>
      </c>
      <c r="Q786" t="s">
        <v>28</v>
      </c>
      <c r="R786" t="str">
        <f t="shared" si="65"/>
        <v>technology</v>
      </c>
      <c r="S786" t="str">
        <f t="shared" si="66"/>
        <v>web</v>
      </c>
    </row>
    <row r="787" spans="1:19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62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10">
        <f t="shared" si="63"/>
        <v>43582.208333333328</v>
      </c>
      <c r="N787" s="10">
        <f t="shared" si="64"/>
        <v>43616.208333333328</v>
      </c>
      <c r="O787" t="b">
        <v>0</v>
      </c>
      <c r="P787" t="b">
        <v>1</v>
      </c>
      <c r="Q787" t="s">
        <v>71</v>
      </c>
      <c r="R787" t="str">
        <f t="shared" si="65"/>
        <v>film &amp; video</v>
      </c>
      <c r="S787" t="str">
        <f t="shared" si="66"/>
        <v>animation</v>
      </c>
    </row>
    <row r="788" spans="1:19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62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10">
        <f t="shared" si="63"/>
        <v>43186.208333333328</v>
      </c>
      <c r="N788" s="10">
        <f t="shared" si="64"/>
        <v>43193.208333333328</v>
      </c>
      <c r="O788" t="b">
        <v>0</v>
      </c>
      <c r="P788" t="b">
        <v>1</v>
      </c>
      <c r="Q788" t="s">
        <v>159</v>
      </c>
      <c r="R788" t="str">
        <f t="shared" si="65"/>
        <v>music</v>
      </c>
      <c r="S788" t="str">
        <f t="shared" si="66"/>
        <v>jazz</v>
      </c>
    </row>
    <row r="789" spans="1:19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62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10">
        <f t="shared" si="63"/>
        <v>40684.208333333336</v>
      </c>
      <c r="N789" s="10">
        <f t="shared" si="64"/>
        <v>40693.208333333336</v>
      </c>
      <c r="O789" t="b">
        <v>0</v>
      </c>
      <c r="P789" t="b">
        <v>0</v>
      </c>
      <c r="Q789" t="s">
        <v>23</v>
      </c>
      <c r="R789" t="str">
        <f t="shared" si="65"/>
        <v>music</v>
      </c>
      <c r="S789" t="str">
        <f t="shared" si="66"/>
        <v>rock</v>
      </c>
    </row>
    <row r="790" spans="1:19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62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10">
        <f t="shared" si="63"/>
        <v>41202.208333333336</v>
      </c>
      <c r="N790" s="10">
        <f t="shared" si="64"/>
        <v>41223.25</v>
      </c>
      <c r="O790" t="b">
        <v>0</v>
      </c>
      <c r="P790" t="b">
        <v>0</v>
      </c>
      <c r="Q790" t="s">
        <v>71</v>
      </c>
      <c r="R790" t="str">
        <f t="shared" si="65"/>
        <v>film &amp; video</v>
      </c>
      <c r="S790" t="str">
        <f t="shared" si="66"/>
        <v>animation</v>
      </c>
    </row>
    <row r="791" spans="1:19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62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10">
        <f t="shared" si="63"/>
        <v>41786.208333333336</v>
      </c>
      <c r="N791" s="10">
        <f t="shared" si="64"/>
        <v>41823.208333333336</v>
      </c>
      <c r="O791" t="b">
        <v>0</v>
      </c>
      <c r="P791" t="b">
        <v>0</v>
      </c>
      <c r="Q791" t="s">
        <v>33</v>
      </c>
      <c r="R791" t="str">
        <f t="shared" si="65"/>
        <v>theater</v>
      </c>
      <c r="S791" t="str">
        <f t="shared" si="66"/>
        <v>plays</v>
      </c>
    </row>
    <row r="792" spans="1:19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62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10">
        <f t="shared" si="63"/>
        <v>40223.25</v>
      </c>
      <c r="N792" s="10">
        <f t="shared" si="64"/>
        <v>40229.25</v>
      </c>
      <c r="O792" t="b">
        <v>0</v>
      </c>
      <c r="P792" t="b">
        <v>0</v>
      </c>
      <c r="Q792" t="s">
        <v>33</v>
      </c>
      <c r="R792" t="str">
        <f t="shared" si="65"/>
        <v>theater</v>
      </c>
      <c r="S792" t="str">
        <f t="shared" si="66"/>
        <v>plays</v>
      </c>
    </row>
    <row r="793" spans="1:19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62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10">
        <f t="shared" si="63"/>
        <v>42715.25</v>
      </c>
      <c r="N793" s="10">
        <f t="shared" si="64"/>
        <v>42731.25</v>
      </c>
      <c r="O793" t="b">
        <v>0</v>
      </c>
      <c r="P793" t="b">
        <v>0</v>
      </c>
      <c r="Q793" t="s">
        <v>17</v>
      </c>
      <c r="R793" t="str">
        <f t="shared" si="65"/>
        <v>food</v>
      </c>
      <c r="S793" t="str">
        <f t="shared" si="66"/>
        <v>food trucks</v>
      </c>
    </row>
    <row r="794" spans="1:19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6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10">
        <f t="shared" si="63"/>
        <v>41451.208333333336</v>
      </c>
      <c r="N794" s="10">
        <f t="shared" si="64"/>
        <v>41479.208333333336</v>
      </c>
      <c r="O794" t="b">
        <v>0</v>
      </c>
      <c r="P794" t="b">
        <v>1</v>
      </c>
      <c r="Q794" t="s">
        <v>33</v>
      </c>
      <c r="R794" t="str">
        <f t="shared" si="65"/>
        <v>theater</v>
      </c>
      <c r="S794" t="str">
        <f t="shared" si="66"/>
        <v>plays</v>
      </c>
    </row>
    <row r="795" spans="1:19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62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10">
        <f t="shared" si="63"/>
        <v>41450.208333333336</v>
      </c>
      <c r="N795" s="10">
        <f t="shared" si="64"/>
        <v>41454.208333333336</v>
      </c>
      <c r="O795" t="b">
        <v>0</v>
      </c>
      <c r="P795" t="b">
        <v>0</v>
      </c>
      <c r="Q795" t="s">
        <v>68</v>
      </c>
      <c r="R795" t="str">
        <f t="shared" si="65"/>
        <v>publishing</v>
      </c>
      <c r="S795" t="str">
        <f t="shared" si="66"/>
        <v>nonfiction</v>
      </c>
    </row>
    <row r="796" spans="1:19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62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10">
        <f t="shared" si="63"/>
        <v>43091.25</v>
      </c>
      <c r="N796" s="10">
        <f t="shared" si="64"/>
        <v>43103.25</v>
      </c>
      <c r="O796" t="b">
        <v>0</v>
      </c>
      <c r="P796" t="b">
        <v>0</v>
      </c>
      <c r="Q796" t="s">
        <v>23</v>
      </c>
      <c r="R796" t="str">
        <f t="shared" si="65"/>
        <v>music</v>
      </c>
      <c r="S796" t="str">
        <f t="shared" si="66"/>
        <v>rock</v>
      </c>
    </row>
    <row r="797" spans="1:19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62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10">
        <f t="shared" si="63"/>
        <v>42675.208333333328</v>
      </c>
      <c r="N797" s="10">
        <f t="shared" si="64"/>
        <v>42678.208333333328</v>
      </c>
      <c r="O797" t="b">
        <v>0</v>
      </c>
      <c r="P797" t="b">
        <v>0</v>
      </c>
      <c r="Q797" t="s">
        <v>53</v>
      </c>
      <c r="R797" t="str">
        <f t="shared" si="65"/>
        <v>film &amp; video</v>
      </c>
      <c r="S797" t="str">
        <f t="shared" si="66"/>
        <v>drama</v>
      </c>
    </row>
    <row r="798" spans="1:19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62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10">
        <f t="shared" si="63"/>
        <v>41859.208333333336</v>
      </c>
      <c r="N798" s="10">
        <f t="shared" si="64"/>
        <v>41866.208333333336</v>
      </c>
      <c r="O798" t="b">
        <v>0</v>
      </c>
      <c r="P798" t="b">
        <v>1</v>
      </c>
      <c r="Q798" t="s">
        <v>292</v>
      </c>
      <c r="R798" t="str">
        <f t="shared" si="65"/>
        <v>games</v>
      </c>
      <c r="S798" t="str">
        <f t="shared" si="66"/>
        <v>mobile games</v>
      </c>
    </row>
    <row r="799" spans="1:19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62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10">
        <f t="shared" si="63"/>
        <v>43464.25</v>
      </c>
      <c r="N799" s="10">
        <f t="shared" si="64"/>
        <v>43487.25</v>
      </c>
      <c r="O799" t="b">
        <v>0</v>
      </c>
      <c r="P799" t="b">
        <v>0</v>
      </c>
      <c r="Q799" t="s">
        <v>28</v>
      </c>
      <c r="R799" t="str">
        <f t="shared" si="65"/>
        <v>technology</v>
      </c>
      <c r="S799" t="str">
        <f t="shared" si="66"/>
        <v>web</v>
      </c>
    </row>
    <row r="800" spans="1:19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62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10">
        <f t="shared" si="63"/>
        <v>41060.208333333336</v>
      </c>
      <c r="N800" s="10">
        <f t="shared" si="64"/>
        <v>41088.208333333336</v>
      </c>
      <c r="O800" t="b">
        <v>0</v>
      </c>
      <c r="P800" t="b">
        <v>1</v>
      </c>
      <c r="Q800" t="s">
        <v>33</v>
      </c>
      <c r="R800" t="str">
        <f t="shared" si="65"/>
        <v>theater</v>
      </c>
      <c r="S800" t="str">
        <f t="shared" si="66"/>
        <v>plays</v>
      </c>
    </row>
    <row r="801" spans="1:19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62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10">
        <f t="shared" si="63"/>
        <v>42399.25</v>
      </c>
      <c r="N801" s="10">
        <f t="shared" si="64"/>
        <v>42403.25</v>
      </c>
      <c r="O801" t="b">
        <v>0</v>
      </c>
      <c r="P801" t="b">
        <v>0</v>
      </c>
      <c r="Q801" t="s">
        <v>33</v>
      </c>
      <c r="R801" t="str">
        <f t="shared" si="65"/>
        <v>theater</v>
      </c>
      <c r="S801" t="str">
        <f t="shared" si="66"/>
        <v>plays</v>
      </c>
    </row>
    <row r="802" spans="1:19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6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10">
        <f t="shared" si="63"/>
        <v>42167.208333333328</v>
      </c>
      <c r="N802" s="10">
        <f t="shared" si="64"/>
        <v>42171.208333333328</v>
      </c>
      <c r="O802" t="b">
        <v>0</v>
      </c>
      <c r="P802" t="b">
        <v>0</v>
      </c>
      <c r="Q802" t="s">
        <v>23</v>
      </c>
      <c r="R802" t="str">
        <f t="shared" si="65"/>
        <v>music</v>
      </c>
      <c r="S802" t="str">
        <f t="shared" si="66"/>
        <v>rock</v>
      </c>
    </row>
    <row r="803" spans="1:19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62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10">
        <f t="shared" si="63"/>
        <v>43830.25</v>
      </c>
      <c r="N803" s="10">
        <f t="shared" si="64"/>
        <v>43852.25</v>
      </c>
      <c r="O803" t="b">
        <v>0</v>
      </c>
      <c r="P803" t="b">
        <v>1</v>
      </c>
      <c r="Q803" t="s">
        <v>122</v>
      </c>
      <c r="R803" t="str">
        <f t="shared" si="65"/>
        <v>photography</v>
      </c>
      <c r="S803" t="str">
        <f t="shared" si="66"/>
        <v>photography books</v>
      </c>
    </row>
    <row r="804" spans="1:19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62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10">
        <f t="shared" si="63"/>
        <v>43650.208333333328</v>
      </c>
      <c r="N804" s="10">
        <f t="shared" si="64"/>
        <v>43652.208333333328</v>
      </c>
      <c r="O804" t="b">
        <v>0</v>
      </c>
      <c r="P804" t="b">
        <v>0</v>
      </c>
      <c r="Q804" t="s">
        <v>122</v>
      </c>
      <c r="R804" t="str">
        <f t="shared" si="65"/>
        <v>photography</v>
      </c>
      <c r="S804" t="str">
        <f t="shared" si="66"/>
        <v>photography books</v>
      </c>
    </row>
    <row r="805" spans="1:19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6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10">
        <f t="shared" si="63"/>
        <v>43492.25</v>
      </c>
      <c r="N805" s="10">
        <f t="shared" si="64"/>
        <v>43526.25</v>
      </c>
      <c r="O805" t="b">
        <v>0</v>
      </c>
      <c r="P805" t="b">
        <v>0</v>
      </c>
      <c r="Q805" t="s">
        <v>33</v>
      </c>
      <c r="R805" t="str">
        <f t="shared" si="65"/>
        <v>theater</v>
      </c>
      <c r="S805" t="str">
        <f t="shared" si="66"/>
        <v>plays</v>
      </c>
    </row>
    <row r="806" spans="1:19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62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10">
        <f t="shared" si="63"/>
        <v>43102.25</v>
      </c>
      <c r="N806" s="10">
        <f t="shared" si="64"/>
        <v>43122.25</v>
      </c>
      <c r="O806" t="b">
        <v>0</v>
      </c>
      <c r="P806" t="b">
        <v>0</v>
      </c>
      <c r="Q806" t="s">
        <v>23</v>
      </c>
      <c r="R806" t="str">
        <f t="shared" si="65"/>
        <v>music</v>
      </c>
      <c r="S806" t="str">
        <f t="shared" si="66"/>
        <v>rock</v>
      </c>
    </row>
    <row r="807" spans="1:19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62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10">
        <f t="shared" si="63"/>
        <v>41958.25</v>
      </c>
      <c r="N807" s="10">
        <f t="shared" si="64"/>
        <v>42009.25</v>
      </c>
      <c r="O807" t="b">
        <v>0</v>
      </c>
      <c r="P807" t="b">
        <v>0</v>
      </c>
      <c r="Q807" t="s">
        <v>42</v>
      </c>
      <c r="R807" t="str">
        <f t="shared" si="65"/>
        <v>film &amp; video</v>
      </c>
      <c r="S807" t="str">
        <f t="shared" si="66"/>
        <v>documentary</v>
      </c>
    </row>
    <row r="808" spans="1:19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62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10">
        <f t="shared" si="63"/>
        <v>40973.25</v>
      </c>
      <c r="N808" s="10">
        <f t="shared" si="64"/>
        <v>40997.208333333336</v>
      </c>
      <c r="O808" t="b">
        <v>0</v>
      </c>
      <c r="P808" t="b">
        <v>1</v>
      </c>
      <c r="Q808" t="s">
        <v>53</v>
      </c>
      <c r="R808" t="str">
        <f t="shared" si="65"/>
        <v>film &amp; video</v>
      </c>
      <c r="S808" t="str">
        <f t="shared" si="66"/>
        <v>drama</v>
      </c>
    </row>
    <row r="809" spans="1:19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6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10">
        <f t="shared" si="63"/>
        <v>43753.208333333328</v>
      </c>
      <c r="N809" s="10">
        <f t="shared" si="64"/>
        <v>43797.25</v>
      </c>
      <c r="O809" t="b">
        <v>0</v>
      </c>
      <c r="P809" t="b">
        <v>1</v>
      </c>
      <c r="Q809" t="s">
        <v>33</v>
      </c>
      <c r="R809" t="str">
        <f t="shared" si="65"/>
        <v>theater</v>
      </c>
      <c r="S809" t="str">
        <f t="shared" si="66"/>
        <v>plays</v>
      </c>
    </row>
    <row r="810" spans="1:19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62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10">
        <f t="shared" si="63"/>
        <v>42507.208333333328</v>
      </c>
      <c r="N810" s="10">
        <f t="shared" si="64"/>
        <v>42524.208333333328</v>
      </c>
      <c r="O810" t="b">
        <v>0</v>
      </c>
      <c r="P810" t="b">
        <v>0</v>
      </c>
      <c r="Q810" t="s">
        <v>17</v>
      </c>
      <c r="R810" t="str">
        <f t="shared" si="65"/>
        <v>food</v>
      </c>
      <c r="S810" t="str">
        <f t="shared" si="66"/>
        <v>food trucks</v>
      </c>
    </row>
    <row r="811" spans="1:19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62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10">
        <f t="shared" si="63"/>
        <v>41135.208333333336</v>
      </c>
      <c r="N811" s="10">
        <f t="shared" si="64"/>
        <v>41136.208333333336</v>
      </c>
      <c r="O811" t="b">
        <v>0</v>
      </c>
      <c r="P811" t="b">
        <v>0</v>
      </c>
      <c r="Q811" t="s">
        <v>42</v>
      </c>
      <c r="R811" t="str">
        <f t="shared" si="65"/>
        <v>film &amp; video</v>
      </c>
      <c r="S811" t="str">
        <f t="shared" si="66"/>
        <v>documentary</v>
      </c>
    </row>
    <row r="812" spans="1:19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62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10">
        <f t="shared" si="63"/>
        <v>43067.25</v>
      </c>
      <c r="N812" s="10">
        <f t="shared" si="64"/>
        <v>43077.25</v>
      </c>
      <c r="O812" t="b">
        <v>0</v>
      </c>
      <c r="P812" t="b">
        <v>1</v>
      </c>
      <c r="Q812" t="s">
        <v>33</v>
      </c>
      <c r="R812" t="str">
        <f t="shared" si="65"/>
        <v>theater</v>
      </c>
      <c r="S812" t="str">
        <f t="shared" si="66"/>
        <v>plays</v>
      </c>
    </row>
    <row r="813" spans="1:19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62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10">
        <f t="shared" si="63"/>
        <v>42378.25</v>
      </c>
      <c r="N813" s="10">
        <f t="shared" si="64"/>
        <v>42380.25</v>
      </c>
      <c r="O813" t="b">
        <v>0</v>
      </c>
      <c r="P813" t="b">
        <v>1</v>
      </c>
      <c r="Q813" t="s">
        <v>89</v>
      </c>
      <c r="R813" t="str">
        <f t="shared" si="65"/>
        <v>games</v>
      </c>
      <c r="S813" t="str">
        <f t="shared" si="66"/>
        <v>video games</v>
      </c>
    </row>
    <row r="814" spans="1:19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62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10">
        <f t="shared" si="63"/>
        <v>43206.208333333328</v>
      </c>
      <c r="N814" s="10">
        <f t="shared" si="64"/>
        <v>43211.208333333328</v>
      </c>
      <c r="O814" t="b">
        <v>0</v>
      </c>
      <c r="P814" t="b">
        <v>0</v>
      </c>
      <c r="Q814" t="s">
        <v>68</v>
      </c>
      <c r="R814" t="str">
        <f t="shared" si="65"/>
        <v>publishing</v>
      </c>
      <c r="S814" t="str">
        <f t="shared" si="66"/>
        <v>nonfiction</v>
      </c>
    </row>
    <row r="815" spans="1:19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62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10">
        <f t="shared" si="63"/>
        <v>41148.208333333336</v>
      </c>
      <c r="N815" s="10">
        <f t="shared" si="64"/>
        <v>41158.208333333336</v>
      </c>
      <c r="O815" t="b">
        <v>0</v>
      </c>
      <c r="P815" t="b">
        <v>0</v>
      </c>
      <c r="Q815" t="s">
        <v>89</v>
      </c>
      <c r="R815" t="str">
        <f t="shared" si="65"/>
        <v>games</v>
      </c>
      <c r="S815" t="str">
        <f t="shared" si="66"/>
        <v>video games</v>
      </c>
    </row>
    <row r="816" spans="1:19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62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10">
        <f t="shared" si="63"/>
        <v>42517.208333333328</v>
      </c>
      <c r="N816" s="10">
        <f t="shared" si="64"/>
        <v>42519.208333333328</v>
      </c>
      <c r="O816" t="b">
        <v>0</v>
      </c>
      <c r="P816" t="b">
        <v>1</v>
      </c>
      <c r="Q816" t="s">
        <v>23</v>
      </c>
      <c r="R816" t="str">
        <f t="shared" si="65"/>
        <v>music</v>
      </c>
      <c r="S816" t="str">
        <f t="shared" si="66"/>
        <v>rock</v>
      </c>
    </row>
    <row r="817" spans="1:19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62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10">
        <f t="shared" si="63"/>
        <v>43068.25</v>
      </c>
      <c r="N817" s="10">
        <f t="shared" si="64"/>
        <v>43094.25</v>
      </c>
      <c r="O817" t="b">
        <v>0</v>
      </c>
      <c r="P817" t="b">
        <v>0</v>
      </c>
      <c r="Q817" t="s">
        <v>23</v>
      </c>
      <c r="R817" t="str">
        <f t="shared" si="65"/>
        <v>music</v>
      </c>
      <c r="S817" t="str">
        <f t="shared" si="66"/>
        <v>rock</v>
      </c>
    </row>
    <row r="818" spans="1:19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62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10">
        <f t="shared" si="63"/>
        <v>41680.25</v>
      </c>
      <c r="N818" s="10">
        <f t="shared" si="64"/>
        <v>41682.25</v>
      </c>
      <c r="O818" t="b">
        <v>1</v>
      </c>
      <c r="P818" t="b">
        <v>1</v>
      </c>
      <c r="Q818" t="s">
        <v>33</v>
      </c>
      <c r="R818" t="str">
        <f t="shared" si="65"/>
        <v>theater</v>
      </c>
      <c r="S818" t="str">
        <f t="shared" si="66"/>
        <v>plays</v>
      </c>
    </row>
    <row r="819" spans="1:19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62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10">
        <f t="shared" si="63"/>
        <v>43589.208333333328</v>
      </c>
      <c r="N819" s="10">
        <f t="shared" si="64"/>
        <v>43617.208333333328</v>
      </c>
      <c r="O819" t="b">
        <v>0</v>
      </c>
      <c r="P819" t="b">
        <v>1</v>
      </c>
      <c r="Q819" t="s">
        <v>68</v>
      </c>
      <c r="R819" t="str">
        <f t="shared" si="65"/>
        <v>publishing</v>
      </c>
      <c r="S819" t="str">
        <f t="shared" si="66"/>
        <v>nonfiction</v>
      </c>
    </row>
    <row r="820" spans="1:19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62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10">
        <f t="shared" si="63"/>
        <v>43486.25</v>
      </c>
      <c r="N820" s="10">
        <f t="shared" si="64"/>
        <v>43499.25</v>
      </c>
      <c r="O820" t="b">
        <v>0</v>
      </c>
      <c r="P820" t="b">
        <v>1</v>
      </c>
      <c r="Q820" t="s">
        <v>33</v>
      </c>
      <c r="R820" t="str">
        <f t="shared" si="65"/>
        <v>theater</v>
      </c>
      <c r="S820" t="str">
        <f t="shared" si="66"/>
        <v>plays</v>
      </c>
    </row>
    <row r="821" spans="1:19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62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10">
        <f t="shared" si="63"/>
        <v>41237.25</v>
      </c>
      <c r="N821" s="10">
        <f t="shared" si="64"/>
        <v>41252.25</v>
      </c>
      <c r="O821" t="b">
        <v>1</v>
      </c>
      <c r="P821" t="b">
        <v>0</v>
      </c>
      <c r="Q821" t="s">
        <v>89</v>
      </c>
      <c r="R821" t="str">
        <f t="shared" si="65"/>
        <v>games</v>
      </c>
      <c r="S821" t="str">
        <f t="shared" si="66"/>
        <v>video games</v>
      </c>
    </row>
    <row r="822" spans="1:19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62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10">
        <f t="shared" si="63"/>
        <v>43310.208333333328</v>
      </c>
      <c r="N822" s="10">
        <f t="shared" si="64"/>
        <v>43323.208333333328</v>
      </c>
      <c r="O822" t="b">
        <v>0</v>
      </c>
      <c r="P822" t="b">
        <v>1</v>
      </c>
      <c r="Q822" t="s">
        <v>23</v>
      </c>
      <c r="R822" t="str">
        <f t="shared" si="65"/>
        <v>music</v>
      </c>
      <c r="S822" t="str">
        <f t="shared" si="66"/>
        <v>rock</v>
      </c>
    </row>
    <row r="823" spans="1:19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62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10">
        <f t="shared" si="63"/>
        <v>42794.25</v>
      </c>
      <c r="N823" s="10">
        <f t="shared" si="64"/>
        <v>42807.208333333328</v>
      </c>
      <c r="O823" t="b">
        <v>0</v>
      </c>
      <c r="P823" t="b">
        <v>0</v>
      </c>
      <c r="Q823" t="s">
        <v>42</v>
      </c>
      <c r="R823" t="str">
        <f t="shared" si="65"/>
        <v>film &amp; video</v>
      </c>
      <c r="S823" t="str">
        <f t="shared" si="66"/>
        <v>documentary</v>
      </c>
    </row>
    <row r="824" spans="1:19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62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10">
        <f t="shared" si="63"/>
        <v>41698.25</v>
      </c>
      <c r="N824" s="10">
        <f t="shared" si="64"/>
        <v>41715.208333333336</v>
      </c>
      <c r="O824" t="b">
        <v>0</v>
      </c>
      <c r="P824" t="b">
        <v>0</v>
      </c>
      <c r="Q824" t="s">
        <v>23</v>
      </c>
      <c r="R824" t="str">
        <f t="shared" si="65"/>
        <v>music</v>
      </c>
      <c r="S824" t="str">
        <f t="shared" si="66"/>
        <v>rock</v>
      </c>
    </row>
    <row r="825" spans="1:19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62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10">
        <f t="shared" si="63"/>
        <v>41892.208333333336</v>
      </c>
      <c r="N825" s="10">
        <f t="shared" si="64"/>
        <v>41917.208333333336</v>
      </c>
      <c r="O825" t="b">
        <v>1</v>
      </c>
      <c r="P825" t="b">
        <v>1</v>
      </c>
      <c r="Q825" t="s">
        <v>23</v>
      </c>
      <c r="R825" t="str">
        <f t="shared" si="65"/>
        <v>music</v>
      </c>
      <c r="S825" t="str">
        <f t="shared" si="66"/>
        <v>rock</v>
      </c>
    </row>
    <row r="826" spans="1:19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62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10">
        <f t="shared" si="63"/>
        <v>40348.208333333336</v>
      </c>
      <c r="N826" s="10">
        <f t="shared" si="64"/>
        <v>40380.208333333336</v>
      </c>
      <c r="O826" t="b">
        <v>0</v>
      </c>
      <c r="P826" t="b">
        <v>1</v>
      </c>
      <c r="Q826" t="s">
        <v>68</v>
      </c>
      <c r="R826" t="str">
        <f t="shared" si="65"/>
        <v>publishing</v>
      </c>
      <c r="S826" t="str">
        <f t="shared" si="66"/>
        <v>nonfiction</v>
      </c>
    </row>
    <row r="827" spans="1:19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62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10">
        <f t="shared" si="63"/>
        <v>42941.208333333328</v>
      </c>
      <c r="N827" s="10">
        <f t="shared" si="64"/>
        <v>42953.208333333328</v>
      </c>
      <c r="O827" t="b">
        <v>0</v>
      </c>
      <c r="P827" t="b">
        <v>0</v>
      </c>
      <c r="Q827" t="s">
        <v>100</v>
      </c>
      <c r="R827" t="str">
        <f t="shared" si="65"/>
        <v>film &amp; video</v>
      </c>
      <c r="S827" t="str">
        <f t="shared" si="66"/>
        <v>shorts</v>
      </c>
    </row>
    <row r="828" spans="1:19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62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10">
        <f t="shared" si="63"/>
        <v>40525.25</v>
      </c>
      <c r="N828" s="10">
        <f t="shared" si="64"/>
        <v>40553.25</v>
      </c>
      <c r="O828" t="b">
        <v>0</v>
      </c>
      <c r="P828" t="b">
        <v>1</v>
      </c>
      <c r="Q828" t="s">
        <v>33</v>
      </c>
      <c r="R828" t="str">
        <f t="shared" si="65"/>
        <v>theater</v>
      </c>
      <c r="S828" t="str">
        <f t="shared" si="66"/>
        <v>plays</v>
      </c>
    </row>
    <row r="829" spans="1:19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62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10">
        <f t="shared" si="63"/>
        <v>40666.208333333336</v>
      </c>
      <c r="N829" s="10">
        <f t="shared" si="64"/>
        <v>40678.208333333336</v>
      </c>
      <c r="O829" t="b">
        <v>0</v>
      </c>
      <c r="P829" t="b">
        <v>1</v>
      </c>
      <c r="Q829" t="s">
        <v>53</v>
      </c>
      <c r="R829" t="str">
        <f t="shared" si="65"/>
        <v>film &amp; video</v>
      </c>
      <c r="S829" t="str">
        <f t="shared" si="66"/>
        <v>drama</v>
      </c>
    </row>
    <row r="830" spans="1:19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6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10">
        <f t="shared" si="63"/>
        <v>43340.208333333328</v>
      </c>
      <c r="N830" s="10">
        <f t="shared" si="64"/>
        <v>43365.208333333328</v>
      </c>
      <c r="O830" t="b">
        <v>0</v>
      </c>
      <c r="P830" t="b">
        <v>0</v>
      </c>
      <c r="Q830" t="s">
        <v>33</v>
      </c>
      <c r="R830" t="str">
        <f t="shared" si="65"/>
        <v>theater</v>
      </c>
      <c r="S830" t="str">
        <f t="shared" si="66"/>
        <v>plays</v>
      </c>
    </row>
    <row r="831" spans="1:19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62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10">
        <f t="shared" si="63"/>
        <v>42164.208333333328</v>
      </c>
      <c r="N831" s="10">
        <f t="shared" si="64"/>
        <v>42179.208333333328</v>
      </c>
      <c r="O831" t="b">
        <v>0</v>
      </c>
      <c r="P831" t="b">
        <v>0</v>
      </c>
      <c r="Q831" t="s">
        <v>33</v>
      </c>
      <c r="R831" t="str">
        <f t="shared" si="65"/>
        <v>theater</v>
      </c>
      <c r="S831" t="str">
        <f t="shared" si="66"/>
        <v>plays</v>
      </c>
    </row>
    <row r="832" spans="1:19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62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10">
        <f t="shared" si="63"/>
        <v>43103.25</v>
      </c>
      <c r="N832" s="10">
        <f t="shared" si="64"/>
        <v>43162.25</v>
      </c>
      <c r="O832" t="b">
        <v>0</v>
      </c>
      <c r="P832" t="b">
        <v>0</v>
      </c>
      <c r="Q832" t="s">
        <v>33</v>
      </c>
      <c r="R832" t="str">
        <f t="shared" si="65"/>
        <v>theater</v>
      </c>
      <c r="S832" t="str">
        <f t="shared" si="66"/>
        <v>plays</v>
      </c>
    </row>
    <row r="833" spans="1:19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62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10">
        <f t="shared" si="63"/>
        <v>40994.208333333336</v>
      </c>
      <c r="N833" s="10">
        <f t="shared" si="64"/>
        <v>41028.208333333336</v>
      </c>
      <c r="O833" t="b">
        <v>0</v>
      </c>
      <c r="P833" t="b">
        <v>0</v>
      </c>
      <c r="Q833" t="s">
        <v>122</v>
      </c>
      <c r="R833" t="str">
        <f t="shared" si="65"/>
        <v>photography</v>
      </c>
      <c r="S833" t="str">
        <f t="shared" si="66"/>
        <v>photography books</v>
      </c>
    </row>
    <row r="834" spans="1:19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62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10">
        <f t="shared" si="63"/>
        <v>42299.208333333328</v>
      </c>
      <c r="N834" s="10">
        <f t="shared" si="64"/>
        <v>42333.25</v>
      </c>
      <c r="O834" t="b">
        <v>1</v>
      </c>
      <c r="P834" t="b">
        <v>0</v>
      </c>
      <c r="Q834" t="s">
        <v>206</v>
      </c>
      <c r="R834" t="str">
        <f t="shared" si="65"/>
        <v>publishing</v>
      </c>
      <c r="S834" t="str">
        <f t="shared" si="66"/>
        <v>translations</v>
      </c>
    </row>
    <row r="835" spans="1:19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67">SUM(E835/D835)*100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10">
        <f t="shared" ref="M835:M898" si="68">(((K835/60)/60)/24)+DATE(1970,1,1)</f>
        <v>40588.25</v>
      </c>
      <c r="N835" s="10">
        <f t="shared" ref="N835:N898" si="69">(((L835/60)/60)/24)+DATE(1970,1,1)</f>
        <v>40599.25</v>
      </c>
      <c r="O835" t="b">
        <v>0</v>
      </c>
      <c r="P835" t="b">
        <v>0</v>
      </c>
      <c r="Q835" t="s">
        <v>206</v>
      </c>
      <c r="R835" t="str">
        <f t="shared" si="65"/>
        <v>publishing</v>
      </c>
      <c r="S835" t="str">
        <f t="shared" si="66"/>
        <v>translations</v>
      </c>
    </row>
    <row r="836" spans="1:19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67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10">
        <f t="shared" si="68"/>
        <v>41448.208333333336</v>
      </c>
      <c r="N836" s="10">
        <f t="shared" si="69"/>
        <v>41454.208333333336</v>
      </c>
      <c r="O836" t="b">
        <v>0</v>
      </c>
      <c r="P836" t="b">
        <v>0</v>
      </c>
      <c r="Q836" t="s">
        <v>33</v>
      </c>
      <c r="R836" t="str">
        <f t="shared" si="65"/>
        <v>theater</v>
      </c>
      <c r="S836" t="str">
        <f t="shared" si="66"/>
        <v>plays</v>
      </c>
    </row>
    <row r="837" spans="1:19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67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10">
        <f t="shared" si="68"/>
        <v>42063.25</v>
      </c>
      <c r="N837" s="10">
        <f t="shared" si="69"/>
        <v>42069.25</v>
      </c>
      <c r="O837" t="b">
        <v>0</v>
      </c>
      <c r="P837" t="b">
        <v>0</v>
      </c>
      <c r="Q837" t="s">
        <v>28</v>
      </c>
      <c r="R837" t="str">
        <f t="shared" si="65"/>
        <v>technology</v>
      </c>
      <c r="S837" t="str">
        <f t="shared" si="66"/>
        <v>web</v>
      </c>
    </row>
    <row r="838" spans="1:19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67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10">
        <f t="shared" si="68"/>
        <v>40214.25</v>
      </c>
      <c r="N838" s="10">
        <f t="shared" si="69"/>
        <v>40225.25</v>
      </c>
      <c r="O838" t="b">
        <v>0</v>
      </c>
      <c r="P838" t="b">
        <v>0</v>
      </c>
      <c r="Q838" t="s">
        <v>60</v>
      </c>
      <c r="R838" t="str">
        <f t="shared" si="65"/>
        <v>music</v>
      </c>
      <c r="S838" t="str">
        <f t="shared" si="66"/>
        <v>indie rock</v>
      </c>
    </row>
    <row r="839" spans="1:19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67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10">
        <f t="shared" si="68"/>
        <v>40629.208333333336</v>
      </c>
      <c r="N839" s="10">
        <f t="shared" si="69"/>
        <v>40683.208333333336</v>
      </c>
      <c r="O839" t="b">
        <v>0</v>
      </c>
      <c r="P839" t="b">
        <v>0</v>
      </c>
      <c r="Q839" t="s">
        <v>159</v>
      </c>
      <c r="R839" t="str">
        <f t="shared" ref="R839:R902" si="70">LEFT(Q839,SEARCH("/",Q839,1)-1)</f>
        <v>music</v>
      </c>
      <c r="S839" t="str">
        <f t="shared" si="66"/>
        <v>jazz</v>
      </c>
    </row>
    <row r="840" spans="1:19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67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10">
        <f t="shared" si="68"/>
        <v>43370.208333333328</v>
      </c>
      <c r="N840" s="10">
        <f t="shared" si="69"/>
        <v>43379.208333333328</v>
      </c>
      <c r="O840" t="b">
        <v>0</v>
      </c>
      <c r="P840" t="b">
        <v>0</v>
      </c>
      <c r="Q840" t="s">
        <v>33</v>
      </c>
      <c r="R840" t="str">
        <f t="shared" si="70"/>
        <v>theater</v>
      </c>
      <c r="S840" t="str">
        <f t="shared" si="66"/>
        <v>plays</v>
      </c>
    </row>
    <row r="841" spans="1:19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67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10">
        <f t="shared" si="68"/>
        <v>41715.208333333336</v>
      </c>
      <c r="N841" s="10">
        <f t="shared" si="69"/>
        <v>41760.208333333336</v>
      </c>
      <c r="O841" t="b">
        <v>0</v>
      </c>
      <c r="P841" t="b">
        <v>1</v>
      </c>
      <c r="Q841" t="s">
        <v>42</v>
      </c>
      <c r="R841" t="str">
        <f t="shared" si="70"/>
        <v>film &amp; video</v>
      </c>
      <c r="S841" t="str">
        <f t="shared" si="66"/>
        <v>documentary</v>
      </c>
    </row>
    <row r="842" spans="1:19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67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10">
        <f t="shared" si="68"/>
        <v>41836.208333333336</v>
      </c>
      <c r="N842" s="10">
        <f t="shared" si="69"/>
        <v>41838.208333333336</v>
      </c>
      <c r="O842" t="b">
        <v>0</v>
      </c>
      <c r="P842" t="b">
        <v>1</v>
      </c>
      <c r="Q842" t="s">
        <v>33</v>
      </c>
      <c r="R842" t="str">
        <f t="shared" si="70"/>
        <v>theater</v>
      </c>
      <c r="S842" t="str">
        <f t="shared" si="66"/>
        <v>plays</v>
      </c>
    </row>
    <row r="843" spans="1:19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67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10">
        <f t="shared" si="68"/>
        <v>42419.25</v>
      </c>
      <c r="N843" s="10">
        <f t="shared" si="69"/>
        <v>42435.25</v>
      </c>
      <c r="O843" t="b">
        <v>0</v>
      </c>
      <c r="P843" t="b">
        <v>0</v>
      </c>
      <c r="Q843" t="s">
        <v>28</v>
      </c>
      <c r="R843" t="str">
        <f t="shared" si="70"/>
        <v>technology</v>
      </c>
      <c r="S843" t="str">
        <f t="shared" si="66"/>
        <v>web</v>
      </c>
    </row>
    <row r="844" spans="1:19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67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10">
        <f t="shared" si="68"/>
        <v>43266.208333333328</v>
      </c>
      <c r="N844" s="10">
        <f t="shared" si="69"/>
        <v>43269.208333333328</v>
      </c>
      <c r="O844" t="b">
        <v>0</v>
      </c>
      <c r="P844" t="b">
        <v>0</v>
      </c>
      <c r="Q844" t="s">
        <v>65</v>
      </c>
      <c r="R844" t="str">
        <f t="shared" si="70"/>
        <v>technology</v>
      </c>
      <c r="S844" t="str">
        <f t="shared" si="66"/>
        <v>wearables</v>
      </c>
    </row>
    <row r="845" spans="1:19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67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10">
        <f t="shared" si="68"/>
        <v>43338.208333333328</v>
      </c>
      <c r="N845" s="10">
        <f t="shared" si="69"/>
        <v>43344.208333333328</v>
      </c>
      <c r="O845" t="b">
        <v>0</v>
      </c>
      <c r="P845" t="b">
        <v>0</v>
      </c>
      <c r="Q845" t="s">
        <v>122</v>
      </c>
      <c r="R845" t="str">
        <f t="shared" si="70"/>
        <v>photography</v>
      </c>
      <c r="S845" t="str">
        <f t="shared" si="66"/>
        <v>photography books</v>
      </c>
    </row>
    <row r="846" spans="1:19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67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10">
        <f t="shared" si="68"/>
        <v>40930.25</v>
      </c>
      <c r="N846" s="10">
        <f t="shared" si="69"/>
        <v>40933.25</v>
      </c>
      <c r="O846" t="b">
        <v>0</v>
      </c>
      <c r="P846" t="b">
        <v>0</v>
      </c>
      <c r="Q846" t="s">
        <v>42</v>
      </c>
      <c r="R846" t="str">
        <f t="shared" si="70"/>
        <v>film &amp; video</v>
      </c>
      <c r="S846" t="str">
        <f t="shared" si="66"/>
        <v>documentary</v>
      </c>
    </row>
    <row r="847" spans="1:19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67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10">
        <f t="shared" si="68"/>
        <v>43235.208333333328</v>
      </c>
      <c r="N847" s="10">
        <f t="shared" si="69"/>
        <v>43272.208333333328</v>
      </c>
      <c r="O847" t="b">
        <v>0</v>
      </c>
      <c r="P847" t="b">
        <v>0</v>
      </c>
      <c r="Q847" t="s">
        <v>28</v>
      </c>
      <c r="R847" t="str">
        <f t="shared" si="70"/>
        <v>technology</v>
      </c>
      <c r="S847" t="str">
        <f t="shared" si="66"/>
        <v>web</v>
      </c>
    </row>
    <row r="848" spans="1:19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67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10">
        <f t="shared" si="68"/>
        <v>43302.208333333328</v>
      </c>
      <c r="N848" s="10">
        <f t="shared" si="69"/>
        <v>43338.208333333328</v>
      </c>
      <c r="O848" t="b">
        <v>1</v>
      </c>
      <c r="P848" t="b">
        <v>1</v>
      </c>
      <c r="Q848" t="s">
        <v>28</v>
      </c>
      <c r="R848" t="str">
        <f t="shared" si="70"/>
        <v>technology</v>
      </c>
      <c r="S848" t="str">
        <f t="shared" ref="S848:S911" si="71">RIGHT(Q848,LEN(Q848)-SEARCH("/",Q848,2))</f>
        <v>web</v>
      </c>
    </row>
    <row r="849" spans="1:19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67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10">
        <f t="shared" si="68"/>
        <v>43107.25</v>
      </c>
      <c r="N849" s="10">
        <f t="shared" si="69"/>
        <v>43110.25</v>
      </c>
      <c r="O849" t="b">
        <v>0</v>
      </c>
      <c r="P849" t="b">
        <v>0</v>
      </c>
      <c r="Q849" t="s">
        <v>17</v>
      </c>
      <c r="R849" t="str">
        <f t="shared" si="70"/>
        <v>food</v>
      </c>
      <c r="S849" t="str">
        <f t="shared" si="71"/>
        <v>food trucks</v>
      </c>
    </row>
    <row r="850" spans="1:19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67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10">
        <f t="shared" si="68"/>
        <v>40341.208333333336</v>
      </c>
      <c r="N850" s="10">
        <f t="shared" si="69"/>
        <v>40350.208333333336</v>
      </c>
      <c r="O850" t="b">
        <v>0</v>
      </c>
      <c r="P850" t="b">
        <v>0</v>
      </c>
      <c r="Q850" t="s">
        <v>53</v>
      </c>
      <c r="R850" t="str">
        <f t="shared" si="70"/>
        <v>film &amp; video</v>
      </c>
      <c r="S850" t="str">
        <f t="shared" si="71"/>
        <v>drama</v>
      </c>
    </row>
    <row r="851" spans="1:19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67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10">
        <f t="shared" si="68"/>
        <v>40948.25</v>
      </c>
      <c r="N851" s="10">
        <f t="shared" si="69"/>
        <v>40951.25</v>
      </c>
      <c r="O851" t="b">
        <v>0</v>
      </c>
      <c r="P851" t="b">
        <v>1</v>
      </c>
      <c r="Q851" t="s">
        <v>60</v>
      </c>
      <c r="R851" t="str">
        <f t="shared" si="70"/>
        <v>music</v>
      </c>
      <c r="S851" t="str">
        <f t="shared" si="71"/>
        <v>indie rock</v>
      </c>
    </row>
    <row r="852" spans="1:19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67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10">
        <f t="shared" si="68"/>
        <v>40866.25</v>
      </c>
      <c r="N852" s="10">
        <f t="shared" si="69"/>
        <v>40881.25</v>
      </c>
      <c r="O852" t="b">
        <v>1</v>
      </c>
      <c r="P852" t="b">
        <v>0</v>
      </c>
      <c r="Q852" t="s">
        <v>23</v>
      </c>
      <c r="R852" t="str">
        <f t="shared" si="70"/>
        <v>music</v>
      </c>
      <c r="S852" t="str">
        <f t="shared" si="71"/>
        <v>rock</v>
      </c>
    </row>
    <row r="853" spans="1:19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67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10">
        <f t="shared" si="68"/>
        <v>41031.208333333336</v>
      </c>
      <c r="N853" s="10">
        <f t="shared" si="69"/>
        <v>41064.208333333336</v>
      </c>
      <c r="O853" t="b">
        <v>0</v>
      </c>
      <c r="P853" t="b">
        <v>0</v>
      </c>
      <c r="Q853" t="s">
        <v>50</v>
      </c>
      <c r="R853" t="str">
        <f t="shared" si="70"/>
        <v>music</v>
      </c>
      <c r="S853" t="str">
        <f t="shared" si="71"/>
        <v>electric music</v>
      </c>
    </row>
    <row r="854" spans="1:19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67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10">
        <f t="shared" si="68"/>
        <v>40740.208333333336</v>
      </c>
      <c r="N854" s="10">
        <f t="shared" si="69"/>
        <v>40750.208333333336</v>
      </c>
      <c r="O854" t="b">
        <v>0</v>
      </c>
      <c r="P854" t="b">
        <v>1</v>
      </c>
      <c r="Q854" t="s">
        <v>89</v>
      </c>
      <c r="R854" t="str">
        <f t="shared" si="70"/>
        <v>games</v>
      </c>
      <c r="S854" t="str">
        <f t="shared" si="71"/>
        <v>video games</v>
      </c>
    </row>
    <row r="855" spans="1:19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67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10">
        <f t="shared" si="68"/>
        <v>40714.208333333336</v>
      </c>
      <c r="N855" s="10">
        <f t="shared" si="69"/>
        <v>40719.208333333336</v>
      </c>
      <c r="O855" t="b">
        <v>0</v>
      </c>
      <c r="P855" t="b">
        <v>1</v>
      </c>
      <c r="Q855" t="s">
        <v>60</v>
      </c>
      <c r="R855" t="str">
        <f t="shared" si="70"/>
        <v>music</v>
      </c>
      <c r="S855" t="str">
        <f t="shared" si="71"/>
        <v>indie rock</v>
      </c>
    </row>
    <row r="856" spans="1:19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67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10">
        <f t="shared" si="68"/>
        <v>43787.25</v>
      </c>
      <c r="N856" s="10">
        <f t="shared" si="69"/>
        <v>43814.25</v>
      </c>
      <c r="O856" t="b">
        <v>0</v>
      </c>
      <c r="P856" t="b">
        <v>0</v>
      </c>
      <c r="Q856" t="s">
        <v>119</v>
      </c>
      <c r="R856" t="str">
        <f t="shared" si="70"/>
        <v>publishing</v>
      </c>
      <c r="S856" t="str">
        <f t="shared" si="71"/>
        <v>fiction</v>
      </c>
    </row>
    <row r="857" spans="1:19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67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10">
        <f t="shared" si="68"/>
        <v>40712.208333333336</v>
      </c>
      <c r="N857" s="10">
        <f t="shared" si="69"/>
        <v>40743.208333333336</v>
      </c>
      <c r="O857" t="b">
        <v>0</v>
      </c>
      <c r="P857" t="b">
        <v>0</v>
      </c>
      <c r="Q857" t="s">
        <v>33</v>
      </c>
      <c r="R857" t="str">
        <f t="shared" si="70"/>
        <v>theater</v>
      </c>
      <c r="S857" t="str">
        <f t="shared" si="71"/>
        <v>plays</v>
      </c>
    </row>
    <row r="858" spans="1:19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67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10">
        <f t="shared" si="68"/>
        <v>41023.208333333336</v>
      </c>
      <c r="N858" s="10">
        <f t="shared" si="69"/>
        <v>41040.208333333336</v>
      </c>
      <c r="O858" t="b">
        <v>0</v>
      </c>
      <c r="P858" t="b">
        <v>0</v>
      </c>
      <c r="Q858" t="s">
        <v>17</v>
      </c>
      <c r="R858" t="str">
        <f t="shared" si="70"/>
        <v>food</v>
      </c>
      <c r="S858" t="str">
        <f t="shared" si="71"/>
        <v>food trucks</v>
      </c>
    </row>
    <row r="859" spans="1:19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67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10">
        <f t="shared" si="68"/>
        <v>40944.25</v>
      </c>
      <c r="N859" s="10">
        <f t="shared" si="69"/>
        <v>40967.25</v>
      </c>
      <c r="O859" t="b">
        <v>1</v>
      </c>
      <c r="P859" t="b">
        <v>0</v>
      </c>
      <c r="Q859" t="s">
        <v>100</v>
      </c>
      <c r="R859" t="str">
        <f t="shared" si="70"/>
        <v>film &amp; video</v>
      </c>
      <c r="S859" t="str">
        <f t="shared" si="71"/>
        <v>shorts</v>
      </c>
    </row>
    <row r="860" spans="1:19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67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10">
        <f t="shared" si="68"/>
        <v>43211.208333333328</v>
      </c>
      <c r="N860" s="10">
        <f t="shared" si="69"/>
        <v>43218.208333333328</v>
      </c>
      <c r="O860" t="b">
        <v>1</v>
      </c>
      <c r="P860" t="b">
        <v>0</v>
      </c>
      <c r="Q860" t="s">
        <v>17</v>
      </c>
      <c r="R860" t="str">
        <f t="shared" si="70"/>
        <v>food</v>
      </c>
      <c r="S860" t="str">
        <f t="shared" si="71"/>
        <v>food trucks</v>
      </c>
    </row>
    <row r="861" spans="1:19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67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10">
        <f t="shared" si="68"/>
        <v>41334.25</v>
      </c>
      <c r="N861" s="10">
        <f t="shared" si="69"/>
        <v>41352.208333333336</v>
      </c>
      <c r="O861" t="b">
        <v>0</v>
      </c>
      <c r="P861" t="b">
        <v>1</v>
      </c>
      <c r="Q861" t="s">
        <v>33</v>
      </c>
      <c r="R861" t="str">
        <f t="shared" si="70"/>
        <v>theater</v>
      </c>
      <c r="S861" t="str">
        <f t="shared" si="71"/>
        <v>plays</v>
      </c>
    </row>
    <row r="862" spans="1:19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67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10">
        <f t="shared" si="68"/>
        <v>43515.25</v>
      </c>
      <c r="N862" s="10">
        <f t="shared" si="69"/>
        <v>43525.25</v>
      </c>
      <c r="O862" t="b">
        <v>0</v>
      </c>
      <c r="P862" t="b">
        <v>1</v>
      </c>
      <c r="Q862" t="s">
        <v>65</v>
      </c>
      <c r="R862" t="str">
        <f t="shared" si="70"/>
        <v>technology</v>
      </c>
      <c r="S862" t="str">
        <f t="shared" si="71"/>
        <v>wearables</v>
      </c>
    </row>
    <row r="863" spans="1:19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67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10">
        <f t="shared" si="68"/>
        <v>40258.208333333336</v>
      </c>
      <c r="N863" s="10">
        <f t="shared" si="69"/>
        <v>40266.208333333336</v>
      </c>
      <c r="O863" t="b">
        <v>0</v>
      </c>
      <c r="P863" t="b">
        <v>0</v>
      </c>
      <c r="Q863" t="s">
        <v>33</v>
      </c>
      <c r="R863" t="str">
        <f t="shared" si="70"/>
        <v>theater</v>
      </c>
      <c r="S863" t="str">
        <f t="shared" si="71"/>
        <v>plays</v>
      </c>
    </row>
    <row r="864" spans="1:19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67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10">
        <f t="shared" si="68"/>
        <v>40756.208333333336</v>
      </c>
      <c r="N864" s="10">
        <f t="shared" si="69"/>
        <v>40760.208333333336</v>
      </c>
      <c r="O864" t="b">
        <v>0</v>
      </c>
      <c r="P864" t="b">
        <v>0</v>
      </c>
      <c r="Q864" t="s">
        <v>33</v>
      </c>
      <c r="R864" t="str">
        <f t="shared" si="70"/>
        <v>theater</v>
      </c>
      <c r="S864" t="str">
        <f t="shared" si="71"/>
        <v>plays</v>
      </c>
    </row>
    <row r="865" spans="1:19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67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10">
        <f t="shared" si="68"/>
        <v>42172.208333333328</v>
      </c>
      <c r="N865" s="10">
        <f t="shared" si="69"/>
        <v>42195.208333333328</v>
      </c>
      <c r="O865" t="b">
        <v>0</v>
      </c>
      <c r="P865" t="b">
        <v>1</v>
      </c>
      <c r="Q865" t="s">
        <v>269</v>
      </c>
      <c r="R865" t="str">
        <f t="shared" si="70"/>
        <v>film &amp; video</v>
      </c>
      <c r="S865" t="str">
        <f t="shared" si="71"/>
        <v>television</v>
      </c>
    </row>
    <row r="866" spans="1:19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67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10">
        <f t="shared" si="68"/>
        <v>42601.208333333328</v>
      </c>
      <c r="N866" s="10">
        <f t="shared" si="69"/>
        <v>42606.208333333328</v>
      </c>
      <c r="O866" t="b">
        <v>0</v>
      </c>
      <c r="P866" t="b">
        <v>0</v>
      </c>
      <c r="Q866" t="s">
        <v>100</v>
      </c>
      <c r="R866" t="str">
        <f t="shared" si="70"/>
        <v>film &amp; video</v>
      </c>
      <c r="S866" t="str">
        <f t="shared" si="71"/>
        <v>shorts</v>
      </c>
    </row>
    <row r="867" spans="1:19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67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10">
        <f t="shared" si="68"/>
        <v>41897.208333333336</v>
      </c>
      <c r="N867" s="10">
        <f t="shared" si="69"/>
        <v>41906.208333333336</v>
      </c>
      <c r="O867" t="b">
        <v>0</v>
      </c>
      <c r="P867" t="b">
        <v>0</v>
      </c>
      <c r="Q867" t="s">
        <v>33</v>
      </c>
      <c r="R867" t="str">
        <f t="shared" si="70"/>
        <v>theater</v>
      </c>
      <c r="S867" t="str">
        <f t="shared" si="71"/>
        <v>plays</v>
      </c>
    </row>
    <row r="868" spans="1:19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67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10">
        <f t="shared" si="68"/>
        <v>40671.208333333336</v>
      </c>
      <c r="N868" s="10">
        <f t="shared" si="69"/>
        <v>40672.208333333336</v>
      </c>
      <c r="O868" t="b">
        <v>0</v>
      </c>
      <c r="P868" t="b">
        <v>0</v>
      </c>
      <c r="Q868" t="s">
        <v>122</v>
      </c>
      <c r="R868" t="str">
        <f t="shared" si="70"/>
        <v>photography</v>
      </c>
      <c r="S868" t="str">
        <f t="shared" si="71"/>
        <v>photography books</v>
      </c>
    </row>
    <row r="869" spans="1:19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67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10">
        <f t="shared" si="68"/>
        <v>43382.208333333328</v>
      </c>
      <c r="N869" s="10">
        <f t="shared" si="69"/>
        <v>43388.208333333328</v>
      </c>
      <c r="O869" t="b">
        <v>0</v>
      </c>
      <c r="P869" t="b">
        <v>0</v>
      </c>
      <c r="Q869" t="s">
        <v>17</v>
      </c>
      <c r="R869" t="str">
        <f t="shared" si="70"/>
        <v>food</v>
      </c>
      <c r="S869" t="str">
        <f t="shared" si="71"/>
        <v>food trucks</v>
      </c>
    </row>
    <row r="870" spans="1:19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67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10">
        <f t="shared" si="68"/>
        <v>41559.208333333336</v>
      </c>
      <c r="N870" s="10">
        <f t="shared" si="69"/>
        <v>41570.208333333336</v>
      </c>
      <c r="O870" t="b">
        <v>0</v>
      </c>
      <c r="P870" t="b">
        <v>0</v>
      </c>
      <c r="Q870" t="s">
        <v>33</v>
      </c>
      <c r="R870" t="str">
        <f t="shared" si="70"/>
        <v>theater</v>
      </c>
      <c r="S870" t="str">
        <f t="shared" si="71"/>
        <v>plays</v>
      </c>
    </row>
    <row r="871" spans="1:19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67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10">
        <f t="shared" si="68"/>
        <v>40350.208333333336</v>
      </c>
      <c r="N871" s="10">
        <f t="shared" si="69"/>
        <v>40364.208333333336</v>
      </c>
      <c r="O871" t="b">
        <v>0</v>
      </c>
      <c r="P871" t="b">
        <v>0</v>
      </c>
      <c r="Q871" t="s">
        <v>53</v>
      </c>
      <c r="R871" t="str">
        <f t="shared" si="70"/>
        <v>film &amp; video</v>
      </c>
      <c r="S871" t="str">
        <f t="shared" si="71"/>
        <v>drama</v>
      </c>
    </row>
    <row r="872" spans="1:19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67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10">
        <f t="shared" si="68"/>
        <v>42240.208333333328</v>
      </c>
      <c r="N872" s="10">
        <f t="shared" si="69"/>
        <v>42265.208333333328</v>
      </c>
      <c r="O872" t="b">
        <v>0</v>
      </c>
      <c r="P872" t="b">
        <v>0</v>
      </c>
      <c r="Q872" t="s">
        <v>33</v>
      </c>
      <c r="R872" t="str">
        <f t="shared" si="70"/>
        <v>theater</v>
      </c>
      <c r="S872" t="str">
        <f t="shared" si="71"/>
        <v>plays</v>
      </c>
    </row>
    <row r="873" spans="1:19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67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10">
        <f t="shared" si="68"/>
        <v>43040.208333333328</v>
      </c>
      <c r="N873" s="10">
        <f t="shared" si="69"/>
        <v>43058.25</v>
      </c>
      <c r="O873" t="b">
        <v>0</v>
      </c>
      <c r="P873" t="b">
        <v>1</v>
      </c>
      <c r="Q873" t="s">
        <v>33</v>
      </c>
      <c r="R873" t="str">
        <f t="shared" si="70"/>
        <v>theater</v>
      </c>
      <c r="S873" t="str">
        <f t="shared" si="71"/>
        <v>plays</v>
      </c>
    </row>
    <row r="874" spans="1:19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67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10">
        <f t="shared" si="68"/>
        <v>43346.208333333328</v>
      </c>
      <c r="N874" s="10">
        <f t="shared" si="69"/>
        <v>43351.208333333328</v>
      </c>
      <c r="O874" t="b">
        <v>0</v>
      </c>
      <c r="P874" t="b">
        <v>0</v>
      </c>
      <c r="Q874" t="s">
        <v>474</v>
      </c>
      <c r="R874" t="str">
        <f t="shared" si="70"/>
        <v>film &amp; video</v>
      </c>
      <c r="S874" t="str">
        <f t="shared" si="71"/>
        <v>science fiction</v>
      </c>
    </row>
    <row r="875" spans="1:19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67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10">
        <f t="shared" si="68"/>
        <v>41647.25</v>
      </c>
      <c r="N875" s="10">
        <f t="shared" si="69"/>
        <v>41652.25</v>
      </c>
      <c r="O875" t="b">
        <v>0</v>
      </c>
      <c r="P875" t="b">
        <v>0</v>
      </c>
      <c r="Q875" t="s">
        <v>122</v>
      </c>
      <c r="R875" t="str">
        <f t="shared" si="70"/>
        <v>photography</v>
      </c>
      <c r="S875" t="str">
        <f t="shared" si="71"/>
        <v>photography books</v>
      </c>
    </row>
    <row r="876" spans="1:19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67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10">
        <f t="shared" si="68"/>
        <v>40291.208333333336</v>
      </c>
      <c r="N876" s="10">
        <f t="shared" si="69"/>
        <v>40329.208333333336</v>
      </c>
      <c r="O876" t="b">
        <v>0</v>
      </c>
      <c r="P876" t="b">
        <v>1</v>
      </c>
      <c r="Q876" t="s">
        <v>122</v>
      </c>
      <c r="R876" t="str">
        <f t="shared" si="70"/>
        <v>photography</v>
      </c>
      <c r="S876" t="str">
        <f t="shared" si="71"/>
        <v>photography books</v>
      </c>
    </row>
    <row r="877" spans="1:19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67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10">
        <f t="shared" si="68"/>
        <v>40556.25</v>
      </c>
      <c r="N877" s="10">
        <f t="shared" si="69"/>
        <v>40557.25</v>
      </c>
      <c r="O877" t="b">
        <v>0</v>
      </c>
      <c r="P877" t="b">
        <v>0</v>
      </c>
      <c r="Q877" t="s">
        <v>23</v>
      </c>
      <c r="R877" t="str">
        <f t="shared" si="70"/>
        <v>music</v>
      </c>
      <c r="S877" t="str">
        <f t="shared" si="71"/>
        <v>rock</v>
      </c>
    </row>
    <row r="878" spans="1:19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67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10">
        <f t="shared" si="68"/>
        <v>43624.208333333328</v>
      </c>
      <c r="N878" s="10">
        <f t="shared" si="69"/>
        <v>43648.208333333328</v>
      </c>
      <c r="O878" t="b">
        <v>0</v>
      </c>
      <c r="P878" t="b">
        <v>0</v>
      </c>
      <c r="Q878" t="s">
        <v>122</v>
      </c>
      <c r="R878" t="str">
        <f t="shared" si="70"/>
        <v>photography</v>
      </c>
      <c r="S878" t="str">
        <f t="shared" si="71"/>
        <v>photography books</v>
      </c>
    </row>
    <row r="879" spans="1:19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67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10">
        <f t="shared" si="68"/>
        <v>42577.208333333328</v>
      </c>
      <c r="N879" s="10">
        <f t="shared" si="69"/>
        <v>42578.208333333328</v>
      </c>
      <c r="O879" t="b">
        <v>0</v>
      </c>
      <c r="P879" t="b">
        <v>0</v>
      </c>
      <c r="Q879" t="s">
        <v>17</v>
      </c>
      <c r="R879" t="str">
        <f t="shared" si="70"/>
        <v>food</v>
      </c>
      <c r="S879" t="str">
        <f t="shared" si="71"/>
        <v>food trucks</v>
      </c>
    </row>
    <row r="880" spans="1:19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67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10">
        <f t="shared" si="68"/>
        <v>43845.25</v>
      </c>
      <c r="N880" s="10">
        <f t="shared" si="69"/>
        <v>43869.25</v>
      </c>
      <c r="O880" t="b">
        <v>0</v>
      </c>
      <c r="P880" t="b">
        <v>0</v>
      </c>
      <c r="Q880" t="s">
        <v>148</v>
      </c>
      <c r="R880" t="str">
        <f t="shared" si="70"/>
        <v>music</v>
      </c>
      <c r="S880" t="str">
        <f t="shared" si="71"/>
        <v>metal</v>
      </c>
    </row>
    <row r="881" spans="1:19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67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10">
        <f t="shared" si="68"/>
        <v>42788.25</v>
      </c>
      <c r="N881" s="10">
        <f t="shared" si="69"/>
        <v>42797.25</v>
      </c>
      <c r="O881" t="b">
        <v>0</v>
      </c>
      <c r="P881" t="b">
        <v>0</v>
      </c>
      <c r="Q881" t="s">
        <v>68</v>
      </c>
      <c r="R881" t="str">
        <f t="shared" si="70"/>
        <v>publishing</v>
      </c>
      <c r="S881" t="str">
        <f t="shared" si="71"/>
        <v>nonfiction</v>
      </c>
    </row>
    <row r="882" spans="1:19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67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10">
        <f t="shared" si="68"/>
        <v>43667.208333333328</v>
      </c>
      <c r="N882" s="10">
        <f t="shared" si="69"/>
        <v>43669.208333333328</v>
      </c>
      <c r="O882" t="b">
        <v>0</v>
      </c>
      <c r="P882" t="b">
        <v>0</v>
      </c>
      <c r="Q882" t="s">
        <v>50</v>
      </c>
      <c r="R882" t="str">
        <f t="shared" si="70"/>
        <v>music</v>
      </c>
      <c r="S882" t="str">
        <f t="shared" si="71"/>
        <v>electric music</v>
      </c>
    </row>
    <row r="883" spans="1:19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67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10">
        <f t="shared" si="68"/>
        <v>42194.208333333328</v>
      </c>
      <c r="N883" s="10">
        <f t="shared" si="69"/>
        <v>42223.208333333328</v>
      </c>
      <c r="O883" t="b">
        <v>0</v>
      </c>
      <c r="P883" t="b">
        <v>1</v>
      </c>
      <c r="Q883" t="s">
        <v>33</v>
      </c>
      <c r="R883" t="str">
        <f t="shared" si="70"/>
        <v>theater</v>
      </c>
      <c r="S883" t="str">
        <f t="shared" si="71"/>
        <v>plays</v>
      </c>
    </row>
    <row r="884" spans="1:19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67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10">
        <f t="shared" si="68"/>
        <v>42025.25</v>
      </c>
      <c r="N884" s="10">
        <f t="shared" si="69"/>
        <v>42029.25</v>
      </c>
      <c r="O884" t="b">
        <v>0</v>
      </c>
      <c r="P884" t="b">
        <v>0</v>
      </c>
      <c r="Q884" t="s">
        <v>33</v>
      </c>
      <c r="R884" t="str">
        <f t="shared" si="70"/>
        <v>theater</v>
      </c>
      <c r="S884" t="str">
        <f t="shared" si="71"/>
        <v>plays</v>
      </c>
    </row>
    <row r="885" spans="1:19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67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10">
        <f t="shared" si="68"/>
        <v>40323.208333333336</v>
      </c>
      <c r="N885" s="10">
        <f t="shared" si="69"/>
        <v>40359.208333333336</v>
      </c>
      <c r="O885" t="b">
        <v>0</v>
      </c>
      <c r="P885" t="b">
        <v>0</v>
      </c>
      <c r="Q885" t="s">
        <v>100</v>
      </c>
      <c r="R885" t="str">
        <f t="shared" si="70"/>
        <v>film &amp; video</v>
      </c>
      <c r="S885" t="str">
        <f t="shared" si="71"/>
        <v>shorts</v>
      </c>
    </row>
    <row r="886" spans="1:19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67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10">
        <f t="shared" si="68"/>
        <v>41763.208333333336</v>
      </c>
      <c r="N886" s="10">
        <f t="shared" si="69"/>
        <v>41765.208333333336</v>
      </c>
      <c r="O886" t="b">
        <v>0</v>
      </c>
      <c r="P886" t="b">
        <v>1</v>
      </c>
      <c r="Q886" t="s">
        <v>33</v>
      </c>
      <c r="R886" t="str">
        <f t="shared" si="70"/>
        <v>theater</v>
      </c>
      <c r="S886" t="str">
        <f t="shared" si="71"/>
        <v>plays</v>
      </c>
    </row>
    <row r="887" spans="1:19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67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10">
        <f t="shared" si="68"/>
        <v>40335.208333333336</v>
      </c>
      <c r="N887" s="10">
        <f t="shared" si="69"/>
        <v>40373.208333333336</v>
      </c>
      <c r="O887" t="b">
        <v>0</v>
      </c>
      <c r="P887" t="b">
        <v>0</v>
      </c>
      <c r="Q887" t="s">
        <v>33</v>
      </c>
      <c r="R887" t="str">
        <f t="shared" si="70"/>
        <v>theater</v>
      </c>
      <c r="S887" t="str">
        <f t="shared" si="71"/>
        <v>plays</v>
      </c>
    </row>
    <row r="888" spans="1:19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67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10">
        <f t="shared" si="68"/>
        <v>40416.208333333336</v>
      </c>
      <c r="N888" s="10">
        <f t="shared" si="69"/>
        <v>40434.208333333336</v>
      </c>
      <c r="O888" t="b">
        <v>0</v>
      </c>
      <c r="P888" t="b">
        <v>0</v>
      </c>
      <c r="Q888" t="s">
        <v>60</v>
      </c>
      <c r="R888" t="str">
        <f t="shared" si="70"/>
        <v>music</v>
      </c>
      <c r="S888" t="str">
        <f t="shared" si="71"/>
        <v>indie rock</v>
      </c>
    </row>
    <row r="889" spans="1:19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67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10">
        <f t="shared" si="68"/>
        <v>42202.208333333328</v>
      </c>
      <c r="N889" s="10">
        <f t="shared" si="69"/>
        <v>42249.208333333328</v>
      </c>
      <c r="O889" t="b">
        <v>0</v>
      </c>
      <c r="P889" t="b">
        <v>1</v>
      </c>
      <c r="Q889" t="s">
        <v>33</v>
      </c>
      <c r="R889" t="str">
        <f t="shared" si="70"/>
        <v>theater</v>
      </c>
      <c r="S889" t="str">
        <f t="shared" si="71"/>
        <v>plays</v>
      </c>
    </row>
    <row r="890" spans="1:19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67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10">
        <f t="shared" si="68"/>
        <v>42836.208333333328</v>
      </c>
      <c r="N890" s="10">
        <f t="shared" si="69"/>
        <v>42855.208333333328</v>
      </c>
      <c r="O890" t="b">
        <v>0</v>
      </c>
      <c r="P890" t="b">
        <v>0</v>
      </c>
      <c r="Q890" t="s">
        <v>33</v>
      </c>
      <c r="R890" t="str">
        <f t="shared" si="70"/>
        <v>theater</v>
      </c>
      <c r="S890" t="str">
        <f t="shared" si="71"/>
        <v>plays</v>
      </c>
    </row>
    <row r="891" spans="1:19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67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10">
        <f t="shared" si="68"/>
        <v>41710.208333333336</v>
      </c>
      <c r="N891" s="10">
        <f t="shared" si="69"/>
        <v>41717.208333333336</v>
      </c>
      <c r="O891" t="b">
        <v>0</v>
      </c>
      <c r="P891" t="b">
        <v>1</v>
      </c>
      <c r="Q891" t="s">
        <v>50</v>
      </c>
      <c r="R891" t="str">
        <f t="shared" si="70"/>
        <v>music</v>
      </c>
      <c r="S891" t="str">
        <f t="shared" si="71"/>
        <v>electric music</v>
      </c>
    </row>
    <row r="892" spans="1:19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67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10">
        <f t="shared" si="68"/>
        <v>43640.208333333328</v>
      </c>
      <c r="N892" s="10">
        <f t="shared" si="69"/>
        <v>43641.208333333328</v>
      </c>
      <c r="O892" t="b">
        <v>0</v>
      </c>
      <c r="P892" t="b">
        <v>0</v>
      </c>
      <c r="Q892" t="s">
        <v>60</v>
      </c>
      <c r="R892" t="str">
        <f t="shared" si="70"/>
        <v>music</v>
      </c>
      <c r="S892" t="str">
        <f t="shared" si="71"/>
        <v>indie rock</v>
      </c>
    </row>
    <row r="893" spans="1:19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67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10">
        <f t="shared" si="68"/>
        <v>40880.25</v>
      </c>
      <c r="N893" s="10">
        <f t="shared" si="69"/>
        <v>40924.25</v>
      </c>
      <c r="O893" t="b">
        <v>0</v>
      </c>
      <c r="P893" t="b">
        <v>0</v>
      </c>
      <c r="Q893" t="s">
        <v>42</v>
      </c>
      <c r="R893" t="str">
        <f t="shared" si="70"/>
        <v>film &amp; video</v>
      </c>
      <c r="S893" t="str">
        <f t="shared" si="71"/>
        <v>documentary</v>
      </c>
    </row>
    <row r="894" spans="1:19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67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10">
        <f t="shared" si="68"/>
        <v>40319.208333333336</v>
      </c>
      <c r="N894" s="10">
        <f t="shared" si="69"/>
        <v>40360.208333333336</v>
      </c>
      <c r="O894" t="b">
        <v>0</v>
      </c>
      <c r="P894" t="b">
        <v>0</v>
      </c>
      <c r="Q894" t="s">
        <v>206</v>
      </c>
      <c r="R894" t="str">
        <f t="shared" si="70"/>
        <v>publishing</v>
      </c>
      <c r="S894" t="str">
        <f t="shared" si="71"/>
        <v>translations</v>
      </c>
    </row>
    <row r="895" spans="1:19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67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10">
        <f t="shared" si="68"/>
        <v>42170.208333333328</v>
      </c>
      <c r="N895" s="10">
        <f t="shared" si="69"/>
        <v>42174.208333333328</v>
      </c>
      <c r="O895" t="b">
        <v>0</v>
      </c>
      <c r="P895" t="b">
        <v>1</v>
      </c>
      <c r="Q895" t="s">
        <v>42</v>
      </c>
      <c r="R895" t="str">
        <f t="shared" si="70"/>
        <v>film &amp; video</v>
      </c>
      <c r="S895" t="str">
        <f t="shared" si="71"/>
        <v>documentary</v>
      </c>
    </row>
    <row r="896" spans="1:19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67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10">
        <f t="shared" si="68"/>
        <v>41466.208333333336</v>
      </c>
      <c r="N896" s="10">
        <f t="shared" si="69"/>
        <v>41496.208333333336</v>
      </c>
      <c r="O896" t="b">
        <v>0</v>
      </c>
      <c r="P896" t="b">
        <v>1</v>
      </c>
      <c r="Q896" t="s">
        <v>269</v>
      </c>
      <c r="R896" t="str">
        <f t="shared" si="70"/>
        <v>film &amp; video</v>
      </c>
      <c r="S896" t="str">
        <f t="shared" si="71"/>
        <v>television</v>
      </c>
    </row>
    <row r="897" spans="1:19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67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10">
        <f t="shared" si="68"/>
        <v>43134.25</v>
      </c>
      <c r="N897" s="10">
        <f t="shared" si="69"/>
        <v>43143.25</v>
      </c>
      <c r="O897" t="b">
        <v>0</v>
      </c>
      <c r="P897" t="b">
        <v>0</v>
      </c>
      <c r="Q897" t="s">
        <v>33</v>
      </c>
      <c r="R897" t="str">
        <f t="shared" si="70"/>
        <v>theater</v>
      </c>
      <c r="S897" t="str">
        <f t="shared" si="71"/>
        <v>plays</v>
      </c>
    </row>
    <row r="898" spans="1:19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67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10">
        <f t="shared" si="68"/>
        <v>40738.208333333336</v>
      </c>
      <c r="N898" s="10">
        <f t="shared" si="69"/>
        <v>40741.208333333336</v>
      </c>
      <c r="O898" t="b">
        <v>0</v>
      </c>
      <c r="P898" t="b">
        <v>1</v>
      </c>
      <c r="Q898" t="s">
        <v>17</v>
      </c>
      <c r="R898" t="str">
        <f t="shared" si="70"/>
        <v>food</v>
      </c>
      <c r="S898" t="str">
        <f t="shared" si="71"/>
        <v>food trucks</v>
      </c>
    </row>
    <row r="899" spans="1:19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72">SUM(E899/D899)*100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10">
        <f t="shared" ref="M899:M962" si="73">(((K899/60)/60)/24)+DATE(1970,1,1)</f>
        <v>43583.208333333328</v>
      </c>
      <c r="N899" s="10">
        <f t="shared" ref="N899:N962" si="74">(((L899/60)/60)/24)+DATE(1970,1,1)</f>
        <v>43585.208333333328</v>
      </c>
      <c r="O899" t="b">
        <v>0</v>
      </c>
      <c r="P899" t="b">
        <v>0</v>
      </c>
      <c r="Q899" t="s">
        <v>33</v>
      </c>
      <c r="R899" t="str">
        <f t="shared" si="70"/>
        <v>theater</v>
      </c>
      <c r="S899" t="str">
        <f t="shared" si="71"/>
        <v>plays</v>
      </c>
    </row>
    <row r="900" spans="1:19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72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10">
        <f t="shared" si="73"/>
        <v>43815.25</v>
      </c>
      <c r="N900" s="10">
        <f t="shared" si="74"/>
        <v>43821.25</v>
      </c>
      <c r="O900" t="b">
        <v>0</v>
      </c>
      <c r="P900" t="b">
        <v>0</v>
      </c>
      <c r="Q900" t="s">
        <v>42</v>
      </c>
      <c r="R900" t="str">
        <f t="shared" si="70"/>
        <v>film &amp; video</v>
      </c>
      <c r="S900" t="str">
        <f t="shared" si="71"/>
        <v>documentary</v>
      </c>
    </row>
    <row r="901" spans="1:19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72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10">
        <f t="shared" si="73"/>
        <v>41554.208333333336</v>
      </c>
      <c r="N901" s="10">
        <f t="shared" si="74"/>
        <v>41572.208333333336</v>
      </c>
      <c r="O901" t="b">
        <v>0</v>
      </c>
      <c r="P901" t="b">
        <v>0</v>
      </c>
      <c r="Q901" t="s">
        <v>159</v>
      </c>
      <c r="R901" t="str">
        <f t="shared" si="70"/>
        <v>music</v>
      </c>
      <c r="S901" t="str">
        <f t="shared" si="71"/>
        <v>jazz</v>
      </c>
    </row>
    <row r="902" spans="1:19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72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10">
        <f t="shared" si="73"/>
        <v>41901.208333333336</v>
      </c>
      <c r="N902" s="10">
        <f t="shared" si="74"/>
        <v>41902.208333333336</v>
      </c>
      <c r="O902" t="b">
        <v>0</v>
      </c>
      <c r="P902" t="b">
        <v>1</v>
      </c>
      <c r="Q902" t="s">
        <v>28</v>
      </c>
      <c r="R902" t="str">
        <f t="shared" si="70"/>
        <v>technology</v>
      </c>
      <c r="S902" t="str">
        <f t="shared" si="71"/>
        <v>web</v>
      </c>
    </row>
    <row r="903" spans="1:19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72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10">
        <f t="shared" si="73"/>
        <v>43298.208333333328</v>
      </c>
      <c r="N903" s="10">
        <f t="shared" si="74"/>
        <v>43331.208333333328</v>
      </c>
      <c r="O903" t="b">
        <v>0</v>
      </c>
      <c r="P903" t="b">
        <v>1</v>
      </c>
      <c r="Q903" t="s">
        <v>23</v>
      </c>
      <c r="R903" t="str">
        <f t="shared" ref="R903:R966" si="75">LEFT(Q903,SEARCH("/",Q903,1)-1)</f>
        <v>music</v>
      </c>
      <c r="S903" t="str">
        <f t="shared" si="71"/>
        <v>rock</v>
      </c>
    </row>
    <row r="904" spans="1:19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72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10">
        <f t="shared" si="73"/>
        <v>42399.25</v>
      </c>
      <c r="N904" s="10">
        <f t="shared" si="74"/>
        <v>42441.25</v>
      </c>
      <c r="O904" t="b">
        <v>0</v>
      </c>
      <c r="P904" t="b">
        <v>0</v>
      </c>
      <c r="Q904" t="s">
        <v>28</v>
      </c>
      <c r="R904" t="str">
        <f t="shared" si="75"/>
        <v>technology</v>
      </c>
      <c r="S904" t="str">
        <f t="shared" si="71"/>
        <v>web</v>
      </c>
    </row>
    <row r="905" spans="1:19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72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10">
        <f t="shared" si="73"/>
        <v>41034.208333333336</v>
      </c>
      <c r="N905" s="10">
        <f t="shared" si="74"/>
        <v>41049.208333333336</v>
      </c>
      <c r="O905" t="b">
        <v>0</v>
      </c>
      <c r="P905" t="b">
        <v>1</v>
      </c>
      <c r="Q905" t="s">
        <v>68</v>
      </c>
      <c r="R905" t="str">
        <f t="shared" si="75"/>
        <v>publishing</v>
      </c>
      <c r="S905" t="str">
        <f t="shared" si="71"/>
        <v>nonfiction</v>
      </c>
    </row>
    <row r="906" spans="1:19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72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10">
        <f t="shared" si="73"/>
        <v>41186.208333333336</v>
      </c>
      <c r="N906" s="10">
        <f t="shared" si="74"/>
        <v>41190.208333333336</v>
      </c>
      <c r="O906" t="b">
        <v>0</v>
      </c>
      <c r="P906" t="b">
        <v>0</v>
      </c>
      <c r="Q906" t="s">
        <v>133</v>
      </c>
      <c r="R906" t="str">
        <f t="shared" si="75"/>
        <v>publishing</v>
      </c>
      <c r="S906" t="str">
        <f t="shared" si="71"/>
        <v>radio &amp; podcasts</v>
      </c>
    </row>
    <row r="907" spans="1:19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72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10">
        <f t="shared" si="73"/>
        <v>41536.208333333336</v>
      </c>
      <c r="N907" s="10">
        <f t="shared" si="74"/>
        <v>41539.208333333336</v>
      </c>
      <c r="O907" t="b">
        <v>0</v>
      </c>
      <c r="P907" t="b">
        <v>0</v>
      </c>
      <c r="Q907" t="s">
        <v>33</v>
      </c>
      <c r="R907" t="str">
        <f t="shared" si="75"/>
        <v>theater</v>
      </c>
      <c r="S907" t="str">
        <f t="shared" si="71"/>
        <v>plays</v>
      </c>
    </row>
    <row r="908" spans="1:19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72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10">
        <f t="shared" si="73"/>
        <v>42868.208333333328</v>
      </c>
      <c r="N908" s="10">
        <f t="shared" si="74"/>
        <v>42904.208333333328</v>
      </c>
      <c r="O908" t="b">
        <v>1</v>
      </c>
      <c r="P908" t="b">
        <v>1</v>
      </c>
      <c r="Q908" t="s">
        <v>42</v>
      </c>
      <c r="R908" t="str">
        <f t="shared" si="75"/>
        <v>film &amp; video</v>
      </c>
      <c r="S908" t="str">
        <f t="shared" si="71"/>
        <v>documentary</v>
      </c>
    </row>
    <row r="909" spans="1:19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72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10">
        <f t="shared" si="73"/>
        <v>40660.208333333336</v>
      </c>
      <c r="N909" s="10">
        <f t="shared" si="74"/>
        <v>40667.208333333336</v>
      </c>
      <c r="O909" t="b">
        <v>0</v>
      </c>
      <c r="P909" t="b">
        <v>0</v>
      </c>
      <c r="Q909" t="s">
        <v>33</v>
      </c>
      <c r="R909" t="str">
        <f t="shared" si="75"/>
        <v>theater</v>
      </c>
      <c r="S909" t="str">
        <f t="shared" si="71"/>
        <v>plays</v>
      </c>
    </row>
    <row r="910" spans="1:19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72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10">
        <f t="shared" si="73"/>
        <v>41031.208333333336</v>
      </c>
      <c r="N910" s="10">
        <f t="shared" si="74"/>
        <v>41042.208333333336</v>
      </c>
      <c r="O910" t="b">
        <v>0</v>
      </c>
      <c r="P910" t="b">
        <v>0</v>
      </c>
      <c r="Q910" t="s">
        <v>89</v>
      </c>
      <c r="R910" t="str">
        <f t="shared" si="75"/>
        <v>games</v>
      </c>
      <c r="S910" t="str">
        <f t="shared" si="71"/>
        <v>video games</v>
      </c>
    </row>
    <row r="911" spans="1:19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72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10">
        <f t="shared" si="73"/>
        <v>43255.208333333328</v>
      </c>
      <c r="N911" s="10">
        <f t="shared" si="74"/>
        <v>43282.208333333328</v>
      </c>
      <c r="O911" t="b">
        <v>0</v>
      </c>
      <c r="P911" t="b">
        <v>1</v>
      </c>
      <c r="Q911" t="s">
        <v>33</v>
      </c>
      <c r="R911" t="str">
        <f t="shared" si="75"/>
        <v>theater</v>
      </c>
      <c r="S911" t="str">
        <f t="shared" si="71"/>
        <v>plays</v>
      </c>
    </row>
    <row r="912" spans="1:19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72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10">
        <f t="shared" si="73"/>
        <v>42026.25</v>
      </c>
      <c r="N912" s="10">
        <f t="shared" si="74"/>
        <v>42027.25</v>
      </c>
      <c r="O912" t="b">
        <v>0</v>
      </c>
      <c r="P912" t="b">
        <v>0</v>
      </c>
      <c r="Q912" t="s">
        <v>33</v>
      </c>
      <c r="R912" t="str">
        <f t="shared" si="75"/>
        <v>theater</v>
      </c>
      <c r="S912" t="str">
        <f t="shared" ref="S912:S975" si="76">RIGHT(Q912,LEN(Q912)-SEARCH("/",Q912,2))</f>
        <v>plays</v>
      </c>
    </row>
    <row r="913" spans="1:19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72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10">
        <f t="shared" si="73"/>
        <v>43717.208333333328</v>
      </c>
      <c r="N913" s="10">
        <f t="shared" si="74"/>
        <v>43719.208333333328</v>
      </c>
      <c r="O913" t="b">
        <v>1</v>
      </c>
      <c r="P913" t="b">
        <v>0</v>
      </c>
      <c r="Q913" t="s">
        <v>28</v>
      </c>
      <c r="R913" t="str">
        <f t="shared" si="75"/>
        <v>technology</v>
      </c>
      <c r="S913" t="str">
        <f t="shared" si="76"/>
        <v>web</v>
      </c>
    </row>
    <row r="914" spans="1:19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72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10">
        <f t="shared" si="73"/>
        <v>41157.208333333336</v>
      </c>
      <c r="N914" s="10">
        <f t="shared" si="74"/>
        <v>41170.208333333336</v>
      </c>
      <c r="O914" t="b">
        <v>1</v>
      </c>
      <c r="P914" t="b">
        <v>0</v>
      </c>
      <c r="Q914" t="s">
        <v>53</v>
      </c>
      <c r="R914" t="str">
        <f t="shared" si="75"/>
        <v>film &amp; video</v>
      </c>
      <c r="S914" t="str">
        <f t="shared" si="76"/>
        <v>drama</v>
      </c>
    </row>
    <row r="915" spans="1:19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72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10">
        <f t="shared" si="73"/>
        <v>43597.208333333328</v>
      </c>
      <c r="N915" s="10">
        <f t="shared" si="74"/>
        <v>43610.208333333328</v>
      </c>
      <c r="O915" t="b">
        <v>0</v>
      </c>
      <c r="P915" t="b">
        <v>0</v>
      </c>
      <c r="Q915" t="s">
        <v>53</v>
      </c>
      <c r="R915" t="str">
        <f t="shared" si="75"/>
        <v>film &amp; video</v>
      </c>
      <c r="S915" t="str">
        <f t="shared" si="76"/>
        <v>drama</v>
      </c>
    </row>
    <row r="916" spans="1:19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72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10">
        <f t="shared" si="73"/>
        <v>41490.208333333336</v>
      </c>
      <c r="N916" s="10">
        <f t="shared" si="74"/>
        <v>41502.208333333336</v>
      </c>
      <c r="O916" t="b">
        <v>0</v>
      </c>
      <c r="P916" t="b">
        <v>0</v>
      </c>
      <c r="Q916" t="s">
        <v>33</v>
      </c>
      <c r="R916" t="str">
        <f t="shared" si="75"/>
        <v>theater</v>
      </c>
      <c r="S916" t="str">
        <f t="shared" si="76"/>
        <v>plays</v>
      </c>
    </row>
    <row r="917" spans="1:19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72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10">
        <f t="shared" si="73"/>
        <v>42976.208333333328</v>
      </c>
      <c r="N917" s="10">
        <f t="shared" si="74"/>
        <v>42985.208333333328</v>
      </c>
      <c r="O917" t="b">
        <v>0</v>
      </c>
      <c r="P917" t="b">
        <v>0</v>
      </c>
      <c r="Q917" t="s">
        <v>269</v>
      </c>
      <c r="R917" t="str">
        <f t="shared" si="75"/>
        <v>film &amp; video</v>
      </c>
      <c r="S917" t="str">
        <f t="shared" si="76"/>
        <v>television</v>
      </c>
    </row>
    <row r="918" spans="1:19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72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10">
        <f t="shared" si="73"/>
        <v>41991.25</v>
      </c>
      <c r="N918" s="10">
        <f t="shared" si="74"/>
        <v>42000.25</v>
      </c>
      <c r="O918" t="b">
        <v>0</v>
      </c>
      <c r="P918" t="b">
        <v>0</v>
      </c>
      <c r="Q918" t="s">
        <v>122</v>
      </c>
      <c r="R918" t="str">
        <f t="shared" si="75"/>
        <v>photography</v>
      </c>
      <c r="S918" t="str">
        <f t="shared" si="76"/>
        <v>photography books</v>
      </c>
    </row>
    <row r="919" spans="1:19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72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10">
        <f t="shared" si="73"/>
        <v>40722.208333333336</v>
      </c>
      <c r="N919" s="10">
        <f t="shared" si="74"/>
        <v>40746.208333333336</v>
      </c>
      <c r="O919" t="b">
        <v>0</v>
      </c>
      <c r="P919" t="b">
        <v>1</v>
      </c>
      <c r="Q919" t="s">
        <v>100</v>
      </c>
      <c r="R919" t="str">
        <f t="shared" si="75"/>
        <v>film &amp; video</v>
      </c>
      <c r="S919" t="str">
        <f t="shared" si="76"/>
        <v>shorts</v>
      </c>
    </row>
    <row r="920" spans="1:19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72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10">
        <f t="shared" si="73"/>
        <v>41117.208333333336</v>
      </c>
      <c r="N920" s="10">
        <f t="shared" si="74"/>
        <v>41128.208333333336</v>
      </c>
      <c r="O920" t="b">
        <v>0</v>
      </c>
      <c r="P920" t="b">
        <v>0</v>
      </c>
      <c r="Q920" t="s">
        <v>133</v>
      </c>
      <c r="R920" t="str">
        <f t="shared" si="75"/>
        <v>publishing</v>
      </c>
      <c r="S920" t="str">
        <f t="shared" si="76"/>
        <v>radio &amp; podcasts</v>
      </c>
    </row>
    <row r="921" spans="1:19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72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10">
        <f t="shared" si="73"/>
        <v>43022.208333333328</v>
      </c>
      <c r="N921" s="10">
        <f t="shared" si="74"/>
        <v>43054.25</v>
      </c>
      <c r="O921" t="b">
        <v>0</v>
      </c>
      <c r="P921" t="b">
        <v>1</v>
      </c>
      <c r="Q921" t="s">
        <v>33</v>
      </c>
      <c r="R921" t="str">
        <f t="shared" si="75"/>
        <v>theater</v>
      </c>
      <c r="S921" t="str">
        <f t="shared" si="76"/>
        <v>plays</v>
      </c>
    </row>
    <row r="922" spans="1:19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72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10">
        <f t="shared" si="73"/>
        <v>43503.25</v>
      </c>
      <c r="N922" s="10">
        <f t="shared" si="74"/>
        <v>43523.25</v>
      </c>
      <c r="O922" t="b">
        <v>1</v>
      </c>
      <c r="P922" t="b">
        <v>0</v>
      </c>
      <c r="Q922" t="s">
        <v>71</v>
      </c>
      <c r="R922" t="str">
        <f t="shared" si="75"/>
        <v>film &amp; video</v>
      </c>
      <c r="S922" t="str">
        <f t="shared" si="76"/>
        <v>animation</v>
      </c>
    </row>
    <row r="923" spans="1:19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72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10">
        <f t="shared" si="73"/>
        <v>40951.25</v>
      </c>
      <c r="N923" s="10">
        <f t="shared" si="74"/>
        <v>40965.25</v>
      </c>
      <c r="O923" t="b">
        <v>0</v>
      </c>
      <c r="P923" t="b">
        <v>0</v>
      </c>
      <c r="Q923" t="s">
        <v>28</v>
      </c>
      <c r="R923" t="str">
        <f t="shared" si="75"/>
        <v>technology</v>
      </c>
      <c r="S923" t="str">
        <f t="shared" si="76"/>
        <v>web</v>
      </c>
    </row>
    <row r="924" spans="1:19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72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10">
        <f t="shared" si="73"/>
        <v>43443.25</v>
      </c>
      <c r="N924" s="10">
        <f t="shared" si="74"/>
        <v>43452.25</v>
      </c>
      <c r="O924" t="b">
        <v>0</v>
      </c>
      <c r="P924" t="b">
        <v>1</v>
      </c>
      <c r="Q924" t="s">
        <v>319</v>
      </c>
      <c r="R924" t="str">
        <f t="shared" si="75"/>
        <v>music</v>
      </c>
      <c r="S924" t="str">
        <f t="shared" si="76"/>
        <v>world music</v>
      </c>
    </row>
    <row r="925" spans="1:19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72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10">
        <f t="shared" si="73"/>
        <v>40373.208333333336</v>
      </c>
      <c r="N925" s="10">
        <f t="shared" si="74"/>
        <v>40374.208333333336</v>
      </c>
      <c r="O925" t="b">
        <v>0</v>
      </c>
      <c r="P925" t="b">
        <v>0</v>
      </c>
      <c r="Q925" t="s">
        <v>33</v>
      </c>
      <c r="R925" t="str">
        <f t="shared" si="75"/>
        <v>theater</v>
      </c>
      <c r="S925" t="str">
        <f t="shared" si="76"/>
        <v>plays</v>
      </c>
    </row>
    <row r="926" spans="1:19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72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10">
        <f t="shared" si="73"/>
        <v>43769.208333333328</v>
      </c>
      <c r="N926" s="10">
        <f t="shared" si="74"/>
        <v>43780.25</v>
      </c>
      <c r="O926" t="b">
        <v>0</v>
      </c>
      <c r="P926" t="b">
        <v>0</v>
      </c>
      <c r="Q926" t="s">
        <v>33</v>
      </c>
      <c r="R926" t="str">
        <f t="shared" si="75"/>
        <v>theater</v>
      </c>
      <c r="S926" t="str">
        <f t="shared" si="76"/>
        <v>plays</v>
      </c>
    </row>
    <row r="927" spans="1:19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72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10">
        <f t="shared" si="73"/>
        <v>43000.208333333328</v>
      </c>
      <c r="N927" s="10">
        <f t="shared" si="74"/>
        <v>43012.208333333328</v>
      </c>
      <c r="O927" t="b">
        <v>0</v>
      </c>
      <c r="P927" t="b">
        <v>0</v>
      </c>
      <c r="Q927" t="s">
        <v>33</v>
      </c>
      <c r="R927" t="str">
        <f t="shared" si="75"/>
        <v>theater</v>
      </c>
      <c r="S927" t="str">
        <f t="shared" si="76"/>
        <v>plays</v>
      </c>
    </row>
    <row r="928" spans="1:19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72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10">
        <f t="shared" si="73"/>
        <v>42502.208333333328</v>
      </c>
      <c r="N928" s="10">
        <f t="shared" si="74"/>
        <v>42506.208333333328</v>
      </c>
      <c r="O928" t="b">
        <v>0</v>
      </c>
      <c r="P928" t="b">
        <v>0</v>
      </c>
      <c r="Q928" t="s">
        <v>17</v>
      </c>
      <c r="R928" t="str">
        <f t="shared" si="75"/>
        <v>food</v>
      </c>
      <c r="S928" t="str">
        <f t="shared" si="76"/>
        <v>food trucks</v>
      </c>
    </row>
    <row r="929" spans="1:19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72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10">
        <f t="shared" si="73"/>
        <v>41102.208333333336</v>
      </c>
      <c r="N929" s="10">
        <f t="shared" si="74"/>
        <v>41131.208333333336</v>
      </c>
      <c r="O929" t="b">
        <v>0</v>
      </c>
      <c r="P929" t="b">
        <v>0</v>
      </c>
      <c r="Q929" t="s">
        <v>33</v>
      </c>
      <c r="R929" t="str">
        <f t="shared" si="75"/>
        <v>theater</v>
      </c>
      <c r="S929" t="str">
        <f t="shared" si="76"/>
        <v>plays</v>
      </c>
    </row>
    <row r="930" spans="1:19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72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10">
        <f t="shared" si="73"/>
        <v>41637.25</v>
      </c>
      <c r="N930" s="10">
        <f t="shared" si="74"/>
        <v>41646.25</v>
      </c>
      <c r="O930" t="b">
        <v>0</v>
      </c>
      <c r="P930" t="b">
        <v>0</v>
      </c>
      <c r="Q930" t="s">
        <v>28</v>
      </c>
      <c r="R930" t="str">
        <f t="shared" si="75"/>
        <v>technology</v>
      </c>
      <c r="S930" t="str">
        <f t="shared" si="76"/>
        <v>web</v>
      </c>
    </row>
    <row r="931" spans="1:19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72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10">
        <f t="shared" si="73"/>
        <v>42858.208333333328</v>
      </c>
      <c r="N931" s="10">
        <f t="shared" si="74"/>
        <v>42872.208333333328</v>
      </c>
      <c r="O931" t="b">
        <v>0</v>
      </c>
      <c r="P931" t="b">
        <v>0</v>
      </c>
      <c r="Q931" t="s">
        <v>33</v>
      </c>
      <c r="R931" t="str">
        <f t="shared" si="75"/>
        <v>theater</v>
      </c>
      <c r="S931" t="str">
        <f t="shared" si="76"/>
        <v>plays</v>
      </c>
    </row>
    <row r="932" spans="1:19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72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10">
        <f t="shared" si="73"/>
        <v>42060.25</v>
      </c>
      <c r="N932" s="10">
        <f t="shared" si="74"/>
        <v>42067.25</v>
      </c>
      <c r="O932" t="b">
        <v>0</v>
      </c>
      <c r="P932" t="b">
        <v>1</v>
      </c>
      <c r="Q932" t="s">
        <v>33</v>
      </c>
      <c r="R932" t="str">
        <f t="shared" si="75"/>
        <v>theater</v>
      </c>
      <c r="S932" t="str">
        <f t="shared" si="76"/>
        <v>plays</v>
      </c>
    </row>
    <row r="933" spans="1:19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72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10">
        <f t="shared" si="73"/>
        <v>41818.208333333336</v>
      </c>
      <c r="N933" s="10">
        <f t="shared" si="74"/>
        <v>41820.208333333336</v>
      </c>
      <c r="O933" t="b">
        <v>0</v>
      </c>
      <c r="P933" t="b">
        <v>1</v>
      </c>
      <c r="Q933" t="s">
        <v>33</v>
      </c>
      <c r="R933" t="str">
        <f t="shared" si="75"/>
        <v>theater</v>
      </c>
      <c r="S933" t="str">
        <f t="shared" si="76"/>
        <v>plays</v>
      </c>
    </row>
    <row r="934" spans="1:19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72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10">
        <f t="shared" si="73"/>
        <v>41709.208333333336</v>
      </c>
      <c r="N934" s="10">
        <f t="shared" si="74"/>
        <v>41712.208333333336</v>
      </c>
      <c r="O934" t="b">
        <v>0</v>
      </c>
      <c r="P934" t="b">
        <v>0</v>
      </c>
      <c r="Q934" t="s">
        <v>23</v>
      </c>
      <c r="R934" t="str">
        <f t="shared" si="75"/>
        <v>music</v>
      </c>
      <c r="S934" t="str">
        <f t="shared" si="76"/>
        <v>rock</v>
      </c>
    </row>
    <row r="935" spans="1:19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72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10">
        <f t="shared" si="73"/>
        <v>41372.208333333336</v>
      </c>
      <c r="N935" s="10">
        <f t="shared" si="74"/>
        <v>41385.208333333336</v>
      </c>
      <c r="O935" t="b">
        <v>0</v>
      </c>
      <c r="P935" t="b">
        <v>0</v>
      </c>
      <c r="Q935" t="s">
        <v>33</v>
      </c>
      <c r="R935" t="str">
        <f t="shared" si="75"/>
        <v>theater</v>
      </c>
      <c r="S935" t="str">
        <f t="shared" si="76"/>
        <v>plays</v>
      </c>
    </row>
    <row r="936" spans="1:19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72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10">
        <f t="shared" si="73"/>
        <v>42422.25</v>
      </c>
      <c r="N936" s="10">
        <f t="shared" si="74"/>
        <v>42428.25</v>
      </c>
      <c r="O936" t="b">
        <v>0</v>
      </c>
      <c r="P936" t="b">
        <v>0</v>
      </c>
      <c r="Q936" t="s">
        <v>33</v>
      </c>
      <c r="R936" t="str">
        <f t="shared" si="75"/>
        <v>theater</v>
      </c>
      <c r="S936" t="str">
        <f t="shared" si="76"/>
        <v>plays</v>
      </c>
    </row>
    <row r="937" spans="1:19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72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10">
        <f t="shared" si="73"/>
        <v>42209.208333333328</v>
      </c>
      <c r="N937" s="10">
        <f t="shared" si="74"/>
        <v>42216.208333333328</v>
      </c>
      <c r="O937" t="b">
        <v>0</v>
      </c>
      <c r="P937" t="b">
        <v>0</v>
      </c>
      <c r="Q937" t="s">
        <v>33</v>
      </c>
      <c r="R937" t="str">
        <f t="shared" si="75"/>
        <v>theater</v>
      </c>
      <c r="S937" t="str">
        <f t="shared" si="76"/>
        <v>plays</v>
      </c>
    </row>
    <row r="938" spans="1:19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72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10">
        <f t="shared" si="73"/>
        <v>43668.208333333328</v>
      </c>
      <c r="N938" s="10">
        <f t="shared" si="74"/>
        <v>43671.208333333328</v>
      </c>
      <c r="O938" t="b">
        <v>1</v>
      </c>
      <c r="P938" t="b">
        <v>0</v>
      </c>
      <c r="Q938" t="s">
        <v>33</v>
      </c>
      <c r="R938" t="str">
        <f t="shared" si="75"/>
        <v>theater</v>
      </c>
      <c r="S938" t="str">
        <f t="shared" si="76"/>
        <v>plays</v>
      </c>
    </row>
    <row r="939" spans="1:19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72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10">
        <f t="shared" si="73"/>
        <v>42334.25</v>
      </c>
      <c r="N939" s="10">
        <f t="shared" si="74"/>
        <v>42343.25</v>
      </c>
      <c r="O939" t="b">
        <v>0</v>
      </c>
      <c r="P939" t="b">
        <v>0</v>
      </c>
      <c r="Q939" t="s">
        <v>42</v>
      </c>
      <c r="R939" t="str">
        <f t="shared" si="75"/>
        <v>film &amp; video</v>
      </c>
      <c r="S939" t="str">
        <f t="shared" si="76"/>
        <v>documentary</v>
      </c>
    </row>
    <row r="940" spans="1:19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72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10">
        <f t="shared" si="73"/>
        <v>43263.208333333328</v>
      </c>
      <c r="N940" s="10">
        <f t="shared" si="74"/>
        <v>43299.208333333328</v>
      </c>
      <c r="O940" t="b">
        <v>0</v>
      </c>
      <c r="P940" t="b">
        <v>1</v>
      </c>
      <c r="Q940" t="s">
        <v>119</v>
      </c>
      <c r="R940" t="str">
        <f t="shared" si="75"/>
        <v>publishing</v>
      </c>
      <c r="S940" t="str">
        <f t="shared" si="76"/>
        <v>fiction</v>
      </c>
    </row>
    <row r="941" spans="1:19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72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10">
        <f t="shared" si="73"/>
        <v>40670.208333333336</v>
      </c>
      <c r="N941" s="10">
        <f t="shared" si="74"/>
        <v>40687.208333333336</v>
      </c>
      <c r="O941" t="b">
        <v>0</v>
      </c>
      <c r="P941" t="b">
        <v>1</v>
      </c>
      <c r="Q941" t="s">
        <v>89</v>
      </c>
      <c r="R941" t="str">
        <f t="shared" si="75"/>
        <v>games</v>
      </c>
      <c r="S941" t="str">
        <f t="shared" si="76"/>
        <v>video games</v>
      </c>
    </row>
    <row r="942" spans="1:19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72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10">
        <f t="shared" si="73"/>
        <v>41244.25</v>
      </c>
      <c r="N942" s="10">
        <f t="shared" si="74"/>
        <v>41266.25</v>
      </c>
      <c r="O942" t="b">
        <v>0</v>
      </c>
      <c r="P942" t="b">
        <v>0</v>
      </c>
      <c r="Q942" t="s">
        <v>28</v>
      </c>
      <c r="R942" t="str">
        <f t="shared" si="75"/>
        <v>technology</v>
      </c>
      <c r="S942" t="str">
        <f t="shared" si="76"/>
        <v>web</v>
      </c>
    </row>
    <row r="943" spans="1:19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72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10">
        <f t="shared" si="73"/>
        <v>40552.25</v>
      </c>
      <c r="N943" s="10">
        <f t="shared" si="74"/>
        <v>40587.25</v>
      </c>
      <c r="O943" t="b">
        <v>1</v>
      </c>
      <c r="P943" t="b">
        <v>0</v>
      </c>
      <c r="Q943" t="s">
        <v>33</v>
      </c>
      <c r="R943" t="str">
        <f t="shared" si="75"/>
        <v>theater</v>
      </c>
      <c r="S943" t="str">
        <f t="shared" si="76"/>
        <v>plays</v>
      </c>
    </row>
    <row r="944" spans="1:19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72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10">
        <f t="shared" si="73"/>
        <v>40568.25</v>
      </c>
      <c r="N944" s="10">
        <f t="shared" si="74"/>
        <v>40571.25</v>
      </c>
      <c r="O944" t="b">
        <v>0</v>
      </c>
      <c r="P944" t="b">
        <v>0</v>
      </c>
      <c r="Q944" t="s">
        <v>33</v>
      </c>
      <c r="R944" t="str">
        <f t="shared" si="75"/>
        <v>theater</v>
      </c>
      <c r="S944" t="str">
        <f t="shared" si="76"/>
        <v>plays</v>
      </c>
    </row>
    <row r="945" spans="1:19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72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10">
        <f t="shared" si="73"/>
        <v>41906.208333333336</v>
      </c>
      <c r="N945" s="10">
        <f t="shared" si="74"/>
        <v>41941.208333333336</v>
      </c>
      <c r="O945" t="b">
        <v>0</v>
      </c>
      <c r="P945" t="b">
        <v>0</v>
      </c>
      <c r="Q945" t="s">
        <v>17</v>
      </c>
      <c r="R945" t="str">
        <f t="shared" si="75"/>
        <v>food</v>
      </c>
      <c r="S945" t="str">
        <f t="shared" si="76"/>
        <v>food trucks</v>
      </c>
    </row>
    <row r="946" spans="1:19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72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10">
        <f t="shared" si="73"/>
        <v>42776.25</v>
      </c>
      <c r="N946" s="10">
        <f t="shared" si="74"/>
        <v>42795.25</v>
      </c>
      <c r="O946" t="b">
        <v>0</v>
      </c>
      <c r="P946" t="b">
        <v>0</v>
      </c>
      <c r="Q946" t="s">
        <v>122</v>
      </c>
      <c r="R946" t="str">
        <f t="shared" si="75"/>
        <v>photography</v>
      </c>
      <c r="S946" t="str">
        <f t="shared" si="76"/>
        <v>photography books</v>
      </c>
    </row>
    <row r="947" spans="1:19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72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10">
        <f t="shared" si="73"/>
        <v>41004.208333333336</v>
      </c>
      <c r="N947" s="10">
        <f t="shared" si="74"/>
        <v>41019.208333333336</v>
      </c>
      <c r="O947" t="b">
        <v>1</v>
      </c>
      <c r="P947" t="b">
        <v>0</v>
      </c>
      <c r="Q947" t="s">
        <v>122</v>
      </c>
      <c r="R947" t="str">
        <f t="shared" si="75"/>
        <v>photography</v>
      </c>
      <c r="S947" t="str">
        <f t="shared" si="76"/>
        <v>photography books</v>
      </c>
    </row>
    <row r="948" spans="1:19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72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10">
        <f t="shared" si="73"/>
        <v>40710.208333333336</v>
      </c>
      <c r="N948" s="10">
        <f t="shared" si="74"/>
        <v>40712.208333333336</v>
      </c>
      <c r="O948" t="b">
        <v>0</v>
      </c>
      <c r="P948" t="b">
        <v>0</v>
      </c>
      <c r="Q948" t="s">
        <v>33</v>
      </c>
      <c r="R948" t="str">
        <f t="shared" si="75"/>
        <v>theater</v>
      </c>
      <c r="S948" t="str">
        <f t="shared" si="76"/>
        <v>plays</v>
      </c>
    </row>
    <row r="949" spans="1:19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72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10">
        <f t="shared" si="73"/>
        <v>41908.208333333336</v>
      </c>
      <c r="N949" s="10">
        <f t="shared" si="74"/>
        <v>41915.208333333336</v>
      </c>
      <c r="O949" t="b">
        <v>0</v>
      </c>
      <c r="P949" t="b">
        <v>0</v>
      </c>
      <c r="Q949" t="s">
        <v>33</v>
      </c>
      <c r="R949" t="str">
        <f t="shared" si="75"/>
        <v>theater</v>
      </c>
      <c r="S949" t="str">
        <f t="shared" si="76"/>
        <v>plays</v>
      </c>
    </row>
    <row r="950" spans="1:19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72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10">
        <f t="shared" si="73"/>
        <v>41985.25</v>
      </c>
      <c r="N950" s="10">
        <f t="shared" si="74"/>
        <v>41995.25</v>
      </c>
      <c r="O950" t="b">
        <v>1</v>
      </c>
      <c r="P950" t="b">
        <v>1</v>
      </c>
      <c r="Q950" t="s">
        <v>42</v>
      </c>
      <c r="R950" t="str">
        <f t="shared" si="75"/>
        <v>film &amp; video</v>
      </c>
      <c r="S950" t="str">
        <f t="shared" si="76"/>
        <v>documentary</v>
      </c>
    </row>
    <row r="951" spans="1:19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72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10">
        <f t="shared" si="73"/>
        <v>42112.208333333328</v>
      </c>
      <c r="N951" s="10">
        <f t="shared" si="74"/>
        <v>42131.208333333328</v>
      </c>
      <c r="O951" t="b">
        <v>0</v>
      </c>
      <c r="P951" t="b">
        <v>0</v>
      </c>
      <c r="Q951" t="s">
        <v>28</v>
      </c>
      <c r="R951" t="str">
        <f t="shared" si="75"/>
        <v>technology</v>
      </c>
      <c r="S951" t="str">
        <f t="shared" si="76"/>
        <v>web</v>
      </c>
    </row>
    <row r="952" spans="1:19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72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10">
        <f t="shared" si="73"/>
        <v>43571.208333333328</v>
      </c>
      <c r="N952" s="10">
        <f t="shared" si="74"/>
        <v>43576.208333333328</v>
      </c>
      <c r="O952" t="b">
        <v>0</v>
      </c>
      <c r="P952" t="b">
        <v>1</v>
      </c>
      <c r="Q952" t="s">
        <v>33</v>
      </c>
      <c r="R952" t="str">
        <f t="shared" si="75"/>
        <v>theater</v>
      </c>
      <c r="S952" t="str">
        <f t="shared" si="76"/>
        <v>plays</v>
      </c>
    </row>
    <row r="953" spans="1:19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72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10">
        <f t="shared" si="73"/>
        <v>42730.25</v>
      </c>
      <c r="N953" s="10">
        <f t="shared" si="74"/>
        <v>42731.25</v>
      </c>
      <c r="O953" t="b">
        <v>0</v>
      </c>
      <c r="P953" t="b">
        <v>1</v>
      </c>
      <c r="Q953" t="s">
        <v>23</v>
      </c>
      <c r="R953" t="str">
        <f t="shared" si="75"/>
        <v>music</v>
      </c>
      <c r="S953" t="str">
        <f t="shared" si="76"/>
        <v>rock</v>
      </c>
    </row>
    <row r="954" spans="1:19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72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10">
        <f t="shared" si="73"/>
        <v>42591.208333333328</v>
      </c>
      <c r="N954" s="10">
        <f t="shared" si="74"/>
        <v>42605.208333333328</v>
      </c>
      <c r="O954" t="b">
        <v>0</v>
      </c>
      <c r="P954" t="b">
        <v>0</v>
      </c>
      <c r="Q954" t="s">
        <v>42</v>
      </c>
      <c r="R954" t="str">
        <f t="shared" si="75"/>
        <v>film &amp; video</v>
      </c>
      <c r="S954" t="str">
        <f t="shared" si="76"/>
        <v>documentary</v>
      </c>
    </row>
    <row r="955" spans="1:19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72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10">
        <f t="shared" si="73"/>
        <v>42358.25</v>
      </c>
      <c r="N955" s="10">
        <f t="shared" si="74"/>
        <v>42394.25</v>
      </c>
      <c r="O955" t="b">
        <v>0</v>
      </c>
      <c r="P955" t="b">
        <v>1</v>
      </c>
      <c r="Q955" t="s">
        <v>474</v>
      </c>
      <c r="R955" t="str">
        <f t="shared" si="75"/>
        <v>film &amp; video</v>
      </c>
      <c r="S955" t="str">
        <f t="shared" si="76"/>
        <v>science fiction</v>
      </c>
    </row>
    <row r="956" spans="1:19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72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10">
        <f t="shared" si="73"/>
        <v>41174.208333333336</v>
      </c>
      <c r="N956" s="10">
        <f t="shared" si="74"/>
        <v>41198.208333333336</v>
      </c>
      <c r="O956" t="b">
        <v>0</v>
      </c>
      <c r="P956" t="b">
        <v>0</v>
      </c>
      <c r="Q956" t="s">
        <v>28</v>
      </c>
      <c r="R956" t="str">
        <f t="shared" si="75"/>
        <v>technology</v>
      </c>
      <c r="S956" t="str">
        <f t="shared" si="76"/>
        <v>web</v>
      </c>
    </row>
    <row r="957" spans="1:19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72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10">
        <f t="shared" si="73"/>
        <v>41238.25</v>
      </c>
      <c r="N957" s="10">
        <f t="shared" si="74"/>
        <v>41240.25</v>
      </c>
      <c r="O957" t="b">
        <v>0</v>
      </c>
      <c r="P957" t="b">
        <v>0</v>
      </c>
      <c r="Q957" t="s">
        <v>33</v>
      </c>
      <c r="R957" t="str">
        <f t="shared" si="75"/>
        <v>theater</v>
      </c>
      <c r="S957" t="str">
        <f t="shared" si="76"/>
        <v>plays</v>
      </c>
    </row>
    <row r="958" spans="1:19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72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10">
        <f t="shared" si="73"/>
        <v>42360.25</v>
      </c>
      <c r="N958" s="10">
        <f t="shared" si="74"/>
        <v>42364.25</v>
      </c>
      <c r="O958" t="b">
        <v>0</v>
      </c>
      <c r="P958" t="b">
        <v>0</v>
      </c>
      <c r="Q958" t="s">
        <v>474</v>
      </c>
      <c r="R958" t="str">
        <f t="shared" si="75"/>
        <v>film &amp; video</v>
      </c>
      <c r="S958" t="str">
        <f t="shared" si="76"/>
        <v>science fiction</v>
      </c>
    </row>
    <row r="959" spans="1:19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72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10">
        <f t="shared" si="73"/>
        <v>40955.25</v>
      </c>
      <c r="N959" s="10">
        <f t="shared" si="74"/>
        <v>40958.25</v>
      </c>
      <c r="O959" t="b">
        <v>0</v>
      </c>
      <c r="P959" t="b">
        <v>0</v>
      </c>
      <c r="Q959" t="s">
        <v>33</v>
      </c>
      <c r="R959" t="str">
        <f t="shared" si="75"/>
        <v>theater</v>
      </c>
      <c r="S959" t="str">
        <f t="shared" si="76"/>
        <v>plays</v>
      </c>
    </row>
    <row r="960" spans="1:19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72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10">
        <f t="shared" si="73"/>
        <v>40350.208333333336</v>
      </c>
      <c r="N960" s="10">
        <f t="shared" si="74"/>
        <v>40372.208333333336</v>
      </c>
      <c r="O960" t="b">
        <v>0</v>
      </c>
      <c r="P960" t="b">
        <v>0</v>
      </c>
      <c r="Q960" t="s">
        <v>71</v>
      </c>
      <c r="R960" t="str">
        <f t="shared" si="75"/>
        <v>film &amp; video</v>
      </c>
      <c r="S960" t="str">
        <f t="shared" si="76"/>
        <v>animation</v>
      </c>
    </row>
    <row r="961" spans="1:19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72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10">
        <f t="shared" si="73"/>
        <v>40357.208333333336</v>
      </c>
      <c r="N961" s="10">
        <f t="shared" si="74"/>
        <v>40385.208333333336</v>
      </c>
      <c r="O961" t="b">
        <v>0</v>
      </c>
      <c r="P961" t="b">
        <v>0</v>
      </c>
      <c r="Q961" t="s">
        <v>206</v>
      </c>
      <c r="R961" t="str">
        <f t="shared" si="75"/>
        <v>publishing</v>
      </c>
      <c r="S961" t="str">
        <f t="shared" si="76"/>
        <v>translations</v>
      </c>
    </row>
    <row r="962" spans="1:19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72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10">
        <f t="shared" si="73"/>
        <v>42408.25</v>
      </c>
      <c r="N962" s="10">
        <f t="shared" si="74"/>
        <v>42445.208333333328</v>
      </c>
      <c r="O962" t="b">
        <v>0</v>
      </c>
      <c r="P962" t="b">
        <v>0</v>
      </c>
      <c r="Q962" t="s">
        <v>28</v>
      </c>
      <c r="R962" t="str">
        <f t="shared" si="75"/>
        <v>technology</v>
      </c>
      <c r="S962" t="str">
        <f t="shared" si="76"/>
        <v>web</v>
      </c>
    </row>
    <row r="963" spans="1:19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77">SUM(E963/D963)*100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10">
        <f t="shared" ref="M963:M1001" si="78">(((K963/60)/60)/24)+DATE(1970,1,1)</f>
        <v>40591.25</v>
      </c>
      <c r="N963" s="10">
        <f t="shared" ref="N963:N1001" si="79">(((L963/60)/60)/24)+DATE(1970,1,1)</f>
        <v>40595.25</v>
      </c>
      <c r="O963" t="b">
        <v>0</v>
      </c>
      <c r="P963" t="b">
        <v>0</v>
      </c>
      <c r="Q963" t="s">
        <v>206</v>
      </c>
      <c r="R963" t="str">
        <f t="shared" si="75"/>
        <v>publishing</v>
      </c>
      <c r="S963" t="str">
        <f t="shared" si="76"/>
        <v>translations</v>
      </c>
    </row>
    <row r="964" spans="1:19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77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10">
        <f t="shared" si="78"/>
        <v>41592.25</v>
      </c>
      <c r="N964" s="10">
        <f t="shared" si="79"/>
        <v>41613.25</v>
      </c>
      <c r="O964" t="b">
        <v>0</v>
      </c>
      <c r="P964" t="b">
        <v>0</v>
      </c>
      <c r="Q964" t="s">
        <v>17</v>
      </c>
      <c r="R964" t="str">
        <f t="shared" si="75"/>
        <v>food</v>
      </c>
      <c r="S964" t="str">
        <f t="shared" si="76"/>
        <v>food trucks</v>
      </c>
    </row>
    <row r="965" spans="1:19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77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10">
        <f t="shared" si="78"/>
        <v>40607.25</v>
      </c>
      <c r="N965" s="10">
        <f t="shared" si="79"/>
        <v>40613.25</v>
      </c>
      <c r="O965" t="b">
        <v>0</v>
      </c>
      <c r="P965" t="b">
        <v>1</v>
      </c>
      <c r="Q965" t="s">
        <v>122</v>
      </c>
      <c r="R965" t="str">
        <f t="shared" si="75"/>
        <v>photography</v>
      </c>
      <c r="S965" t="str">
        <f t="shared" si="76"/>
        <v>photography books</v>
      </c>
    </row>
    <row r="966" spans="1:19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77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10">
        <f t="shared" si="78"/>
        <v>42135.208333333328</v>
      </c>
      <c r="N966" s="10">
        <f t="shared" si="79"/>
        <v>42140.208333333328</v>
      </c>
      <c r="O966" t="b">
        <v>0</v>
      </c>
      <c r="P966" t="b">
        <v>0</v>
      </c>
      <c r="Q966" t="s">
        <v>33</v>
      </c>
      <c r="R966" t="str">
        <f t="shared" si="75"/>
        <v>theater</v>
      </c>
      <c r="S966" t="str">
        <f t="shared" si="76"/>
        <v>plays</v>
      </c>
    </row>
    <row r="967" spans="1:19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77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10">
        <f t="shared" si="78"/>
        <v>40203.25</v>
      </c>
      <c r="N967" s="10">
        <f t="shared" si="79"/>
        <v>40243.25</v>
      </c>
      <c r="O967" t="b">
        <v>0</v>
      </c>
      <c r="P967" t="b">
        <v>0</v>
      </c>
      <c r="Q967" t="s">
        <v>23</v>
      </c>
      <c r="R967" t="str">
        <f t="shared" ref="R967:R1001" si="80">LEFT(Q967,SEARCH("/",Q967,1)-1)</f>
        <v>music</v>
      </c>
      <c r="S967" t="str">
        <f t="shared" si="76"/>
        <v>rock</v>
      </c>
    </row>
    <row r="968" spans="1:19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77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10">
        <f t="shared" si="78"/>
        <v>42901.208333333328</v>
      </c>
      <c r="N968" s="10">
        <f t="shared" si="79"/>
        <v>42903.208333333328</v>
      </c>
      <c r="O968" t="b">
        <v>0</v>
      </c>
      <c r="P968" t="b">
        <v>0</v>
      </c>
      <c r="Q968" t="s">
        <v>33</v>
      </c>
      <c r="R968" t="str">
        <f t="shared" si="80"/>
        <v>theater</v>
      </c>
      <c r="S968" t="str">
        <f t="shared" si="76"/>
        <v>plays</v>
      </c>
    </row>
    <row r="969" spans="1:19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77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10">
        <f t="shared" si="78"/>
        <v>41005.208333333336</v>
      </c>
      <c r="N969" s="10">
        <f t="shared" si="79"/>
        <v>41042.208333333336</v>
      </c>
      <c r="O969" t="b">
        <v>0</v>
      </c>
      <c r="P969" t="b">
        <v>0</v>
      </c>
      <c r="Q969" t="s">
        <v>319</v>
      </c>
      <c r="R969" t="str">
        <f t="shared" si="80"/>
        <v>music</v>
      </c>
      <c r="S969" t="str">
        <f t="shared" si="76"/>
        <v>world music</v>
      </c>
    </row>
    <row r="970" spans="1:19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77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10">
        <f t="shared" si="78"/>
        <v>40544.25</v>
      </c>
      <c r="N970" s="10">
        <f t="shared" si="79"/>
        <v>40559.25</v>
      </c>
      <c r="O970" t="b">
        <v>0</v>
      </c>
      <c r="P970" t="b">
        <v>0</v>
      </c>
      <c r="Q970" t="s">
        <v>17</v>
      </c>
      <c r="R970" t="str">
        <f t="shared" si="80"/>
        <v>food</v>
      </c>
      <c r="S970" t="str">
        <f t="shared" si="76"/>
        <v>food trucks</v>
      </c>
    </row>
    <row r="971" spans="1:19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77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10">
        <f t="shared" si="78"/>
        <v>43821.25</v>
      </c>
      <c r="N971" s="10">
        <f t="shared" si="79"/>
        <v>43828.25</v>
      </c>
      <c r="O971" t="b">
        <v>0</v>
      </c>
      <c r="P971" t="b">
        <v>0</v>
      </c>
      <c r="Q971" t="s">
        <v>33</v>
      </c>
      <c r="R971" t="str">
        <f t="shared" si="80"/>
        <v>theater</v>
      </c>
      <c r="S971" t="str">
        <f t="shared" si="76"/>
        <v>plays</v>
      </c>
    </row>
    <row r="972" spans="1:19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77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10">
        <f t="shared" si="78"/>
        <v>40672.208333333336</v>
      </c>
      <c r="N972" s="10">
        <f t="shared" si="79"/>
        <v>40673.208333333336</v>
      </c>
      <c r="O972" t="b">
        <v>0</v>
      </c>
      <c r="P972" t="b">
        <v>0</v>
      </c>
      <c r="Q972" t="s">
        <v>33</v>
      </c>
      <c r="R972" t="str">
        <f t="shared" si="80"/>
        <v>theater</v>
      </c>
      <c r="S972" t="str">
        <f t="shared" si="76"/>
        <v>plays</v>
      </c>
    </row>
    <row r="973" spans="1:19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77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10">
        <f t="shared" si="78"/>
        <v>41555.208333333336</v>
      </c>
      <c r="N973" s="10">
        <f t="shared" si="79"/>
        <v>41561.208333333336</v>
      </c>
      <c r="O973" t="b">
        <v>0</v>
      </c>
      <c r="P973" t="b">
        <v>0</v>
      </c>
      <c r="Q973" t="s">
        <v>269</v>
      </c>
      <c r="R973" t="str">
        <f t="shared" si="80"/>
        <v>film &amp; video</v>
      </c>
      <c r="S973" t="str">
        <f t="shared" si="76"/>
        <v>television</v>
      </c>
    </row>
    <row r="974" spans="1:19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77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10">
        <f t="shared" si="78"/>
        <v>41792.208333333336</v>
      </c>
      <c r="N974" s="10">
        <f t="shared" si="79"/>
        <v>41801.208333333336</v>
      </c>
      <c r="O974" t="b">
        <v>0</v>
      </c>
      <c r="P974" t="b">
        <v>1</v>
      </c>
      <c r="Q974" t="s">
        <v>28</v>
      </c>
      <c r="R974" t="str">
        <f t="shared" si="80"/>
        <v>technology</v>
      </c>
      <c r="S974" t="str">
        <f t="shared" si="76"/>
        <v>web</v>
      </c>
    </row>
    <row r="975" spans="1:19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77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10">
        <f t="shared" si="78"/>
        <v>40522.25</v>
      </c>
      <c r="N975" s="10">
        <f t="shared" si="79"/>
        <v>40524.25</v>
      </c>
      <c r="O975" t="b">
        <v>0</v>
      </c>
      <c r="P975" t="b">
        <v>1</v>
      </c>
      <c r="Q975" t="s">
        <v>33</v>
      </c>
      <c r="R975" t="str">
        <f t="shared" si="80"/>
        <v>theater</v>
      </c>
      <c r="S975" t="str">
        <f t="shared" si="76"/>
        <v>plays</v>
      </c>
    </row>
    <row r="976" spans="1:19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77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10">
        <f t="shared" si="78"/>
        <v>41412.208333333336</v>
      </c>
      <c r="N976" s="10">
        <f t="shared" si="79"/>
        <v>41413.208333333336</v>
      </c>
      <c r="O976" t="b">
        <v>0</v>
      </c>
      <c r="P976" t="b">
        <v>0</v>
      </c>
      <c r="Q976" t="s">
        <v>60</v>
      </c>
      <c r="R976" t="str">
        <f t="shared" si="80"/>
        <v>music</v>
      </c>
      <c r="S976" t="str">
        <f t="shared" ref="S976:S1001" si="81">RIGHT(Q976,LEN(Q976)-SEARCH("/",Q976,2))</f>
        <v>indie rock</v>
      </c>
    </row>
    <row r="977" spans="1:19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77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10">
        <f t="shared" si="78"/>
        <v>42337.25</v>
      </c>
      <c r="N977" s="10">
        <f t="shared" si="79"/>
        <v>42376.25</v>
      </c>
      <c r="O977" t="b">
        <v>0</v>
      </c>
      <c r="P977" t="b">
        <v>1</v>
      </c>
      <c r="Q977" t="s">
        <v>33</v>
      </c>
      <c r="R977" t="str">
        <f t="shared" si="80"/>
        <v>theater</v>
      </c>
      <c r="S977" t="str">
        <f t="shared" si="81"/>
        <v>plays</v>
      </c>
    </row>
    <row r="978" spans="1:19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77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10">
        <f t="shared" si="78"/>
        <v>40571.25</v>
      </c>
      <c r="N978" s="10">
        <f t="shared" si="79"/>
        <v>40577.25</v>
      </c>
      <c r="O978" t="b">
        <v>0</v>
      </c>
      <c r="P978" t="b">
        <v>1</v>
      </c>
      <c r="Q978" t="s">
        <v>33</v>
      </c>
      <c r="R978" t="str">
        <f t="shared" si="80"/>
        <v>theater</v>
      </c>
      <c r="S978" t="str">
        <f t="shared" si="81"/>
        <v>plays</v>
      </c>
    </row>
    <row r="979" spans="1:19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77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10">
        <f t="shared" si="78"/>
        <v>43138.25</v>
      </c>
      <c r="N979" s="10">
        <f t="shared" si="79"/>
        <v>43170.25</v>
      </c>
      <c r="O979" t="b">
        <v>0</v>
      </c>
      <c r="P979" t="b">
        <v>0</v>
      </c>
      <c r="Q979" t="s">
        <v>17</v>
      </c>
      <c r="R979" t="str">
        <f t="shared" si="80"/>
        <v>food</v>
      </c>
      <c r="S979" t="str">
        <f t="shared" si="81"/>
        <v>food trucks</v>
      </c>
    </row>
    <row r="980" spans="1:19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77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10">
        <f t="shared" si="78"/>
        <v>42686.25</v>
      </c>
      <c r="N980" s="10">
        <f t="shared" si="79"/>
        <v>42708.25</v>
      </c>
      <c r="O980" t="b">
        <v>0</v>
      </c>
      <c r="P980" t="b">
        <v>0</v>
      </c>
      <c r="Q980" t="s">
        <v>89</v>
      </c>
      <c r="R980" t="str">
        <f t="shared" si="80"/>
        <v>games</v>
      </c>
      <c r="S980" t="str">
        <f t="shared" si="81"/>
        <v>video games</v>
      </c>
    </row>
    <row r="981" spans="1:19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77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10">
        <f t="shared" si="78"/>
        <v>42078.208333333328</v>
      </c>
      <c r="N981" s="10">
        <f t="shared" si="79"/>
        <v>42084.208333333328</v>
      </c>
      <c r="O981" t="b">
        <v>0</v>
      </c>
      <c r="P981" t="b">
        <v>0</v>
      </c>
      <c r="Q981" t="s">
        <v>33</v>
      </c>
      <c r="R981" t="str">
        <f t="shared" si="80"/>
        <v>theater</v>
      </c>
      <c r="S981" t="str">
        <f t="shared" si="81"/>
        <v>plays</v>
      </c>
    </row>
    <row r="982" spans="1:19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77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10">
        <f t="shared" si="78"/>
        <v>42307.208333333328</v>
      </c>
      <c r="N982" s="10">
        <f t="shared" si="79"/>
        <v>42312.25</v>
      </c>
      <c r="O982" t="b">
        <v>1</v>
      </c>
      <c r="P982" t="b">
        <v>0</v>
      </c>
      <c r="Q982" t="s">
        <v>68</v>
      </c>
      <c r="R982" t="str">
        <f t="shared" si="80"/>
        <v>publishing</v>
      </c>
      <c r="S982" t="str">
        <f t="shared" si="81"/>
        <v>nonfiction</v>
      </c>
    </row>
    <row r="983" spans="1:19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77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10">
        <f t="shared" si="78"/>
        <v>43094.25</v>
      </c>
      <c r="N983" s="10">
        <f t="shared" si="79"/>
        <v>43127.25</v>
      </c>
      <c r="O983" t="b">
        <v>0</v>
      </c>
      <c r="P983" t="b">
        <v>0</v>
      </c>
      <c r="Q983" t="s">
        <v>28</v>
      </c>
      <c r="R983" t="str">
        <f t="shared" si="80"/>
        <v>technology</v>
      </c>
      <c r="S983" t="str">
        <f t="shared" si="81"/>
        <v>web</v>
      </c>
    </row>
    <row r="984" spans="1:19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77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10">
        <f t="shared" si="78"/>
        <v>40743.208333333336</v>
      </c>
      <c r="N984" s="10">
        <f t="shared" si="79"/>
        <v>40745.208333333336</v>
      </c>
      <c r="O984" t="b">
        <v>0</v>
      </c>
      <c r="P984" t="b">
        <v>1</v>
      </c>
      <c r="Q984" t="s">
        <v>42</v>
      </c>
      <c r="R984" t="str">
        <f t="shared" si="80"/>
        <v>film &amp; video</v>
      </c>
      <c r="S984" t="str">
        <f t="shared" si="81"/>
        <v>documentary</v>
      </c>
    </row>
    <row r="985" spans="1:19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77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10">
        <f t="shared" si="78"/>
        <v>43681.208333333328</v>
      </c>
      <c r="N985" s="10">
        <f t="shared" si="79"/>
        <v>43696.208333333328</v>
      </c>
      <c r="O985" t="b">
        <v>0</v>
      </c>
      <c r="P985" t="b">
        <v>0</v>
      </c>
      <c r="Q985" t="s">
        <v>42</v>
      </c>
      <c r="R985" t="str">
        <f t="shared" si="80"/>
        <v>film &amp; video</v>
      </c>
      <c r="S985" t="str">
        <f t="shared" si="81"/>
        <v>documentary</v>
      </c>
    </row>
    <row r="986" spans="1:19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77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10">
        <f t="shared" si="78"/>
        <v>43716.208333333328</v>
      </c>
      <c r="N986" s="10">
        <f t="shared" si="79"/>
        <v>43742.208333333328</v>
      </c>
      <c r="O986" t="b">
        <v>0</v>
      </c>
      <c r="P986" t="b">
        <v>0</v>
      </c>
      <c r="Q986" t="s">
        <v>33</v>
      </c>
      <c r="R986" t="str">
        <f t="shared" si="80"/>
        <v>theater</v>
      </c>
      <c r="S986" t="str">
        <f t="shared" si="81"/>
        <v>plays</v>
      </c>
    </row>
    <row r="987" spans="1:19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77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10">
        <f t="shared" si="78"/>
        <v>41614.25</v>
      </c>
      <c r="N987" s="10">
        <f t="shared" si="79"/>
        <v>41640.25</v>
      </c>
      <c r="O987" t="b">
        <v>0</v>
      </c>
      <c r="P987" t="b">
        <v>1</v>
      </c>
      <c r="Q987" t="s">
        <v>23</v>
      </c>
      <c r="R987" t="str">
        <f t="shared" si="80"/>
        <v>music</v>
      </c>
      <c r="S987" t="str">
        <f t="shared" si="81"/>
        <v>rock</v>
      </c>
    </row>
    <row r="988" spans="1:19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77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10">
        <f t="shared" si="78"/>
        <v>40638.208333333336</v>
      </c>
      <c r="N988" s="10">
        <f t="shared" si="79"/>
        <v>40652.208333333336</v>
      </c>
      <c r="O988" t="b">
        <v>0</v>
      </c>
      <c r="P988" t="b">
        <v>0</v>
      </c>
      <c r="Q988" t="s">
        <v>23</v>
      </c>
      <c r="R988" t="str">
        <f t="shared" si="80"/>
        <v>music</v>
      </c>
      <c r="S988" t="str">
        <f t="shared" si="81"/>
        <v>rock</v>
      </c>
    </row>
    <row r="989" spans="1:19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77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10">
        <f t="shared" si="78"/>
        <v>42852.208333333328</v>
      </c>
      <c r="N989" s="10">
        <f t="shared" si="79"/>
        <v>42866.208333333328</v>
      </c>
      <c r="O989" t="b">
        <v>0</v>
      </c>
      <c r="P989" t="b">
        <v>0</v>
      </c>
      <c r="Q989" t="s">
        <v>42</v>
      </c>
      <c r="R989" t="str">
        <f t="shared" si="80"/>
        <v>film &amp; video</v>
      </c>
      <c r="S989" t="str">
        <f t="shared" si="81"/>
        <v>documentary</v>
      </c>
    </row>
    <row r="990" spans="1:19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77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10">
        <f t="shared" si="78"/>
        <v>42686.25</v>
      </c>
      <c r="N990" s="10">
        <f t="shared" si="79"/>
        <v>42707.25</v>
      </c>
      <c r="O990" t="b">
        <v>0</v>
      </c>
      <c r="P990" t="b">
        <v>0</v>
      </c>
      <c r="Q990" t="s">
        <v>133</v>
      </c>
      <c r="R990" t="str">
        <f t="shared" si="80"/>
        <v>publishing</v>
      </c>
      <c r="S990" t="str">
        <f t="shared" si="81"/>
        <v>radio &amp; podcasts</v>
      </c>
    </row>
    <row r="991" spans="1:19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77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10">
        <f t="shared" si="78"/>
        <v>43571.208333333328</v>
      </c>
      <c r="N991" s="10">
        <f t="shared" si="79"/>
        <v>43576.208333333328</v>
      </c>
      <c r="O991" t="b">
        <v>0</v>
      </c>
      <c r="P991" t="b">
        <v>0</v>
      </c>
      <c r="Q991" t="s">
        <v>206</v>
      </c>
      <c r="R991" t="str">
        <f t="shared" si="80"/>
        <v>publishing</v>
      </c>
      <c r="S991" t="str">
        <f t="shared" si="81"/>
        <v>translations</v>
      </c>
    </row>
    <row r="992" spans="1:19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77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10">
        <f t="shared" si="78"/>
        <v>42432.25</v>
      </c>
      <c r="N992" s="10">
        <f t="shared" si="79"/>
        <v>42454.208333333328</v>
      </c>
      <c r="O992" t="b">
        <v>0</v>
      </c>
      <c r="P992" t="b">
        <v>1</v>
      </c>
      <c r="Q992" t="s">
        <v>53</v>
      </c>
      <c r="R992" t="str">
        <f t="shared" si="80"/>
        <v>film &amp; video</v>
      </c>
      <c r="S992" t="str">
        <f t="shared" si="81"/>
        <v>drama</v>
      </c>
    </row>
    <row r="993" spans="1:19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77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10">
        <f t="shared" si="78"/>
        <v>41907.208333333336</v>
      </c>
      <c r="N993" s="10">
        <f t="shared" si="79"/>
        <v>41911.208333333336</v>
      </c>
      <c r="O993" t="b">
        <v>0</v>
      </c>
      <c r="P993" t="b">
        <v>1</v>
      </c>
      <c r="Q993" t="s">
        <v>23</v>
      </c>
      <c r="R993" t="str">
        <f t="shared" si="80"/>
        <v>music</v>
      </c>
      <c r="S993" t="str">
        <f t="shared" si="81"/>
        <v>rock</v>
      </c>
    </row>
    <row r="994" spans="1:19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77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10">
        <f t="shared" si="78"/>
        <v>43227.208333333328</v>
      </c>
      <c r="N994" s="10">
        <f t="shared" si="79"/>
        <v>43241.208333333328</v>
      </c>
      <c r="O994" t="b">
        <v>0</v>
      </c>
      <c r="P994" t="b">
        <v>1</v>
      </c>
      <c r="Q994" t="s">
        <v>53</v>
      </c>
      <c r="R994" t="str">
        <f t="shared" si="80"/>
        <v>film &amp; video</v>
      </c>
      <c r="S994" t="str">
        <f t="shared" si="81"/>
        <v>drama</v>
      </c>
    </row>
    <row r="995" spans="1:19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77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10">
        <f t="shared" si="78"/>
        <v>42362.25</v>
      </c>
      <c r="N995" s="10">
        <f t="shared" si="79"/>
        <v>42379.25</v>
      </c>
      <c r="O995" t="b">
        <v>0</v>
      </c>
      <c r="P995" t="b">
        <v>1</v>
      </c>
      <c r="Q995" t="s">
        <v>122</v>
      </c>
      <c r="R995" t="str">
        <f t="shared" si="80"/>
        <v>photography</v>
      </c>
      <c r="S995" t="str">
        <f t="shared" si="81"/>
        <v>photography books</v>
      </c>
    </row>
    <row r="996" spans="1:19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77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10">
        <f t="shared" si="78"/>
        <v>41929.208333333336</v>
      </c>
      <c r="N996" s="10">
        <f t="shared" si="79"/>
        <v>41935.208333333336</v>
      </c>
      <c r="O996" t="b">
        <v>0</v>
      </c>
      <c r="P996" t="b">
        <v>1</v>
      </c>
      <c r="Q996" t="s">
        <v>206</v>
      </c>
      <c r="R996" t="str">
        <f t="shared" si="80"/>
        <v>publishing</v>
      </c>
      <c r="S996" t="str">
        <f t="shared" si="81"/>
        <v>translations</v>
      </c>
    </row>
    <row r="997" spans="1:19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77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10">
        <f t="shared" si="78"/>
        <v>43408.208333333328</v>
      </c>
      <c r="N997" s="10">
        <f t="shared" si="79"/>
        <v>43437.25</v>
      </c>
      <c r="O997" t="b">
        <v>0</v>
      </c>
      <c r="P997" t="b">
        <v>1</v>
      </c>
      <c r="Q997" t="s">
        <v>17</v>
      </c>
      <c r="R997" t="str">
        <f t="shared" si="80"/>
        <v>food</v>
      </c>
      <c r="S997" t="str">
        <f t="shared" si="81"/>
        <v>food trucks</v>
      </c>
    </row>
    <row r="998" spans="1:19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77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10">
        <f t="shared" si="78"/>
        <v>41276.25</v>
      </c>
      <c r="N998" s="10">
        <f t="shared" si="79"/>
        <v>41306.25</v>
      </c>
      <c r="O998" t="b">
        <v>0</v>
      </c>
      <c r="P998" t="b">
        <v>0</v>
      </c>
      <c r="Q998" t="s">
        <v>33</v>
      </c>
      <c r="R998" t="str">
        <f t="shared" si="80"/>
        <v>theater</v>
      </c>
      <c r="S998" t="str">
        <f t="shared" si="81"/>
        <v>plays</v>
      </c>
    </row>
    <row r="999" spans="1:19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77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10">
        <f t="shared" si="78"/>
        <v>41659.25</v>
      </c>
      <c r="N999" s="10">
        <f t="shared" si="79"/>
        <v>41664.25</v>
      </c>
      <c r="O999" t="b">
        <v>0</v>
      </c>
      <c r="P999" t="b">
        <v>0</v>
      </c>
      <c r="Q999" t="s">
        <v>33</v>
      </c>
      <c r="R999" t="str">
        <f t="shared" si="80"/>
        <v>theater</v>
      </c>
      <c r="S999" t="str">
        <f t="shared" si="81"/>
        <v>plays</v>
      </c>
    </row>
    <row r="1000" spans="1:19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77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10">
        <f t="shared" si="78"/>
        <v>40220.25</v>
      </c>
      <c r="N1000" s="10">
        <f t="shared" si="79"/>
        <v>40234.25</v>
      </c>
      <c r="O1000" t="b">
        <v>0</v>
      </c>
      <c r="P1000" t="b">
        <v>1</v>
      </c>
      <c r="Q1000" t="s">
        <v>60</v>
      </c>
      <c r="R1000" t="str">
        <f t="shared" si="80"/>
        <v>music</v>
      </c>
      <c r="S1000" t="str">
        <f t="shared" si="81"/>
        <v>indie rock</v>
      </c>
    </row>
    <row r="1001" spans="1:19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77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10">
        <f t="shared" si="78"/>
        <v>42550.208333333328</v>
      </c>
      <c r="N1001" s="10">
        <f t="shared" si="79"/>
        <v>42557.208333333328</v>
      </c>
      <c r="O1001" t="b">
        <v>0</v>
      </c>
      <c r="P1001" t="b">
        <v>0</v>
      </c>
      <c r="Q1001" t="s">
        <v>17</v>
      </c>
      <c r="R1001" t="str">
        <f t="shared" si="80"/>
        <v>food</v>
      </c>
      <c r="S1001" t="str">
        <f t="shared" si="81"/>
        <v>food trucks</v>
      </c>
    </row>
  </sheetData>
  <autoFilter ref="G1:G1001" xr:uid="{00000000-0001-0000-0000-000000000000}"/>
  <conditionalFormatting sqref="F1:G1048576">
    <cfRule type="containsText" dxfId="15" priority="5" operator="containsText" text="live">
      <formula>NOT(ISERROR(SEARCH("live",F1)))</formula>
    </cfRule>
    <cfRule type="containsText" dxfId="14" priority="6" operator="containsText" text="canceled">
      <formula>NOT(ISERROR(SEARCH("canceled",F1)))</formula>
    </cfRule>
    <cfRule type="containsText" dxfId="13" priority="7" operator="containsText" text="success">
      <formula>NOT(ISERROR(SEARCH("success",F1)))</formula>
    </cfRule>
    <cfRule type="containsText" dxfId="12" priority="8" operator="containsText" text="failed">
      <formula>NOT(ISERROR(SEARCH("failed",F1)))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min"/>
        <cfvo type="percentile" val="50"/>
        <cfvo type="max"/>
        <color rgb="FFFF7128"/>
        <color rgb="FFFFEB84"/>
        <color rgb="FFFFEF9C"/>
      </colorScale>
    </cfRule>
    <cfRule type="colorScale" priority="4">
      <colorScale>
        <cfvo type="min"/>
        <cfvo type="percentile" val="100"/>
        <cfvo type="max"/>
        <color rgb="FFC00000"/>
        <color theme="9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86AD-ACB4-9E4E-B365-5A7A02BBE9AD}">
  <dimension ref="A3:F14"/>
  <sheetViews>
    <sheetView workbookViewId="0">
      <selection activeCell="F25" sqref="F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</cols>
  <sheetData>
    <row r="3" spans="1:6" x14ac:dyDescent="0.2">
      <c r="A3" s="8" t="s">
        <v>2032</v>
      </c>
      <c r="B3" s="8" t="s">
        <v>2034</v>
      </c>
    </row>
    <row r="4" spans="1:6" x14ac:dyDescent="0.2">
      <c r="A4" s="8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9" t="s">
        <v>2061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9" t="s">
        <v>2062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9" t="s">
        <v>2063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9" t="s">
        <v>2064</v>
      </c>
      <c r="B8" s="4"/>
      <c r="C8" s="4"/>
      <c r="D8" s="4"/>
      <c r="E8" s="4">
        <v>4</v>
      </c>
      <c r="F8" s="4">
        <v>4</v>
      </c>
    </row>
    <row r="9" spans="1:6" x14ac:dyDescent="0.2">
      <c r="A9" s="9" t="s">
        <v>2065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9" t="s">
        <v>2066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9" t="s">
        <v>2067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9" t="s">
        <v>2068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9" t="s">
        <v>2069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9" t="s">
        <v>2035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523-D50D-614B-8A00-A15665D83D76}">
  <dimension ref="A1:F30"/>
  <sheetViews>
    <sheetView workbookViewId="0">
      <selection activeCell="B8" sqref="B8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6</v>
      </c>
      <c r="B1" t="s">
        <v>2033</v>
      </c>
    </row>
    <row r="2" spans="1:6" x14ac:dyDescent="0.2">
      <c r="A2" s="8" t="s">
        <v>2030</v>
      </c>
      <c r="B2" t="s">
        <v>2033</v>
      </c>
    </row>
    <row r="4" spans="1:6" x14ac:dyDescent="0.2">
      <c r="A4" s="8" t="s">
        <v>2070</v>
      </c>
      <c r="B4" s="8" t="s">
        <v>2034</v>
      </c>
    </row>
    <row r="5" spans="1:6" x14ac:dyDescent="0.2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9" t="s">
        <v>2037</v>
      </c>
      <c r="B6" s="4">
        <v>1</v>
      </c>
      <c r="C6" s="4">
        <v>10</v>
      </c>
      <c r="D6" s="4">
        <v>2</v>
      </c>
      <c r="E6" s="4">
        <v>21</v>
      </c>
      <c r="F6" s="4">
        <v>34</v>
      </c>
    </row>
    <row r="7" spans="1:6" x14ac:dyDescent="0.2">
      <c r="A7" s="9" t="s">
        <v>2038</v>
      </c>
      <c r="B7" s="4"/>
      <c r="C7" s="4"/>
      <c r="D7" s="4"/>
      <c r="E7" s="4">
        <v>4</v>
      </c>
      <c r="F7" s="4">
        <v>4</v>
      </c>
    </row>
    <row r="8" spans="1:6" x14ac:dyDescent="0.2">
      <c r="A8" s="9" t="s">
        <v>2039</v>
      </c>
      <c r="B8" s="4">
        <v>4</v>
      </c>
      <c r="C8" s="4">
        <v>21</v>
      </c>
      <c r="D8" s="4">
        <v>1</v>
      </c>
      <c r="E8" s="4">
        <v>34</v>
      </c>
      <c r="F8" s="4">
        <v>60</v>
      </c>
    </row>
    <row r="9" spans="1:6" x14ac:dyDescent="0.2">
      <c r="A9" s="9" t="s">
        <v>2040</v>
      </c>
      <c r="B9" s="4">
        <v>2</v>
      </c>
      <c r="C9" s="4">
        <v>12</v>
      </c>
      <c r="D9" s="4">
        <v>1</v>
      </c>
      <c r="E9" s="4">
        <v>22</v>
      </c>
      <c r="F9" s="4">
        <v>37</v>
      </c>
    </row>
    <row r="10" spans="1:6" x14ac:dyDescent="0.2">
      <c r="A10" s="9" t="s">
        <v>2041</v>
      </c>
      <c r="B10" s="4"/>
      <c r="C10" s="4">
        <v>8</v>
      </c>
      <c r="D10" s="4"/>
      <c r="E10" s="4">
        <v>10</v>
      </c>
      <c r="F10" s="4">
        <v>18</v>
      </c>
    </row>
    <row r="11" spans="1:6" x14ac:dyDescent="0.2">
      <c r="A11" s="9" t="s">
        <v>2042</v>
      </c>
      <c r="B11" s="4">
        <v>1</v>
      </c>
      <c r="C11" s="4">
        <v>7</v>
      </c>
      <c r="D11" s="4"/>
      <c r="E11" s="4">
        <v>9</v>
      </c>
      <c r="F11" s="4">
        <v>17</v>
      </c>
    </row>
    <row r="12" spans="1:6" x14ac:dyDescent="0.2">
      <c r="A12" s="9" t="s">
        <v>2043</v>
      </c>
      <c r="B12" s="4">
        <v>4</v>
      </c>
      <c r="C12" s="4">
        <v>20</v>
      </c>
      <c r="D12" s="4"/>
      <c r="E12" s="4">
        <v>22</v>
      </c>
      <c r="F12" s="4">
        <v>46</v>
      </c>
    </row>
    <row r="13" spans="1:6" x14ac:dyDescent="0.2">
      <c r="A13" s="9" t="s">
        <v>2044</v>
      </c>
      <c r="B13" s="4">
        <v>3</v>
      </c>
      <c r="C13" s="4">
        <v>19</v>
      </c>
      <c r="D13" s="4"/>
      <c r="E13" s="4">
        <v>23</v>
      </c>
      <c r="F13" s="4">
        <v>45</v>
      </c>
    </row>
    <row r="14" spans="1:6" x14ac:dyDescent="0.2">
      <c r="A14" s="9" t="s">
        <v>2045</v>
      </c>
      <c r="B14" s="4">
        <v>1</v>
      </c>
      <c r="C14" s="4">
        <v>6</v>
      </c>
      <c r="D14" s="4"/>
      <c r="E14" s="4">
        <v>10</v>
      </c>
      <c r="F14" s="4">
        <v>17</v>
      </c>
    </row>
    <row r="15" spans="1:6" x14ac:dyDescent="0.2">
      <c r="A15" s="9" t="s">
        <v>2046</v>
      </c>
      <c r="B15" s="4"/>
      <c r="C15" s="4">
        <v>3</v>
      </c>
      <c r="D15" s="4"/>
      <c r="E15" s="4">
        <v>4</v>
      </c>
      <c r="F15" s="4">
        <v>7</v>
      </c>
    </row>
    <row r="16" spans="1:6" x14ac:dyDescent="0.2">
      <c r="A16" s="9" t="s">
        <v>2047</v>
      </c>
      <c r="B16" s="4"/>
      <c r="C16" s="4">
        <v>8</v>
      </c>
      <c r="D16" s="4">
        <v>1</v>
      </c>
      <c r="E16" s="4">
        <v>4</v>
      </c>
      <c r="F16" s="4">
        <v>13</v>
      </c>
    </row>
    <row r="17" spans="1:6" x14ac:dyDescent="0.2">
      <c r="A17" s="9" t="s">
        <v>2048</v>
      </c>
      <c r="B17" s="4">
        <v>1</v>
      </c>
      <c r="C17" s="4">
        <v>6</v>
      </c>
      <c r="D17" s="4">
        <v>1</v>
      </c>
      <c r="E17" s="4">
        <v>13</v>
      </c>
      <c r="F17" s="4">
        <v>21</v>
      </c>
    </row>
    <row r="18" spans="1:6" x14ac:dyDescent="0.2">
      <c r="A18" s="9" t="s">
        <v>2049</v>
      </c>
      <c r="B18" s="4">
        <v>4</v>
      </c>
      <c r="C18" s="4">
        <v>11</v>
      </c>
      <c r="D18" s="4">
        <v>1</v>
      </c>
      <c r="E18" s="4">
        <v>26</v>
      </c>
      <c r="F18" s="4">
        <v>42</v>
      </c>
    </row>
    <row r="19" spans="1:6" x14ac:dyDescent="0.2">
      <c r="A19" s="9" t="s">
        <v>2050</v>
      </c>
      <c r="B19" s="4">
        <v>23</v>
      </c>
      <c r="C19" s="4">
        <v>132</v>
      </c>
      <c r="D19" s="4">
        <v>2</v>
      </c>
      <c r="E19" s="4">
        <v>187</v>
      </c>
      <c r="F19" s="4">
        <v>344</v>
      </c>
    </row>
    <row r="20" spans="1:6" x14ac:dyDescent="0.2">
      <c r="A20" s="9" t="s">
        <v>2051</v>
      </c>
      <c r="B20" s="4"/>
      <c r="C20" s="4">
        <v>4</v>
      </c>
      <c r="D20" s="4"/>
      <c r="E20" s="4">
        <v>4</v>
      </c>
      <c r="F20" s="4">
        <v>8</v>
      </c>
    </row>
    <row r="21" spans="1:6" x14ac:dyDescent="0.2">
      <c r="A21" s="9" t="s">
        <v>2052</v>
      </c>
      <c r="B21" s="4">
        <v>6</v>
      </c>
      <c r="C21" s="4">
        <v>30</v>
      </c>
      <c r="D21" s="4"/>
      <c r="E21" s="4">
        <v>49</v>
      </c>
      <c r="F21" s="4">
        <v>85</v>
      </c>
    </row>
    <row r="22" spans="1:6" x14ac:dyDescent="0.2">
      <c r="A22" s="9" t="s">
        <v>2053</v>
      </c>
      <c r="B22" s="4"/>
      <c r="C22" s="4">
        <v>9</v>
      </c>
      <c r="D22" s="4"/>
      <c r="E22" s="4">
        <v>5</v>
      </c>
      <c r="F22" s="4">
        <v>14</v>
      </c>
    </row>
    <row r="23" spans="1:6" x14ac:dyDescent="0.2">
      <c r="A23" s="9" t="s">
        <v>2054</v>
      </c>
      <c r="B23" s="4">
        <v>1</v>
      </c>
      <c r="C23" s="4">
        <v>5</v>
      </c>
      <c r="D23" s="4">
        <v>1</v>
      </c>
      <c r="E23" s="4">
        <v>9</v>
      </c>
      <c r="F23" s="4">
        <v>16</v>
      </c>
    </row>
    <row r="24" spans="1:6" x14ac:dyDescent="0.2">
      <c r="A24" s="9" t="s">
        <v>2055</v>
      </c>
      <c r="B24" s="4">
        <v>3</v>
      </c>
      <c r="C24" s="4">
        <v>3</v>
      </c>
      <c r="D24" s="4"/>
      <c r="E24" s="4">
        <v>11</v>
      </c>
      <c r="F24" s="4">
        <v>17</v>
      </c>
    </row>
    <row r="25" spans="1:6" x14ac:dyDescent="0.2">
      <c r="A25" s="9" t="s">
        <v>2056</v>
      </c>
      <c r="B25" s="4"/>
      <c r="C25" s="4">
        <v>7</v>
      </c>
      <c r="D25" s="4"/>
      <c r="E25" s="4">
        <v>14</v>
      </c>
      <c r="F25" s="4">
        <v>21</v>
      </c>
    </row>
    <row r="26" spans="1:6" x14ac:dyDescent="0.2">
      <c r="A26" s="9" t="s">
        <v>2057</v>
      </c>
      <c r="B26" s="4">
        <v>1</v>
      </c>
      <c r="C26" s="4">
        <v>15</v>
      </c>
      <c r="D26" s="4">
        <v>2</v>
      </c>
      <c r="E26" s="4">
        <v>17</v>
      </c>
      <c r="F26" s="4">
        <v>35</v>
      </c>
    </row>
    <row r="27" spans="1:6" x14ac:dyDescent="0.2">
      <c r="A27" s="9" t="s">
        <v>2058</v>
      </c>
      <c r="B27" s="4"/>
      <c r="C27" s="4">
        <v>16</v>
      </c>
      <c r="D27" s="4">
        <v>1</v>
      </c>
      <c r="E27" s="4">
        <v>28</v>
      </c>
      <c r="F27" s="4">
        <v>45</v>
      </c>
    </row>
    <row r="28" spans="1:6" x14ac:dyDescent="0.2">
      <c r="A28" s="9" t="s">
        <v>2059</v>
      </c>
      <c r="B28" s="4">
        <v>2</v>
      </c>
      <c r="C28" s="4">
        <v>12</v>
      </c>
      <c r="D28" s="4">
        <v>1</v>
      </c>
      <c r="E28" s="4">
        <v>36</v>
      </c>
      <c r="F28" s="4">
        <v>51</v>
      </c>
    </row>
    <row r="29" spans="1:6" x14ac:dyDescent="0.2">
      <c r="A29" s="9" t="s">
        <v>2060</v>
      </c>
      <c r="B29" s="4"/>
      <c r="C29" s="4"/>
      <c r="D29" s="4"/>
      <c r="E29" s="4">
        <v>3</v>
      </c>
      <c r="F29" s="4">
        <v>3</v>
      </c>
    </row>
    <row r="30" spans="1:6" x14ac:dyDescent="0.2">
      <c r="A30" s="9" t="s">
        <v>2035</v>
      </c>
      <c r="B30" s="4">
        <v>57</v>
      </c>
      <c r="C30" s="4">
        <v>364</v>
      </c>
      <c r="D30" s="4">
        <v>14</v>
      </c>
      <c r="E30" s="4">
        <v>565</v>
      </c>
      <c r="F30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5264-9ADB-814E-A960-573168632A1F}">
  <dimension ref="A1:E18"/>
  <sheetViews>
    <sheetView workbookViewId="0">
      <selection activeCell="E18" sqref="A4:E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8" t="s">
        <v>2030</v>
      </c>
      <c r="B1" t="s">
        <v>2033</v>
      </c>
    </row>
    <row r="2" spans="1:5" x14ac:dyDescent="0.2">
      <c r="A2" s="8" t="s">
        <v>2085</v>
      </c>
      <c r="B2" t="s">
        <v>2033</v>
      </c>
    </row>
    <row r="4" spans="1:5" x14ac:dyDescent="0.2">
      <c r="A4" s="8" t="s">
        <v>2032</v>
      </c>
      <c r="B4" s="8" t="s">
        <v>2034</v>
      </c>
    </row>
    <row r="5" spans="1:5" x14ac:dyDescent="0.2">
      <c r="A5" s="8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9" t="s">
        <v>2073</v>
      </c>
      <c r="B6" s="4">
        <v>6</v>
      </c>
      <c r="C6" s="4">
        <v>36</v>
      </c>
      <c r="D6" s="4">
        <v>49</v>
      </c>
      <c r="E6" s="4">
        <v>91</v>
      </c>
    </row>
    <row r="7" spans="1:5" x14ac:dyDescent="0.2">
      <c r="A7" s="9" t="s">
        <v>2074</v>
      </c>
      <c r="B7" s="4">
        <v>7</v>
      </c>
      <c r="C7" s="4">
        <v>28</v>
      </c>
      <c r="D7" s="4">
        <v>44</v>
      </c>
      <c r="E7" s="4">
        <v>79</v>
      </c>
    </row>
    <row r="8" spans="1:5" x14ac:dyDescent="0.2">
      <c r="A8" s="9" t="s">
        <v>2075</v>
      </c>
      <c r="B8" s="4">
        <v>4</v>
      </c>
      <c r="C8" s="4">
        <v>33</v>
      </c>
      <c r="D8" s="4">
        <v>49</v>
      </c>
      <c r="E8" s="4">
        <v>86</v>
      </c>
    </row>
    <row r="9" spans="1:5" x14ac:dyDescent="0.2">
      <c r="A9" s="9" t="s">
        <v>2076</v>
      </c>
      <c r="B9" s="4">
        <v>1</v>
      </c>
      <c r="C9" s="4">
        <v>30</v>
      </c>
      <c r="D9" s="4">
        <v>46</v>
      </c>
      <c r="E9" s="4">
        <v>77</v>
      </c>
    </row>
    <row r="10" spans="1:5" x14ac:dyDescent="0.2">
      <c r="A10" s="9" t="s">
        <v>2077</v>
      </c>
      <c r="B10" s="4">
        <v>3</v>
      </c>
      <c r="C10" s="4">
        <v>35</v>
      </c>
      <c r="D10" s="4">
        <v>46</v>
      </c>
      <c r="E10" s="4">
        <v>84</v>
      </c>
    </row>
    <row r="11" spans="1:5" x14ac:dyDescent="0.2">
      <c r="A11" s="9" t="s">
        <v>2078</v>
      </c>
      <c r="B11" s="4">
        <v>3</v>
      </c>
      <c r="C11" s="4">
        <v>28</v>
      </c>
      <c r="D11" s="4">
        <v>55</v>
      </c>
      <c r="E11" s="4">
        <v>86</v>
      </c>
    </row>
    <row r="12" spans="1:5" x14ac:dyDescent="0.2">
      <c r="A12" s="9" t="s">
        <v>2079</v>
      </c>
      <c r="B12" s="4">
        <v>4</v>
      </c>
      <c r="C12" s="4">
        <v>31</v>
      </c>
      <c r="D12" s="4">
        <v>58</v>
      </c>
      <c r="E12" s="4">
        <v>93</v>
      </c>
    </row>
    <row r="13" spans="1:5" x14ac:dyDescent="0.2">
      <c r="A13" s="9" t="s">
        <v>2080</v>
      </c>
      <c r="B13" s="4">
        <v>8</v>
      </c>
      <c r="C13" s="4">
        <v>35</v>
      </c>
      <c r="D13" s="4">
        <v>41</v>
      </c>
      <c r="E13" s="4">
        <v>84</v>
      </c>
    </row>
    <row r="14" spans="1:5" x14ac:dyDescent="0.2">
      <c r="A14" s="9" t="s">
        <v>2081</v>
      </c>
      <c r="B14" s="4">
        <v>5</v>
      </c>
      <c r="C14" s="4">
        <v>23</v>
      </c>
      <c r="D14" s="4">
        <v>45</v>
      </c>
      <c r="E14" s="4">
        <v>73</v>
      </c>
    </row>
    <row r="15" spans="1:5" x14ac:dyDescent="0.2">
      <c r="A15" s="9" t="s">
        <v>2082</v>
      </c>
      <c r="B15" s="4">
        <v>6</v>
      </c>
      <c r="C15" s="4">
        <v>26</v>
      </c>
      <c r="D15" s="4">
        <v>45</v>
      </c>
      <c r="E15" s="4">
        <v>77</v>
      </c>
    </row>
    <row r="16" spans="1:5" x14ac:dyDescent="0.2">
      <c r="A16" s="9" t="s">
        <v>2083</v>
      </c>
      <c r="B16" s="4">
        <v>3</v>
      </c>
      <c r="C16" s="4">
        <v>27</v>
      </c>
      <c r="D16" s="4">
        <v>45</v>
      </c>
      <c r="E16" s="4">
        <v>75</v>
      </c>
    </row>
    <row r="17" spans="1:5" x14ac:dyDescent="0.2">
      <c r="A17" s="9" t="s">
        <v>2084</v>
      </c>
      <c r="B17" s="4">
        <v>7</v>
      </c>
      <c r="C17" s="4">
        <v>32</v>
      </c>
      <c r="D17" s="4">
        <v>42</v>
      </c>
      <c r="E17" s="4">
        <v>81</v>
      </c>
    </row>
    <row r="18" spans="1:5" x14ac:dyDescent="0.2">
      <c r="A18" s="9" t="s">
        <v>2035</v>
      </c>
      <c r="B18" s="4">
        <v>57</v>
      </c>
      <c r="C18" s="4">
        <v>364</v>
      </c>
      <c r="D18" s="4">
        <v>565</v>
      </c>
      <c r="E18" s="4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DA5-3C50-4A45-9F6C-5E299D6C7F40}">
  <dimension ref="A1:H13"/>
  <sheetViews>
    <sheetView topLeftCell="A6" workbookViewId="0">
      <selection activeCell="J17" sqref="J17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5" bestFit="1" customWidth="1"/>
    <col min="7" max="7" width="15.83203125" style="5" bestFit="1" customWidth="1"/>
    <col min="8" max="8" width="18.33203125" style="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5" t="s">
        <v>2091</v>
      </c>
      <c r="G1" s="5" t="s">
        <v>2092</v>
      </c>
      <c r="H1" s="5" t="s">
        <v>2093</v>
      </c>
    </row>
    <row r="2" spans="1:8" x14ac:dyDescent="0.2">
      <c r="A2" t="s">
        <v>2094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5">
        <f>SUM(B2/E2)</f>
        <v>0.58823529411764708</v>
      </c>
      <c r="G2" s="5">
        <f>SUM(C2/E2)</f>
        <v>0.39215686274509803</v>
      </c>
      <c r="H2" s="5">
        <f>SUM(D2/E2)</f>
        <v>1.9607843137254902E-2</v>
      </c>
    </row>
    <row r="3" spans="1:8" x14ac:dyDescent="0.2">
      <c r="A3" t="s">
        <v>2095</v>
      </c>
      <c r="B3">
        <f>COUNTIFS(Crowdfunding!D2:D1001,"&gt;=1000",Crowdfunding!D2:D1001,"&lt;=4999",Crowdfunding!G2:G1001,"successful")</f>
        <v>191</v>
      </c>
      <c r="C3">
        <f>COUNTIFS(Crowdfunding!D:D,"&gt;=1000",Crowdfunding!D:D,"&lt;=4999",Crowdfunding!G:G,"failed")</f>
        <v>38</v>
      </c>
      <c r="D3">
        <f>COUNTIFS(Crowdfunding!D2:D1001,"&gt;=1000",Crowdfunding!D2:D1001,"&lt;=4999",Crowdfunding!G2:G1001,"canceled")</f>
        <v>2</v>
      </c>
      <c r="E3">
        <f t="shared" ref="E3:E13" si="0">SUM(B3:D3)</f>
        <v>231</v>
      </c>
      <c r="F3" s="5">
        <f t="shared" ref="F3:F13" si="1">SUM(B3/E3)</f>
        <v>0.82683982683982682</v>
      </c>
      <c r="G3" s="5">
        <f t="shared" ref="G3:G13" si="2">SUM(C3/E3)</f>
        <v>0.16450216450216451</v>
      </c>
      <c r="H3" s="5">
        <f t="shared" ref="H3:H13" si="3">SUM(D3/E3)</f>
        <v>8.658008658008658E-3</v>
      </c>
    </row>
    <row r="4" spans="1:8" x14ac:dyDescent="0.2">
      <c r="A4" t="s">
        <v>2096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2097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2098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2099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2100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2101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2105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2102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2103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2104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COUNTIFS(Crowdfunding!D:D,"&gt;=50000",Crowdfunding!G:G,"canceled")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6A81-2F21-2D4A-916F-FA466055E6D5}">
  <dimension ref="A1:K566"/>
  <sheetViews>
    <sheetView tabSelected="1" workbookViewId="0">
      <selection activeCell="H6" sqref="H6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2.5" bestFit="1" customWidth="1"/>
    <col min="8" max="8" width="10.83203125" style="15"/>
    <col min="10" max="10" width="12.5" bestFit="1" customWidth="1"/>
    <col min="11" max="11" width="10.83203125" style="15"/>
  </cols>
  <sheetData>
    <row r="1" spans="1:11" x14ac:dyDescent="0.2">
      <c r="A1" s="16" t="s">
        <v>4</v>
      </c>
      <c r="B1" s="16" t="s">
        <v>5</v>
      </c>
      <c r="C1" s="17"/>
      <c r="D1" s="18" t="s">
        <v>4</v>
      </c>
      <c r="E1" s="18" t="s">
        <v>5</v>
      </c>
      <c r="G1" s="14" t="s">
        <v>2107</v>
      </c>
      <c r="H1" s="14"/>
      <c r="J1" s="13" t="s">
        <v>2106</v>
      </c>
      <c r="K1" s="13"/>
    </row>
    <row r="2" spans="1:11" x14ac:dyDescent="0.2">
      <c r="A2" s="11" t="s">
        <v>14</v>
      </c>
      <c r="B2" s="12">
        <v>0</v>
      </c>
      <c r="D2" t="s">
        <v>20</v>
      </c>
      <c r="E2">
        <v>158</v>
      </c>
      <c r="G2" t="s">
        <v>2108</v>
      </c>
      <c r="H2" s="15">
        <f>AVERAGE(B:B)</f>
        <v>585.61538461538464</v>
      </c>
      <c r="J2" t="s">
        <v>2108</v>
      </c>
      <c r="K2" s="15">
        <f>AVERAGE(E:E)</f>
        <v>851.14690265486729</v>
      </c>
    </row>
    <row r="3" spans="1:11" x14ac:dyDescent="0.2">
      <c r="A3" s="11" t="s">
        <v>14</v>
      </c>
      <c r="B3" s="12">
        <v>24</v>
      </c>
      <c r="D3" t="s">
        <v>20</v>
      </c>
      <c r="E3">
        <v>1425</v>
      </c>
      <c r="G3" t="s">
        <v>2109</v>
      </c>
      <c r="H3" s="15">
        <f>MEDIAN(B:B)</f>
        <v>114.5</v>
      </c>
      <c r="J3" t="s">
        <v>2109</v>
      </c>
      <c r="K3" s="15">
        <f>MEDIAN(E:E)</f>
        <v>201</v>
      </c>
    </row>
    <row r="4" spans="1:11" x14ac:dyDescent="0.2">
      <c r="A4" s="11" t="s">
        <v>14</v>
      </c>
      <c r="B4" s="12">
        <v>53</v>
      </c>
      <c r="D4" t="s">
        <v>20</v>
      </c>
      <c r="E4">
        <v>174</v>
      </c>
      <c r="G4" t="s">
        <v>2110</v>
      </c>
      <c r="H4" s="15">
        <f>MIN(B:B)</f>
        <v>0</v>
      </c>
      <c r="J4" t="s">
        <v>2110</v>
      </c>
      <c r="K4" s="15">
        <f>MIN(E:E)</f>
        <v>16</v>
      </c>
    </row>
    <row r="5" spans="1:11" x14ac:dyDescent="0.2">
      <c r="A5" s="11" t="s">
        <v>14</v>
      </c>
      <c r="B5" s="12">
        <v>18</v>
      </c>
      <c r="D5" t="s">
        <v>20</v>
      </c>
      <c r="E5">
        <v>227</v>
      </c>
      <c r="G5" t="s">
        <v>2111</v>
      </c>
      <c r="H5" s="15">
        <f>MAX(B:B)</f>
        <v>6080</v>
      </c>
      <c r="J5" t="s">
        <v>2111</v>
      </c>
      <c r="K5" s="15">
        <f>MAX(E:E)</f>
        <v>7295</v>
      </c>
    </row>
    <row r="6" spans="1:11" x14ac:dyDescent="0.2">
      <c r="A6" s="11" t="s">
        <v>14</v>
      </c>
      <c r="B6" s="12">
        <v>44</v>
      </c>
      <c r="D6" t="s">
        <v>20</v>
      </c>
      <c r="E6">
        <v>220</v>
      </c>
      <c r="G6" t="s">
        <v>2112</v>
      </c>
      <c r="H6" s="15">
        <f>_xlfn.VAR.P(B:B)</f>
        <v>921574.68174133555</v>
      </c>
      <c r="J6" t="s">
        <v>2112</v>
      </c>
      <c r="K6" s="15">
        <f>_xlfn.VAR.P(E:E)</f>
        <v>1603373.7324019109</v>
      </c>
    </row>
    <row r="7" spans="1:11" x14ac:dyDescent="0.2">
      <c r="A7" s="11" t="s">
        <v>14</v>
      </c>
      <c r="B7" s="12">
        <v>27</v>
      </c>
      <c r="D7" t="s">
        <v>20</v>
      </c>
      <c r="E7">
        <v>98</v>
      </c>
      <c r="G7" t="s">
        <v>2113</v>
      </c>
      <c r="H7" s="15">
        <f>STDEV((B:B))</f>
        <v>961.30819978260524</v>
      </c>
      <c r="J7" t="s">
        <v>2113</v>
      </c>
      <c r="K7" s="15">
        <f>STDEV(E:E)</f>
        <v>1267.366006183523</v>
      </c>
    </row>
    <row r="8" spans="1:11" x14ac:dyDescent="0.2">
      <c r="A8" s="11" t="s">
        <v>14</v>
      </c>
      <c r="B8" s="12">
        <v>55</v>
      </c>
      <c r="D8" t="s">
        <v>20</v>
      </c>
      <c r="E8">
        <v>100</v>
      </c>
    </row>
    <row r="9" spans="1:11" x14ac:dyDescent="0.2">
      <c r="A9" s="11" t="s">
        <v>14</v>
      </c>
      <c r="B9" s="12">
        <v>200</v>
      </c>
      <c r="D9" t="s">
        <v>20</v>
      </c>
      <c r="E9">
        <v>1249</v>
      </c>
    </row>
    <row r="10" spans="1:11" x14ac:dyDescent="0.2">
      <c r="A10" s="11" t="s">
        <v>14</v>
      </c>
      <c r="B10" s="12">
        <v>452</v>
      </c>
      <c r="D10" t="s">
        <v>20</v>
      </c>
      <c r="E10">
        <v>1396</v>
      </c>
    </row>
    <row r="11" spans="1:11" x14ac:dyDescent="0.2">
      <c r="A11" s="11" t="s">
        <v>14</v>
      </c>
      <c r="B11" s="12">
        <v>674</v>
      </c>
      <c r="D11" t="s">
        <v>20</v>
      </c>
      <c r="E11">
        <v>890</v>
      </c>
    </row>
    <row r="12" spans="1:11" x14ac:dyDescent="0.2">
      <c r="A12" s="11" t="s">
        <v>14</v>
      </c>
      <c r="B12" s="12">
        <v>558</v>
      </c>
      <c r="D12" t="s">
        <v>20</v>
      </c>
      <c r="E12">
        <v>142</v>
      </c>
    </row>
    <row r="13" spans="1:11" x14ac:dyDescent="0.2">
      <c r="A13" s="11" t="s">
        <v>14</v>
      </c>
      <c r="B13" s="12">
        <v>15</v>
      </c>
      <c r="D13" t="s">
        <v>20</v>
      </c>
      <c r="E13">
        <v>2673</v>
      </c>
    </row>
    <row r="14" spans="1:11" x14ac:dyDescent="0.2">
      <c r="A14" s="11" t="s">
        <v>14</v>
      </c>
      <c r="B14" s="12">
        <v>2307</v>
      </c>
      <c r="D14" t="s">
        <v>20</v>
      </c>
      <c r="E14">
        <v>163</v>
      </c>
    </row>
    <row r="15" spans="1:11" x14ac:dyDescent="0.2">
      <c r="A15" s="11" t="s">
        <v>14</v>
      </c>
      <c r="B15" s="12">
        <v>88</v>
      </c>
      <c r="D15" t="s">
        <v>20</v>
      </c>
      <c r="E15">
        <v>2220</v>
      </c>
    </row>
    <row r="16" spans="1:11" x14ac:dyDescent="0.2">
      <c r="A16" s="11" t="s">
        <v>14</v>
      </c>
      <c r="B16" s="12">
        <v>48</v>
      </c>
      <c r="D16" t="s">
        <v>20</v>
      </c>
      <c r="E16">
        <v>1606</v>
      </c>
    </row>
    <row r="17" spans="1:5" x14ac:dyDescent="0.2">
      <c r="A17" s="11" t="s">
        <v>14</v>
      </c>
      <c r="B17" s="12">
        <v>1</v>
      </c>
      <c r="D17" t="s">
        <v>20</v>
      </c>
      <c r="E17">
        <v>129</v>
      </c>
    </row>
    <row r="18" spans="1:5" x14ac:dyDescent="0.2">
      <c r="A18" s="11" t="s">
        <v>14</v>
      </c>
      <c r="B18" s="12">
        <v>1467</v>
      </c>
      <c r="D18" t="s">
        <v>20</v>
      </c>
      <c r="E18">
        <v>226</v>
      </c>
    </row>
    <row r="19" spans="1:5" x14ac:dyDescent="0.2">
      <c r="A19" s="11" t="s">
        <v>14</v>
      </c>
      <c r="B19" s="12">
        <v>75</v>
      </c>
      <c r="D19" t="s">
        <v>20</v>
      </c>
      <c r="E19">
        <v>5419</v>
      </c>
    </row>
    <row r="20" spans="1:5" x14ac:dyDescent="0.2">
      <c r="A20" s="11" t="s">
        <v>14</v>
      </c>
      <c r="B20" s="12">
        <v>120</v>
      </c>
      <c r="D20" t="s">
        <v>20</v>
      </c>
      <c r="E20">
        <v>165</v>
      </c>
    </row>
    <row r="21" spans="1:5" x14ac:dyDescent="0.2">
      <c r="A21" s="11" t="s">
        <v>14</v>
      </c>
      <c r="B21" s="12">
        <v>2253</v>
      </c>
      <c r="D21" t="s">
        <v>20</v>
      </c>
      <c r="E21">
        <v>1965</v>
      </c>
    </row>
    <row r="22" spans="1:5" x14ac:dyDescent="0.2">
      <c r="A22" s="11" t="s">
        <v>14</v>
      </c>
      <c r="B22" s="12">
        <v>5</v>
      </c>
      <c r="D22" t="s">
        <v>20</v>
      </c>
      <c r="E22">
        <v>16</v>
      </c>
    </row>
    <row r="23" spans="1:5" x14ac:dyDescent="0.2">
      <c r="A23" s="11" t="s">
        <v>14</v>
      </c>
      <c r="B23" s="12">
        <v>38</v>
      </c>
      <c r="D23" t="s">
        <v>20</v>
      </c>
      <c r="E23">
        <v>107</v>
      </c>
    </row>
    <row r="24" spans="1:5" x14ac:dyDescent="0.2">
      <c r="A24" s="11" t="s">
        <v>14</v>
      </c>
      <c r="B24" s="12">
        <v>12</v>
      </c>
      <c r="D24" t="s">
        <v>20</v>
      </c>
      <c r="E24">
        <v>134</v>
      </c>
    </row>
    <row r="25" spans="1:5" x14ac:dyDescent="0.2">
      <c r="A25" s="11" t="s">
        <v>14</v>
      </c>
      <c r="B25" s="12">
        <v>1684</v>
      </c>
      <c r="D25" t="s">
        <v>20</v>
      </c>
      <c r="E25">
        <v>198</v>
      </c>
    </row>
    <row r="26" spans="1:5" x14ac:dyDescent="0.2">
      <c r="A26" s="11" t="s">
        <v>14</v>
      </c>
      <c r="B26" s="12">
        <v>56</v>
      </c>
      <c r="D26" t="s">
        <v>20</v>
      </c>
      <c r="E26">
        <v>111</v>
      </c>
    </row>
    <row r="27" spans="1:5" x14ac:dyDescent="0.2">
      <c r="A27" s="11" t="s">
        <v>14</v>
      </c>
      <c r="B27" s="12">
        <v>838</v>
      </c>
      <c r="D27" t="s">
        <v>20</v>
      </c>
      <c r="E27">
        <v>222</v>
      </c>
    </row>
    <row r="28" spans="1:5" x14ac:dyDescent="0.2">
      <c r="A28" s="11" t="s">
        <v>14</v>
      </c>
      <c r="B28" s="12">
        <v>1000</v>
      </c>
      <c r="D28" t="s">
        <v>20</v>
      </c>
      <c r="E28">
        <v>6212</v>
      </c>
    </row>
    <row r="29" spans="1:5" x14ac:dyDescent="0.2">
      <c r="A29" s="11" t="s">
        <v>14</v>
      </c>
      <c r="B29" s="12">
        <v>1482</v>
      </c>
      <c r="D29" t="s">
        <v>20</v>
      </c>
      <c r="E29">
        <v>98</v>
      </c>
    </row>
    <row r="30" spans="1:5" x14ac:dyDescent="0.2">
      <c r="A30" s="11" t="s">
        <v>14</v>
      </c>
      <c r="B30" s="12">
        <v>106</v>
      </c>
      <c r="D30" t="s">
        <v>20</v>
      </c>
      <c r="E30">
        <v>92</v>
      </c>
    </row>
    <row r="31" spans="1:5" x14ac:dyDescent="0.2">
      <c r="A31" s="11" t="s">
        <v>14</v>
      </c>
      <c r="B31" s="12">
        <v>679</v>
      </c>
      <c r="D31" t="s">
        <v>20</v>
      </c>
      <c r="E31">
        <v>149</v>
      </c>
    </row>
    <row r="32" spans="1:5" x14ac:dyDescent="0.2">
      <c r="A32" s="11" t="s">
        <v>14</v>
      </c>
      <c r="B32" s="12">
        <v>1220</v>
      </c>
      <c r="D32" t="s">
        <v>20</v>
      </c>
      <c r="E32">
        <v>2431</v>
      </c>
    </row>
    <row r="33" spans="1:5" x14ac:dyDescent="0.2">
      <c r="A33" s="11" t="s">
        <v>14</v>
      </c>
      <c r="B33" s="12">
        <v>1</v>
      </c>
      <c r="D33" t="s">
        <v>20</v>
      </c>
      <c r="E33">
        <v>303</v>
      </c>
    </row>
    <row r="34" spans="1:5" x14ac:dyDescent="0.2">
      <c r="A34" s="11" t="s">
        <v>14</v>
      </c>
      <c r="B34" s="12">
        <v>37</v>
      </c>
      <c r="D34" t="s">
        <v>20</v>
      </c>
      <c r="E34">
        <v>209</v>
      </c>
    </row>
    <row r="35" spans="1:5" x14ac:dyDescent="0.2">
      <c r="A35" s="11" t="s">
        <v>14</v>
      </c>
      <c r="B35" s="12">
        <v>60</v>
      </c>
      <c r="D35" t="s">
        <v>20</v>
      </c>
      <c r="E35">
        <v>131</v>
      </c>
    </row>
    <row r="36" spans="1:5" x14ac:dyDescent="0.2">
      <c r="A36" s="11" t="s">
        <v>14</v>
      </c>
      <c r="B36" s="12">
        <v>296</v>
      </c>
      <c r="D36" t="s">
        <v>20</v>
      </c>
      <c r="E36">
        <v>164</v>
      </c>
    </row>
    <row r="37" spans="1:5" x14ac:dyDescent="0.2">
      <c r="A37" s="11" t="s">
        <v>14</v>
      </c>
      <c r="B37" s="12">
        <v>3304</v>
      </c>
      <c r="D37" t="s">
        <v>20</v>
      </c>
      <c r="E37">
        <v>201</v>
      </c>
    </row>
    <row r="38" spans="1:5" x14ac:dyDescent="0.2">
      <c r="A38" s="11" t="s">
        <v>14</v>
      </c>
      <c r="B38" s="12">
        <v>73</v>
      </c>
      <c r="D38" t="s">
        <v>20</v>
      </c>
      <c r="E38">
        <v>211</v>
      </c>
    </row>
    <row r="39" spans="1:5" x14ac:dyDescent="0.2">
      <c r="A39" s="11" t="s">
        <v>14</v>
      </c>
      <c r="B39" s="12">
        <v>3387</v>
      </c>
      <c r="D39" t="s">
        <v>20</v>
      </c>
      <c r="E39">
        <v>128</v>
      </c>
    </row>
    <row r="40" spans="1:5" x14ac:dyDescent="0.2">
      <c r="A40" s="11" t="s">
        <v>14</v>
      </c>
      <c r="B40" s="12">
        <v>662</v>
      </c>
      <c r="D40" t="s">
        <v>20</v>
      </c>
      <c r="E40">
        <v>1600</v>
      </c>
    </row>
    <row r="41" spans="1:5" x14ac:dyDescent="0.2">
      <c r="A41" s="11" t="s">
        <v>14</v>
      </c>
      <c r="B41" s="12">
        <v>774</v>
      </c>
      <c r="D41" t="s">
        <v>20</v>
      </c>
      <c r="E41">
        <v>249</v>
      </c>
    </row>
    <row r="42" spans="1:5" x14ac:dyDescent="0.2">
      <c r="A42" s="11" t="s">
        <v>14</v>
      </c>
      <c r="B42" s="12">
        <v>672</v>
      </c>
      <c r="D42" t="s">
        <v>20</v>
      </c>
      <c r="E42">
        <v>236</v>
      </c>
    </row>
    <row r="43" spans="1:5" x14ac:dyDescent="0.2">
      <c r="A43" s="11" t="s">
        <v>14</v>
      </c>
      <c r="B43" s="12">
        <v>940</v>
      </c>
      <c r="D43" t="s">
        <v>20</v>
      </c>
      <c r="E43">
        <v>4065</v>
      </c>
    </row>
    <row r="44" spans="1:5" x14ac:dyDescent="0.2">
      <c r="A44" s="11" t="s">
        <v>14</v>
      </c>
      <c r="B44" s="12">
        <v>117</v>
      </c>
      <c r="D44" t="s">
        <v>20</v>
      </c>
      <c r="E44">
        <v>246</v>
      </c>
    </row>
    <row r="45" spans="1:5" x14ac:dyDescent="0.2">
      <c r="A45" s="11" t="s">
        <v>14</v>
      </c>
      <c r="B45" s="12">
        <v>115</v>
      </c>
      <c r="D45" t="s">
        <v>20</v>
      </c>
      <c r="E45">
        <v>2475</v>
      </c>
    </row>
    <row r="46" spans="1:5" x14ac:dyDescent="0.2">
      <c r="A46" s="11" t="s">
        <v>14</v>
      </c>
      <c r="B46" s="12">
        <v>326</v>
      </c>
      <c r="D46" t="s">
        <v>20</v>
      </c>
      <c r="E46">
        <v>76</v>
      </c>
    </row>
    <row r="47" spans="1:5" x14ac:dyDescent="0.2">
      <c r="A47" s="11" t="s">
        <v>14</v>
      </c>
      <c r="B47" s="12">
        <v>1</v>
      </c>
      <c r="D47" t="s">
        <v>20</v>
      </c>
      <c r="E47">
        <v>54</v>
      </c>
    </row>
    <row r="48" spans="1:5" x14ac:dyDescent="0.2">
      <c r="A48" s="11" t="s">
        <v>14</v>
      </c>
      <c r="B48" s="12">
        <v>1467</v>
      </c>
      <c r="D48" t="s">
        <v>20</v>
      </c>
      <c r="E48">
        <v>88</v>
      </c>
    </row>
    <row r="49" spans="1:5" x14ac:dyDescent="0.2">
      <c r="A49" s="11" t="s">
        <v>14</v>
      </c>
      <c r="B49" s="12">
        <v>5681</v>
      </c>
      <c r="D49" t="s">
        <v>20</v>
      </c>
      <c r="E49">
        <v>85</v>
      </c>
    </row>
    <row r="50" spans="1:5" x14ac:dyDescent="0.2">
      <c r="A50" s="11" t="s">
        <v>14</v>
      </c>
      <c r="B50" s="12">
        <v>1059</v>
      </c>
      <c r="D50" t="s">
        <v>20</v>
      </c>
      <c r="E50">
        <v>170</v>
      </c>
    </row>
    <row r="51" spans="1:5" x14ac:dyDescent="0.2">
      <c r="A51" s="11" t="s">
        <v>14</v>
      </c>
      <c r="B51" s="12">
        <v>1194</v>
      </c>
      <c r="D51" t="s">
        <v>20</v>
      </c>
      <c r="E51">
        <v>330</v>
      </c>
    </row>
    <row r="52" spans="1:5" x14ac:dyDescent="0.2">
      <c r="A52" s="11" t="s">
        <v>14</v>
      </c>
      <c r="B52" s="12">
        <v>30</v>
      </c>
      <c r="D52" t="s">
        <v>20</v>
      </c>
      <c r="E52">
        <v>127</v>
      </c>
    </row>
    <row r="53" spans="1:5" x14ac:dyDescent="0.2">
      <c r="A53" s="11" t="s">
        <v>14</v>
      </c>
      <c r="B53" s="12">
        <v>75</v>
      </c>
      <c r="D53" t="s">
        <v>20</v>
      </c>
      <c r="E53">
        <v>411</v>
      </c>
    </row>
    <row r="54" spans="1:5" x14ac:dyDescent="0.2">
      <c r="A54" s="11" t="s">
        <v>14</v>
      </c>
      <c r="B54" s="12">
        <v>955</v>
      </c>
      <c r="D54" t="s">
        <v>20</v>
      </c>
      <c r="E54">
        <v>180</v>
      </c>
    </row>
    <row r="55" spans="1:5" x14ac:dyDescent="0.2">
      <c r="A55" s="11" t="s">
        <v>14</v>
      </c>
      <c r="B55" s="12">
        <v>67</v>
      </c>
      <c r="D55" t="s">
        <v>20</v>
      </c>
      <c r="E55">
        <v>374</v>
      </c>
    </row>
    <row r="56" spans="1:5" x14ac:dyDescent="0.2">
      <c r="A56" s="11" t="s">
        <v>14</v>
      </c>
      <c r="B56" s="12">
        <v>5</v>
      </c>
      <c r="D56" t="s">
        <v>20</v>
      </c>
      <c r="E56">
        <v>71</v>
      </c>
    </row>
    <row r="57" spans="1:5" x14ac:dyDescent="0.2">
      <c r="A57" s="11" t="s">
        <v>14</v>
      </c>
      <c r="B57" s="12">
        <v>26</v>
      </c>
      <c r="D57" t="s">
        <v>20</v>
      </c>
      <c r="E57">
        <v>203</v>
      </c>
    </row>
    <row r="58" spans="1:5" x14ac:dyDescent="0.2">
      <c r="A58" s="11" t="s">
        <v>14</v>
      </c>
      <c r="B58" s="12">
        <v>1130</v>
      </c>
      <c r="D58" t="s">
        <v>20</v>
      </c>
      <c r="E58">
        <v>113</v>
      </c>
    </row>
    <row r="59" spans="1:5" x14ac:dyDescent="0.2">
      <c r="A59" s="11" t="s">
        <v>14</v>
      </c>
      <c r="B59" s="12">
        <v>782</v>
      </c>
      <c r="D59" t="s">
        <v>20</v>
      </c>
      <c r="E59">
        <v>96</v>
      </c>
    </row>
    <row r="60" spans="1:5" x14ac:dyDescent="0.2">
      <c r="A60" s="11" t="s">
        <v>14</v>
      </c>
      <c r="B60" s="12">
        <v>210</v>
      </c>
      <c r="D60" t="s">
        <v>20</v>
      </c>
      <c r="E60">
        <v>498</v>
      </c>
    </row>
    <row r="61" spans="1:5" x14ac:dyDescent="0.2">
      <c r="A61" s="11" t="s">
        <v>14</v>
      </c>
      <c r="B61" s="12">
        <v>136</v>
      </c>
      <c r="D61" t="s">
        <v>20</v>
      </c>
      <c r="E61">
        <v>180</v>
      </c>
    </row>
    <row r="62" spans="1:5" x14ac:dyDescent="0.2">
      <c r="A62" s="11" t="s">
        <v>14</v>
      </c>
      <c r="B62" s="12">
        <v>86</v>
      </c>
      <c r="D62" t="s">
        <v>20</v>
      </c>
      <c r="E62">
        <v>27</v>
      </c>
    </row>
    <row r="63" spans="1:5" x14ac:dyDescent="0.2">
      <c r="A63" s="11" t="s">
        <v>14</v>
      </c>
      <c r="B63" s="12">
        <v>19</v>
      </c>
      <c r="D63" t="s">
        <v>20</v>
      </c>
      <c r="E63">
        <v>2331</v>
      </c>
    </row>
    <row r="64" spans="1:5" x14ac:dyDescent="0.2">
      <c r="A64" s="11" t="s">
        <v>14</v>
      </c>
      <c r="B64" s="12">
        <v>886</v>
      </c>
      <c r="D64" t="s">
        <v>20</v>
      </c>
      <c r="E64">
        <v>113</v>
      </c>
    </row>
    <row r="65" spans="1:5" x14ac:dyDescent="0.2">
      <c r="A65" s="11" t="s">
        <v>14</v>
      </c>
      <c r="B65" s="12">
        <v>35</v>
      </c>
      <c r="D65" t="s">
        <v>20</v>
      </c>
      <c r="E65">
        <v>164</v>
      </c>
    </row>
    <row r="66" spans="1:5" x14ac:dyDescent="0.2">
      <c r="A66" s="11" t="s">
        <v>14</v>
      </c>
      <c r="B66" s="12">
        <v>24</v>
      </c>
      <c r="D66" t="s">
        <v>20</v>
      </c>
      <c r="E66">
        <v>164</v>
      </c>
    </row>
    <row r="67" spans="1:5" x14ac:dyDescent="0.2">
      <c r="A67" s="11" t="s">
        <v>14</v>
      </c>
      <c r="B67" s="12">
        <v>86</v>
      </c>
      <c r="D67" t="s">
        <v>20</v>
      </c>
      <c r="E67">
        <v>336</v>
      </c>
    </row>
    <row r="68" spans="1:5" x14ac:dyDescent="0.2">
      <c r="A68" s="11" t="s">
        <v>14</v>
      </c>
      <c r="B68" s="12">
        <v>243</v>
      </c>
      <c r="D68" t="s">
        <v>20</v>
      </c>
      <c r="E68">
        <v>1917</v>
      </c>
    </row>
    <row r="69" spans="1:5" x14ac:dyDescent="0.2">
      <c r="A69" s="11" t="s">
        <v>14</v>
      </c>
      <c r="B69" s="12">
        <v>65</v>
      </c>
      <c r="D69" t="s">
        <v>20</v>
      </c>
      <c r="E69">
        <v>95</v>
      </c>
    </row>
    <row r="70" spans="1:5" x14ac:dyDescent="0.2">
      <c r="A70" s="11" t="s">
        <v>14</v>
      </c>
      <c r="B70" s="12">
        <v>100</v>
      </c>
      <c r="D70" t="s">
        <v>20</v>
      </c>
      <c r="E70">
        <v>147</v>
      </c>
    </row>
    <row r="71" spans="1:5" x14ac:dyDescent="0.2">
      <c r="A71" s="11" t="s">
        <v>14</v>
      </c>
      <c r="B71" s="12">
        <v>168</v>
      </c>
      <c r="D71" t="s">
        <v>20</v>
      </c>
      <c r="E71">
        <v>86</v>
      </c>
    </row>
    <row r="72" spans="1:5" x14ac:dyDescent="0.2">
      <c r="A72" s="11" t="s">
        <v>14</v>
      </c>
      <c r="B72" s="12">
        <v>13</v>
      </c>
      <c r="D72" t="s">
        <v>20</v>
      </c>
      <c r="E72">
        <v>83</v>
      </c>
    </row>
    <row r="73" spans="1:5" x14ac:dyDescent="0.2">
      <c r="A73" s="11" t="s">
        <v>14</v>
      </c>
      <c r="B73" s="12">
        <v>1</v>
      </c>
      <c r="D73" t="s">
        <v>20</v>
      </c>
      <c r="E73">
        <v>676</v>
      </c>
    </row>
    <row r="74" spans="1:5" x14ac:dyDescent="0.2">
      <c r="A74" s="11" t="s">
        <v>14</v>
      </c>
      <c r="B74" s="12">
        <v>40</v>
      </c>
      <c r="D74" t="s">
        <v>20</v>
      </c>
      <c r="E74">
        <v>361</v>
      </c>
    </row>
    <row r="75" spans="1:5" x14ac:dyDescent="0.2">
      <c r="A75" s="11" t="s">
        <v>14</v>
      </c>
      <c r="B75" s="12">
        <v>226</v>
      </c>
      <c r="D75" t="s">
        <v>20</v>
      </c>
      <c r="E75">
        <v>131</v>
      </c>
    </row>
    <row r="76" spans="1:5" x14ac:dyDescent="0.2">
      <c r="A76" s="11" t="s">
        <v>14</v>
      </c>
      <c r="B76" s="12">
        <v>1625</v>
      </c>
      <c r="D76" t="s">
        <v>20</v>
      </c>
      <c r="E76">
        <v>126</v>
      </c>
    </row>
    <row r="77" spans="1:5" x14ac:dyDescent="0.2">
      <c r="A77" s="11" t="s">
        <v>14</v>
      </c>
      <c r="B77" s="12">
        <v>143</v>
      </c>
      <c r="D77" t="s">
        <v>20</v>
      </c>
      <c r="E77">
        <v>275</v>
      </c>
    </row>
    <row r="78" spans="1:5" x14ac:dyDescent="0.2">
      <c r="A78" s="11" t="s">
        <v>14</v>
      </c>
      <c r="B78" s="12">
        <v>934</v>
      </c>
      <c r="D78" t="s">
        <v>20</v>
      </c>
      <c r="E78">
        <v>67</v>
      </c>
    </row>
    <row r="79" spans="1:5" x14ac:dyDescent="0.2">
      <c r="A79" s="11" t="s">
        <v>14</v>
      </c>
      <c r="B79" s="12">
        <v>17</v>
      </c>
      <c r="D79" t="s">
        <v>20</v>
      </c>
      <c r="E79">
        <v>154</v>
      </c>
    </row>
    <row r="80" spans="1:5" x14ac:dyDescent="0.2">
      <c r="A80" s="11" t="s">
        <v>14</v>
      </c>
      <c r="B80" s="12">
        <v>2179</v>
      </c>
      <c r="D80" t="s">
        <v>20</v>
      </c>
      <c r="E80">
        <v>1782</v>
      </c>
    </row>
    <row r="81" spans="1:5" x14ac:dyDescent="0.2">
      <c r="A81" s="11" t="s">
        <v>14</v>
      </c>
      <c r="B81" s="12">
        <v>931</v>
      </c>
      <c r="D81" t="s">
        <v>20</v>
      </c>
      <c r="E81">
        <v>903</v>
      </c>
    </row>
    <row r="82" spans="1:5" x14ac:dyDescent="0.2">
      <c r="A82" s="11" t="s">
        <v>14</v>
      </c>
      <c r="B82" s="12">
        <v>92</v>
      </c>
      <c r="D82" t="s">
        <v>20</v>
      </c>
      <c r="E82">
        <v>94</v>
      </c>
    </row>
    <row r="83" spans="1:5" x14ac:dyDescent="0.2">
      <c r="A83" s="11" t="s">
        <v>14</v>
      </c>
      <c r="B83" s="12">
        <v>57</v>
      </c>
      <c r="D83" t="s">
        <v>20</v>
      </c>
      <c r="E83">
        <v>180</v>
      </c>
    </row>
    <row r="84" spans="1:5" x14ac:dyDescent="0.2">
      <c r="A84" s="11" t="s">
        <v>14</v>
      </c>
      <c r="B84" s="12">
        <v>41</v>
      </c>
      <c r="D84" t="s">
        <v>20</v>
      </c>
      <c r="E84">
        <v>533</v>
      </c>
    </row>
    <row r="85" spans="1:5" x14ac:dyDescent="0.2">
      <c r="A85" s="11" t="s">
        <v>14</v>
      </c>
      <c r="B85" s="12">
        <v>1</v>
      </c>
      <c r="D85" t="s">
        <v>20</v>
      </c>
      <c r="E85">
        <v>2443</v>
      </c>
    </row>
    <row r="86" spans="1:5" x14ac:dyDescent="0.2">
      <c r="A86" s="11" t="s">
        <v>14</v>
      </c>
      <c r="B86" s="12">
        <v>101</v>
      </c>
      <c r="D86" t="s">
        <v>20</v>
      </c>
      <c r="E86">
        <v>89</v>
      </c>
    </row>
    <row r="87" spans="1:5" x14ac:dyDescent="0.2">
      <c r="A87" s="11" t="s">
        <v>14</v>
      </c>
      <c r="B87" s="12">
        <v>1335</v>
      </c>
      <c r="D87" t="s">
        <v>20</v>
      </c>
      <c r="E87">
        <v>159</v>
      </c>
    </row>
    <row r="88" spans="1:5" x14ac:dyDescent="0.2">
      <c r="A88" s="11" t="s">
        <v>14</v>
      </c>
      <c r="B88" s="12">
        <v>15</v>
      </c>
      <c r="D88" t="s">
        <v>20</v>
      </c>
      <c r="E88">
        <v>50</v>
      </c>
    </row>
    <row r="89" spans="1:5" x14ac:dyDescent="0.2">
      <c r="A89" s="11" t="s">
        <v>14</v>
      </c>
      <c r="B89" s="12">
        <v>454</v>
      </c>
      <c r="D89" t="s">
        <v>20</v>
      </c>
      <c r="E89">
        <v>186</v>
      </c>
    </row>
    <row r="90" spans="1:5" x14ac:dyDescent="0.2">
      <c r="A90" s="11" t="s">
        <v>14</v>
      </c>
      <c r="B90" s="12">
        <v>3182</v>
      </c>
      <c r="D90" t="s">
        <v>20</v>
      </c>
      <c r="E90">
        <v>1071</v>
      </c>
    </row>
    <row r="91" spans="1:5" x14ac:dyDescent="0.2">
      <c r="A91" s="11" t="s">
        <v>14</v>
      </c>
      <c r="B91" s="12">
        <v>15</v>
      </c>
      <c r="D91" t="s">
        <v>20</v>
      </c>
      <c r="E91">
        <v>117</v>
      </c>
    </row>
    <row r="92" spans="1:5" x14ac:dyDescent="0.2">
      <c r="A92" s="11" t="s">
        <v>14</v>
      </c>
      <c r="B92" s="12">
        <v>133</v>
      </c>
      <c r="D92" t="s">
        <v>20</v>
      </c>
      <c r="E92">
        <v>70</v>
      </c>
    </row>
    <row r="93" spans="1:5" x14ac:dyDescent="0.2">
      <c r="A93" s="11" t="s">
        <v>14</v>
      </c>
      <c r="B93" s="12">
        <v>2062</v>
      </c>
      <c r="D93" t="s">
        <v>20</v>
      </c>
      <c r="E93">
        <v>135</v>
      </c>
    </row>
    <row r="94" spans="1:5" x14ac:dyDescent="0.2">
      <c r="A94" s="11" t="s">
        <v>14</v>
      </c>
      <c r="B94" s="12">
        <v>29</v>
      </c>
      <c r="D94" t="s">
        <v>20</v>
      </c>
      <c r="E94">
        <v>768</v>
      </c>
    </row>
    <row r="95" spans="1:5" x14ac:dyDescent="0.2">
      <c r="A95" s="11" t="s">
        <v>14</v>
      </c>
      <c r="B95" s="12">
        <v>132</v>
      </c>
      <c r="D95" t="s">
        <v>20</v>
      </c>
      <c r="E95">
        <v>199</v>
      </c>
    </row>
    <row r="96" spans="1:5" x14ac:dyDescent="0.2">
      <c r="A96" s="11" t="s">
        <v>14</v>
      </c>
      <c r="B96" s="12">
        <v>137</v>
      </c>
      <c r="D96" t="s">
        <v>20</v>
      </c>
      <c r="E96">
        <v>107</v>
      </c>
    </row>
    <row r="97" spans="1:5" x14ac:dyDescent="0.2">
      <c r="A97" s="11" t="s">
        <v>14</v>
      </c>
      <c r="B97" s="12">
        <v>908</v>
      </c>
      <c r="D97" t="s">
        <v>20</v>
      </c>
      <c r="E97">
        <v>195</v>
      </c>
    </row>
    <row r="98" spans="1:5" x14ac:dyDescent="0.2">
      <c r="A98" s="11" t="s">
        <v>14</v>
      </c>
      <c r="B98" s="12">
        <v>10</v>
      </c>
      <c r="D98" t="s">
        <v>20</v>
      </c>
      <c r="E98">
        <v>3376</v>
      </c>
    </row>
    <row r="99" spans="1:5" x14ac:dyDescent="0.2">
      <c r="A99" s="11" t="s">
        <v>14</v>
      </c>
      <c r="B99" s="12">
        <v>1910</v>
      </c>
      <c r="D99" t="s">
        <v>20</v>
      </c>
      <c r="E99">
        <v>41</v>
      </c>
    </row>
    <row r="100" spans="1:5" x14ac:dyDescent="0.2">
      <c r="A100" s="11" t="s">
        <v>14</v>
      </c>
      <c r="B100" s="12">
        <v>38</v>
      </c>
      <c r="D100" t="s">
        <v>20</v>
      </c>
      <c r="E100">
        <v>1821</v>
      </c>
    </row>
    <row r="101" spans="1:5" x14ac:dyDescent="0.2">
      <c r="A101" s="11" t="s">
        <v>14</v>
      </c>
      <c r="B101" s="12">
        <v>104</v>
      </c>
      <c r="D101" t="s">
        <v>20</v>
      </c>
      <c r="E101">
        <v>164</v>
      </c>
    </row>
    <row r="102" spans="1:5" x14ac:dyDescent="0.2">
      <c r="A102" s="11" t="s">
        <v>14</v>
      </c>
      <c r="B102" s="12">
        <v>49</v>
      </c>
      <c r="D102" t="s">
        <v>20</v>
      </c>
      <c r="E102">
        <v>157</v>
      </c>
    </row>
    <row r="103" spans="1:5" x14ac:dyDescent="0.2">
      <c r="A103" s="11" t="s">
        <v>14</v>
      </c>
      <c r="B103" s="12">
        <v>1</v>
      </c>
      <c r="D103" t="s">
        <v>20</v>
      </c>
      <c r="E103">
        <v>246</v>
      </c>
    </row>
    <row r="104" spans="1:5" x14ac:dyDescent="0.2">
      <c r="A104" s="11" t="s">
        <v>14</v>
      </c>
      <c r="B104" s="12">
        <v>245</v>
      </c>
      <c r="D104" t="s">
        <v>20</v>
      </c>
      <c r="E104">
        <v>1396</v>
      </c>
    </row>
    <row r="105" spans="1:5" x14ac:dyDescent="0.2">
      <c r="A105" s="11" t="s">
        <v>14</v>
      </c>
      <c r="B105" s="12">
        <v>32</v>
      </c>
      <c r="D105" t="s">
        <v>20</v>
      </c>
      <c r="E105">
        <v>2506</v>
      </c>
    </row>
    <row r="106" spans="1:5" x14ac:dyDescent="0.2">
      <c r="A106" s="11" t="s">
        <v>14</v>
      </c>
      <c r="B106" s="12">
        <v>7</v>
      </c>
      <c r="D106" t="s">
        <v>20</v>
      </c>
      <c r="E106">
        <v>244</v>
      </c>
    </row>
    <row r="107" spans="1:5" x14ac:dyDescent="0.2">
      <c r="A107" s="11" t="s">
        <v>14</v>
      </c>
      <c r="B107" s="12">
        <v>803</v>
      </c>
      <c r="D107" t="s">
        <v>20</v>
      </c>
      <c r="E107">
        <v>146</v>
      </c>
    </row>
    <row r="108" spans="1:5" x14ac:dyDescent="0.2">
      <c r="A108" s="11" t="s">
        <v>14</v>
      </c>
      <c r="B108" s="12">
        <v>16</v>
      </c>
      <c r="D108" t="s">
        <v>20</v>
      </c>
      <c r="E108">
        <v>1267</v>
      </c>
    </row>
    <row r="109" spans="1:5" x14ac:dyDescent="0.2">
      <c r="A109" s="11" t="s">
        <v>14</v>
      </c>
      <c r="B109" s="12">
        <v>31</v>
      </c>
      <c r="D109" t="s">
        <v>20</v>
      </c>
      <c r="E109">
        <v>1561</v>
      </c>
    </row>
    <row r="110" spans="1:5" x14ac:dyDescent="0.2">
      <c r="A110" s="11" t="s">
        <v>14</v>
      </c>
      <c r="B110" s="12">
        <v>108</v>
      </c>
      <c r="D110" t="s">
        <v>20</v>
      </c>
      <c r="E110">
        <v>48</v>
      </c>
    </row>
    <row r="111" spans="1:5" x14ac:dyDescent="0.2">
      <c r="A111" s="11" t="s">
        <v>14</v>
      </c>
      <c r="B111" s="12">
        <v>30</v>
      </c>
      <c r="D111" t="s">
        <v>20</v>
      </c>
      <c r="E111">
        <v>2739</v>
      </c>
    </row>
    <row r="112" spans="1:5" x14ac:dyDescent="0.2">
      <c r="A112" s="11" t="s">
        <v>14</v>
      </c>
      <c r="B112" s="12">
        <v>17</v>
      </c>
      <c r="D112" t="s">
        <v>20</v>
      </c>
      <c r="E112">
        <v>3537</v>
      </c>
    </row>
    <row r="113" spans="1:5" x14ac:dyDescent="0.2">
      <c r="A113" s="11" t="s">
        <v>14</v>
      </c>
      <c r="B113" s="12">
        <v>80</v>
      </c>
      <c r="D113" t="s">
        <v>20</v>
      </c>
      <c r="E113">
        <v>2107</v>
      </c>
    </row>
    <row r="114" spans="1:5" x14ac:dyDescent="0.2">
      <c r="A114" s="11" t="s">
        <v>14</v>
      </c>
      <c r="B114" s="12">
        <v>2468</v>
      </c>
      <c r="D114" t="s">
        <v>20</v>
      </c>
      <c r="E114">
        <v>3318</v>
      </c>
    </row>
    <row r="115" spans="1:5" x14ac:dyDescent="0.2">
      <c r="A115" s="11" t="s">
        <v>14</v>
      </c>
      <c r="B115" s="12">
        <v>26</v>
      </c>
      <c r="D115" t="s">
        <v>20</v>
      </c>
      <c r="E115">
        <v>340</v>
      </c>
    </row>
    <row r="116" spans="1:5" x14ac:dyDescent="0.2">
      <c r="A116" s="11" t="s">
        <v>14</v>
      </c>
      <c r="B116" s="12">
        <v>73</v>
      </c>
      <c r="D116" t="s">
        <v>20</v>
      </c>
      <c r="E116">
        <v>1442</v>
      </c>
    </row>
    <row r="117" spans="1:5" x14ac:dyDescent="0.2">
      <c r="A117" s="11" t="s">
        <v>14</v>
      </c>
      <c r="B117" s="12">
        <v>128</v>
      </c>
      <c r="D117" t="s">
        <v>20</v>
      </c>
      <c r="E117">
        <v>126</v>
      </c>
    </row>
    <row r="118" spans="1:5" x14ac:dyDescent="0.2">
      <c r="A118" s="11" t="s">
        <v>14</v>
      </c>
      <c r="B118" s="12">
        <v>33</v>
      </c>
      <c r="D118" t="s">
        <v>20</v>
      </c>
      <c r="E118">
        <v>524</v>
      </c>
    </row>
    <row r="119" spans="1:5" x14ac:dyDescent="0.2">
      <c r="A119" s="11" t="s">
        <v>14</v>
      </c>
      <c r="B119" s="12">
        <v>1072</v>
      </c>
      <c r="D119" t="s">
        <v>20</v>
      </c>
      <c r="E119">
        <v>1989</v>
      </c>
    </row>
    <row r="120" spans="1:5" x14ac:dyDescent="0.2">
      <c r="A120" s="11" t="s">
        <v>14</v>
      </c>
      <c r="B120" s="12">
        <v>393</v>
      </c>
      <c r="D120" t="s">
        <v>20</v>
      </c>
      <c r="E120">
        <v>157</v>
      </c>
    </row>
    <row r="121" spans="1:5" x14ac:dyDescent="0.2">
      <c r="A121" s="11" t="s">
        <v>14</v>
      </c>
      <c r="B121" s="12">
        <v>1257</v>
      </c>
      <c r="D121" t="s">
        <v>20</v>
      </c>
      <c r="E121">
        <v>4498</v>
      </c>
    </row>
    <row r="122" spans="1:5" x14ac:dyDescent="0.2">
      <c r="A122" s="11" t="s">
        <v>14</v>
      </c>
      <c r="B122" s="12">
        <v>328</v>
      </c>
      <c r="D122" t="s">
        <v>20</v>
      </c>
      <c r="E122">
        <v>80</v>
      </c>
    </row>
    <row r="123" spans="1:5" x14ac:dyDescent="0.2">
      <c r="A123" s="11" t="s">
        <v>14</v>
      </c>
      <c r="B123" s="12">
        <v>147</v>
      </c>
      <c r="D123" t="s">
        <v>20</v>
      </c>
      <c r="E123">
        <v>43</v>
      </c>
    </row>
    <row r="124" spans="1:5" x14ac:dyDescent="0.2">
      <c r="A124" s="11" t="s">
        <v>14</v>
      </c>
      <c r="B124" s="12">
        <v>830</v>
      </c>
      <c r="D124" t="s">
        <v>20</v>
      </c>
      <c r="E124">
        <v>2053</v>
      </c>
    </row>
    <row r="125" spans="1:5" x14ac:dyDescent="0.2">
      <c r="A125" s="11" t="s">
        <v>14</v>
      </c>
      <c r="B125" s="12">
        <v>331</v>
      </c>
      <c r="D125" t="s">
        <v>20</v>
      </c>
      <c r="E125">
        <v>168</v>
      </c>
    </row>
    <row r="126" spans="1:5" x14ac:dyDescent="0.2">
      <c r="A126" s="11" t="s">
        <v>14</v>
      </c>
      <c r="B126" s="12">
        <v>25</v>
      </c>
      <c r="D126" t="s">
        <v>20</v>
      </c>
      <c r="E126">
        <v>4289</v>
      </c>
    </row>
    <row r="127" spans="1:5" x14ac:dyDescent="0.2">
      <c r="A127" s="11" t="s">
        <v>14</v>
      </c>
      <c r="B127" s="12">
        <v>3483</v>
      </c>
      <c r="D127" t="s">
        <v>20</v>
      </c>
      <c r="E127">
        <v>165</v>
      </c>
    </row>
    <row r="128" spans="1:5" x14ac:dyDescent="0.2">
      <c r="A128" s="11" t="s">
        <v>14</v>
      </c>
      <c r="B128" s="12">
        <v>923</v>
      </c>
      <c r="D128" t="s">
        <v>20</v>
      </c>
      <c r="E128">
        <v>1815</v>
      </c>
    </row>
    <row r="129" spans="1:5" x14ac:dyDescent="0.2">
      <c r="A129" s="11" t="s">
        <v>14</v>
      </c>
      <c r="B129" s="12">
        <v>1</v>
      </c>
      <c r="D129" t="s">
        <v>20</v>
      </c>
      <c r="E129">
        <v>397</v>
      </c>
    </row>
    <row r="130" spans="1:5" x14ac:dyDescent="0.2">
      <c r="A130" s="11" t="s">
        <v>14</v>
      </c>
      <c r="B130" s="12">
        <v>33</v>
      </c>
      <c r="D130" t="s">
        <v>20</v>
      </c>
      <c r="E130">
        <v>1539</v>
      </c>
    </row>
    <row r="131" spans="1:5" x14ac:dyDescent="0.2">
      <c r="A131" s="11" t="s">
        <v>14</v>
      </c>
      <c r="B131" s="12">
        <v>40</v>
      </c>
      <c r="D131" t="s">
        <v>20</v>
      </c>
      <c r="E131">
        <v>138</v>
      </c>
    </row>
    <row r="132" spans="1:5" x14ac:dyDescent="0.2">
      <c r="A132" s="11" t="s">
        <v>14</v>
      </c>
      <c r="B132" s="12">
        <v>23</v>
      </c>
      <c r="D132" t="s">
        <v>20</v>
      </c>
      <c r="E132">
        <v>3594</v>
      </c>
    </row>
    <row r="133" spans="1:5" x14ac:dyDescent="0.2">
      <c r="A133" s="11" t="s">
        <v>14</v>
      </c>
      <c r="B133" s="12">
        <v>75</v>
      </c>
      <c r="D133" t="s">
        <v>20</v>
      </c>
      <c r="E133">
        <v>5880</v>
      </c>
    </row>
    <row r="134" spans="1:5" x14ac:dyDescent="0.2">
      <c r="A134" s="11" t="s">
        <v>14</v>
      </c>
      <c r="B134" s="12">
        <v>2176</v>
      </c>
      <c r="D134" t="s">
        <v>20</v>
      </c>
      <c r="E134">
        <v>112</v>
      </c>
    </row>
    <row r="135" spans="1:5" x14ac:dyDescent="0.2">
      <c r="A135" s="11" t="s">
        <v>14</v>
      </c>
      <c r="B135" s="12">
        <v>441</v>
      </c>
      <c r="D135" t="s">
        <v>20</v>
      </c>
      <c r="E135">
        <v>943</v>
      </c>
    </row>
    <row r="136" spans="1:5" x14ac:dyDescent="0.2">
      <c r="A136" s="11" t="s">
        <v>14</v>
      </c>
      <c r="B136" s="12">
        <v>25</v>
      </c>
      <c r="D136" t="s">
        <v>20</v>
      </c>
      <c r="E136">
        <v>2468</v>
      </c>
    </row>
    <row r="137" spans="1:5" x14ac:dyDescent="0.2">
      <c r="A137" s="11" t="s">
        <v>14</v>
      </c>
      <c r="B137" s="12">
        <v>127</v>
      </c>
      <c r="D137" t="s">
        <v>20</v>
      </c>
      <c r="E137">
        <v>2551</v>
      </c>
    </row>
    <row r="138" spans="1:5" x14ac:dyDescent="0.2">
      <c r="A138" s="11" t="s">
        <v>14</v>
      </c>
      <c r="B138" s="12">
        <v>355</v>
      </c>
      <c r="D138" t="s">
        <v>20</v>
      </c>
      <c r="E138">
        <v>101</v>
      </c>
    </row>
    <row r="139" spans="1:5" x14ac:dyDescent="0.2">
      <c r="A139" s="11" t="s">
        <v>14</v>
      </c>
      <c r="B139" s="12">
        <v>44</v>
      </c>
      <c r="D139" t="s">
        <v>20</v>
      </c>
      <c r="E139">
        <v>92</v>
      </c>
    </row>
    <row r="140" spans="1:5" x14ac:dyDescent="0.2">
      <c r="A140" s="11" t="s">
        <v>14</v>
      </c>
      <c r="B140" s="12">
        <v>67</v>
      </c>
      <c r="D140" t="s">
        <v>20</v>
      </c>
      <c r="E140">
        <v>62</v>
      </c>
    </row>
    <row r="141" spans="1:5" x14ac:dyDescent="0.2">
      <c r="A141" s="11" t="s">
        <v>14</v>
      </c>
      <c r="B141" s="12">
        <v>1068</v>
      </c>
      <c r="D141" t="s">
        <v>20</v>
      </c>
      <c r="E141">
        <v>149</v>
      </c>
    </row>
    <row r="142" spans="1:5" x14ac:dyDescent="0.2">
      <c r="A142" s="11" t="s">
        <v>14</v>
      </c>
      <c r="B142" s="12">
        <v>424</v>
      </c>
      <c r="D142" t="s">
        <v>20</v>
      </c>
      <c r="E142">
        <v>329</v>
      </c>
    </row>
    <row r="143" spans="1:5" x14ac:dyDescent="0.2">
      <c r="A143" s="11" t="s">
        <v>14</v>
      </c>
      <c r="B143" s="12">
        <v>151</v>
      </c>
      <c r="D143" t="s">
        <v>20</v>
      </c>
      <c r="E143">
        <v>97</v>
      </c>
    </row>
    <row r="144" spans="1:5" x14ac:dyDescent="0.2">
      <c r="A144" s="11" t="s">
        <v>14</v>
      </c>
      <c r="B144" s="12">
        <v>1608</v>
      </c>
      <c r="D144" t="s">
        <v>20</v>
      </c>
      <c r="E144">
        <v>1784</v>
      </c>
    </row>
    <row r="145" spans="1:5" x14ac:dyDescent="0.2">
      <c r="A145" s="11" t="s">
        <v>14</v>
      </c>
      <c r="B145" s="12">
        <v>941</v>
      </c>
      <c r="D145" t="s">
        <v>20</v>
      </c>
      <c r="E145">
        <v>1684</v>
      </c>
    </row>
    <row r="146" spans="1:5" x14ac:dyDescent="0.2">
      <c r="A146" s="11" t="s">
        <v>14</v>
      </c>
      <c r="B146" s="12">
        <v>1</v>
      </c>
      <c r="D146" t="s">
        <v>20</v>
      </c>
      <c r="E146">
        <v>250</v>
      </c>
    </row>
    <row r="147" spans="1:5" x14ac:dyDescent="0.2">
      <c r="A147" s="11" t="s">
        <v>14</v>
      </c>
      <c r="B147" s="12">
        <v>40</v>
      </c>
      <c r="D147" t="s">
        <v>20</v>
      </c>
      <c r="E147">
        <v>238</v>
      </c>
    </row>
    <row r="148" spans="1:5" x14ac:dyDescent="0.2">
      <c r="A148" s="11" t="s">
        <v>14</v>
      </c>
      <c r="B148" s="12">
        <v>3015</v>
      </c>
      <c r="D148" t="s">
        <v>20</v>
      </c>
      <c r="E148">
        <v>53</v>
      </c>
    </row>
    <row r="149" spans="1:5" x14ac:dyDescent="0.2">
      <c r="A149" s="11" t="s">
        <v>14</v>
      </c>
      <c r="B149" s="12">
        <v>435</v>
      </c>
      <c r="D149" t="s">
        <v>20</v>
      </c>
      <c r="E149">
        <v>214</v>
      </c>
    </row>
    <row r="150" spans="1:5" x14ac:dyDescent="0.2">
      <c r="A150" s="11" t="s">
        <v>14</v>
      </c>
      <c r="B150" s="12">
        <v>714</v>
      </c>
      <c r="D150" t="s">
        <v>20</v>
      </c>
      <c r="E150">
        <v>222</v>
      </c>
    </row>
    <row r="151" spans="1:5" x14ac:dyDescent="0.2">
      <c r="A151" s="11" t="s">
        <v>14</v>
      </c>
      <c r="B151" s="12">
        <v>5497</v>
      </c>
      <c r="D151" t="s">
        <v>20</v>
      </c>
      <c r="E151">
        <v>1884</v>
      </c>
    </row>
    <row r="152" spans="1:5" x14ac:dyDescent="0.2">
      <c r="A152" s="11" t="s">
        <v>14</v>
      </c>
      <c r="B152" s="12">
        <v>418</v>
      </c>
      <c r="D152" t="s">
        <v>20</v>
      </c>
      <c r="E152">
        <v>218</v>
      </c>
    </row>
    <row r="153" spans="1:5" x14ac:dyDescent="0.2">
      <c r="A153" s="11" t="s">
        <v>14</v>
      </c>
      <c r="B153" s="12">
        <v>1439</v>
      </c>
      <c r="D153" t="s">
        <v>20</v>
      </c>
      <c r="E153">
        <v>6465</v>
      </c>
    </row>
    <row r="154" spans="1:5" x14ac:dyDescent="0.2">
      <c r="A154" s="11" t="s">
        <v>14</v>
      </c>
      <c r="B154" s="12">
        <v>15</v>
      </c>
      <c r="D154" t="s">
        <v>20</v>
      </c>
      <c r="E154">
        <v>59</v>
      </c>
    </row>
    <row r="155" spans="1:5" x14ac:dyDescent="0.2">
      <c r="A155" s="11" t="s">
        <v>14</v>
      </c>
      <c r="B155" s="12">
        <v>1999</v>
      </c>
      <c r="D155" t="s">
        <v>20</v>
      </c>
      <c r="E155">
        <v>88</v>
      </c>
    </row>
    <row r="156" spans="1:5" x14ac:dyDescent="0.2">
      <c r="A156" s="11" t="s">
        <v>14</v>
      </c>
      <c r="B156" s="12">
        <v>118</v>
      </c>
      <c r="D156" t="s">
        <v>20</v>
      </c>
      <c r="E156">
        <v>1697</v>
      </c>
    </row>
    <row r="157" spans="1:5" x14ac:dyDescent="0.2">
      <c r="A157" s="11" t="s">
        <v>14</v>
      </c>
      <c r="B157" s="12">
        <v>162</v>
      </c>
      <c r="D157" t="s">
        <v>20</v>
      </c>
      <c r="E157">
        <v>92</v>
      </c>
    </row>
    <row r="158" spans="1:5" x14ac:dyDescent="0.2">
      <c r="A158" s="11" t="s">
        <v>14</v>
      </c>
      <c r="B158" s="12">
        <v>83</v>
      </c>
      <c r="D158" t="s">
        <v>20</v>
      </c>
      <c r="E158">
        <v>186</v>
      </c>
    </row>
    <row r="159" spans="1:5" x14ac:dyDescent="0.2">
      <c r="A159" s="11" t="s">
        <v>14</v>
      </c>
      <c r="B159" s="12">
        <v>747</v>
      </c>
      <c r="D159" t="s">
        <v>20</v>
      </c>
      <c r="E159">
        <v>138</v>
      </c>
    </row>
    <row r="160" spans="1:5" x14ac:dyDescent="0.2">
      <c r="A160" s="11" t="s">
        <v>14</v>
      </c>
      <c r="B160" s="12">
        <v>84</v>
      </c>
      <c r="D160" t="s">
        <v>20</v>
      </c>
      <c r="E160">
        <v>261</v>
      </c>
    </row>
    <row r="161" spans="1:5" x14ac:dyDescent="0.2">
      <c r="A161" s="11" t="s">
        <v>14</v>
      </c>
      <c r="B161" s="12">
        <v>91</v>
      </c>
      <c r="D161" t="s">
        <v>20</v>
      </c>
      <c r="E161">
        <v>107</v>
      </c>
    </row>
    <row r="162" spans="1:5" x14ac:dyDescent="0.2">
      <c r="A162" s="11" t="s">
        <v>14</v>
      </c>
      <c r="B162" s="12">
        <v>792</v>
      </c>
      <c r="D162" t="s">
        <v>20</v>
      </c>
      <c r="E162">
        <v>199</v>
      </c>
    </row>
    <row r="163" spans="1:5" x14ac:dyDescent="0.2">
      <c r="A163" s="11" t="s">
        <v>14</v>
      </c>
      <c r="B163" s="12">
        <v>32</v>
      </c>
      <c r="D163" t="s">
        <v>20</v>
      </c>
      <c r="E163">
        <v>5512</v>
      </c>
    </row>
    <row r="164" spans="1:5" x14ac:dyDescent="0.2">
      <c r="A164" s="11" t="s">
        <v>14</v>
      </c>
      <c r="B164" s="12">
        <v>186</v>
      </c>
      <c r="D164" t="s">
        <v>20</v>
      </c>
      <c r="E164">
        <v>86</v>
      </c>
    </row>
    <row r="165" spans="1:5" x14ac:dyDescent="0.2">
      <c r="A165" s="11" t="s">
        <v>14</v>
      </c>
      <c r="B165" s="12">
        <v>605</v>
      </c>
      <c r="D165" t="s">
        <v>20</v>
      </c>
      <c r="E165">
        <v>2768</v>
      </c>
    </row>
    <row r="166" spans="1:5" x14ac:dyDescent="0.2">
      <c r="A166" s="11" t="s">
        <v>14</v>
      </c>
      <c r="B166" s="12">
        <v>1</v>
      </c>
      <c r="D166" t="s">
        <v>20</v>
      </c>
      <c r="E166">
        <v>48</v>
      </c>
    </row>
    <row r="167" spans="1:5" x14ac:dyDescent="0.2">
      <c r="A167" s="11" t="s">
        <v>14</v>
      </c>
      <c r="B167" s="12">
        <v>31</v>
      </c>
      <c r="D167" t="s">
        <v>20</v>
      </c>
      <c r="E167">
        <v>87</v>
      </c>
    </row>
    <row r="168" spans="1:5" x14ac:dyDescent="0.2">
      <c r="A168" s="11" t="s">
        <v>14</v>
      </c>
      <c r="B168" s="12">
        <v>1181</v>
      </c>
      <c r="D168" t="s">
        <v>20</v>
      </c>
      <c r="E168">
        <v>1894</v>
      </c>
    </row>
    <row r="169" spans="1:5" x14ac:dyDescent="0.2">
      <c r="A169" s="11" t="s">
        <v>14</v>
      </c>
      <c r="B169" s="12">
        <v>39</v>
      </c>
      <c r="D169" t="s">
        <v>20</v>
      </c>
      <c r="E169">
        <v>282</v>
      </c>
    </row>
    <row r="170" spans="1:5" x14ac:dyDescent="0.2">
      <c r="A170" s="11" t="s">
        <v>14</v>
      </c>
      <c r="B170" s="12">
        <v>46</v>
      </c>
      <c r="D170" t="s">
        <v>20</v>
      </c>
      <c r="E170">
        <v>116</v>
      </c>
    </row>
    <row r="171" spans="1:5" x14ac:dyDescent="0.2">
      <c r="A171" s="11" t="s">
        <v>14</v>
      </c>
      <c r="B171" s="12">
        <v>105</v>
      </c>
      <c r="D171" t="s">
        <v>20</v>
      </c>
      <c r="E171">
        <v>83</v>
      </c>
    </row>
    <row r="172" spans="1:5" x14ac:dyDescent="0.2">
      <c r="A172" s="11" t="s">
        <v>14</v>
      </c>
      <c r="B172" s="12">
        <v>535</v>
      </c>
      <c r="D172" t="s">
        <v>20</v>
      </c>
      <c r="E172">
        <v>91</v>
      </c>
    </row>
    <row r="173" spans="1:5" x14ac:dyDescent="0.2">
      <c r="A173" s="11" t="s">
        <v>14</v>
      </c>
      <c r="B173" s="12">
        <v>16</v>
      </c>
      <c r="D173" t="s">
        <v>20</v>
      </c>
      <c r="E173">
        <v>546</v>
      </c>
    </row>
    <row r="174" spans="1:5" x14ac:dyDescent="0.2">
      <c r="A174" s="11" t="s">
        <v>14</v>
      </c>
      <c r="B174" s="12">
        <v>575</v>
      </c>
      <c r="D174" t="s">
        <v>20</v>
      </c>
      <c r="E174">
        <v>393</v>
      </c>
    </row>
    <row r="175" spans="1:5" x14ac:dyDescent="0.2">
      <c r="A175" s="11" t="s">
        <v>14</v>
      </c>
      <c r="B175" s="12">
        <v>1120</v>
      </c>
      <c r="D175" t="s">
        <v>20</v>
      </c>
      <c r="E175">
        <v>133</v>
      </c>
    </row>
    <row r="176" spans="1:5" x14ac:dyDescent="0.2">
      <c r="A176" s="11" t="s">
        <v>14</v>
      </c>
      <c r="B176" s="12">
        <v>113</v>
      </c>
      <c r="D176" t="s">
        <v>20</v>
      </c>
      <c r="E176">
        <v>254</v>
      </c>
    </row>
    <row r="177" spans="1:5" x14ac:dyDescent="0.2">
      <c r="A177" s="11" t="s">
        <v>14</v>
      </c>
      <c r="B177" s="12">
        <v>1538</v>
      </c>
      <c r="D177" t="s">
        <v>20</v>
      </c>
      <c r="E177">
        <v>176</v>
      </c>
    </row>
    <row r="178" spans="1:5" x14ac:dyDescent="0.2">
      <c r="A178" s="11" t="s">
        <v>14</v>
      </c>
      <c r="B178" s="12">
        <v>9</v>
      </c>
      <c r="D178" t="s">
        <v>20</v>
      </c>
      <c r="E178">
        <v>337</v>
      </c>
    </row>
    <row r="179" spans="1:5" x14ac:dyDescent="0.2">
      <c r="A179" s="11" t="s">
        <v>14</v>
      </c>
      <c r="B179" s="12">
        <v>554</v>
      </c>
      <c r="D179" t="s">
        <v>20</v>
      </c>
      <c r="E179">
        <v>107</v>
      </c>
    </row>
    <row r="180" spans="1:5" x14ac:dyDescent="0.2">
      <c r="A180" s="11" t="s">
        <v>14</v>
      </c>
      <c r="B180" s="12">
        <v>648</v>
      </c>
      <c r="D180" t="s">
        <v>20</v>
      </c>
      <c r="E180">
        <v>183</v>
      </c>
    </row>
    <row r="181" spans="1:5" x14ac:dyDescent="0.2">
      <c r="A181" s="11" t="s">
        <v>14</v>
      </c>
      <c r="B181" s="12">
        <v>21</v>
      </c>
      <c r="D181" t="s">
        <v>20</v>
      </c>
      <c r="E181">
        <v>72</v>
      </c>
    </row>
    <row r="182" spans="1:5" x14ac:dyDescent="0.2">
      <c r="A182" s="11" t="s">
        <v>14</v>
      </c>
      <c r="B182" s="12">
        <v>54</v>
      </c>
      <c r="D182" t="s">
        <v>20</v>
      </c>
      <c r="E182">
        <v>295</v>
      </c>
    </row>
    <row r="183" spans="1:5" x14ac:dyDescent="0.2">
      <c r="A183" s="11" t="s">
        <v>14</v>
      </c>
      <c r="B183" s="12">
        <v>120</v>
      </c>
      <c r="D183" t="s">
        <v>20</v>
      </c>
      <c r="E183">
        <v>142</v>
      </c>
    </row>
    <row r="184" spans="1:5" x14ac:dyDescent="0.2">
      <c r="A184" s="11" t="s">
        <v>14</v>
      </c>
      <c r="B184" s="12">
        <v>579</v>
      </c>
      <c r="D184" t="s">
        <v>20</v>
      </c>
      <c r="E184">
        <v>85</v>
      </c>
    </row>
    <row r="185" spans="1:5" x14ac:dyDescent="0.2">
      <c r="A185" s="11" t="s">
        <v>14</v>
      </c>
      <c r="B185" s="12">
        <v>2072</v>
      </c>
      <c r="D185" t="s">
        <v>20</v>
      </c>
      <c r="E185">
        <v>659</v>
      </c>
    </row>
    <row r="186" spans="1:5" x14ac:dyDescent="0.2">
      <c r="A186" s="11" t="s">
        <v>14</v>
      </c>
      <c r="B186" s="12">
        <v>0</v>
      </c>
      <c r="D186" t="s">
        <v>20</v>
      </c>
      <c r="E186">
        <v>121</v>
      </c>
    </row>
    <row r="187" spans="1:5" x14ac:dyDescent="0.2">
      <c r="A187" s="11" t="s">
        <v>14</v>
      </c>
      <c r="B187" s="12">
        <v>1796</v>
      </c>
      <c r="D187" t="s">
        <v>20</v>
      </c>
      <c r="E187">
        <v>3742</v>
      </c>
    </row>
    <row r="188" spans="1:5" x14ac:dyDescent="0.2">
      <c r="A188" s="11" t="s">
        <v>14</v>
      </c>
      <c r="B188" s="12">
        <v>62</v>
      </c>
      <c r="D188" t="s">
        <v>20</v>
      </c>
      <c r="E188">
        <v>223</v>
      </c>
    </row>
    <row r="189" spans="1:5" x14ac:dyDescent="0.2">
      <c r="A189" s="11" t="s">
        <v>14</v>
      </c>
      <c r="B189" s="12">
        <v>347</v>
      </c>
      <c r="D189" t="s">
        <v>20</v>
      </c>
      <c r="E189">
        <v>133</v>
      </c>
    </row>
    <row r="190" spans="1:5" x14ac:dyDescent="0.2">
      <c r="A190" s="11" t="s">
        <v>14</v>
      </c>
      <c r="B190" s="12">
        <v>19</v>
      </c>
      <c r="D190" t="s">
        <v>20</v>
      </c>
      <c r="E190">
        <v>5168</v>
      </c>
    </row>
    <row r="191" spans="1:5" x14ac:dyDescent="0.2">
      <c r="A191" s="11" t="s">
        <v>14</v>
      </c>
      <c r="B191" s="12">
        <v>1258</v>
      </c>
      <c r="D191" t="s">
        <v>20</v>
      </c>
      <c r="E191">
        <v>307</v>
      </c>
    </row>
    <row r="192" spans="1:5" x14ac:dyDescent="0.2">
      <c r="A192" s="11" t="s">
        <v>14</v>
      </c>
      <c r="B192" s="12">
        <v>362</v>
      </c>
      <c r="D192" t="s">
        <v>20</v>
      </c>
      <c r="E192">
        <v>2441</v>
      </c>
    </row>
    <row r="193" spans="1:5" x14ac:dyDescent="0.2">
      <c r="A193" s="11" t="s">
        <v>14</v>
      </c>
      <c r="B193" s="12">
        <v>133</v>
      </c>
      <c r="D193" t="s">
        <v>20</v>
      </c>
      <c r="E193">
        <v>1385</v>
      </c>
    </row>
    <row r="194" spans="1:5" x14ac:dyDescent="0.2">
      <c r="A194" s="11" t="s">
        <v>14</v>
      </c>
      <c r="B194" s="12">
        <v>846</v>
      </c>
      <c r="D194" t="s">
        <v>20</v>
      </c>
      <c r="E194">
        <v>190</v>
      </c>
    </row>
    <row r="195" spans="1:5" x14ac:dyDescent="0.2">
      <c r="A195" s="11" t="s">
        <v>14</v>
      </c>
      <c r="B195" s="12">
        <v>10</v>
      </c>
      <c r="D195" t="s">
        <v>20</v>
      </c>
      <c r="E195">
        <v>470</v>
      </c>
    </row>
    <row r="196" spans="1:5" x14ac:dyDescent="0.2">
      <c r="A196" s="11" t="s">
        <v>14</v>
      </c>
      <c r="B196" s="12">
        <v>191</v>
      </c>
      <c r="D196" t="s">
        <v>20</v>
      </c>
      <c r="E196">
        <v>253</v>
      </c>
    </row>
    <row r="197" spans="1:5" x14ac:dyDescent="0.2">
      <c r="A197" s="11" t="s">
        <v>14</v>
      </c>
      <c r="B197" s="12">
        <v>1979</v>
      </c>
      <c r="D197" t="s">
        <v>20</v>
      </c>
      <c r="E197">
        <v>1113</v>
      </c>
    </row>
    <row r="198" spans="1:5" x14ac:dyDescent="0.2">
      <c r="A198" s="11" t="s">
        <v>14</v>
      </c>
      <c r="B198" s="12">
        <v>63</v>
      </c>
      <c r="D198" t="s">
        <v>20</v>
      </c>
      <c r="E198">
        <v>2283</v>
      </c>
    </row>
    <row r="199" spans="1:5" x14ac:dyDescent="0.2">
      <c r="A199" s="11" t="s">
        <v>14</v>
      </c>
      <c r="B199" s="12">
        <v>6080</v>
      </c>
      <c r="D199" t="s">
        <v>20</v>
      </c>
      <c r="E199">
        <v>1095</v>
      </c>
    </row>
    <row r="200" spans="1:5" x14ac:dyDescent="0.2">
      <c r="A200" s="11" t="s">
        <v>14</v>
      </c>
      <c r="B200" s="12">
        <v>80</v>
      </c>
      <c r="D200" t="s">
        <v>20</v>
      </c>
      <c r="E200">
        <v>1690</v>
      </c>
    </row>
    <row r="201" spans="1:5" x14ac:dyDescent="0.2">
      <c r="A201" s="11" t="s">
        <v>14</v>
      </c>
      <c r="B201" s="12">
        <v>9</v>
      </c>
      <c r="D201" t="s">
        <v>20</v>
      </c>
      <c r="E201">
        <v>191</v>
      </c>
    </row>
    <row r="202" spans="1:5" x14ac:dyDescent="0.2">
      <c r="A202" s="11" t="s">
        <v>14</v>
      </c>
      <c r="B202" s="12">
        <v>1784</v>
      </c>
      <c r="D202" t="s">
        <v>20</v>
      </c>
      <c r="E202">
        <v>2013</v>
      </c>
    </row>
    <row r="203" spans="1:5" x14ac:dyDescent="0.2">
      <c r="A203" s="11" t="s">
        <v>14</v>
      </c>
      <c r="B203" s="12">
        <v>243</v>
      </c>
      <c r="D203" t="s">
        <v>20</v>
      </c>
      <c r="E203">
        <v>1703</v>
      </c>
    </row>
    <row r="204" spans="1:5" x14ac:dyDescent="0.2">
      <c r="A204" s="11" t="s">
        <v>14</v>
      </c>
      <c r="B204" s="12">
        <v>1296</v>
      </c>
      <c r="D204" t="s">
        <v>20</v>
      </c>
      <c r="E204">
        <v>80</v>
      </c>
    </row>
    <row r="205" spans="1:5" x14ac:dyDescent="0.2">
      <c r="A205" s="11" t="s">
        <v>14</v>
      </c>
      <c r="B205" s="12">
        <v>77</v>
      </c>
      <c r="D205" t="s">
        <v>20</v>
      </c>
      <c r="E205">
        <v>41</v>
      </c>
    </row>
    <row r="206" spans="1:5" x14ac:dyDescent="0.2">
      <c r="A206" s="11" t="s">
        <v>14</v>
      </c>
      <c r="B206" s="12">
        <v>395</v>
      </c>
      <c r="D206" t="s">
        <v>20</v>
      </c>
      <c r="E206">
        <v>187</v>
      </c>
    </row>
    <row r="207" spans="1:5" x14ac:dyDescent="0.2">
      <c r="A207" s="11" t="s">
        <v>14</v>
      </c>
      <c r="B207" s="12">
        <v>49</v>
      </c>
      <c r="D207" t="s">
        <v>20</v>
      </c>
      <c r="E207">
        <v>2875</v>
      </c>
    </row>
    <row r="208" spans="1:5" x14ac:dyDescent="0.2">
      <c r="A208" s="11" t="s">
        <v>14</v>
      </c>
      <c r="B208" s="12">
        <v>180</v>
      </c>
      <c r="D208" t="s">
        <v>20</v>
      </c>
      <c r="E208">
        <v>88</v>
      </c>
    </row>
    <row r="209" spans="1:5" x14ac:dyDescent="0.2">
      <c r="A209" s="11" t="s">
        <v>14</v>
      </c>
      <c r="B209" s="12">
        <v>2690</v>
      </c>
      <c r="D209" t="s">
        <v>20</v>
      </c>
      <c r="E209">
        <v>191</v>
      </c>
    </row>
    <row r="210" spans="1:5" x14ac:dyDescent="0.2">
      <c r="A210" s="11" t="s">
        <v>14</v>
      </c>
      <c r="B210" s="12">
        <v>2779</v>
      </c>
      <c r="D210" t="s">
        <v>20</v>
      </c>
      <c r="E210">
        <v>139</v>
      </c>
    </row>
    <row r="211" spans="1:5" x14ac:dyDescent="0.2">
      <c r="A211" s="11" t="s">
        <v>14</v>
      </c>
      <c r="B211" s="12">
        <v>92</v>
      </c>
      <c r="D211" t="s">
        <v>20</v>
      </c>
      <c r="E211">
        <v>186</v>
      </c>
    </row>
    <row r="212" spans="1:5" x14ac:dyDescent="0.2">
      <c r="A212" s="11" t="s">
        <v>14</v>
      </c>
      <c r="B212" s="12">
        <v>1028</v>
      </c>
      <c r="D212" t="s">
        <v>20</v>
      </c>
      <c r="E212">
        <v>112</v>
      </c>
    </row>
    <row r="213" spans="1:5" x14ac:dyDescent="0.2">
      <c r="A213" s="11" t="s">
        <v>14</v>
      </c>
      <c r="B213" s="12">
        <v>26</v>
      </c>
      <c r="D213" t="s">
        <v>20</v>
      </c>
      <c r="E213">
        <v>101</v>
      </c>
    </row>
    <row r="214" spans="1:5" x14ac:dyDescent="0.2">
      <c r="A214" s="11" t="s">
        <v>14</v>
      </c>
      <c r="B214" s="12">
        <v>1790</v>
      </c>
      <c r="D214" t="s">
        <v>20</v>
      </c>
      <c r="E214">
        <v>206</v>
      </c>
    </row>
    <row r="215" spans="1:5" x14ac:dyDescent="0.2">
      <c r="A215" s="11" t="s">
        <v>14</v>
      </c>
      <c r="B215" s="12">
        <v>37</v>
      </c>
      <c r="D215" t="s">
        <v>20</v>
      </c>
      <c r="E215">
        <v>154</v>
      </c>
    </row>
    <row r="216" spans="1:5" x14ac:dyDescent="0.2">
      <c r="A216" s="11" t="s">
        <v>14</v>
      </c>
      <c r="B216" s="12">
        <v>35</v>
      </c>
      <c r="D216" t="s">
        <v>20</v>
      </c>
      <c r="E216">
        <v>5966</v>
      </c>
    </row>
    <row r="217" spans="1:5" x14ac:dyDescent="0.2">
      <c r="A217" s="11" t="s">
        <v>14</v>
      </c>
      <c r="B217" s="12">
        <v>558</v>
      </c>
      <c r="D217" t="s">
        <v>20</v>
      </c>
      <c r="E217">
        <v>169</v>
      </c>
    </row>
    <row r="218" spans="1:5" x14ac:dyDescent="0.2">
      <c r="A218" s="11" t="s">
        <v>14</v>
      </c>
      <c r="B218" s="12">
        <v>64</v>
      </c>
      <c r="D218" t="s">
        <v>20</v>
      </c>
      <c r="E218">
        <v>2106</v>
      </c>
    </row>
    <row r="219" spans="1:5" x14ac:dyDescent="0.2">
      <c r="A219" s="11" t="s">
        <v>14</v>
      </c>
      <c r="B219" s="12">
        <v>245</v>
      </c>
      <c r="D219" t="s">
        <v>20</v>
      </c>
      <c r="E219">
        <v>131</v>
      </c>
    </row>
    <row r="220" spans="1:5" x14ac:dyDescent="0.2">
      <c r="A220" s="11" t="s">
        <v>14</v>
      </c>
      <c r="B220" s="12">
        <v>71</v>
      </c>
      <c r="D220" t="s">
        <v>20</v>
      </c>
      <c r="E220">
        <v>84</v>
      </c>
    </row>
    <row r="221" spans="1:5" x14ac:dyDescent="0.2">
      <c r="A221" s="11" t="s">
        <v>14</v>
      </c>
      <c r="B221" s="12">
        <v>42</v>
      </c>
      <c r="D221" t="s">
        <v>20</v>
      </c>
      <c r="E221">
        <v>155</v>
      </c>
    </row>
    <row r="222" spans="1:5" x14ac:dyDescent="0.2">
      <c r="A222" s="11" t="s">
        <v>14</v>
      </c>
      <c r="B222" s="12">
        <v>156</v>
      </c>
      <c r="D222" t="s">
        <v>20</v>
      </c>
      <c r="E222">
        <v>189</v>
      </c>
    </row>
    <row r="223" spans="1:5" x14ac:dyDescent="0.2">
      <c r="A223" s="11" t="s">
        <v>14</v>
      </c>
      <c r="B223" s="12">
        <v>1368</v>
      </c>
      <c r="D223" t="s">
        <v>20</v>
      </c>
      <c r="E223">
        <v>4799</v>
      </c>
    </row>
    <row r="224" spans="1:5" x14ac:dyDescent="0.2">
      <c r="A224" s="11" t="s">
        <v>14</v>
      </c>
      <c r="B224" s="12">
        <v>102</v>
      </c>
      <c r="D224" t="s">
        <v>20</v>
      </c>
      <c r="E224">
        <v>1137</v>
      </c>
    </row>
    <row r="225" spans="1:5" x14ac:dyDescent="0.2">
      <c r="A225" s="11" t="s">
        <v>14</v>
      </c>
      <c r="B225" s="12">
        <v>86</v>
      </c>
      <c r="D225" t="s">
        <v>20</v>
      </c>
      <c r="E225">
        <v>1152</v>
      </c>
    </row>
    <row r="226" spans="1:5" x14ac:dyDescent="0.2">
      <c r="A226" s="11" t="s">
        <v>14</v>
      </c>
      <c r="B226" s="12">
        <v>253</v>
      </c>
      <c r="D226" t="s">
        <v>20</v>
      </c>
      <c r="E226">
        <v>50</v>
      </c>
    </row>
    <row r="227" spans="1:5" x14ac:dyDescent="0.2">
      <c r="A227" s="11" t="s">
        <v>14</v>
      </c>
      <c r="B227" s="12">
        <v>157</v>
      </c>
      <c r="D227" t="s">
        <v>20</v>
      </c>
      <c r="E227">
        <v>3059</v>
      </c>
    </row>
    <row r="228" spans="1:5" x14ac:dyDescent="0.2">
      <c r="A228" s="11" t="s">
        <v>14</v>
      </c>
      <c r="B228" s="12">
        <v>183</v>
      </c>
      <c r="D228" t="s">
        <v>20</v>
      </c>
      <c r="E228">
        <v>34</v>
      </c>
    </row>
    <row r="229" spans="1:5" x14ac:dyDescent="0.2">
      <c r="A229" s="11" t="s">
        <v>14</v>
      </c>
      <c r="B229" s="12">
        <v>82</v>
      </c>
      <c r="D229" t="s">
        <v>20</v>
      </c>
      <c r="E229">
        <v>220</v>
      </c>
    </row>
    <row r="230" spans="1:5" x14ac:dyDescent="0.2">
      <c r="A230" s="11" t="s">
        <v>14</v>
      </c>
      <c r="B230" s="12">
        <v>1</v>
      </c>
      <c r="D230" t="s">
        <v>20</v>
      </c>
      <c r="E230">
        <v>1604</v>
      </c>
    </row>
    <row r="231" spans="1:5" x14ac:dyDescent="0.2">
      <c r="A231" s="11" t="s">
        <v>14</v>
      </c>
      <c r="B231" s="12">
        <v>1198</v>
      </c>
      <c r="D231" t="s">
        <v>20</v>
      </c>
      <c r="E231">
        <v>454</v>
      </c>
    </row>
    <row r="232" spans="1:5" x14ac:dyDescent="0.2">
      <c r="A232" s="11" t="s">
        <v>14</v>
      </c>
      <c r="B232" s="12">
        <v>648</v>
      </c>
      <c r="D232" t="s">
        <v>20</v>
      </c>
      <c r="E232">
        <v>123</v>
      </c>
    </row>
    <row r="233" spans="1:5" x14ac:dyDescent="0.2">
      <c r="A233" s="11" t="s">
        <v>14</v>
      </c>
      <c r="B233" s="12">
        <v>64</v>
      </c>
      <c r="D233" t="s">
        <v>20</v>
      </c>
      <c r="E233">
        <v>299</v>
      </c>
    </row>
    <row r="234" spans="1:5" x14ac:dyDescent="0.2">
      <c r="A234" s="11" t="s">
        <v>14</v>
      </c>
      <c r="B234" s="12">
        <v>62</v>
      </c>
      <c r="D234" t="s">
        <v>20</v>
      </c>
      <c r="E234">
        <v>2237</v>
      </c>
    </row>
    <row r="235" spans="1:5" x14ac:dyDescent="0.2">
      <c r="A235" s="11" t="s">
        <v>14</v>
      </c>
      <c r="B235" s="12">
        <v>750</v>
      </c>
      <c r="D235" t="s">
        <v>20</v>
      </c>
      <c r="E235">
        <v>645</v>
      </c>
    </row>
    <row r="236" spans="1:5" x14ac:dyDescent="0.2">
      <c r="A236" s="11" t="s">
        <v>14</v>
      </c>
      <c r="B236" s="12">
        <v>105</v>
      </c>
      <c r="D236" t="s">
        <v>20</v>
      </c>
      <c r="E236">
        <v>484</v>
      </c>
    </row>
    <row r="237" spans="1:5" x14ac:dyDescent="0.2">
      <c r="A237" s="11" t="s">
        <v>14</v>
      </c>
      <c r="B237" s="12">
        <v>2604</v>
      </c>
      <c r="D237" t="s">
        <v>20</v>
      </c>
      <c r="E237">
        <v>154</v>
      </c>
    </row>
    <row r="238" spans="1:5" x14ac:dyDescent="0.2">
      <c r="A238" s="11" t="s">
        <v>14</v>
      </c>
      <c r="B238" s="12">
        <v>65</v>
      </c>
      <c r="D238" t="s">
        <v>20</v>
      </c>
      <c r="E238">
        <v>82</v>
      </c>
    </row>
    <row r="239" spans="1:5" x14ac:dyDescent="0.2">
      <c r="A239" s="11" t="s">
        <v>14</v>
      </c>
      <c r="B239" s="12">
        <v>94</v>
      </c>
      <c r="D239" t="s">
        <v>20</v>
      </c>
      <c r="E239">
        <v>134</v>
      </c>
    </row>
    <row r="240" spans="1:5" x14ac:dyDescent="0.2">
      <c r="A240" s="11" t="s">
        <v>14</v>
      </c>
      <c r="B240" s="12">
        <v>257</v>
      </c>
      <c r="D240" t="s">
        <v>20</v>
      </c>
      <c r="E240">
        <v>5203</v>
      </c>
    </row>
    <row r="241" spans="1:5" x14ac:dyDescent="0.2">
      <c r="A241" s="11" t="s">
        <v>14</v>
      </c>
      <c r="B241" s="12">
        <v>2928</v>
      </c>
      <c r="D241" t="s">
        <v>20</v>
      </c>
      <c r="E241">
        <v>94</v>
      </c>
    </row>
    <row r="242" spans="1:5" x14ac:dyDescent="0.2">
      <c r="A242" s="11" t="s">
        <v>14</v>
      </c>
      <c r="B242" s="12">
        <v>4697</v>
      </c>
      <c r="D242" t="s">
        <v>20</v>
      </c>
      <c r="E242">
        <v>205</v>
      </c>
    </row>
    <row r="243" spans="1:5" x14ac:dyDescent="0.2">
      <c r="A243" s="11" t="s">
        <v>14</v>
      </c>
      <c r="B243" s="12">
        <v>2915</v>
      </c>
      <c r="D243" t="s">
        <v>20</v>
      </c>
      <c r="E243">
        <v>92</v>
      </c>
    </row>
    <row r="244" spans="1:5" x14ac:dyDescent="0.2">
      <c r="A244" s="11" t="s">
        <v>14</v>
      </c>
      <c r="B244" s="12">
        <v>18</v>
      </c>
      <c r="D244" t="s">
        <v>20</v>
      </c>
      <c r="E244">
        <v>219</v>
      </c>
    </row>
    <row r="245" spans="1:5" x14ac:dyDescent="0.2">
      <c r="A245" s="11" t="s">
        <v>14</v>
      </c>
      <c r="B245" s="12">
        <v>602</v>
      </c>
      <c r="D245" t="s">
        <v>20</v>
      </c>
      <c r="E245">
        <v>2526</v>
      </c>
    </row>
    <row r="246" spans="1:5" x14ac:dyDescent="0.2">
      <c r="A246" s="11" t="s">
        <v>14</v>
      </c>
      <c r="B246" s="12">
        <v>1</v>
      </c>
      <c r="D246" t="s">
        <v>20</v>
      </c>
      <c r="E246">
        <v>94</v>
      </c>
    </row>
    <row r="247" spans="1:5" x14ac:dyDescent="0.2">
      <c r="A247" s="11" t="s">
        <v>14</v>
      </c>
      <c r="B247" s="12">
        <v>3868</v>
      </c>
      <c r="D247" t="s">
        <v>20</v>
      </c>
      <c r="E247">
        <v>1713</v>
      </c>
    </row>
    <row r="248" spans="1:5" x14ac:dyDescent="0.2">
      <c r="A248" s="11" t="s">
        <v>14</v>
      </c>
      <c r="B248" s="12">
        <v>504</v>
      </c>
      <c r="D248" t="s">
        <v>20</v>
      </c>
      <c r="E248">
        <v>249</v>
      </c>
    </row>
    <row r="249" spans="1:5" x14ac:dyDescent="0.2">
      <c r="A249" s="11" t="s">
        <v>14</v>
      </c>
      <c r="B249" s="12">
        <v>14</v>
      </c>
      <c r="D249" t="s">
        <v>20</v>
      </c>
      <c r="E249">
        <v>192</v>
      </c>
    </row>
    <row r="250" spans="1:5" x14ac:dyDescent="0.2">
      <c r="A250" s="11" t="s">
        <v>14</v>
      </c>
      <c r="B250" s="12">
        <v>750</v>
      </c>
      <c r="D250" t="s">
        <v>20</v>
      </c>
      <c r="E250">
        <v>247</v>
      </c>
    </row>
    <row r="251" spans="1:5" x14ac:dyDescent="0.2">
      <c r="A251" s="11" t="s">
        <v>14</v>
      </c>
      <c r="B251" s="12">
        <v>77</v>
      </c>
      <c r="D251" t="s">
        <v>20</v>
      </c>
      <c r="E251">
        <v>2293</v>
      </c>
    </row>
    <row r="252" spans="1:5" x14ac:dyDescent="0.2">
      <c r="A252" s="11" t="s">
        <v>14</v>
      </c>
      <c r="B252" s="12">
        <v>752</v>
      </c>
      <c r="D252" t="s">
        <v>20</v>
      </c>
      <c r="E252">
        <v>3131</v>
      </c>
    </row>
    <row r="253" spans="1:5" x14ac:dyDescent="0.2">
      <c r="A253" s="11" t="s">
        <v>14</v>
      </c>
      <c r="B253" s="12">
        <v>131</v>
      </c>
      <c r="D253" t="s">
        <v>20</v>
      </c>
      <c r="E253">
        <v>143</v>
      </c>
    </row>
    <row r="254" spans="1:5" x14ac:dyDescent="0.2">
      <c r="A254" s="11" t="s">
        <v>14</v>
      </c>
      <c r="B254" s="12">
        <v>87</v>
      </c>
      <c r="D254" t="s">
        <v>20</v>
      </c>
      <c r="E254">
        <v>296</v>
      </c>
    </row>
    <row r="255" spans="1:5" x14ac:dyDescent="0.2">
      <c r="A255" s="11" t="s">
        <v>14</v>
      </c>
      <c r="B255" s="12">
        <v>1063</v>
      </c>
      <c r="D255" t="s">
        <v>20</v>
      </c>
      <c r="E255">
        <v>170</v>
      </c>
    </row>
    <row r="256" spans="1:5" x14ac:dyDescent="0.2">
      <c r="A256" s="11" t="s">
        <v>14</v>
      </c>
      <c r="B256" s="12">
        <v>76</v>
      </c>
      <c r="D256" t="s">
        <v>20</v>
      </c>
      <c r="E256">
        <v>86</v>
      </c>
    </row>
    <row r="257" spans="1:5" x14ac:dyDescent="0.2">
      <c r="A257" s="11" t="s">
        <v>14</v>
      </c>
      <c r="B257" s="12">
        <v>4428</v>
      </c>
      <c r="D257" t="s">
        <v>20</v>
      </c>
      <c r="E257">
        <v>6286</v>
      </c>
    </row>
    <row r="258" spans="1:5" x14ac:dyDescent="0.2">
      <c r="A258" s="11" t="s">
        <v>14</v>
      </c>
      <c r="B258" s="12">
        <v>58</v>
      </c>
      <c r="D258" t="s">
        <v>20</v>
      </c>
      <c r="E258">
        <v>3727</v>
      </c>
    </row>
    <row r="259" spans="1:5" x14ac:dyDescent="0.2">
      <c r="A259" s="11" t="s">
        <v>14</v>
      </c>
      <c r="B259" s="12">
        <v>111</v>
      </c>
      <c r="D259" t="s">
        <v>20</v>
      </c>
      <c r="E259">
        <v>1605</v>
      </c>
    </row>
    <row r="260" spans="1:5" x14ac:dyDescent="0.2">
      <c r="A260" s="11" t="s">
        <v>14</v>
      </c>
      <c r="B260" s="12">
        <v>2955</v>
      </c>
      <c r="D260" t="s">
        <v>20</v>
      </c>
      <c r="E260">
        <v>2120</v>
      </c>
    </row>
    <row r="261" spans="1:5" x14ac:dyDescent="0.2">
      <c r="A261" s="11" t="s">
        <v>14</v>
      </c>
      <c r="B261" s="12">
        <v>1657</v>
      </c>
      <c r="D261" t="s">
        <v>20</v>
      </c>
      <c r="E261">
        <v>50</v>
      </c>
    </row>
    <row r="262" spans="1:5" x14ac:dyDescent="0.2">
      <c r="A262" s="11" t="s">
        <v>14</v>
      </c>
      <c r="B262" s="12">
        <v>926</v>
      </c>
      <c r="D262" t="s">
        <v>20</v>
      </c>
      <c r="E262">
        <v>2080</v>
      </c>
    </row>
    <row r="263" spans="1:5" x14ac:dyDescent="0.2">
      <c r="A263" s="11" t="s">
        <v>14</v>
      </c>
      <c r="B263" s="12">
        <v>77</v>
      </c>
      <c r="D263" t="s">
        <v>20</v>
      </c>
      <c r="E263">
        <v>2105</v>
      </c>
    </row>
    <row r="264" spans="1:5" x14ac:dyDescent="0.2">
      <c r="A264" s="11" t="s">
        <v>14</v>
      </c>
      <c r="B264" s="12">
        <v>1748</v>
      </c>
      <c r="D264" t="s">
        <v>20</v>
      </c>
      <c r="E264">
        <v>2436</v>
      </c>
    </row>
    <row r="265" spans="1:5" x14ac:dyDescent="0.2">
      <c r="A265" s="11" t="s">
        <v>14</v>
      </c>
      <c r="B265" s="12">
        <v>79</v>
      </c>
      <c r="D265" t="s">
        <v>20</v>
      </c>
      <c r="E265">
        <v>80</v>
      </c>
    </row>
    <row r="266" spans="1:5" x14ac:dyDescent="0.2">
      <c r="A266" s="11" t="s">
        <v>14</v>
      </c>
      <c r="B266" s="12">
        <v>889</v>
      </c>
      <c r="D266" t="s">
        <v>20</v>
      </c>
      <c r="E266">
        <v>42</v>
      </c>
    </row>
    <row r="267" spans="1:5" x14ac:dyDescent="0.2">
      <c r="A267" s="11" t="s">
        <v>14</v>
      </c>
      <c r="B267" s="12">
        <v>56</v>
      </c>
      <c r="D267" t="s">
        <v>20</v>
      </c>
      <c r="E267">
        <v>139</v>
      </c>
    </row>
    <row r="268" spans="1:5" x14ac:dyDescent="0.2">
      <c r="A268" s="11" t="s">
        <v>14</v>
      </c>
      <c r="B268" s="12">
        <v>1</v>
      </c>
      <c r="D268" t="s">
        <v>20</v>
      </c>
      <c r="E268">
        <v>159</v>
      </c>
    </row>
    <row r="269" spans="1:5" x14ac:dyDescent="0.2">
      <c r="A269" s="11" t="s">
        <v>14</v>
      </c>
      <c r="B269" s="12">
        <v>83</v>
      </c>
      <c r="D269" t="s">
        <v>20</v>
      </c>
      <c r="E269">
        <v>381</v>
      </c>
    </row>
    <row r="270" spans="1:5" x14ac:dyDescent="0.2">
      <c r="A270" s="11" t="s">
        <v>14</v>
      </c>
      <c r="B270" s="12">
        <v>2025</v>
      </c>
      <c r="D270" t="s">
        <v>20</v>
      </c>
      <c r="E270">
        <v>194</v>
      </c>
    </row>
    <row r="271" spans="1:5" x14ac:dyDescent="0.2">
      <c r="A271" s="11" t="s">
        <v>14</v>
      </c>
      <c r="B271" s="12">
        <v>14</v>
      </c>
      <c r="D271" t="s">
        <v>20</v>
      </c>
      <c r="E271">
        <v>106</v>
      </c>
    </row>
    <row r="272" spans="1:5" x14ac:dyDescent="0.2">
      <c r="A272" s="11" t="s">
        <v>14</v>
      </c>
      <c r="B272" s="12">
        <v>656</v>
      </c>
      <c r="D272" t="s">
        <v>20</v>
      </c>
      <c r="E272">
        <v>142</v>
      </c>
    </row>
    <row r="273" spans="1:5" x14ac:dyDescent="0.2">
      <c r="A273" s="11" t="s">
        <v>14</v>
      </c>
      <c r="B273" s="12">
        <v>1596</v>
      </c>
      <c r="D273" t="s">
        <v>20</v>
      </c>
      <c r="E273">
        <v>211</v>
      </c>
    </row>
    <row r="274" spans="1:5" x14ac:dyDescent="0.2">
      <c r="A274" s="11" t="s">
        <v>14</v>
      </c>
      <c r="B274" s="12">
        <v>10</v>
      </c>
      <c r="D274" t="s">
        <v>20</v>
      </c>
      <c r="E274">
        <v>2756</v>
      </c>
    </row>
    <row r="275" spans="1:5" x14ac:dyDescent="0.2">
      <c r="A275" s="11" t="s">
        <v>14</v>
      </c>
      <c r="B275" s="12">
        <v>1121</v>
      </c>
      <c r="D275" t="s">
        <v>20</v>
      </c>
      <c r="E275">
        <v>173</v>
      </c>
    </row>
    <row r="276" spans="1:5" x14ac:dyDescent="0.2">
      <c r="A276" s="11" t="s">
        <v>14</v>
      </c>
      <c r="B276" s="12">
        <v>15</v>
      </c>
      <c r="D276" t="s">
        <v>20</v>
      </c>
      <c r="E276">
        <v>87</v>
      </c>
    </row>
    <row r="277" spans="1:5" x14ac:dyDescent="0.2">
      <c r="A277" s="11" t="s">
        <v>14</v>
      </c>
      <c r="B277" s="12">
        <v>191</v>
      </c>
      <c r="D277" t="s">
        <v>20</v>
      </c>
      <c r="E277">
        <v>1572</v>
      </c>
    </row>
    <row r="278" spans="1:5" x14ac:dyDescent="0.2">
      <c r="A278" s="11" t="s">
        <v>14</v>
      </c>
      <c r="B278" s="12">
        <v>16</v>
      </c>
      <c r="D278" t="s">
        <v>20</v>
      </c>
      <c r="E278">
        <v>2346</v>
      </c>
    </row>
    <row r="279" spans="1:5" x14ac:dyDescent="0.2">
      <c r="A279" s="11" t="s">
        <v>14</v>
      </c>
      <c r="B279" s="12">
        <v>17</v>
      </c>
      <c r="D279" t="s">
        <v>20</v>
      </c>
      <c r="E279">
        <v>115</v>
      </c>
    </row>
    <row r="280" spans="1:5" x14ac:dyDescent="0.2">
      <c r="A280" s="11" t="s">
        <v>14</v>
      </c>
      <c r="B280" s="12">
        <v>34</v>
      </c>
      <c r="D280" t="s">
        <v>20</v>
      </c>
      <c r="E280">
        <v>85</v>
      </c>
    </row>
    <row r="281" spans="1:5" x14ac:dyDescent="0.2">
      <c r="A281" s="11" t="s">
        <v>14</v>
      </c>
      <c r="B281" s="12">
        <v>1</v>
      </c>
      <c r="D281" t="s">
        <v>20</v>
      </c>
      <c r="E281">
        <v>144</v>
      </c>
    </row>
    <row r="282" spans="1:5" x14ac:dyDescent="0.2">
      <c r="A282" s="11" t="s">
        <v>14</v>
      </c>
      <c r="B282" s="12">
        <v>1274</v>
      </c>
      <c r="D282" t="s">
        <v>20</v>
      </c>
      <c r="E282">
        <v>2443</v>
      </c>
    </row>
    <row r="283" spans="1:5" x14ac:dyDescent="0.2">
      <c r="A283" s="11" t="s">
        <v>14</v>
      </c>
      <c r="B283" s="12">
        <v>210</v>
      </c>
      <c r="D283" t="s">
        <v>20</v>
      </c>
      <c r="E283">
        <v>64</v>
      </c>
    </row>
    <row r="284" spans="1:5" x14ac:dyDescent="0.2">
      <c r="A284" s="11" t="s">
        <v>14</v>
      </c>
      <c r="B284" s="12">
        <v>248</v>
      </c>
      <c r="D284" t="s">
        <v>20</v>
      </c>
      <c r="E284">
        <v>268</v>
      </c>
    </row>
    <row r="285" spans="1:5" x14ac:dyDescent="0.2">
      <c r="A285" s="11" t="s">
        <v>14</v>
      </c>
      <c r="B285" s="12">
        <v>513</v>
      </c>
      <c r="D285" t="s">
        <v>20</v>
      </c>
      <c r="E285">
        <v>195</v>
      </c>
    </row>
    <row r="286" spans="1:5" x14ac:dyDescent="0.2">
      <c r="A286" s="11" t="s">
        <v>14</v>
      </c>
      <c r="B286" s="12">
        <v>3410</v>
      </c>
      <c r="D286" t="s">
        <v>20</v>
      </c>
      <c r="E286">
        <v>186</v>
      </c>
    </row>
    <row r="287" spans="1:5" x14ac:dyDescent="0.2">
      <c r="A287" s="11" t="s">
        <v>14</v>
      </c>
      <c r="B287" s="12">
        <v>10</v>
      </c>
      <c r="D287" t="s">
        <v>20</v>
      </c>
      <c r="E287">
        <v>460</v>
      </c>
    </row>
    <row r="288" spans="1:5" x14ac:dyDescent="0.2">
      <c r="A288" s="11" t="s">
        <v>14</v>
      </c>
      <c r="B288" s="12">
        <v>2201</v>
      </c>
      <c r="D288" t="s">
        <v>20</v>
      </c>
      <c r="E288">
        <v>2528</v>
      </c>
    </row>
    <row r="289" spans="1:5" x14ac:dyDescent="0.2">
      <c r="A289" s="11" t="s">
        <v>14</v>
      </c>
      <c r="B289" s="12">
        <v>676</v>
      </c>
      <c r="D289" t="s">
        <v>20</v>
      </c>
      <c r="E289">
        <v>3657</v>
      </c>
    </row>
    <row r="290" spans="1:5" x14ac:dyDescent="0.2">
      <c r="A290" s="11" t="s">
        <v>14</v>
      </c>
      <c r="B290" s="12">
        <v>831</v>
      </c>
      <c r="D290" t="s">
        <v>20</v>
      </c>
      <c r="E290">
        <v>131</v>
      </c>
    </row>
    <row r="291" spans="1:5" x14ac:dyDescent="0.2">
      <c r="A291" s="11" t="s">
        <v>14</v>
      </c>
      <c r="B291" s="12">
        <v>859</v>
      </c>
      <c r="D291" t="s">
        <v>20</v>
      </c>
      <c r="E291">
        <v>239</v>
      </c>
    </row>
    <row r="292" spans="1:5" x14ac:dyDescent="0.2">
      <c r="A292" s="11" t="s">
        <v>14</v>
      </c>
      <c r="B292" s="12">
        <v>45</v>
      </c>
      <c r="D292" t="s">
        <v>20</v>
      </c>
      <c r="E292">
        <v>78</v>
      </c>
    </row>
    <row r="293" spans="1:5" x14ac:dyDescent="0.2">
      <c r="A293" s="11" t="s">
        <v>14</v>
      </c>
      <c r="B293" s="12">
        <v>6</v>
      </c>
      <c r="D293" t="s">
        <v>20</v>
      </c>
      <c r="E293">
        <v>1773</v>
      </c>
    </row>
    <row r="294" spans="1:5" x14ac:dyDescent="0.2">
      <c r="A294" s="11" t="s">
        <v>14</v>
      </c>
      <c r="B294" s="12">
        <v>7</v>
      </c>
      <c r="D294" t="s">
        <v>20</v>
      </c>
      <c r="E294">
        <v>32</v>
      </c>
    </row>
    <row r="295" spans="1:5" x14ac:dyDescent="0.2">
      <c r="A295" s="11" t="s">
        <v>14</v>
      </c>
      <c r="B295" s="12">
        <v>31</v>
      </c>
      <c r="D295" t="s">
        <v>20</v>
      </c>
      <c r="E295">
        <v>369</v>
      </c>
    </row>
    <row r="296" spans="1:5" x14ac:dyDescent="0.2">
      <c r="A296" s="11" t="s">
        <v>14</v>
      </c>
      <c r="B296" s="12">
        <v>78</v>
      </c>
      <c r="D296" t="s">
        <v>20</v>
      </c>
      <c r="E296">
        <v>89</v>
      </c>
    </row>
    <row r="297" spans="1:5" x14ac:dyDescent="0.2">
      <c r="A297" s="11" t="s">
        <v>14</v>
      </c>
      <c r="B297" s="12">
        <v>1225</v>
      </c>
      <c r="D297" t="s">
        <v>20</v>
      </c>
      <c r="E297">
        <v>147</v>
      </c>
    </row>
    <row r="298" spans="1:5" x14ac:dyDescent="0.2">
      <c r="A298" s="11" t="s">
        <v>14</v>
      </c>
      <c r="B298" s="12">
        <v>1</v>
      </c>
      <c r="D298" t="s">
        <v>20</v>
      </c>
      <c r="E298">
        <v>126</v>
      </c>
    </row>
    <row r="299" spans="1:5" x14ac:dyDescent="0.2">
      <c r="A299" s="11" t="s">
        <v>14</v>
      </c>
      <c r="B299" s="12">
        <v>67</v>
      </c>
      <c r="D299" t="s">
        <v>20</v>
      </c>
      <c r="E299">
        <v>2218</v>
      </c>
    </row>
    <row r="300" spans="1:5" x14ac:dyDescent="0.2">
      <c r="A300" s="11" t="s">
        <v>14</v>
      </c>
      <c r="B300" s="12">
        <v>19</v>
      </c>
      <c r="D300" t="s">
        <v>20</v>
      </c>
      <c r="E300">
        <v>202</v>
      </c>
    </row>
    <row r="301" spans="1:5" x14ac:dyDescent="0.2">
      <c r="A301" s="11" t="s">
        <v>14</v>
      </c>
      <c r="B301" s="12">
        <v>2108</v>
      </c>
      <c r="D301" t="s">
        <v>20</v>
      </c>
      <c r="E301">
        <v>140</v>
      </c>
    </row>
    <row r="302" spans="1:5" x14ac:dyDescent="0.2">
      <c r="A302" s="11" t="s">
        <v>14</v>
      </c>
      <c r="B302" s="12">
        <v>679</v>
      </c>
      <c r="D302" t="s">
        <v>20</v>
      </c>
      <c r="E302">
        <v>1052</v>
      </c>
    </row>
    <row r="303" spans="1:5" x14ac:dyDescent="0.2">
      <c r="A303" s="11" t="s">
        <v>14</v>
      </c>
      <c r="B303" s="12">
        <v>36</v>
      </c>
      <c r="D303" t="s">
        <v>20</v>
      </c>
      <c r="E303">
        <v>247</v>
      </c>
    </row>
    <row r="304" spans="1:5" x14ac:dyDescent="0.2">
      <c r="A304" s="11" t="s">
        <v>14</v>
      </c>
      <c r="B304" s="12">
        <v>47</v>
      </c>
      <c r="D304" t="s">
        <v>20</v>
      </c>
      <c r="E304">
        <v>84</v>
      </c>
    </row>
    <row r="305" spans="1:5" x14ac:dyDescent="0.2">
      <c r="A305" s="11" t="s">
        <v>14</v>
      </c>
      <c r="B305" s="12">
        <v>70</v>
      </c>
      <c r="D305" t="s">
        <v>20</v>
      </c>
      <c r="E305">
        <v>88</v>
      </c>
    </row>
    <row r="306" spans="1:5" x14ac:dyDescent="0.2">
      <c r="A306" s="11" t="s">
        <v>14</v>
      </c>
      <c r="B306" s="12">
        <v>154</v>
      </c>
      <c r="D306" t="s">
        <v>20</v>
      </c>
      <c r="E306">
        <v>156</v>
      </c>
    </row>
    <row r="307" spans="1:5" x14ac:dyDescent="0.2">
      <c r="A307" s="11" t="s">
        <v>14</v>
      </c>
      <c r="B307" s="12">
        <v>22</v>
      </c>
      <c r="D307" t="s">
        <v>20</v>
      </c>
      <c r="E307">
        <v>2985</v>
      </c>
    </row>
    <row r="308" spans="1:5" x14ac:dyDescent="0.2">
      <c r="A308" s="11" t="s">
        <v>14</v>
      </c>
      <c r="B308" s="12">
        <v>1758</v>
      </c>
      <c r="D308" t="s">
        <v>20</v>
      </c>
      <c r="E308">
        <v>762</v>
      </c>
    </row>
    <row r="309" spans="1:5" x14ac:dyDescent="0.2">
      <c r="A309" s="11" t="s">
        <v>14</v>
      </c>
      <c r="B309" s="12">
        <v>94</v>
      </c>
      <c r="D309" t="s">
        <v>20</v>
      </c>
      <c r="E309">
        <v>554</v>
      </c>
    </row>
    <row r="310" spans="1:5" x14ac:dyDescent="0.2">
      <c r="A310" s="11" t="s">
        <v>14</v>
      </c>
      <c r="B310" s="12">
        <v>33</v>
      </c>
      <c r="D310" t="s">
        <v>20</v>
      </c>
      <c r="E310">
        <v>135</v>
      </c>
    </row>
    <row r="311" spans="1:5" x14ac:dyDescent="0.2">
      <c r="A311" s="11" t="s">
        <v>14</v>
      </c>
      <c r="B311" s="12">
        <v>1</v>
      </c>
      <c r="D311" t="s">
        <v>20</v>
      </c>
      <c r="E311">
        <v>122</v>
      </c>
    </row>
    <row r="312" spans="1:5" x14ac:dyDescent="0.2">
      <c r="A312" s="11" t="s">
        <v>14</v>
      </c>
      <c r="B312" s="12">
        <v>31</v>
      </c>
      <c r="D312" t="s">
        <v>20</v>
      </c>
      <c r="E312">
        <v>221</v>
      </c>
    </row>
    <row r="313" spans="1:5" x14ac:dyDescent="0.2">
      <c r="A313" s="11" t="s">
        <v>14</v>
      </c>
      <c r="B313" s="12">
        <v>35</v>
      </c>
      <c r="D313" t="s">
        <v>20</v>
      </c>
      <c r="E313">
        <v>126</v>
      </c>
    </row>
    <row r="314" spans="1:5" x14ac:dyDescent="0.2">
      <c r="A314" s="11" t="s">
        <v>14</v>
      </c>
      <c r="B314" s="12">
        <v>63</v>
      </c>
      <c r="D314" t="s">
        <v>20</v>
      </c>
      <c r="E314">
        <v>1022</v>
      </c>
    </row>
    <row r="315" spans="1:5" x14ac:dyDescent="0.2">
      <c r="A315" s="11" t="s">
        <v>14</v>
      </c>
      <c r="B315" s="12">
        <v>526</v>
      </c>
      <c r="D315" t="s">
        <v>20</v>
      </c>
      <c r="E315">
        <v>3177</v>
      </c>
    </row>
    <row r="316" spans="1:5" x14ac:dyDescent="0.2">
      <c r="A316" s="11" t="s">
        <v>14</v>
      </c>
      <c r="B316" s="12">
        <v>121</v>
      </c>
      <c r="D316" t="s">
        <v>20</v>
      </c>
      <c r="E316">
        <v>198</v>
      </c>
    </row>
    <row r="317" spans="1:5" x14ac:dyDescent="0.2">
      <c r="A317" s="11" t="s">
        <v>14</v>
      </c>
      <c r="B317" s="12">
        <v>67</v>
      </c>
      <c r="D317" t="s">
        <v>20</v>
      </c>
      <c r="E317">
        <v>85</v>
      </c>
    </row>
    <row r="318" spans="1:5" x14ac:dyDescent="0.2">
      <c r="A318" s="11" t="s">
        <v>14</v>
      </c>
      <c r="B318" s="12">
        <v>57</v>
      </c>
      <c r="D318" t="s">
        <v>20</v>
      </c>
      <c r="E318">
        <v>3596</v>
      </c>
    </row>
    <row r="319" spans="1:5" x14ac:dyDescent="0.2">
      <c r="A319" s="11" t="s">
        <v>14</v>
      </c>
      <c r="B319" s="12">
        <v>1229</v>
      </c>
      <c r="D319" t="s">
        <v>20</v>
      </c>
      <c r="E319">
        <v>244</v>
      </c>
    </row>
    <row r="320" spans="1:5" x14ac:dyDescent="0.2">
      <c r="A320" s="11" t="s">
        <v>14</v>
      </c>
      <c r="B320" s="12">
        <v>12</v>
      </c>
      <c r="D320" t="s">
        <v>20</v>
      </c>
      <c r="E320">
        <v>5180</v>
      </c>
    </row>
    <row r="321" spans="1:5" x14ac:dyDescent="0.2">
      <c r="A321" s="11" t="s">
        <v>14</v>
      </c>
      <c r="B321" s="12">
        <v>452</v>
      </c>
      <c r="D321" t="s">
        <v>20</v>
      </c>
      <c r="E321">
        <v>589</v>
      </c>
    </row>
    <row r="322" spans="1:5" x14ac:dyDescent="0.2">
      <c r="A322" s="11" t="s">
        <v>14</v>
      </c>
      <c r="B322" s="12">
        <v>1886</v>
      </c>
      <c r="D322" t="s">
        <v>20</v>
      </c>
      <c r="E322">
        <v>2725</v>
      </c>
    </row>
    <row r="323" spans="1:5" x14ac:dyDescent="0.2">
      <c r="A323" s="11" t="s">
        <v>14</v>
      </c>
      <c r="B323" s="12">
        <v>1825</v>
      </c>
      <c r="D323" t="s">
        <v>20</v>
      </c>
      <c r="E323">
        <v>300</v>
      </c>
    </row>
    <row r="324" spans="1:5" x14ac:dyDescent="0.2">
      <c r="A324" s="11" t="s">
        <v>14</v>
      </c>
      <c r="B324" s="12">
        <v>31</v>
      </c>
      <c r="D324" t="s">
        <v>20</v>
      </c>
      <c r="E324">
        <v>144</v>
      </c>
    </row>
    <row r="325" spans="1:5" x14ac:dyDescent="0.2">
      <c r="A325" s="11" t="s">
        <v>14</v>
      </c>
      <c r="B325" s="12">
        <v>107</v>
      </c>
      <c r="D325" t="s">
        <v>20</v>
      </c>
      <c r="E325">
        <v>87</v>
      </c>
    </row>
    <row r="326" spans="1:5" x14ac:dyDescent="0.2">
      <c r="A326" s="11" t="s">
        <v>14</v>
      </c>
      <c r="B326" s="12">
        <v>27</v>
      </c>
      <c r="D326" t="s">
        <v>20</v>
      </c>
      <c r="E326">
        <v>3116</v>
      </c>
    </row>
    <row r="327" spans="1:5" x14ac:dyDescent="0.2">
      <c r="A327" s="11" t="s">
        <v>14</v>
      </c>
      <c r="B327" s="12">
        <v>1221</v>
      </c>
      <c r="D327" t="s">
        <v>20</v>
      </c>
      <c r="E327">
        <v>909</v>
      </c>
    </row>
    <row r="328" spans="1:5" x14ac:dyDescent="0.2">
      <c r="A328" s="11" t="s">
        <v>14</v>
      </c>
      <c r="B328" s="12">
        <v>1</v>
      </c>
      <c r="D328" t="s">
        <v>20</v>
      </c>
      <c r="E328">
        <v>1613</v>
      </c>
    </row>
    <row r="329" spans="1:5" x14ac:dyDescent="0.2">
      <c r="A329" s="11" t="s">
        <v>14</v>
      </c>
      <c r="B329" s="12">
        <v>16</v>
      </c>
      <c r="D329" t="s">
        <v>20</v>
      </c>
      <c r="E329">
        <v>136</v>
      </c>
    </row>
    <row r="330" spans="1:5" x14ac:dyDescent="0.2">
      <c r="A330" s="11" t="s">
        <v>14</v>
      </c>
      <c r="B330" s="12">
        <v>41</v>
      </c>
      <c r="D330" t="s">
        <v>20</v>
      </c>
      <c r="E330">
        <v>130</v>
      </c>
    </row>
    <row r="331" spans="1:5" x14ac:dyDescent="0.2">
      <c r="A331" s="11" t="s">
        <v>14</v>
      </c>
      <c r="B331" s="12">
        <v>523</v>
      </c>
      <c r="D331" t="s">
        <v>20</v>
      </c>
      <c r="E331">
        <v>102</v>
      </c>
    </row>
    <row r="332" spans="1:5" x14ac:dyDescent="0.2">
      <c r="A332" s="11" t="s">
        <v>14</v>
      </c>
      <c r="B332" s="12">
        <v>141</v>
      </c>
      <c r="D332" t="s">
        <v>20</v>
      </c>
      <c r="E332">
        <v>4006</v>
      </c>
    </row>
    <row r="333" spans="1:5" x14ac:dyDescent="0.2">
      <c r="A333" s="11" t="s">
        <v>14</v>
      </c>
      <c r="B333" s="12">
        <v>52</v>
      </c>
      <c r="D333" t="s">
        <v>20</v>
      </c>
      <c r="E333">
        <v>1629</v>
      </c>
    </row>
    <row r="334" spans="1:5" x14ac:dyDescent="0.2">
      <c r="A334" s="11" t="s">
        <v>14</v>
      </c>
      <c r="B334" s="12">
        <v>225</v>
      </c>
      <c r="D334" t="s">
        <v>20</v>
      </c>
      <c r="E334">
        <v>2188</v>
      </c>
    </row>
    <row r="335" spans="1:5" x14ac:dyDescent="0.2">
      <c r="A335" s="11" t="s">
        <v>14</v>
      </c>
      <c r="B335" s="12">
        <v>38</v>
      </c>
      <c r="D335" t="s">
        <v>20</v>
      </c>
      <c r="E335">
        <v>2409</v>
      </c>
    </row>
    <row r="336" spans="1:5" x14ac:dyDescent="0.2">
      <c r="A336" s="11" t="s">
        <v>14</v>
      </c>
      <c r="B336" s="12">
        <v>15</v>
      </c>
      <c r="D336" t="s">
        <v>20</v>
      </c>
      <c r="E336">
        <v>194</v>
      </c>
    </row>
    <row r="337" spans="1:5" x14ac:dyDescent="0.2">
      <c r="A337" s="11" t="s">
        <v>14</v>
      </c>
      <c r="B337" s="12">
        <v>37</v>
      </c>
      <c r="D337" t="s">
        <v>20</v>
      </c>
      <c r="E337">
        <v>1140</v>
      </c>
    </row>
    <row r="338" spans="1:5" x14ac:dyDescent="0.2">
      <c r="A338" s="11" t="s">
        <v>14</v>
      </c>
      <c r="B338" s="12">
        <v>112</v>
      </c>
      <c r="D338" t="s">
        <v>20</v>
      </c>
      <c r="E338">
        <v>102</v>
      </c>
    </row>
    <row r="339" spans="1:5" x14ac:dyDescent="0.2">
      <c r="A339" s="11" t="s">
        <v>14</v>
      </c>
      <c r="B339" s="12">
        <v>21</v>
      </c>
      <c r="D339" t="s">
        <v>20</v>
      </c>
      <c r="E339">
        <v>2857</v>
      </c>
    </row>
    <row r="340" spans="1:5" x14ac:dyDescent="0.2">
      <c r="A340" s="11" t="s">
        <v>14</v>
      </c>
      <c r="B340" s="12">
        <v>67</v>
      </c>
      <c r="D340" t="s">
        <v>20</v>
      </c>
      <c r="E340">
        <v>107</v>
      </c>
    </row>
    <row r="341" spans="1:5" x14ac:dyDescent="0.2">
      <c r="A341" s="11" t="s">
        <v>14</v>
      </c>
      <c r="B341" s="12">
        <v>78</v>
      </c>
      <c r="D341" t="s">
        <v>20</v>
      </c>
      <c r="E341">
        <v>160</v>
      </c>
    </row>
    <row r="342" spans="1:5" x14ac:dyDescent="0.2">
      <c r="A342" s="11" t="s">
        <v>14</v>
      </c>
      <c r="B342" s="12">
        <v>67</v>
      </c>
      <c r="D342" t="s">
        <v>20</v>
      </c>
      <c r="E342">
        <v>2230</v>
      </c>
    </row>
    <row r="343" spans="1:5" x14ac:dyDescent="0.2">
      <c r="A343" s="11" t="s">
        <v>14</v>
      </c>
      <c r="B343" s="12">
        <v>263</v>
      </c>
      <c r="D343" t="s">
        <v>20</v>
      </c>
      <c r="E343">
        <v>316</v>
      </c>
    </row>
    <row r="344" spans="1:5" x14ac:dyDescent="0.2">
      <c r="A344" s="11" t="s">
        <v>14</v>
      </c>
      <c r="B344" s="12">
        <v>1691</v>
      </c>
      <c r="D344" t="s">
        <v>20</v>
      </c>
      <c r="E344">
        <v>117</v>
      </c>
    </row>
    <row r="345" spans="1:5" x14ac:dyDescent="0.2">
      <c r="A345" s="11" t="s">
        <v>14</v>
      </c>
      <c r="B345" s="12">
        <v>181</v>
      </c>
      <c r="D345" t="s">
        <v>20</v>
      </c>
      <c r="E345">
        <v>6406</v>
      </c>
    </row>
    <row r="346" spans="1:5" x14ac:dyDescent="0.2">
      <c r="A346" s="11" t="s">
        <v>14</v>
      </c>
      <c r="B346" s="12">
        <v>13</v>
      </c>
      <c r="D346" t="s">
        <v>20</v>
      </c>
      <c r="E346">
        <v>192</v>
      </c>
    </row>
    <row r="347" spans="1:5" x14ac:dyDescent="0.2">
      <c r="A347" s="11" t="s">
        <v>14</v>
      </c>
      <c r="B347" s="12">
        <v>1</v>
      </c>
      <c r="D347" t="s">
        <v>20</v>
      </c>
      <c r="E347">
        <v>26</v>
      </c>
    </row>
    <row r="348" spans="1:5" x14ac:dyDescent="0.2">
      <c r="A348" s="11" t="s">
        <v>14</v>
      </c>
      <c r="B348" s="12">
        <v>21</v>
      </c>
      <c r="D348" t="s">
        <v>20</v>
      </c>
      <c r="E348">
        <v>723</v>
      </c>
    </row>
    <row r="349" spans="1:5" x14ac:dyDescent="0.2">
      <c r="A349" s="11" t="s">
        <v>14</v>
      </c>
      <c r="B349" s="12">
        <v>830</v>
      </c>
      <c r="D349" t="s">
        <v>20</v>
      </c>
      <c r="E349">
        <v>170</v>
      </c>
    </row>
    <row r="350" spans="1:5" x14ac:dyDescent="0.2">
      <c r="A350" s="11" t="s">
        <v>14</v>
      </c>
      <c r="B350" s="12">
        <v>130</v>
      </c>
      <c r="D350" t="s">
        <v>20</v>
      </c>
      <c r="E350">
        <v>238</v>
      </c>
    </row>
    <row r="351" spans="1:5" x14ac:dyDescent="0.2">
      <c r="A351" s="11" t="s">
        <v>14</v>
      </c>
      <c r="B351" s="12">
        <v>55</v>
      </c>
      <c r="D351" t="s">
        <v>20</v>
      </c>
      <c r="E351">
        <v>55</v>
      </c>
    </row>
    <row r="352" spans="1:5" x14ac:dyDescent="0.2">
      <c r="A352" s="11" t="s">
        <v>14</v>
      </c>
      <c r="B352" s="12">
        <v>114</v>
      </c>
      <c r="D352" t="s">
        <v>20</v>
      </c>
      <c r="E352">
        <v>128</v>
      </c>
    </row>
    <row r="353" spans="1:5" x14ac:dyDescent="0.2">
      <c r="A353" s="11" t="s">
        <v>14</v>
      </c>
      <c r="B353" s="12">
        <v>594</v>
      </c>
      <c r="D353" t="s">
        <v>20</v>
      </c>
      <c r="E353">
        <v>2144</v>
      </c>
    </row>
    <row r="354" spans="1:5" x14ac:dyDescent="0.2">
      <c r="A354" s="11" t="s">
        <v>14</v>
      </c>
      <c r="B354" s="12">
        <v>24</v>
      </c>
      <c r="D354" t="s">
        <v>20</v>
      </c>
      <c r="E354">
        <v>2693</v>
      </c>
    </row>
    <row r="355" spans="1:5" x14ac:dyDescent="0.2">
      <c r="A355" s="11" t="s">
        <v>14</v>
      </c>
      <c r="B355" s="12">
        <v>252</v>
      </c>
      <c r="D355" t="s">
        <v>20</v>
      </c>
      <c r="E355">
        <v>432</v>
      </c>
    </row>
    <row r="356" spans="1:5" x14ac:dyDescent="0.2">
      <c r="A356" s="11" t="s">
        <v>14</v>
      </c>
      <c r="B356" s="12">
        <v>67</v>
      </c>
      <c r="D356" t="s">
        <v>20</v>
      </c>
      <c r="E356">
        <v>189</v>
      </c>
    </row>
    <row r="357" spans="1:5" x14ac:dyDescent="0.2">
      <c r="A357" s="11" t="s">
        <v>14</v>
      </c>
      <c r="B357" s="12">
        <v>742</v>
      </c>
      <c r="D357" t="s">
        <v>20</v>
      </c>
      <c r="E357">
        <v>154</v>
      </c>
    </row>
    <row r="358" spans="1:5" x14ac:dyDescent="0.2">
      <c r="A358" s="11" t="s">
        <v>14</v>
      </c>
      <c r="B358" s="12">
        <v>75</v>
      </c>
      <c r="D358" t="s">
        <v>20</v>
      </c>
      <c r="E358">
        <v>96</v>
      </c>
    </row>
    <row r="359" spans="1:5" x14ac:dyDescent="0.2">
      <c r="A359" s="11" t="s">
        <v>14</v>
      </c>
      <c r="B359" s="12">
        <v>4405</v>
      </c>
      <c r="D359" t="s">
        <v>20</v>
      </c>
      <c r="E359">
        <v>3063</v>
      </c>
    </row>
    <row r="360" spans="1:5" x14ac:dyDescent="0.2">
      <c r="A360" s="11" t="s">
        <v>14</v>
      </c>
      <c r="B360" s="12">
        <v>92</v>
      </c>
      <c r="D360" t="s">
        <v>20</v>
      </c>
      <c r="E360">
        <v>2266</v>
      </c>
    </row>
    <row r="361" spans="1:5" x14ac:dyDescent="0.2">
      <c r="A361" s="11" t="s">
        <v>14</v>
      </c>
      <c r="B361" s="12">
        <v>64</v>
      </c>
      <c r="D361" t="s">
        <v>20</v>
      </c>
      <c r="E361">
        <v>194</v>
      </c>
    </row>
    <row r="362" spans="1:5" x14ac:dyDescent="0.2">
      <c r="A362" s="11" t="s">
        <v>14</v>
      </c>
      <c r="B362" s="12">
        <v>64</v>
      </c>
      <c r="D362" t="s">
        <v>20</v>
      </c>
      <c r="E362">
        <v>129</v>
      </c>
    </row>
    <row r="363" spans="1:5" x14ac:dyDescent="0.2">
      <c r="A363" s="11" t="s">
        <v>14</v>
      </c>
      <c r="B363" s="12">
        <v>842</v>
      </c>
      <c r="D363" t="s">
        <v>20</v>
      </c>
      <c r="E363">
        <v>375</v>
      </c>
    </row>
    <row r="364" spans="1:5" x14ac:dyDescent="0.2">
      <c r="A364" s="11" t="s">
        <v>14</v>
      </c>
      <c r="B364" s="12">
        <v>112</v>
      </c>
      <c r="D364" t="s">
        <v>20</v>
      </c>
      <c r="E364">
        <v>409</v>
      </c>
    </row>
    <row r="365" spans="1:5" x14ac:dyDescent="0.2">
      <c r="A365" s="11" t="s">
        <v>14</v>
      </c>
      <c r="B365" s="12">
        <v>374</v>
      </c>
      <c r="D365" t="s">
        <v>20</v>
      </c>
      <c r="E365">
        <v>234</v>
      </c>
    </row>
    <row r="366" spans="1:5" x14ac:dyDescent="0.2">
      <c r="D366" t="s">
        <v>20</v>
      </c>
      <c r="E366">
        <v>3016</v>
      </c>
    </row>
    <row r="367" spans="1:5" x14ac:dyDescent="0.2">
      <c r="D367" t="s">
        <v>20</v>
      </c>
      <c r="E367">
        <v>264</v>
      </c>
    </row>
    <row r="368" spans="1:5" x14ac:dyDescent="0.2">
      <c r="D368" t="s">
        <v>20</v>
      </c>
      <c r="E368">
        <v>272</v>
      </c>
    </row>
    <row r="369" spans="4:5" x14ac:dyDescent="0.2">
      <c r="D369" t="s">
        <v>20</v>
      </c>
      <c r="E369">
        <v>419</v>
      </c>
    </row>
    <row r="370" spans="4:5" x14ac:dyDescent="0.2">
      <c r="D370" t="s">
        <v>20</v>
      </c>
      <c r="E370">
        <v>1621</v>
      </c>
    </row>
    <row r="371" spans="4:5" x14ac:dyDescent="0.2">
      <c r="D371" t="s">
        <v>20</v>
      </c>
      <c r="E371">
        <v>1101</v>
      </c>
    </row>
    <row r="372" spans="4:5" x14ac:dyDescent="0.2">
      <c r="D372" t="s">
        <v>20</v>
      </c>
      <c r="E372">
        <v>1073</v>
      </c>
    </row>
    <row r="373" spans="4:5" x14ac:dyDescent="0.2">
      <c r="D373" t="s">
        <v>20</v>
      </c>
      <c r="E373">
        <v>331</v>
      </c>
    </row>
    <row r="374" spans="4:5" x14ac:dyDescent="0.2">
      <c r="D374" t="s">
        <v>20</v>
      </c>
      <c r="E374">
        <v>1170</v>
      </c>
    </row>
    <row r="375" spans="4:5" x14ac:dyDescent="0.2">
      <c r="D375" t="s">
        <v>20</v>
      </c>
      <c r="E375">
        <v>363</v>
      </c>
    </row>
    <row r="376" spans="4:5" x14ac:dyDescent="0.2">
      <c r="D376" t="s">
        <v>20</v>
      </c>
      <c r="E376">
        <v>103</v>
      </c>
    </row>
    <row r="377" spans="4:5" x14ac:dyDescent="0.2">
      <c r="D377" t="s">
        <v>20</v>
      </c>
      <c r="E377">
        <v>147</v>
      </c>
    </row>
    <row r="378" spans="4:5" x14ac:dyDescent="0.2">
      <c r="D378" t="s">
        <v>20</v>
      </c>
      <c r="E378">
        <v>110</v>
      </c>
    </row>
    <row r="379" spans="4:5" x14ac:dyDescent="0.2">
      <c r="D379" t="s">
        <v>20</v>
      </c>
      <c r="E379">
        <v>134</v>
      </c>
    </row>
    <row r="380" spans="4:5" x14ac:dyDescent="0.2">
      <c r="D380" t="s">
        <v>20</v>
      </c>
      <c r="E380">
        <v>269</v>
      </c>
    </row>
    <row r="381" spans="4:5" x14ac:dyDescent="0.2">
      <c r="D381" t="s">
        <v>20</v>
      </c>
      <c r="E381">
        <v>175</v>
      </c>
    </row>
    <row r="382" spans="4:5" x14ac:dyDescent="0.2">
      <c r="D382" t="s">
        <v>20</v>
      </c>
      <c r="E382">
        <v>69</v>
      </c>
    </row>
    <row r="383" spans="4:5" x14ac:dyDescent="0.2">
      <c r="D383" t="s">
        <v>20</v>
      </c>
      <c r="E383">
        <v>190</v>
      </c>
    </row>
    <row r="384" spans="4:5" x14ac:dyDescent="0.2">
      <c r="D384" t="s">
        <v>20</v>
      </c>
      <c r="E384">
        <v>237</v>
      </c>
    </row>
    <row r="385" spans="4:5" x14ac:dyDescent="0.2">
      <c r="D385" t="s">
        <v>20</v>
      </c>
      <c r="E385">
        <v>196</v>
      </c>
    </row>
    <row r="386" spans="4:5" x14ac:dyDescent="0.2">
      <c r="D386" t="s">
        <v>20</v>
      </c>
      <c r="E386">
        <v>7295</v>
      </c>
    </row>
    <row r="387" spans="4:5" x14ac:dyDescent="0.2">
      <c r="D387" t="s">
        <v>20</v>
      </c>
      <c r="E387">
        <v>2893</v>
      </c>
    </row>
    <row r="388" spans="4:5" x14ac:dyDescent="0.2">
      <c r="D388" t="s">
        <v>20</v>
      </c>
      <c r="E388">
        <v>820</v>
      </c>
    </row>
    <row r="389" spans="4:5" x14ac:dyDescent="0.2">
      <c r="D389" t="s">
        <v>20</v>
      </c>
      <c r="E389">
        <v>2038</v>
      </c>
    </row>
    <row r="390" spans="4:5" x14ac:dyDescent="0.2">
      <c r="D390" t="s">
        <v>20</v>
      </c>
      <c r="E390">
        <v>116</v>
      </c>
    </row>
    <row r="391" spans="4:5" x14ac:dyDescent="0.2">
      <c r="D391" t="s">
        <v>20</v>
      </c>
      <c r="E391">
        <v>1345</v>
      </c>
    </row>
    <row r="392" spans="4:5" x14ac:dyDescent="0.2">
      <c r="D392" t="s">
        <v>20</v>
      </c>
      <c r="E392">
        <v>168</v>
      </c>
    </row>
    <row r="393" spans="4:5" x14ac:dyDescent="0.2">
      <c r="D393" t="s">
        <v>20</v>
      </c>
      <c r="E393">
        <v>137</v>
      </c>
    </row>
    <row r="394" spans="4:5" x14ac:dyDescent="0.2">
      <c r="D394" t="s">
        <v>20</v>
      </c>
      <c r="E394">
        <v>186</v>
      </c>
    </row>
    <row r="395" spans="4:5" x14ac:dyDescent="0.2">
      <c r="D395" t="s">
        <v>20</v>
      </c>
      <c r="E395">
        <v>125</v>
      </c>
    </row>
    <row r="396" spans="4:5" x14ac:dyDescent="0.2">
      <c r="D396" t="s">
        <v>20</v>
      </c>
      <c r="E396">
        <v>202</v>
      </c>
    </row>
    <row r="397" spans="4:5" x14ac:dyDescent="0.2">
      <c r="D397" t="s">
        <v>20</v>
      </c>
      <c r="E397">
        <v>103</v>
      </c>
    </row>
    <row r="398" spans="4:5" x14ac:dyDescent="0.2">
      <c r="D398" t="s">
        <v>20</v>
      </c>
      <c r="E398">
        <v>1785</v>
      </c>
    </row>
    <row r="399" spans="4:5" x14ac:dyDescent="0.2">
      <c r="D399" t="s">
        <v>20</v>
      </c>
      <c r="E399">
        <v>157</v>
      </c>
    </row>
    <row r="400" spans="4:5" x14ac:dyDescent="0.2">
      <c r="D400" t="s">
        <v>20</v>
      </c>
      <c r="E400">
        <v>555</v>
      </c>
    </row>
    <row r="401" spans="4:5" x14ac:dyDescent="0.2">
      <c r="D401" t="s">
        <v>20</v>
      </c>
      <c r="E401">
        <v>297</v>
      </c>
    </row>
    <row r="402" spans="4:5" x14ac:dyDescent="0.2">
      <c r="D402" t="s">
        <v>20</v>
      </c>
      <c r="E402">
        <v>123</v>
      </c>
    </row>
    <row r="403" spans="4:5" x14ac:dyDescent="0.2">
      <c r="D403" t="s">
        <v>20</v>
      </c>
      <c r="E403">
        <v>3036</v>
      </c>
    </row>
    <row r="404" spans="4:5" x14ac:dyDescent="0.2">
      <c r="D404" t="s">
        <v>20</v>
      </c>
      <c r="E404">
        <v>144</v>
      </c>
    </row>
    <row r="405" spans="4:5" x14ac:dyDescent="0.2">
      <c r="D405" t="s">
        <v>20</v>
      </c>
      <c r="E405">
        <v>121</v>
      </c>
    </row>
    <row r="406" spans="4:5" x14ac:dyDescent="0.2">
      <c r="D406" t="s">
        <v>20</v>
      </c>
      <c r="E406">
        <v>181</v>
      </c>
    </row>
    <row r="407" spans="4:5" x14ac:dyDescent="0.2">
      <c r="D407" t="s">
        <v>20</v>
      </c>
      <c r="E407">
        <v>122</v>
      </c>
    </row>
    <row r="408" spans="4:5" x14ac:dyDescent="0.2">
      <c r="D408" t="s">
        <v>20</v>
      </c>
      <c r="E408">
        <v>1071</v>
      </c>
    </row>
    <row r="409" spans="4:5" x14ac:dyDescent="0.2">
      <c r="D409" t="s">
        <v>20</v>
      </c>
      <c r="E409">
        <v>980</v>
      </c>
    </row>
    <row r="410" spans="4:5" x14ac:dyDescent="0.2">
      <c r="D410" t="s">
        <v>20</v>
      </c>
      <c r="E410">
        <v>536</v>
      </c>
    </row>
    <row r="411" spans="4:5" x14ac:dyDescent="0.2">
      <c r="D411" t="s">
        <v>20</v>
      </c>
      <c r="E411">
        <v>1991</v>
      </c>
    </row>
    <row r="412" spans="4:5" x14ac:dyDescent="0.2">
      <c r="D412" t="s">
        <v>20</v>
      </c>
      <c r="E412">
        <v>180</v>
      </c>
    </row>
    <row r="413" spans="4:5" x14ac:dyDescent="0.2">
      <c r="D413" t="s">
        <v>20</v>
      </c>
      <c r="E413">
        <v>130</v>
      </c>
    </row>
    <row r="414" spans="4:5" x14ac:dyDescent="0.2">
      <c r="D414" t="s">
        <v>20</v>
      </c>
      <c r="E414">
        <v>122</v>
      </c>
    </row>
    <row r="415" spans="4:5" x14ac:dyDescent="0.2">
      <c r="D415" t="s">
        <v>20</v>
      </c>
      <c r="E415">
        <v>140</v>
      </c>
    </row>
    <row r="416" spans="4:5" x14ac:dyDescent="0.2">
      <c r="D416" t="s">
        <v>20</v>
      </c>
      <c r="E416">
        <v>3388</v>
      </c>
    </row>
    <row r="417" spans="4:5" x14ac:dyDescent="0.2">
      <c r="D417" t="s">
        <v>20</v>
      </c>
      <c r="E417">
        <v>280</v>
      </c>
    </row>
    <row r="418" spans="4:5" x14ac:dyDescent="0.2">
      <c r="D418" t="s">
        <v>20</v>
      </c>
      <c r="E418">
        <v>366</v>
      </c>
    </row>
    <row r="419" spans="4:5" x14ac:dyDescent="0.2">
      <c r="D419" t="s">
        <v>20</v>
      </c>
      <c r="E419">
        <v>270</v>
      </c>
    </row>
    <row r="420" spans="4:5" x14ac:dyDescent="0.2">
      <c r="D420" t="s">
        <v>20</v>
      </c>
      <c r="E420">
        <v>137</v>
      </c>
    </row>
    <row r="421" spans="4:5" x14ac:dyDescent="0.2">
      <c r="D421" t="s">
        <v>20</v>
      </c>
      <c r="E421">
        <v>3205</v>
      </c>
    </row>
    <row r="422" spans="4:5" x14ac:dyDescent="0.2">
      <c r="D422" t="s">
        <v>20</v>
      </c>
      <c r="E422">
        <v>288</v>
      </c>
    </row>
    <row r="423" spans="4:5" x14ac:dyDescent="0.2">
      <c r="D423" t="s">
        <v>20</v>
      </c>
      <c r="E423">
        <v>148</v>
      </c>
    </row>
    <row r="424" spans="4:5" x14ac:dyDescent="0.2">
      <c r="D424" t="s">
        <v>20</v>
      </c>
      <c r="E424">
        <v>114</v>
      </c>
    </row>
    <row r="425" spans="4:5" x14ac:dyDescent="0.2">
      <c r="D425" t="s">
        <v>20</v>
      </c>
      <c r="E425">
        <v>1518</v>
      </c>
    </row>
    <row r="426" spans="4:5" x14ac:dyDescent="0.2">
      <c r="D426" t="s">
        <v>20</v>
      </c>
      <c r="E426">
        <v>166</v>
      </c>
    </row>
    <row r="427" spans="4:5" x14ac:dyDescent="0.2">
      <c r="D427" t="s">
        <v>20</v>
      </c>
      <c r="E427">
        <v>100</v>
      </c>
    </row>
    <row r="428" spans="4:5" x14ac:dyDescent="0.2">
      <c r="D428" t="s">
        <v>20</v>
      </c>
      <c r="E428">
        <v>235</v>
      </c>
    </row>
    <row r="429" spans="4:5" x14ac:dyDescent="0.2">
      <c r="D429" t="s">
        <v>20</v>
      </c>
      <c r="E429">
        <v>148</v>
      </c>
    </row>
    <row r="430" spans="4:5" x14ac:dyDescent="0.2">
      <c r="D430" t="s">
        <v>20</v>
      </c>
      <c r="E430">
        <v>198</v>
      </c>
    </row>
    <row r="431" spans="4:5" x14ac:dyDescent="0.2">
      <c r="D431" t="s">
        <v>20</v>
      </c>
      <c r="E431">
        <v>150</v>
      </c>
    </row>
    <row r="432" spans="4:5" x14ac:dyDescent="0.2">
      <c r="D432" t="s">
        <v>20</v>
      </c>
      <c r="E432">
        <v>216</v>
      </c>
    </row>
    <row r="433" spans="4:5" x14ac:dyDescent="0.2">
      <c r="D433" t="s">
        <v>20</v>
      </c>
      <c r="E433">
        <v>5139</v>
      </c>
    </row>
    <row r="434" spans="4:5" x14ac:dyDescent="0.2">
      <c r="D434" t="s">
        <v>20</v>
      </c>
      <c r="E434">
        <v>2353</v>
      </c>
    </row>
    <row r="435" spans="4:5" x14ac:dyDescent="0.2">
      <c r="D435" t="s">
        <v>20</v>
      </c>
      <c r="E435">
        <v>78</v>
      </c>
    </row>
    <row r="436" spans="4:5" x14ac:dyDescent="0.2">
      <c r="D436" t="s">
        <v>20</v>
      </c>
      <c r="E436">
        <v>174</v>
      </c>
    </row>
    <row r="437" spans="4:5" x14ac:dyDescent="0.2">
      <c r="D437" t="s">
        <v>20</v>
      </c>
      <c r="E437">
        <v>164</v>
      </c>
    </row>
    <row r="438" spans="4:5" x14ac:dyDescent="0.2">
      <c r="D438" t="s">
        <v>20</v>
      </c>
      <c r="E438">
        <v>161</v>
      </c>
    </row>
    <row r="439" spans="4:5" x14ac:dyDescent="0.2">
      <c r="D439" t="s">
        <v>20</v>
      </c>
      <c r="E439">
        <v>138</v>
      </c>
    </row>
    <row r="440" spans="4:5" x14ac:dyDescent="0.2">
      <c r="D440" t="s">
        <v>20</v>
      </c>
      <c r="E440">
        <v>3308</v>
      </c>
    </row>
    <row r="441" spans="4:5" x14ac:dyDescent="0.2">
      <c r="D441" t="s">
        <v>20</v>
      </c>
      <c r="E441">
        <v>127</v>
      </c>
    </row>
    <row r="442" spans="4:5" x14ac:dyDescent="0.2">
      <c r="D442" t="s">
        <v>20</v>
      </c>
      <c r="E442">
        <v>207</v>
      </c>
    </row>
    <row r="443" spans="4:5" x14ac:dyDescent="0.2">
      <c r="D443" t="s">
        <v>20</v>
      </c>
      <c r="E443">
        <v>181</v>
      </c>
    </row>
    <row r="444" spans="4:5" x14ac:dyDescent="0.2">
      <c r="D444" t="s">
        <v>20</v>
      </c>
      <c r="E444">
        <v>110</v>
      </c>
    </row>
    <row r="445" spans="4:5" x14ac:dyDescent="0.2">
      <c r="D445" t="s">
        <v>20</v>
      </c>
      <c r="E445">
        <v>185</v>
      </c>
    </row>
    <row r="446" spans="4:5" x14ac:dyDescent="0.2">
      <c r="D446" t="s">
        <v>20</v>
      </c>
      <c r="E446">
        <v>121</v>
      </c>
    </row>
    <row r="447" spans="4:5" x14ac:dyDescent="0.2">
      <c r="D447" t="s">
        <v>20</v>
      </c>
      <c r="E447">
        <v>106</v>
      </c>
    </row>
    <row r="448" spans="4:5" x14ac:dyDescent="0.2">
      <c r="D448" t="s">
        <v>20</v>
      </c>
      <c r="E448">
        <v>142</v>
      </c>
    </row>
    <row r="449" spans="4:5" x14ac:dyDescent="0.2">
      <c r="D449" t="s">
        <v>20</v>
      </c>
      <c r="E449">
        <v>233</v>
      </c>
    </row>
    <row r="450" spans="4:5" x14ac:dyDescent="0.2">
      <c r="D450" t="s">
        <v>20</v>
      </c>
      <c r="E450">
        <v>218</v>
      </c>
    </row>
    <row r="451" spans="4:5" x14ac:dyDescent="0.2">
      <c r="D451" t="s">
        <v>20</v>
      </c>
      <c r="E451">
        <v>76</v>
      </c>
    </row>
    <row r="452" spans="4:5" x14ac:dyDescent="0.2">
      <c r="D452" t="s">
        <v>20</v>
      </c>
      <c r="E452">
        <v>43</v>
      </c>
    </row>
    <row r="453" spans="4:5" x14ac:dyDescent="0.2">
      <c r="D453" t="s">
        <v>20</v>
      </c>
      <c r="E453">
        <v>221</v>
      </c>
    </row>
    <row r="454" spans="4:5" x14ac:dyDescent="0.2">
      <c r="D454" t="s">
        <v>20</v>
      </c>
      <c r="E454">
        <v>2805</v>
      </c>
    </row>
    <row r="455" spans="4:5" x14ac:dyDescent="0.2">
      <c r="D455" t="s">
        <v>20</v>
      </c>
      <c r="E455">
        <v>68</v>
      </c>
    </row>
    <row r="456" spans="4:5" x14ac:dyDescent="0.2">
      <c r="D456" t="s">
        <v>20</v>
      </c>
      <c r="E456">
        <v>183</v>
      </c>
    </row>
    <row r="457" spans="4:5" x14ac:dyDescent="0.2">
      <c r="D457" t="s">
        <v>20</v>
      </c>
      <c r="E457">
        <v>133</v>
      </c>
    </row>
    <row r="458" spans="4:5" x14ac:dyDescent="0.2">
      <c r="D458" t="s">
        <v>20</v>
      </c>
      <c r="E458">
        <v>2489</v>
      </c>
    </row>
    <row r="459" spans="4:5" x14ac:dyDescent="0.2">
      <c r="D459" t="s">
        <v>20</v>
      </c>
      <c r="E459">
        <v>69</v>
      </c>
    </row>
    <row r="460" spans="4:5" x14ac:dyDescent="0.2">
      <c r="D460" t="s">
        <v>20</v>
      </c>
      <c r="E460">
        <v>279</v>
      </c>
    </row>
    <row r="461" spans="4:5" x14ac:dyDescent="0.2">
      <c r="D461" t="s">
        <v>20</v>
      </c>
      <c r="E461">
        <v>210</v>
      </c>
    </row>
    <row r="462" spans="4:5" x14ac:dyDescent="0.2">
      <c r="D462" t="s">
        <v>20</v>
      </c>
      <c r="E462">
        <v>2100</v>
      </c>
    </row>
    <row r="463" spans="4:5" x14ac:dyDescent="0.2">
      <c r="D463" t="s">
        <v>20</v>
      </c>
      <c r="E463">
        <v>252</v>
      </c>
    </row>
    <row r="464" spans="4:5" x14ac:dyDescent="0.2">
      <c r="D464" t="s">
        <v>20</v>
      </c>
      <c r="E464">
        <v>1280</v>
      </c>
    </row>
    <row r="465" spans="4:5" x14ac:dyDescent="0.2">
      <c r="D465" t="s">
        <v>20</v>
      </c>
      <c r="E465">
        <v>157</v>
      </c>
    </row>
    <row r="466" spans="4:5" x14ac:dyDescent="0.2">
      <c r="D466" t="s">
        <v>20</v>
      </c>
      <c r="E466">
        <v>194</v>
      </c>
    </row>
    <row r="467" spans="4:5" x14ac:dyDescent="0.2">
      <c r="D467" t="s">
        <v>20</v>
      </c>
      <c r="E467">
        <v>82</v>
      </c>
    </row>
    <row r="468" spans="4:5" x14ac:dyDescent="0.2">
      <c r="D468" t="s">
        <v>20</v>
      </c>
      <c r="E468">
        <v>4233</v>
      </c>
    </row>
    <row r="469" spans="4:5" x14ac:dyDescent="0.2">
      <c r="D469" t="s">
        <v>20</v>
      </c>
      <c r="E469">
        <v>1297</v>
      </c>
    </row>
    <row r="470" spans="4:5" x14ac:dyDescent="0.2">
      <c r="D470" t="s">
        <v>20</v>
      </c>
      <c r="E470">
        <v>165</v>
      </c>
    </row>
    <row r="471" spans="4:5" x14ac:dyDescent="0.2">
      <c r="D471" t="s">
        <v>20</v>
      </c>
      <c r="E471">
        <v>119</v>
      </c>
    </row>
    <row r="472" spans="4:5" x14ac:dyDescent="0.2">
      <c r="D472" t="s">
        <v>20</v>
      </c>
      <c r="E472">
        <v>1797</v>
      </c>
    </row>
    <row r="473" spans="4:5" x14ac:dyDescent="0.2">
      <c r="D473" t="s">
        <v>20</v>
      </c>
      <c r="E473">
        <v>261</v>
      </c>
    </row>
    <row r="474" spans="4:5" x14ac:dyDescent="0.2">
      <c r="D474" t="s">
        <v>20</v>
      </c>
      <c r="E474">
        <v>157</v>
      </c>
    </row>
    <row r="475" spans="4:5" x14ac:dyDescent="0.2">
      <c r="D475" t="s">
        <v>20</v>
      </c>
      <c r="E475">
        <v>3533</v>
      </c>
    </row>
    <row r="476" spans="4:5" x14ac:dyDescent="0.2">
      <c r="D476" t="s">
        <v>20</v>
      </c>
      <c r="E476">
        <v>155</v>
      </c>
    </row>
    <row r="477" spans="4:5" x14ac:dyDescent="0.2">
      <c r="D477" t="s">
        <v>20</v>
      </c>
      <c r="E477">
        <v>132</v>
      </c>
    </row>
    <row r="478" spans="4:5" x14ac:dyDescent="0.2">
      <c r="D478" t="s">
        <v>20</v>
      </c>
      <c r="E478">
        <v>1354</v>
      </c>
    </row>
    <row r="479" spans="4:5" x14ac:dyDescent="0.2">
      <c r="D479" t="s">
        <v>20</v>
      </c>
      <c r="E479">
        <v>48</v>
      </c>
    </row>
    <row r="480" spans="4:5" x14ac:dyDescent="0.2">
      <c r="D480" t="s">
        <v>20</v>
      </c>
      <c r="E480">
        <v>110</v>
      </c>
    </row>
    <row r="481" spans="4:5" x14ac:dyDescent="0.2">
      <c r="D481" t="s">
        <v>20</v>
      </c>
      <c r="E481">
        <v>172</v>
      </c>
    </row>
    <row r="482" spans="4:5" x14ac:dyDescent="0.2">
      <c r="D482" t="s">
        <v>20</v>
      </c>
      <c r="E482">
        <v>307</v>
      </c>
    </row>
    <row r="483" spans="4:5" x14ac:dyDescent="0.2">
      <c r="D483" t="s">
        <v>20</v>
      </c>
      <c r="E483">
        <v>160</v>
      </c>
    </row>
    <row r="484" spans="4:5" x14ac:dyDescent="0.2">
      <c r="D484" t="s">
        <v>20</v>
      </c>
      <c r="E484">
        <v>1467</v>
      </c>
    </row>
    <row r="485" spans="4:5" x14ac:dyDescent="0.2">
      <c r="D485" t="s">
        <v>20</v>
      </c>
      <c r="E485">
        <v>2662</v>
      </c>
    </row>
    <row r="486" spans="4:5" x14ac:dyDescent="0.2">
      <c r="D486" t="s">
        <v>20</v>
      </c>
      <c r="E486">
        <v>452</v>
      </c>
    </row>
    <row r="487" spans="4:5" x14ac:dyDescent="0.2">
      <c r="D487" t="s">
        <v>20</v>
      </c>
      <c r="E487">
        <v>158</v>
      </c>
    </row>
    <row r="488" spans="4:5" x14ac:dyDescent="0.2">
      <c r="D488" t="s">
        <v>20</v>
      </c>
      <c r="E488">
        <v>225</v>
      </c>
    </row>
    <row r="489" spans="4:5" x14ac:dyDescent="0.2">
      <c r="D489" t="s">
        <v>20</v>
      </c>
      <c r="E489">
        <v>65</v>
      </c>
    </row>
    <row r="490" spans="4:5" x14ac:dyDescent="0.2">
      <c r="D490" t="s">
        <v>20</v>
      </c>
      <c r="E490">
        <v>163</v>
      </c>
    </row>
    <row r="491" spans="4:5" x14ac:dyDescent="0.2">
      <c r="D491" t="s">
        <v>20</v>
      </c>
      <c r="E491">
        <v>85</v>
      </c>
    </row>
    <row r="492" spans="4:5" x14ac:dyDescent="0.2">
      <c r="D492" t="s">
        <v>20</v>
      </c>
      <c r="E492">
        <v>217</v>
      </c>
    </row>
    <row r="493" spans="4:5" x14ac:dyDescent="0.2">
      <c r="D493" t="s">
        <v>20</v>
      </c>
      <c r="E493">
        <v>150</v>
      </c>
    </row>
    <row r="494" spans="4:5" x14ac:dyDescent="0.2">
      <c r="D494" t="s">
        <v>20</v>
      </c>
      <c r="E494">
        <v>3272</v>
      </c>
    </row>
    <row r="495" spans="4:5" x14ac:dyDescent="0.2">
      <c r="D495" t="s">
        <v>20</v>
      </c>
      <c r="E495">
        <v>300</v>
      </c>
    </row>
    <row r="496" spans="4:5" x14ac:dyDescent="0.2">
      <c r="D496" t="s">
        <v>20</v>
      </c>
      <c r="E496">
        <v>126</v>
      </c>
    </row>
    <row r="497" spans="4:5" x14ac:dyDescent="0.2">
      <c r="D497" t="s">
        <v>20</v>
      </c>
      <c r="E497">
        <v>2320</v>
      </c>
    </row>
    <row r="498" spans="4:5" x14ac:dyDescent="0.2">
      <c r="D498" t="s">
        <v>20</v>
      </c>
      <c r="E498">
        <v>81</v>
      </c>
    </row>
    <row r="499" spans="4:5" x14ac:dyDescent="0.2">
      <c r="D499" t="s">
        <v>20</v>
      </c>
      <c r="E499">
        <v>1887</v>
      </c>
    </row>
    <row r="500" spans="4:5" x14ac:dyDescent="0.2">
      <c r="D500" t="s">
        <v>20</v>
      </c>
      <c r="E500">
        <v>4358</v>
      </c>
    </row>
    <row r="501" spans="4:5" x14ac:dyDescent="0.2">
      <c r="D501" t="s">
        <v>20</v>
      </c>
      <c r="E501">
        <v>53</v>
      </c>
    </row>
    <row r="502" spans="4:5" x14ac:dyDescent="0.2">
      <c r="D502" t="s">
        <v>20</v>
      </c>
      <c r="E502">
        <v>2414</v>
      </c>
    </row>
    <row r="503" spans="4:5" x14ac:dyDescent="0.2">
      <c r="D503" t="s">
        <v>20</v>
      </c>
      <c r="E503">
        <v>80</v>
      </c>
    </row>
    <row r="504" spans="4:5" x14ac:dyDescent="0.2">
      <c r="D504" t="s">
        <v>20</v>
      </c>
      <c r="E504">
        <v>193</v>
      </c>
    </row>
    <row r="505" spans="4:5" x14ac:dyDescent="0.2">
      <c r="D505" t="s">
        <v>20</v>
      </c>
      <c r="E505">
        <v>52</v>
      </c>
    </row>
    <row r="506" spans="4:5" x14ac:dyDescent="0.2">
      <c r="D506" t="s">
        <v>20</v>
      </c>
      <c r="E506">
        <v>290</v>
      </c>
    </row>
    <row r="507" spans="4:5" x14ac:dyDescent="0.2">
      <c r="D507" t="s">
        <v>20</v>
      </c>
      <c r="E507">
        <v>122</v>
      </c>
    </row>
    <row r="508" spans="4:5" x14ac:dyDescent="0.2">
      <c r="D508" t="s">
        <v>20</v>
      </c>
      <c r="E508">
        <v>1470</v>
      </c>
    </row>
    <row r="509" spans="4:5" x14ac:dyDescent="0.2">
      <c r="D509" t="s">
        <v>20</v>
      </c>
      <c r="E509">
        <v>165</v>
      </c>
    </row>
    <row r="510" spans="4:5" x14ac:dyDescent="0.2">
      <c r="D510" t="s">
        <v>20</v>
      </c>
      <c r="E510">
        <v>182</v>
      </c>
    </row>
    <row r="511" spans="4:5" x14ac:dyDescent="0.2">
      <c r="D511" t="s">
        <v>20</v>
      </c>
      <c r="E511">
        <v>199</v>
      </c>
    </row>
    <row r="512" spans="4:5" x14ac:dyDescent="0.2">
      <c r="D512" t="s">
        <v>20</v>
      </c>
      <c r="E512">
        <v>56</v>
      </c>
    </row>
    <row r="513" spans="4:5" x14ac:dyDescent="0.2">
      <c r="D513" t="s">
        <v>20</v>
      </c>
      <c r="E513">
        <v>1460</v>
      </c>
    </row>
    <row r="514" spans="4:5" x14ac:dyDescent="0.2">
      <c r="D514" t="s">
        <v>20</v>
      </c>
      <c r="E514">
        <v>123</v>
      </c>
    </row>
    <row r="515" spans="4:5" x14ac:dyDescent="0.2">
      <c r="D515" t="s">
        <v>20</v>
      </c>
      <c r="E515">
        <v>159</v>
      </c>
    </row>
    <row r="516" spans="4:5" x14ac:dyDescent="0.2">
      <c r="D516" t="s">
        <v>20</v>
      </c>
      <c r="E516">
        <v>110</v>
      </c>
    </row>
    <row r="517" spans="4:5" x14ac:dyDescent="0.2">
      <c r="D517" t="s">
        <v>20</v>
      </c>
      <c r="E517">
        <v>236</v>
      </c>
    </row>
    <row r="518" spans="4:5" x14ac:dyDescent="0.2">
      <c r="D518" t="s">
        <v>20</v>
      </c>
      <c r="E518">
        <v>191</v>
      </c>
    </row>
    <row r="519" spans="4:5" x14ac:dyDescent="0.2">
      <c r="D519" t="s">
        <v>20</v>
      </c>
      <c r="E519">
        <v>3934</v>
      </c>
    </row>
    <row r="520" spans="4:5" x14ac:dyDescent="0.2">
      <c r="D520" t="s">
        <v>20</v>
      </c>
      <c r="E520">
        <v>80</v>
      </c>
    </row>
    <row r="521" spans="4:5" x14ac:dyDescent="0.2">
      <c r="D521" t="s">
        <v>20</v>
      </c>
      <c r="E521">
        <v>462</v>
      </c>
    </row>
    <row r="522" spans="4:5" x14ac:dyDescent="0.2">
      <c r="D522" t="s">
        <v>20</v>
      </c>
      <c r="E522">
        <v>179</v>
      </c>
    </row>
    <row r="523" spans="4:5" x14ac:dyDescent="0.2">
      <c r="D523" t="s">
        <v>20</v>
      </c>
      <c r="E523">
        <v>1866</v>
      </c>
    </row>
    <row r="524" spans="4:5" x14ac:dyDescent="0.2">
      <c r="D524" t="s">
        <v>20</v>
      </c>
      <c r="E524">
        <v>156</v>
      </c>
    </row>
    <row r="525" spans="4:5" x14ac:dyDescent="0.2">
      <c r="D525" t="s">
        <v>20</v>
      </c>
      <c r="E525">
        <v>255</v>
      </c>
    </row>
    <row r="526" spans="4:5" x14ac:dyDescent="0.2">
      <c r="D526" t="s">
        <v>20</v>
      </c>
      <c r="E526">
        <v>2261</v>
      </c>
    </row>
    <row r="527" spans="4:5" x14ac:dyDescent="0.2">
      <c r="D527" t="s">
        <v>20</v>
      </c>
      <c r="E527">
        <v>40</v>
      </c>
    </row>
    <row r="528" spans="4:5" x14ac:dyDescent="0.2">
      <c r="D528" t="s">
        <v>20</v>
      </c>
      <c r="E528">
        <v>2289</v>
      </c>
    </row>
    <row r="529" spans="4:5" x14ac:dyDescent="0.2">
      <c r="D529" t="s">
        <v>20</v>
      </c>
      <c r="E529">
        <v>65</v>
      </c>
    </row>
    <row r="530" spans="4:5" x14ac:dyDescent="0.2">
      <c r="D530" t="s">
        <v>20</v>
      </c>
      <c r="E530">
        <v>3777</v>
      </c>
    </row>
    <row r="531" spans="4:5" x14ac:dyDescent="0.2">
      <c r="D531" t="s">
        <v>20</v>
      </c>
      <c r="E531">
        <v>184</v>
      </c>
    </row>
    <row r="532" spans="4:5" x14ac:dyDescent="0.2">
      <c r="D532" t="s">
        <v>20</v>
      </c>
      <c r="E532">
        <v>85</v>
      </c>
    </row>
    <row r="533" spans="4:5" x14ac:dyDescent="0.2">
      <c r="D533" t="s">
        <v>20</v>
      </c>
      <c r="E533">
        <v>144</v>
      </c>
    </row>
    <row r="534" spans="4:5" x14ac:dyDescent="0.2">
      <c r="D534" t="s">
        <v>20</v>
      </c>
      <c r="E534">
        <v>1902</v>
      </c>
    </row>
    <row r="535" spans="4:5" x14ac:dyDescent="0.2">
      <c r="D535" t="s">
        <v>20</v>
      </c>
      <c r="E535">
        <v>105</v>
      </c>
    </row>
    <row r="536" spans="4:5" x14ac:dyDescent="0.2">
      <c r="D536" t="s">
        <v>20</v>
      </c>
      <c r="E536">
        <v>132</v>
      </c>
    </row>
    <row r="537" spans="4:5" x14ac:dyDescent="0.2">
      <c r="D537" t="s">
        <v>20</v>
      </c>
      <c r="E537">
        <v>96</v>
      </c>
    </row>
    <row r="538" spans="4:5" x14ac:dyDescent="0.2">
      <c r="D538" t="s">
        <v>20</v>
      </c>
      <c r="E538">
        <v>114</v>
      </c>
    </row>
    <row r="539" spans="4:5" x14ac:dyDescent="0.2">
      <c r="D539" t="s">
        <v>20</v>
      </c>
      <c r="E539">
        <v>203</v>
      </c>
    </row>
    <row r="540" spans="4:5" x14ac:dyDescent="0.2">
      <c r="D540" t="s">
        <v>20</v>
      </c>
      <c r="E540">
        <v>1559</v>
      </c>
    </row>
    <row r="541" spans="4:5" x14ac:dyDescent="0.2">
      <c r="D541" t="s">
        <v>20</v>
      </c>
      <c r="E541">
        <v>1548</v>
      </c>
    </row>
    <row r="542" spans="4:5" x14ac:dyDescent="0.2">
      <c r="D542" t="s">
        <v>20</v>
      </c>
      <c r="E542">
        <v>80</v>
      </c>
    </row>
    <row r="543" spans="4:5" x14ac:dyDescent="0.2">
      <c r="D543" t="s">
        <v>20</v>
      </c>
      <c r="E543">
        <v>131</v>
      </c>
    </row>
    <row r="544" spans="4:5" x14ac:dyDescent="0.2">
      <c r="D544" t="s">
        <v>20</v>
      </c>
      <c r="E544">
        <v>112</v>
      </c>
    </row>
    <row r="545" spans="4:5" x14ac:dyDescent="0.2">
      <c r="D545" t="s">
        <v>20</v>
      </c>
      <c r="E545">
        <v>155</v>
      </c>
    </row>
    <row r="546" spans="4:5" x14ac:dyDescent="0.2">
      <c r="D546" t="s">
        <v>20</v>
      </c>
      <c r="E546">
        <v>266</v>
      </c>
    </row>
    <row r="547" spans="4:5" x14ac:dyDescent="0.2">
      <c r="D547" t="s">
        <v>20</v>
      </c>
      <c r="E547">
        <v>155</v>
      </c>
    </row>
    <row r="548" spans="4:5" x14ac:dyDescent="0.2">
      <c r="D548" t="s">
        <v>20</v>
      </c>
      <c r="E548">
        <v>207</v>
      </c>
    </row>
    <row r="549" spans="4:5" x14ac:dyDescent="0.2">
      <c r="D549" t="s">
        <v>20</v>
      </c>
      <c r="E549">
        <v>245</v>
      </c>
    </row>
    <row r="550" spans="4:5" x14ac:dyDescent="0.2">
      <c r="D550" t="s">
        <v>20</v>
      </c>
      <c r="E550">
        <v>1573</v>
      </c>
    </row>
    <row r="551" spans="4:5" x14ac:dyDescent="0.2">
      <c r="D551" t="s">
        <v>20</v>
      </c>
      <c r="E551">
        <v>114</v>
      </c>
    </row>
    <row r="552" spans="4:5" x14ac:dyDescent="0.2">
      <c r="D552" t="s">
        <v>20</v>
      </c>
      <c r="E552">
        <v>93</v>
      </c>
    </row>
    <row r="553" spans="4:5" x14ac:dyDescent="0.2">
      <c r="D553" t="s">
        <v>20</v>
      </c>
      <c r="E553">
        <v>1681</v>
      </c>
    </row>
    <row r="554" spans="4:5" x14ac:dyDescent="0.2">
      <c r="D554" t="s">
        <v>20</v>
      </c>
      <c r="E554">
        <v>32</v>
      </c>
    </row>
    <row r="555" spans="4:5" x14ac:dyDescent="0.2">
      <c r="D555" t="s">
        <v>20</v>
      </c>
      <c r="E555">
        <v>135</v>
      </c>
    </row>
    <row r="556" spans="4:5" x14ac:dyDescent="0.2">
      <c r="D556" t="s">
        <v>20</v>
      </c>
      <c r="E556">
        <v>140</v>
      </c>
    </row>
    <row r="557" spans="4:5" x14ac:dyDescent="0.2">
      <c r="D557" t="s">
        <v>20</v>
      </c>
      <c r="E557">
        <v>92</v>
      </c>
    </row>
    <row r="558" spans="4:5" x14ac:dyDescent="0.2">
      <c r="D558" t="s">
        <v>20</v>
      </c>
      <c r="E558">
        <v>1015</v>
      </c>
    </row>
    <row r="559" spans="4:5" x14ac:dyDescent="0.2">
      <c r="D559" t="s">
        <v>20</v>
      </c>
      <c r="E559">
        <v>323</v>
      </c>
    </row>
    <row r="560" spans="4:5" x14ac:dyDescent="0.2">
      <c r="D560" t="s">
        <v>20</v>
      </c>
      <c r="E560">
        <v>2326</v>
      </c>
    </row>
    <row r="561" spans="4:5" x14ac:dyDescent="0.2">
      <c r="D561" t="s">
        <v>20</v>
      </c>
      <c r="E561">
        <v>381</v>
      </c>
    </row>
    <row r="562" spans="4:5" x14ac:dyDescent="0.2">
      <c r="D562" t="s">
        <v>20</v>
      </c>
      <c r="E562">
        <v>480</v>
      </c>
    </row>
    <row r="563" spans="4:5" x14ac:dyDescent="0.2">
      <c r="D563" t="s">
        <v>20</v>
      </c>
      <c r="E563">
        <v>226</v>
      </c>
    </row>
    <row r="564" spans="4:5" x14ac:dyDescent="0.2">
      <c r="D564" t="s">
        <v>20</v>
      </c>
      <c r="E564">
        <v>241</v>
      </c>
    </row>
    <row r="565" spans="4:5" x14ac:dyDescent="0.2">
      <c r="D565" t="s">
        <v>20</v>
      </c>
      <c r="E565">
        <v>132</v>
      </c>
    </row>
    <row r="566" spans="4:5" x14ac:dyDescent="0.2">
      <c r="D566" t="s">
        <v>20</v>
      </c>
      <c r="E566">
        <v>2043</v>
      </c>
    </row>
  </sheetData>
  <mergeCells count="2">
    <mergeCell ref="J1:K1"/>
    <mergeCell ref="G1:H1"/>
  </mergeCells>
  <conditionalFormatting sqref="A1:A1048576">
    <cfRule type="containsText" dxfId="7" priority="6" operator="containsText" text="live">
      <formula>NOT(ISERROR(SEARCH("live",A1)))</formula>
    </cfRule>
    <cfRule type="containsText" dxfId="6" priority="7" operator="containsText" text="canceled">
      <formula>NOT(ISERROR(SEARCH("canceled",A1)))</formula>
    </cfRule>
    <cfRule type="containsText" dxfId="5" priority="8" operator="containsText" text="success">
      <formula>NOT(ISERROR(SEARCH("success",A1)))</formula>
    </cfRule>
    <cfRule type="containsText" dxfId="4" priority="9" operator="containsText" text="failed">
      <formula>NOT(ISERROR(SEARCH("failed",A1)))</formula>
    </cfRule>
    <cfRule type="colorScale" priority="10">
      <colorScale>
        <cfvo type="min"/>
        <cfvo type="max"/>
        <color rgb="FFFF7128"/>
        <color rgb="FFFFEF9C"/>
      </colorScale>
    </cfRule>
  </conditionalFormatting>
  <conditionalFormatting sqref="D1:D1048141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">
      <formula>NOT(ISERROR(SEARCH("success",D1)))</formula>
    </cfRule>
    <cfRule type="containsText" dxfId="0" priority="4" operator="containsText" text="failed">
      <formula>NOT(ISERROR(SEARCH("failed",D1)))</formula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Sheet4</vt:lpstr>
      <vt:lpstr>Sheet5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Ian Morrison</cp:lastModifiedBy>
  <dcterms:created xsi:type="dcterms:W3CDTF">2021-09-29T18:52:28Z</dcterms:created>
  <dcterms:modified xsi:type="dcterms:W3CDTF">2023-09-22T03:03:24Z</dcterms:modified>
</cp:coreProperties>
</file>