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olyu\Year 3 Sem 1\EIE3123\"/>
    </mc:Choice>
  </mc:AlternateContent>
  <xr:revisionPtr revIDLastSave="0" documentId="13_ncr:1_{F4C70D93-B66F-42D8-A9AC-24D3A4D8C89E}" xr6:coauthVersionLast="47" xr6:coauthVersionMax="47" xr10:uidLastSave="{00000000-0000-0000-0000-000000000000}"/>
  <bookViews>
    <workbookView xWindow="6120" yWindow="192" windowWidth="17292" windowHeight="8964" xr2:uid="{DD25D007-7F4A-40F9-BDE5-AC002EC79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D7" i="1"/>
  <c r="H8" i="1"/>
  <c r="H9" i="1"/>
  <c r="H10" i="1"/>
  <c r="H11" i="1"/>
  <c r="H12" i="1"/>
  <c r="H13" i="1"/>
  <c r="H14" i="1"/>
  <c r="H15" i="1"/>
  <c r="H16" i="1"/>
  <c r="H7" i="1"/>
  <c r="C10" i="1"/>
  <c r="C11" i="1"/>
  <c r="C12" i="1"/>
  <c r="C13" i="1"/>
  <c r="C14" i="1"/>
  <c r="C15" i="1"/>
  <c r="C16" i="1"/>
  <c r="D8" i="1"/>
  <c r="D10" i="1"/>
  <c r="D11" i="1"/>
  <c r="D12" i="1"/>
  <c r="D13" i="1"/>
  <c r="D14" i="1"/>
  <c r="D15" i="1"/>
  <c r="D16" i="1"/>
  <c r="I8" i="1"/>
  <c r="I9" i="1"/>
  <c r="I10" i="1"/>
  <c r="I11" i="1"/>
  <c r="I12" i="1"/>
  <c r="I13" i="1"/>
  <c r="I14" i="1"/>
  <c r="I15" i="1"/>
  <c r="I16" i="1"/>
  <c r="C9" i="1" l="1"/>
  <c r="D9" i="1"/>
  <c r="B19" i="1" s="1"/>
  <c r="C7" i="1"/>
  <c r="C8" i="1"/>
  <c r="B18" i="1" l="1"/>
</calcChain>
</file>

<file path=xl/sharedStrings.xml><?xml version="1.0" encoding="utf-8"?>
<sst xmlns="http://schemas.openxmlformats.org/spreadsheetml/2006/main" count="48" uniqueCount="32">
  <si>
    <t>Test Point</t>
  </si>
  <si>
    <t>Im</t>
  </si>
  <si>
    <t>Re</t>
  </si>
  <si>
    <t>Pole 1</t>
  </si>
  <si>
    <t>Pole 2</t>
  </si>
  <si>
    <t>Pole 3</t>
  </si>
  <si>
    <t>Pole 4</t>
  </si>
  <si>
    <t>Pole 5</t>
  </si>
  <si>
    <t>Pole 6</t>
  </si>
  <si>
    <t>Pole 7</t>
  </si>
  <si>
    <t>Pole 8</t>
  </si>
  <si>
    <t>Pole 9</t>
  </si>
  <si>
    <t>Pole 10</t>
  </si>
  <si>
    <t>Zero 1</t>
  </si>
  <si>
    <t>Zero 2</t>
  </si>
  <si>
    <t>Zero 3</t>
  </si>
  <si>
    <t>Zero 4</t>
  </si>
  <si>
    <t>Zero 5</t>
  </si>
  <si>
    <t>Zero 6</t>
  </si>
  <si>
    <t>Zero 7</t>
  </si>
  <si>
    <t>Zero 8</t>
  </si>
  <si>
    <t>Zero 9</t>
  </si>
  <si>
    <t>Zero 10</t>
  </si>
  <si>
    <t>Gain</t>
  </si>
  <si>
    <t>Value</t>
  </si>
  <si>
    <t>Length</t>
  </si>
  <si>
    <t>Open-Loop Poles</t>
  </si>
  <si>
    <t>Open-Loop Zeros</t>
  </si>
  <si>
    <t>Angle</t>
  </si>
  <si>
    <t>x</t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</si>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</sst>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sz val="8"/>
      <name val="新細明體"/>
      <family val="2"/>
      <scheme val="minor"/>
    </font>
    <font>
      <b/>
      <u/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b/>
      <i/>
      <sz val="12"/>
      <color theme="1"/>
      <name val="新細明體"/>
      <family val="2"/>
      <scheme val="minor"/>
    </font>
    <font>
      <b/>
      <i/>
      <u/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4D44-D4E9-457B-9A38-B69704D33854}">
  <dimension ref="A1:I19"/>
  <sheetViews>
    <sheetView tabSelected="1" topLeftCell="A2" zoomScale="70" zoomScaleNormal="70" workbookViewId="0">
      <selection activeCell="N13" sqref="N13:Z13"/>
    </sheetView>
  </sheetViews>
  <sheetFormatPr defaultColWidth="9.125" defaultRowHeight="16.2"/>
  <cols>
    <col min="1" max="4" width="13" style="2" customWidth="1"/>
    <col min="5" max="5" width="2.25" style="2" customWidth="1"/>
    <col min="6" max="9" width="13" style="2" customWidth="1"/>
    <col min="10" max="16384" width="9.125" style="2"/>
  </cols>
  <sheetData>
    <row r="1" spans="1:9">
      <c r="A1" s="1" t="s">
        <v>0</v>
      </c>
    </row>
    <row r="2" spans="1:9">
      <c r="A2" s="3" t="s">
        <v>2</v>
      </c>
      <c r="B2" s="3" t="s">
        <v>1</v>
      </c>
    </row>
    <row r="3" spans="1:9">
      <c r="A3" s="2">
        <v>0.3957</v>
      </c>
      <c r="B3" s="2">
        <v>0.88195999999999997</v>
      </c>
    </row>
    <row r="5" spans="1:9">
      <c r="A5" s="1" t="s">
        <v>26</v>
      </c>
      <c r="F5" s="1" t="s">
        <v>27</v>
      </c>
    </row>
    <row r="6" spans="1:9">
      <c r="A6" s="1"/>
      <c r="B6" s="5" t="s">
        <v>24</v>
      </c>
      <c r="C6" s="5" t="s">
        <v>25</v>
      </c>
      <c r="D6" s="5" t="s">
        <v>28</v>
      </c>
      <c r="E6" s="5"/>
      <c r="F6" s="6"/>
      <c r="G6" s="5" t="s">
        <v>24</v>
      </c>
      <c r="H6" s="5" t="s">
        <v>25</v>
      </c>
      <c r="I6" s="5" t="s">
        <v>28</v>
      </c>
    </row>
    <row r="7" spans="1:9">
      <c r="A7" s="3" t="s">
        <v>3</v>
      </c>
      <c r="B7" s="2">
        <v>0.3679</v>
      </c>
      <c r="C7" s="2">
        <f>IF(B7="x",1,SQRT($B$3^2+($A$3-B7)^2))</f>
        <v>0.88239802900958475</v>
      </c>
      <c r="D7" s="2">
        <f>IF(B7="x",0,IF(B7&lt;$A$3,ATAN($B$3/($A$3-B7))*180/PI(),ATAN($B$3/($A$3-B7))*180/PI()+180))</f>
        <v>88.194594464764677</v>
      </c>
      <c r="F7" s="3" t="s">
        <v>13</v>
      </c>
      <c r="G7" s="2">
        <v>0.71830000000000005</v>
      </c>
      <c r="H7" s="2">
        <f>IF(G7="x",1,SQRT($B$3^2+($A$3-G7)^2))</f>
        <v>0.93910819483167107</v>
      </c>
      <c r="I7" s="2">
        <f>IF(G7="x",0,IF(G7&lt;$A$3,ATAN($B$3/($A$3-G7))*180/PI(),ATAN($B$3/($A$3-G7))*180/PI()+180))</f>
        <v>110.09131824832747</v>
      </c>
    </row>
    <row r="8" spans="1:9">
      <c r="A8" s="3" t="s">
        <v>4</v>
      </c>
      <c r="B8" s="2">
        <v>1</v>
      </c>
      <c r="C8" s="2">
        <f t="shared" ref="C8:C16" si="0">IF(B8="x",1,SQRT($B$3^2+($A$3-B8)^2))</f>
        <v>1.0691267144730787</v>
      </c>
      <c r="D8" s="2">
        <f t="shared" ref="D8:D16" si="1">IF(B8="x",0,IF(B8&lt;$A$3,ATAN($B$3/($A$3-B8))*180/PI(),ATAN($B$3/($A$3-B8))*180/PI()+180))</f>
        <v>124.41810249912962</v>
      </c>
      <c r="F8" s="3" t="s">
        <v>14</v>
      </c>
      <c r="G8" s="2">
        <v>-0.42899999999999999</v>
      </c>
      <c r="H8" s="2">
        <f t="shared" ref="H8:H16" si="2">IF(G8="x",1,SQRT($B$3^2+($A$3-G8)^2))</f>
        <v>1.2074698884858373</v>
      </c>
      <c r="I8" s="2">
        <f t="shared" ref="I8:I16" si="3">IF(G8="x",0,IF(G8&lt;$A$3,ATAN($B$3/($A$3-G8))*180/PI(),ATAN($B$3/($A$3-G8))*180/PI()+180))</f>
        <v>46.921604863426957</v>
      </c>
    </row>
    <row r="9" spans="1:9">
      <c r="A9" s="3" t="s">
        <v>5</v>
      </c>
      <c r="B9" s="2">
        <v>1</v>
      </c>
      <c r="C9" s="2">
        <f t="shared" si="0"/>
        <v>1.0691267144730787</v>
      </c>
      <c r="D9" s="2">
        <f t="shared" si="1"/>
        <v>124.41810249912962</v>
      </c>
      <c r="F9" s="3" t="s">
        <v>15</v>
      </c>
      <c r="G9" s="2" t="s">
        <v>31</v>
      </c>
      <c r="H9" s="2">
        <f t="shared" si="2"/>
        <v>1</v>
      </c>
      <c r="I9" s="2">
        <f t="shared" si="3"/>
        <v>0</v>
      </c>
    </row>
    <row r="10" spans="1:9">
      <c r="A10" s="3" t="s">
        <v>6</v>
      </c>
      <c r="B10" s="2" t="s">
        <v>30</v>
      </c>
      <c r="C10" s="2">
        <f t="shared" si="0"/>
        <v>1</v>
      </c>
      <c r="D10" s="2">
        <f t="shared" si="1"/>
        <v>0</v>
      </c>
      <c r="F10" s="3" t="s">
        <v>16</v>
      </c>
      <c r="G10" s="2" t="s">
        <v>29</v>
      </c>
      <c r="H10" s="2">
        <f t="shared" si="2"/>
        <v>1</v>
      </c>
      <c r="I10" s="2">
        <f t="shared" si="3"/>
        <v>0</v>
      </c>
    </row>
    <row r="11" spans="1:9">
      <c r="A11" s="3" t="s">
        <v>7</v>
      </c>
      <c r="B11" s="2" t="s">
        <v>29</v>
      </c>
      <c r="C11" s="2">
        <f t="shared" si="0"/>
        <v>1</v>
      </c>
      <c r="D11" s="2">
        <f t="shared" si="1"/>
        <v>0</v>
      </c>
      <c r="F11" s="3" t="s">
        <v>17</v>
      </c>
      <c r="G11" s="2" t="s">
        <v>29</v>
      </c>
      <c r="H11" s="2">
        <f t="shared" si="2"/>
        <v>1</v>
      </c>
      <c r="I11" s="2">
        <f t="shared" si="3"/>
        <v>0</v>
      </c>
    </row>
    <row r="12" spans="1:9">
      <c r="A12" s="3" t="s">
        <v>8</v>
      </c>
      <c r="B12" s="2" t="s">
        <v>29</v>
      </c>
      <c r="C12" s="2">
        <f t="shared" si="0"/>
        <v>1</v>
      </c>
      <c r="D12" s="2">
        <f t="shared" si="1"/>
        <v>0</v>
      </c>
      <c r="F12" s="3" t="s">
        <v>18</v>
      </c>
      <c r="G12" s="2" t="s">
        <v>29</v>
      </c>
      <c r="H12" s="2">
        <f t="shared" si="2"/>
        <v>1</v>
      </c>
      <c r="I12" s="2">
        <f t="shared" si="3"/>
        <v>0</v>
      </c>
    </row>
    <row r="13" spans="1:9">
      <c r="A13" s="3" t="s">
        <v>9</v>
      </c>
      <c r="B13" s="2" t="s">
        <v>29</v>
      </c>
      <c r="C13" s="2">
        <f t="shared" si="0"/>
        <v>1</v>
      </c>
      <c r="D13" s="2">
        <f t="shared" si="1"/>
        <v>0</v>
      </c>
      <c r="F13" s="3" t="s">
        <v>19</v>
      </c>
      <c r="G13" s="2" t="s">
        <v>29</v>
      </c>
      <c r="H13" s="2">
        <f t="shared" si="2"/>
        <v>1</v>
      </c>
      <c r="I13" s="2">
        <f t="shared" si="3"/>
        <v>0</v>
      </c>
    </row>
    <row r="14" spans="1:9">
      <c r="A14" s="3" t="s">
        <v>10</v>
      </c>
      <c r="B14" s="2" t="s">
        <v>29</v>
      </c>
      <c r="C14" s="2">
        <f t="shared" si="0"/>
        <v>1</v>
      </c>
      <c r="D14" s="2">
        <f t="shared" si="1"/>
        <v>0</v>
      </c>
      <c r="F14" s="3" t="s">
        <v>20</v>
      </c>
      <c r="G14" s="2" t="s">
        <v>29</v>
      </c>
      <c r="H14" s="2">
        <f t="shared" si="2"/>
        <v>1</v>
      </c>
      <c r="I14" s="2">
        <f t="shared" si="3"/>
        <v>0</v>
      </c>
    </row>
    <row r="15" spans="1:9">
      <c r="A15" s="3" t="s">
        <v>11</v>
      </c>
      <c r="B15" s="2" t="s">
        <v>29</v>
      </c>
      <c r="C15" s="2">
        <f t="shared" si="0"/>
        <v>1</v>
      </c>
      <c r="D15" s="2">
        <f t="shared" si="1"/>
        <v>0</v>
      </c>
      <c r="F15" s="3" t="s">
        <v>21</v>
      </c>
      <c r="G15" s="2" t="s">
        <v>29</v>
      </c>
      <c r="H15" s="2">
        <f t="shared" si="2"/>
        <v>1</v>
      </c>
      <c r="I15" s="2">
        <f t="shared" si="3"/>
        <v>0</v>
      </c>
    </row>
    <row r="16" spans="1:9">
      <c r="A16" s="3" t="s">
        <v>12</v>
      </c>
      <c r="B16" s="2" t="s">
        <v>29</v>
      </c>
      <c r="C16" s="2">
        <f t="shared" si="0"/>
        <v>1</v>
      </c>
      <c r="D16" s="2">
        <f t="shared" si="1"/>
        <v>0</v>
      </c>
      <c r="F16" s="3" t="s">
        <v>22</v>
      </c>
      <c r="G16" s="2" t="s">
        <v>29</v>
      </c>
      <c r="H16" s="2">
        <f t="shared" si="2"/>
        <v>1</v>
      </c>
      <c r="I16" s="2">
        <f t="shared" si="3"/>
        <v>0</v>
      </c>
    </row>
    <row r="18" spans="1:2">
      <c r="A18" s="4" t="s">
        <v>23</v>
      </c>
      <c r="B18" s="2">
        <f>PRODUCT(C7:C16)/IF(SUM(G7:G16)=0,1,PRODUCT(H7:H16))</f>
        <v>0.88946927900448525</v>
      </c>
    </row>
    <row r="19" spans="1:2">
      <c r="A19" s="4" t="s">
        <v>28</v>
      </c>
      <c r="B19" s="2">
        <f>SUM(I7:I16)-SUM(D7:D16)</f>
        <v>-180.01787635126945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 Loo</dc:creator>
  <cp:lastModifiedBy>Kin Sang Sze</cp:lastModifiedBy>
  <dcterms:created xsi:type="dcterms:W3CDTF">2021-10-17T14:38:59Z</dcterms:created>
  <dcterms:modified xsi:type="dcterms:W3CDTF">2021-12-22T14:08:13Z</dcterms:modified>
</cp:coreProperties>
</file>