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BGSGlobal\ODA_EastAfrica_Plat\Data\Projects\Groundwater Data Collation\Weathered crystaline rocks LM\Data for NGDC\Uganda\"/>
    </mc:Choice>
  </mc:AlternateContent>
  <bookViews>
    <workbookView xWindow="360" yWindow="105" windowWidth="36345" windowHeight="11340" activeTab="3"/>
  </bookViews>
  <sheets>
    <sheet name="Analytical data" sheetId="1" r:id="rId1"/>
    <sheet name="field data" sheetId="2" r:id="rId2"/>
    <sheet name="isotope data" sheetId="3" r:id="rId3"/>
    <sheet name="borehole data" sheetId="4" r:id="rId4"/>
  </sheets>
  <definedNames>
    <definedName name="_Ani1" localSheetId="0">'Analytical data'!#REF!</definedName>
    <definedName name="_Ani1">#REF!</definedName>
    <definedName name="_Ani2" localSheetId="0">'Analytical data'!#REF!</definedName>
    <definedName name="_Ani2">#REF!</definedName>
    <definedName name="_Cat1" localSheetId="0">'Analytical data'!#REF!</definedName>
    <definedName name="_Cat1">#REF!</definedName>
    <definedName name="_Cat2" localSheetId="0">'Analytical data'!#REF!</definedName>
    <definedName name="_Cat2">#REF!</definedName>
    <definedName name="_Cat3" localSheetId="0">'Analytical data'!#REF!</definedName>
    <definedName name="_Cat3">#REF!</definedName>
    <definedName name="_HCO3" localSheetId="0">'Analytical data'!#REF!</definedName>
    <definedName name="_HCO3">#REF!</definedName>
    <definedName name="_HPO4" localSheetId="0">'Analytical data'!$R$3:$R$12</definedName>
    <definedName name="_HPO4">#REF!</definedName>
    <definedName name="_NH4" localSheetId="0">'Analytical data'!#REF!</definedName>
    <definedName name="_NH4">#REF!</definedName>
    <definedName name="_NO2" localSheetId="0">'Analytical data'!$Q$3:$Q$12</definedName>
    <definedName name="_NO2">#REF!</definedName>
    <definedName name="_NO3" localSheetId="0">'Analytical data'!$O$3:$O$12</definedName>
    <definedName name="_NO3">#REF!</definedName>
    <definedName name="_SO4" localSheetId="0">'Analytical data'!$N$3:$N$12</definedName>
    <definedName name="_SO4">#REF!</definedName>
    <definedName name="Al" localSheetId="0">'Analytical data'!#REF!</definedName>
    <definedName name="Al">#REF!</definedName>
    <definedName name="Anion_Total" localSheetId="0">'Analytical data'!#REF!</definedName>
    <definedName name="Anion_Total">#REF!</definedName>
    <definedName name="Ba" localSheetId="0">'Analytical data'!$Z$3:$Z$12</definedName>
    <definedName name="Ba">#REF!</definedName>
    <definedName name="Br" localSheetId="0">'Analytical data'!$P$3:$P$12</definedName>
    <definedName name="Br">#REF!</definedName>
    <definedName name="Ca" localSheetId="0">'Analytical data'!$I$3:$I$12</definedName>
    <definedName name="Ca">#REF!</definedName>
    <definedName name="Cation_Total" localSheetId="0">'Analytical data'!#REF!</definedName>
    <definedName name="Cation_Total">#REF!</definedName>
    <definedName name="Cd" localSheetId="0">'Analytical data'!$AK$3:$AK$12</definedName>
    <definedName name="Cd">#REF!</definedName>
    <definedName name="Cl" localSheetId="0">'Analytical data'!$M$3:$M$12</definedName>
    <definedName name="Cl">#REF!</definedName>
    <definedName name="Co" localSheetId="0">'Analytical data'!$AE$3:$AE$12</definedName>
    <definedName name="Co">#REF!</definedName>
    <definedName name="CO3." localSheetId="0">'Analytical data'!#REF!</definedName>
    <definedName name="CO3.">#REF!</definedName>
    <definedName name="Cu" localSheetId="0">'Analytical data'!$AG$3:$AG$12</definedName>
    <definedName name="Cu">#REF!</definedName>
    <definedName name="_xlnm.Database">#REF!</definedName>
    <definedName name="F" localSheetId="0">'Analytical data'!$S$3:$S$12</definedName>
    <definedName name="F">#REF!</definedName>
    <definedName name="Field_Eh_uc" localSheetId="0">'Analytical data'!#REF!</definedName>
    <definedName name="Field_Eh_uc">#REF!</definedName>
    <definedName name="Field_HCO3" localSheetId="0">'Analytical data'!$F$3:$F$12</definedName>
    <definedName name="Field_HCO3">#REF!</definedName>
    <definedName name="HCO3_read" localSheetId="0">'Analytical data'!#REF!</definedName>
    <definedName name="HCO3_read">#REF!</definedName>
    <definedName name="HCO3_vol" localSheetId="0">'Analytical data'!#REF!</definedName>
    <definedName name="HCO3_vol">#REF!</definedName>
    <definedName name="K" localSheetId="0">'Analytical data'!$L$3:$L$12</definedName>
    <definedName name="K">#REF!</definedName>
    <definedName name="Li" localSheetId="0">'Analytical data'!$AD$3:$AD$12</definedName>
    <definedName name="Li">#REF!</definedName>
    <definedName name="Mg" localSheetId="0">'Analytical data'!$J$3:$J$12</definedName>
    <definedName name="Mg">#REF!</definedName>
    <definedName name="Mn" localSheetId="0">'Analytical data'!$AB$3:$AB$12</definedName>
    <definedName name="Mn">#REF!</definedName>
    <definedName name="Na" localSheetId="0">'Analytical data'!$K$3:$K$12</definedName>
    <definedName name="Na">#REF!</definedName>
    <definedName name="Oxidised_Fe" localSheetId="0">'Analytical data'!#REF!</definedName>
    <definedName name="Oxidised_Fe">#REF!</definedName>
    <definedName name="Pb" localSheetId="0">'Analytical data'!$AL$3:$AL$12</definedName>
    <definedName name="Pb">#REF!</definedName>
    <definedName name="_xlnm.Print_Area" localSheetId="0">'Analytical data'!$A$1:$BV$14</definedName>
    <definedName name="_xlnm.Print_Titles" localSheetId="0">'Analytical data'!$A:$B,'Analytical data'!$1:$3</definedName>
    <definedName name="Reduced_Fe" localSheetId="0">'Analytical data'!#REF!</definedName>
    <definedName name="Reduced_Fe">#REF!</definedName>
    <definedName name="S2O3" localSheetId="0">'Analytical data'!#REF!</definedName>
    <definedName name="S2O3">#REF!</definedName>
    <definedName name="Si" localSheetId="0">'Analytical data'!$X$3:$X$12</definedName>
    <definedName name="Si">#REF!</definedName>
    <definedName name="Sr" localSheetId="0">'Analytical data'!$AA$3:$AA$12</definedName>
    <definedName name="Sr">#REF!</definedName>
    <definedName name="TIC" localSheetId="0">'Analytical data'!#REF!</definedName>
    <definedName name="TIC">#REF!</definedName>
    <definedName name="Total_Alk" localSheetId="0">'Analytical data'!#REF!</definedName>
    <definedName name="Total_Alk">#REF!</definedName>
    <definedName name="Total_Fe" localSheetId="0">'Analytical data'!$AC$3:$AC$12</definedName>
    <definedName name="Total_Fe">#REF!</definedName>
    <definedName name="Total_S" localSheetId="0">'Analytical data'!$W$3:$W$12</definedName>
    <definedName name="Total_S">#REF!</definedName>
    <definedName name="Zn" localSheetId="0">'Analytical data'!$AH$3:$AH$12</definedName>
    <definedName name="Zn">#REF!</definedName>
  </definedNames>
  <calcPr calcId="162913"/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>
  <authors>
    <author>lou maurice</author>
    <author>LOMA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lou maurice:</t>
        </r>
        <r>
          <rPr>
            <sz val="9"/>
            <color indexed="81"/>
            <rFont val="Tahoma"/>
            <family val="2"/>
          </rPr>
          <t xml:space="preserve">
this is using yellow temperature probe and using most stable/consistent reading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lou maurice:</t>
        </r>
        <r>
          <rPr>
            <sz val="9"/>
            <color indexed="81"/>
            <rFont val="Tahoma"/>
            <family val="2"/>
          </rPr>
          <t xml:space="preserve">
used reading when probe stable and without effects of bubbles inside probe </t>
        </r>
      </text>
    </comment>
    <comment ref="H1" authorId="1" shapeId="0">
      <text>
        <r>
          <rPr>
            <b/>
            <sz val="8"/>
            <color indexed="81"/>
            <rFont val="Tahoma"/>
            <family val="2"/>
          </rPr>
          <t>LOMA
Eh probe not very stable, these readings not very reliable.  if readings progressively changing in one direction then took the highest/lowest in the direction of change. corrected data</t>
        </r>
      </text>
    </comment>
    <comment ref="K1" authorId="1" shapeId="0">
      <text>
        <r>
          <rPr>
            <b/>
            <sz val="8"/>
            <color indexed="81"/>
            <rFont val="Tahoma"/>
            <family val="2"/>
          </rPr>
          <t>LOMA:</t>
        </r>
        <r>
          <rPr>
            <sz val="8"/>
            <color indexed="81"/>
            <rFont val="Tahoma"/>
            <family val="2"/>
          </rPr>
          <t xml:space="preserve">
estiamted using conversion charts taking into account water temperature</t>
        </r>
      </text>
    </comment>
    <comment ref="M2" authorId="1" shapeId="0">
      <text>
        <r>
          <rPr>
            <b/>
            <sz val="8"/>
            <color indexed="81"/>
            <rFont val="Tahoma"/>
            <family val="2"/>
          </rPr>
          <t>LOMA:</t>
        </r>
        <r>
          <rPr>
            <sz val="8"/>
            <color indexed="81"/>
            <rFont val="Tahoma"/>
            <family val="2"/>
          </rPr>
          <t xml:space="preserve">
note that DO returned to 80 % when samples taken
</t>
        </r>
      </text>
    </comment>
    <comment ref="M5" authorId="1" shapeId="0">
      <text>
        <r>
          <rPr>
            <b/>
            <sz val="8"/>
            <color indexed="81"/>
            <rFont val="Tahoma"/>
            <family val="2"/>
          </rPr>
          <t>LOMA:</t>
        </r>
        <r>
          <rPr>
            <sz val="8"/>
            <color indexed="81"/>
            <rFont val="Tahoma"/>
            <family val="2"/>
          </rPr>
          <t xml:space="preserve">
good seal with pipe, but could be air in spring chamber?</t>
        </r>
      </text>
    </comment>
    <comment ref="M8" authorId="1" shapeId="0">
      <text>
        <r>
          <rPr>
            <b/>
            <sz val="8"/>
            <color indexed="81"/>
            <rFont val="Tahoma"/>
            <family val="2"/>
          </rPr>
          <t>LOMA:</t>
        </r>
        <r>
          <rPr>
            <sz val="8"/>
            <color indexed="81"/>
            <rFont val="Tahoma"/>
            <family val="2"/>
          </rPr>
          <t xml:space="preserve">
note that unlike rukingiri and mubende sites there were no degassing bubbles here</t>
        </r>
      </text>
    </comment>
  </commentList>
</comments>
</file>

<file path=xl/sharedStrings.xml><?xml version="1.0" encoding="utf-8"?>
<sst xmlns="http://schemas.openxmlformats.org/spreadsheetml/2006/main" count="571" uniqueCount="233">
  <si>
    <t>LIMS Code</t>
  </si>
  <si>
    <t>Sample Code</t>
  </si>
  <si>
    <t>Field Temp</t>
  </si>
  <si>
    <t>Field Eh</t>
  </si>
  <si>
    <t>Field pH</t>
  </si>
  <si>
    <r>
      <t>Field HCO</t>
    </r>
    <r>
      <rPr>
        <vertAlign val="subscript"/>
        <sz val="10"/>
        <rFont val="Times New Roman"/>
        <family val="1"/>
      </rPr>
      <t>3</t>
    </r>
    <r>
      <rPr>
        <vertAlign val="superscript"/>
        <sz val="10"/>
        <rFont val="Times New Roman"/>
        <family val="1"/>
      </rPr>
      <t>-</t>
    </r>
  </si>
  <si>
    <t>Conductivity</t>
  </si>
  <si>
    <r>
      <t>DO</t>
    </r>
    <r>
      <rPr>
        <vertAlign val="subscript"/>
        <sz val="10"/>
        <rFont val="Times New Roman"/>
        <family val="1"/>
      </rPr>
      <t>2</t>
    </r>
  </si>
  <si>
    <t>pH</t>
  </si>
  <si>
    <t>Ca</t>
  </si>
  <si>
    <t>Mg</t>
  </si>
  <si>
    <t>Na</t>
  </si>
  <si>
    <t xml:space="preserve">K </t>
  </si>
  <si>
    <r>
      <t>Cl</t>
    </r>
    <r>
      <rPr>
        <vertAlign val="superscript"/>
        <sz val="10"/>
        <rFont val="Times New Roman"/>
        <family val="1"/>
      </rPr>
      <t>-</t>
    </r>
  </si>
  <si>
    <r>
      <t>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</si>
  <si>
    <r>
      <t>NO</t>
    </r>
    <r>
      <rPr>
        <vertAlign val="subscript"/>
        <sz val="10"/>
        <rFont val="Times New Roman"/>
        <family val="1"/>
      </rPr>
      <t>3</t>
    </r>
    <r>
      <rPr>
        <vertAlign val="superscript"/>
        <sz val="10"/>
        <rFont val="Times New Roman"/>
        <family val="1"/>
      </rPr>
      <t>-</t>
    </r>
  </si>
  <si>
    <r>
      <t>Br</t>
    </r>
    <r>
      <rPr>
        <vertAlign val="superscript"/>
        <sz val="10"/>
        <rFont val="Times New Roman"/>
        <family val="1"/>
      </rPr>
      <t>-</t>
    </r>
  </si>
  <si>
    <r>
      <t>NO</t>
    </r>
    <r>
      <rPr>
        <vertAlign val="subscript"/>
        <sz val="10"/>
        <rFont val="Times New Roman"/>
        <family val="1"/>
      </rPr>
      <t>2</t>
    </r>
    <r>
      <rPr>
        <vertAlign val="superscript"/>
        <sz val="10"/>
        <rFont val="Times New Roman"/>
        <family val="1"/>
      </rPr>
      <t>-</t>
    </r>
  </si>
  <si>
    <r>
      <t>HPO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</si>
  <si>
    <r>
      <t>F</t>
    </r>
    <r>
      <rPr>
        <vertAlign val="superscript"/>
        <sz val="10"/>
        <rFont val="Times New Roman"/>
        <family val="1"/>
      </rPr>
      <t>-</t>
    </r>
  </si>
  <si>
    <t>I</t>
  </si>
  <si>
    <t>NPOC</t>
  </si>
  <si>
    <t xml:space="preserve">Total P </t>
  </si>
  <si>
    <t xml:space="preserve">Total S </t>
  </si>
  <si>
    <t>Si</t>
  </si>
  <si>
    <r>
      <t>SiO</t>
    </r>
    <r>
      <rPr>
        <vertAlign val="subscript"/>
        <sz val="10"/>
        <rFont val="Times New Roman"/>
        <family val="1"/>
      </rPr>
      <t>2</t>
    </r>
  </si>
  <si>
    <t>Ba</t>
  </si>
  <si>
    <t>Sr</t>
  </si>
  <si>
    <t>Mn</t>
  </si>
  <si>
    <t>Total Fe</t>
  </si>
  <si>
    <t>Li</t>
  </si>
  <si>
    <t>Be</t>
  </si>
  <si>
    <t xml:space="preserve">B </t>
  </si>
  <si>
    <t>Al</t>
  </si>
  <si>
    <t>Ti</t>
  </si>
  <si>
    <t xml:space="preserve">V </t>
  </si>
  <si>
    <t>Cr</t>
  </si>
  <si>
    <t>Co</t>
  </si>
  <si>
    <t>Ni</t>
  </si>
  <si>
    <t>Cu</t>
  </si>
  <si>
    <t>Zn</t>
  </si>
  <si>
    <t>Ga</t>
  </si>
  <si>
    <t>As</t>
  </si>
  <si>
    <t>Se</t>
  </si>
  <si>
    <t>Rb</t>
  </si>
  <si>
    <t xml:space="preserve">Y </t>
  </si>
  <si>
    <t>Zr</t>
  </si>
  <si>
    <t>Nb</t>
  </si>
  <si>
    <t>Mo</t>
  </si>
  <si>
    <t>Ag</t>
  </si>
  <si>
    <t>Cd</t>
  </si>
  <si>
    <t>Sn</t>
  </si>
  <si>
    <t>Sb</t>
  </si>
  <si>
    <t>Cs</t>
  </si>
  <si>
    <t>La</t>
  </si>
  <si>
    <t>Ce</t>
  </si>
  <si>
    <t>Pr</t>
  </si>
  <si>
    <t>Nd</t>
  </si>
  <si>
    <t>Sm</t>
  </si>
  <si>
    <t>Eu</t>
  </si>
  <si>
    <t>Tb</t>
  </si>
  <si>
    <t>Gd</t>
  </si>
  <si>
    <t>Dy</t>
  </si>
  <si>
    <t>Ho</t>
  </si>
  <si>
    <t>Er</t>
  </si>
  <si>
    <t>Tm</t>
  </si>
  <si>
    <t>Yb</t>
  </si>
  <si>
    <t>Lu</t>
  </si>
  <si>
    <t>Hf</t>
  </si>
  <si>
    <t>Ta</t>
  </si>
  <si>
    <t xml:space="preserve">W </t>
  </si>
  <si>
    <t>Tl</t>
  </si>
  <si>
    <t>Pb</t>
  </si>
  <si>
    <t>Th</t>
  </si>
  <si>
    <t xml:space="preserve">U </t>
  </si>
  <si>
    <t>°C</t>
  </si>
  <si>
    <t>mV</t>
  </si>
  <si>
    <r>
      <t>mg l</t>
    </r>
    <r>
      <rPr>
        <vertAlign val="superscript"/>
        <sz val="10"/>
        <rFont val="Times New Roman"/>
        <family val="1"/>
      </rPr>
      <t>-1</t>
    </r>
  </si>
  <si>
    <r>
      <t>µS cm</t>
    </r>
    <r>
      <rPr>
        <vertAlign val="superscript"/>
        <sz val="10"/>
        <rFont val="Times New Roman"/>
        <family val="1"/>
      </rPr>
      <t>-1</t>
    </r>
  </si>
  <si>
    <r>
      <t>mg l</t>
    </r>
    <r>
      <rPr>
        <vertAlign val="superscript"/>
        <sz val="10"/>
        <rFont val="Times New Roman"/>
        <family val="1"/>
      </rPr>
      <t>-1</t>
    </r>
    <r>
      <rPr>
        <sz val="11"/>
        <color theme="1"/>
        <rFont val="Calibri"/>
        <family val="2"/>
        <scheme val="minor"/>
      </rPr>
      <t/>
    </r>
  </si>
  <si>
    <r>
      <t>µg l</t>
    </r>
    <r>
      <rPr>
        <vertAlign val="superscript"/>
        <sz val="10"/>
        <rFont val="Times New Roman"/>
        <family val="1"/>
      </rPr>
      <t>-1</t>
    </r>
  </si>
  <si>
    <t>12530-0001</t>
  </si>
  <si>
    <t>U1</t>
  </si>
  <si>
    <t>27.1-27.2</t>
  </si>
  <si>
    <t>6.51-6.54</t>
  </si>
  <si>
    <t>421-461</t>
  </si>
  <si>
    <t>12530-0002</t>
  </si>
  <si>
    <t>U2</t>
  </si>
  <si>
    <t>12530-0003</t>
  </si>
  <si>
    <t>U3</t>
  </si>
  <si>
    <t>21.1-21.3</t>
  </si>
  <si>
    <t>5.9-5.92</t>
  </si>
  <si>
    <t>237-269</t>
  </si>
  <si>
    <t>0.35-0.45</t>
  </si>
  <si>
    <t>12530-0004</t>
  </si>
  <si>
    <t>U4</t>
  </si>
  <si>
    <t>60-71</t>
  </si>
  <si>
    <t>0.95-1.2</t>
  </si>
  <si>
    <t>12530-0005</t>
  </si>
  <si>
    <t>U5</t>
  </si>
  <si>
    <t>231-232</t>
  </si>
  <si>
    <t>12530-0006</t>
  </si>
  <si>
    <t>U6</t>
  </si>
  <si>
    <t>303-304</t>
  </si>
  <si>
    <t>12530-0007</t>
  </si>
  <si>
    <t>U7</t>
  </si>
  <si>
    <t>23.6-23.9</t>
  </si>
  <si>
    <t>129-136</t>
  </si>
  <si>
    <t>12530-0008</t>
  </si>
  <si>
    <t>U8</t>
  </si>
  <si>
    <t>23-23.4</t>
  </si>
  <si>
    <t>117-125</t>
  </si>
  <si>
    <t>12530-0009</t>
  </si>
  <si>
    <t>Blank</t>
  </si>
  <si>
    <t>-</t>
  </si>
  <si>
    <t>nr</t>
  </si>
  <si>
    <t>n/a</t>
  </si>
  <si>
    <t>12530-0010</t>
  </si>
  <si>
    <t>U9 (WL only)</t>
  </si>
  <si>
    <t>12530-0011</t>
  </si>
  <si>
    <t>U2d (WL only)</t>
  </si>
  <si>
    <t>0.3</t>
  </si>
  <si>
    <t>0.01</t>
  </si>
  <si>
    <t>0.2</t>
  </si>
  <si>
    <t>0.02</t>
  </si>
  <si>
    <t>1</t>
  </si>
  <si>
    <t>0.1</t>
  </si>
  <si>
    <t>10</t>
  </si>
  <si>
    <t>0.05</t>
  </si>
  <si>
    <t>0.4</t>
  </si>
  <si>
    <t>0.5</t>
  </si>
  <si>
    <t>0.03</t>
  </si>
  <si>
    <t>0.005</t>
  </si>
  <si>
    <t>0.002</t>
  </si>
  <si>
    <t>borehole</t>
  </si>
  <si>
    <t>sample id</t>
  </si>
  <si>
    <t>date</t>
  </si>
  <si>
    <t>time</t>
  </si>
  <si>
    <t>temp (dC)</t>
  </si>
  <si>
    <t>SEC (uS/cm)</t>
  </si>
  <si>
    <t>Eh</t>
  </si>
  <si>
    <t>Eh (corrected)</t>
  </si>
  <si>
    <t>DO (%)</t>
  </si>
  <si>
    <t>DO mg/l</t>
  </si>
  <si>
    <t>Bicarbonate Alkalinity (mg/l)</t>
  </si>
  <si>
    <t>notes on CFC and SF6</t>
  </si>
  <si>
    <t>RUK 5</t>
  </si>
  <si>
    <t>u1</t>
  </si>
  <si>
    <t>12:09-12:51</t>
  </si>
  <si>
    <t>167-176 increasing</t>
  </si>
  <si>
    <t>moderate</t>
  </si>
  <si>
    <t>dwd18836</t>
  </si>
  <si>
    <t>u2</t>
  </si>
  <si>
    <t>good</t>
  </si>
  <si>
    <t>dwd18943</t>
  </si>
  <si>
    <t>u3</t>
  </si>
  <si>
    <t>16:07-16:46</t>
  </si>
  <si>
    <t>237-240 increasing</t>
  </si>
  <si>
    <t>4.4-5.4</t>
  </si>
  <si>
    <t>spring</t>
  </si>
  <si>
    <t>u4</t>
  </si>
  <si>
    <t>18:18-18:52</t>
  </si>
  <si>
    <t>255-261 increasing</t>
  </si>
  <si>
    <t>13-15</t>
  </si>
  <si>
    <t>dwd18944</t>
  </si>
  <si>
    <t>u5</t>
  </si>
  <si>
    <t>09:59-10:32</t>
  </si>
  <si>
    <t>200-227 increasing</t>
  </si>
  <si>
    <t>dwd18947</t>
  </si>
  <si>
    <t>u6</t>
  </si>
  <si>
    <t>11:07-11:41</t>
  </si>
  <si>
    <t>272-282 increasing</t>
  </si>
  <si>
    <t>rwenzori 1</t>
  </si>
  <si>
    <t>u7</t>
  </si>
  <si>
    <t>11:20-12:15</t>
  </si>
  <si>
    <t>159-166 increasing</t>
  </si>
  <si>
    <t>rwenzori2</t>
  </si>
  <si>
    <t>u8</t>
  </si>
  <si>
    <t>12:33-12:53</t>
  </si>
  <si>
    <t>174-197 increasing</t>
  </si>
  <si>
    <t>rwenzori 3</t>
  </si>
  <si>
    <t>u9</t>
  </si>
  <si>
    <t>no CFC/SF6 taken because air in tube</t>
  </si>
  <si>
    <t>Sample</t>
  </si>
  <si>
    <t>d18O ‰</t>
  </si>
  <si>
    <t>d2H ‰</t>
  </si>
  <si>
    <t>d13C ‰</t>
  </si>
  <si>
    <t>U9</t>
  </si>
  <si>
    <t>Location</t>
  </si>
  <si>
    <t>Rukungiri</t>
  </si>
  <si>
    <t>Mubende</t>
  </si>
  <si>
    <t>mubende</t>
  </si>
  <si>
    <t>rwenzori bottled water, seta</t>
  </si>
  <si>
    <t>date drilled</t>
  </si>
  <si>
    <t>depth (m)</t>
  </si>
  <si>
    <t>geology (sections with open casing)</t>
  </si>
  <si>
    <t>water strikes</t>
  </si>
  <si>
    <t>dip when drilled (m bgl)</t>
  </si>
  <si>
    <t>weathered granite</t>
  </si>
  <si>
    <t>25.25-33.5, 36.25-58.25</t>
  </si>
  <si>
    <t>weathered rock and gneiss</t>
  </si>
  <si>
    <t>slotted from 30.73-55.48</t>
  </si>
  <si>
    <t>major 44, also 29,50</t>
  </si>
  <si>
    <t>major 36, also 24</t>
  </si>
  <si>
    <t>pule?</t>
  </si>
  <si>
    <t>weathered rock and granite</t>
  </si>
  <si>
    <t>major 30-35, also 18 and 41</t>
  </si>
  <si>
    <t>no data</t>
  </si>
  <si>
    <t>25,33</t>
  </si>
  <si>
    <t>33-36, 45-48, 60-66</t>
  </si>
  <si>
    <t>sample no</t>
  </si>
  <si>
    <t>east</t>
  </si>
  <si>
    <t>north</t>
  </si>
  <si>
    <t>grid</t>
  </si>
  <si>
    <t>altitude</t>
  </si>
  <si>
    <t>yield (log) m3/hour</t>
  </si>
  <si>
    <t>pumping/discharge  (m3/hour)</t>
  </si>
  <si>
    <t>T (m2/day)</t>
  </si>
  <si>
    <t>35m</t>
  </si>
  <si>
    <t>36n</t>
  </si>
  <si>
    <t>&gt;35</t>
  </si>
  <si>
    <t>4 to 20</t>
  </si>
  <si>
    <t>~ 10.8 (est)</t>
  </si>
  <si>
    <t>NO CFC/SF6 data</t>
  </si>
  <si>
    <t>slotted casing</t>
  </si>
  <si>
    <t>major 41 m, also 22,32,34,41</t>
  </si>
  <si>
    <t xml:space="preserve">weathered rock, quartzite veins, amphibolite </t>
  </si>
  <si>
    <t>30.97-39.19, 41.93-50.15, 52.89-54.42</t>
  </si>
  <si>
    <t>26-42.5, 45.25-53.5</t>
  </si>
  <si>
    <t>32-36m, 41-45m, 52-56 m</t>
  </si>
  <si>
    <t>rwenzori 2</t>
  </si>
  <si>
    <t>weathered and fractured granite/gneiss</t>
  </si>
  <si>
    <t>34.25-37.00 m, 42.25-48 m,  53.5-59, 64.5-67.25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</si>
</sst>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[&gt;=10]00.0;[&gt;=1]0.00;0.000"/>
    <numFmt numFmtId="165" formatCode="[&gt;=100]0;[&gt;=10]0;0"/>
    <numFmt numFmtId="166" formatCode="#0.0;&quot;&lt;&quot;#0.0;;@"/>
    <numFmt numFmtId="167" formatCode="#0.00;&quot;&lt;&quot;#0.00;;@"/>
    <numFmt numFmtId="168" formatCode="0.0"/>
    <numFmt numFmtId="169" formatCode="[&gt;=100]0;[&gt;=1]0.0;0.0"/>
    <numFmt numFmtId="170" formatCode="[&gt;=100]0;[&gt;=10]0.0;0.00"/>
    <numFmt numFmtId="171" formatCode="[&gt;=100]0.0;[&gt;=1]0.00;0.00"/>
    <numFmt numFmtId="172" formatCode="#0.000;&quot;&lt;&quot;#0.000;;@"/>
    <numFmt numFmtId="173" formatCode="[&gt;=10]00.00;[&gt;=1]0.000;0.0000"/>
    <numFmt numFmtId="174" formatCode="[&gt;=100]0.00;[&gt;=10]0.00;0.00"/>
    <numFmt numFmtId="175" formatCode="[&gt;=10]00;[&gt;=1]0.0;0.00"/>
    <numFmt numFmtId="176" formatCode="#0;&quot;&lt;&quot;#0;;@"/>
    <numFmt numFmtId="177" formatCode="[&gt;=100]0.0;[&gt;=10]0.0;0.0"/>
    <numFmt numFmtId="178" formatCode="[&gt;=100]0;[&gt;=10]0;0.0"/>
    <numFmt numFmtId="179" formatCode="[&gt;=100]0.0;[&gt;=10]0.00;0.000"/>
    <numFmt numFmtId="180" formatCode="#0;&quot;&lt;&quot;#0.00;;@"/>
    <numFmt numFmtId="181" formatCode="[&gt;=100]0.00;[&gt;=1]0.000;0.000"/>
  </numFmts>
  <fonts count="30">
    <font>
      <sz val="10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10"/>
      <name val="Arial"/>
      <family val="2"/>
    </font>
    <font>
      <sz val="10"/>
      <color theme="0"/>
      <name val="Times New Roman"/>
      <family val="1"/>
    </font>
    <font>
      <sz val="10"/>
      <color indexed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1" applyNumberFormat="0" applyAlignment="0" applyProtection="0"/>
    <xf numFmtId="0" fontId="12" fillId="0" borderId="2" applyNumberFormat="0" applyFill="0" applyAlignment="0" applyProtection="0"/>
    <xf numFmtId="0" fontId="13" fillId="17" borderId="3" applyNumberForma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4" fillId="22" borderId="0" applyNumberFormat="0" applyBorder="0" applyAlignment="0" applyProtection="0"/>
    <xf numFmtId="0" fontId="2" fillId="0" borderId="0"/>
    <xf numFmtId="0" fontId="6" fillId="0" borderId="0"/>
    <xf numFmtId="0" fontId="9" fillId="0" borderId="0"/>
    <xf numFmtId="0" fontId="6" fillId="0" borderId="0"/>
    <xf numFmtId="0" fontId="6" fillId="23" borderId="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1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1" applyNumberFormat="1" applyFont="1" applyFill="1" applyAlignment="1">
      <alignment horizontal="right"/>
    </xf>
    <xf numFmtId="0" fontId="3" fillId="0" borderId="0" xfId="0" applyFont="1" applyAlignment="1">
      <alignment vertical="center"/>
    </xf>
    <xf numFmtId="166" fontId="7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" fontId="7" fillId="0" borderId="0" xfId="0" applyNumberFormat="1" applyFont="1" applyFill="1" applyAlignment="1">
      <alignment horizontal="right"/>
    </xf>
    <xf numFmtId="2" fontId="7" fillId="0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Alignment="1">
      <alignment horizontal="right"/>
    </xf>
    <xf numFmtId="169" fontId="3" fillId="0" borderId="0" xfId="1" applyNumberFormat="1" applyFont="1" applyFill="1" applyAlignment="1">
      <alignment horizontal="right"/>
    </xf>
    <xf numFmtId="170" fontId="3" fillId="0" borderId="0" xfId="1" applyNumberFormat="1" applyFont="1" applyFill="1" applyAlignment="1">
      <alignment horizontal="right"/>
    </xf>
    <xf numFmtId="171" fontId="3" fillId="0" borderId="0" xfId="1" applyNumberFormat="1" applyFont="1" applyFill="1" applyAlignment="1">
      <alignment horizontal="right"/>
    </xf>
    <xf numFmtId="172" fontId="3" fillId="0" borderId="0" xfId="1" applyNumberFormat="1" applyFont="1" applyFill="1" applyAlignment="1">
      <alignment horizontal="right"/>
    </xf>
    <xf numFmtId="173" fontId="3" fillId="0" borderId="0" xfId="1" applyNumberFormat="1" applyFont="1" applyFill="1" applyAlignment="1">
      <alignment horizontal="right"/>
    </xf>
    <xf numFmtId="174" fontId="3" fillId="0" borderId="0" xfId="1" applyNumberFormat="1" applyFont="1" applyFill="1" applyAlignment="1">
      <alignment horizontal="right"/>
    </xf>
    <xf numFmtId="175" fontId="3" fillId="0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167" fontId="3" fillId="0" borderId="0" xfId="1" applyNumberFormat="1" applyFont="1" applyFill="1" applyAlignment="1">
      <alignment horizontal="right"/>
    </xf>
    <xf numFmtId="166" fontId="3" fillId="0" borderId="0" xfId="1" applyNumberFormat="1" applyFont="1" applyFill="1" applyAlignment="1">
      <alignment horizontal="right"/>
    </xf>
    <xf numFmtId="177" fontId="3" fillId="0" borderId="0" xfId="1" applyNumberFormat="1" applyFont="1" applyFill="1" applyAlignment="1">
      <alignment horizontal="right"/>
    </xf>
    <xf numFmtId="178" fontId="3" fillId="0" borderId="0" xfId="1" applyNumberFormat="1" applyFont="1" applyFill="1" applyAlignment="1">
      <alignment horizontal="right"/>
    </xf>
    <xf numFmtId="179" fontId="3" fillId="0" borderId="0" xfId="1" applyNumberFormat="1" applyFont="1" applyFill="1" applyAlignment="1">
      <alignment horizontal="right"/>
    </xf>
    <xf numFmtId="0" fontId="3" fillId="0" borderId="0" xfId="0" applyFont="1"/>
    <xf numFmtId="180" fontId="3" fillId="0" borderId="0" xfId="1" applyNumberFormat="1" applyFont="1" applyFill="1" applyAlignment="1">
      <alignment horizontal="right"/>
    </xf>
    <xf numFmtId="164" fontId="3" fillId="0" borderId="0" xfId="0" applyNumberFormat="1" applyFont="1"/>
    <xf numFmtId="167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/>
    </xf>
    <xf numFmtId="17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81" fontId="3" fillId="0" borderId="0" xfId="0" applyNumberFormat="1" applyFont="1" applyAlignment="1">
      <alignment horizontal="right"/>
    </xf>
    <xf numFmtId="175" fontId="3" fillId="0" borderId="0" xfId="0" applyNumberFormat="1" applyFont="1" applyAlignment="1">
      <alignment horizontal="right"/>
    </xf>
    <xf numFmtId="179" fontId="3" fillId="0" borderId="0" xfId="0" applyNumberFormat="1" applyFont="1" applyAlignment="1">
      <alignment horizontal="right"/>
    </xf>
    <xf numFmtId="0" fontId="3" fillId="0" borderId="0" xfId="0" applyFont="1" applyFill="1"/>
    <xf numFmtId="2" fontId="3" fillId="0" borderId="0" xfId="0" applyNumberFormat="1" applyFont="1" applyFill="1"/>
    <xf numFmtId="164" fontId="3" fillId="0" borderId="0" xfId="1" applyNumberFormat="1" applyFont="1" applyFill="1" applyAlignment="1">
      <alignment horizontal="center"/>
    </xf>
    <xf numFmtId="171" fontId="3" fillId="0" borderId="0" xfId="0" applyNumberFormat="1" applyFont="1"/>
    <xf numFmtId="164" fontId="8" fillId="0" borderId="0" xfId="0" applyNumberFormat="1" applyFont="1"/>
    <xf numFmtId="0" fontId="24" fillId="0" borderId="9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/>
    </xf>
    <xf numFmtId="14" fontId="25" fillId="0" borderId="9" xfId="0" applyNumberFormat="1" applyFont="1" applyBorder="1" applyAlignment="1">
      <alignment horizontal="center"/>
    </xf>
    <xf numFmtId="0" fontId="25" fillId="0" borderId="9" xfId="0" applyFont="1" applyFill="1" applyBorder="1" applyAlignment="1">
      <alignment horizontal="center"/>
    </xf>
    <xf numFmtId="20" fontId="25" fillId="0" borderId="9" xfId="0" applyNumberFormat="1" applyFont="1" applyBorder="1" applyAlignment="1">
      <alignment horizontal="center"/>
    </xf>
    <xf numFmtId="0" fontId="25" fillId="0" borderId="9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4" fillId="0" borderId="9" xfId="0" applyFont="1" applyFill="1" applyBorder="1" applyAlignment="1">
      <alignment horizontal="center" vertical="center" wrapText="1"/>
    </xf>
    <xf numFmtId="17" fontId="25" fillId="0" borderId="9" xfId="0" applyNumberFormat="1" applyFont="1" applyBorder="1" applyAlignment="1">
      <alignment horizontal="center"/>
    </xf>
    <xf numFmtId="0" fontId="24" fillId="0" borderId="9" xfId="0" applyFont="1" applyBorder="1" applyAlignment="1">
      <alignment horizontal="center"/>
    </xf>
  </cellXfs>
  <cellStyles count="45">
    <cellStyle name="20% - Colore 1" xfId="2"/>
    <cellStyle name="20% - Colore 2" xfId="3"/>
    <cellStyle name="20% - Colore 3" xfId="4"/>
    <cellStyle name="20% - Colore 4" xfId="5"/>
    <cellStyle name="20% - Colore 5" xfId="6"/>
    <cellStyle name="20% - Colore 6" xfId="7"/>
    <cellStyle name="40% - Colore 1" xfId="8"/>
    <cellStyle name="40% - Colore 2" xfId="9"/>
    <cellStyle name="40% - Colore 3" xfId="10"/>
    <cellStyle name="40% - Colore 4" xfId="11"/>
    <cellStyle name="40% - Colore 5" xfId="12"/>
    <cellStyle name="40% - Colore 6" xfId="13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Calcolo" xfId="20"/>
    <cellStyle name="Cella collegata" xfId="21"/>
    <cellStyle name="Cella da controllare" xfId="22"/>
    <cellStyle name="Colore 1" xfId="23"/>
    <cellStyle name="Colore 2" xfId="24"/>
    <cellStyle name="Colore 3" xfId="25"/>
    <cellStyle name="Colore 4" xfId="26"/>
    <cellStyle name="Colore 5" xfId="27"/>
    <cellStyle name="Colore 6" xfId="28"/>
    <cellStyle name="Neutrale" xfId="29"/>
    <cellStyle name="Normal" xfId="0" builtinId="0"/>
    <cellStyle name="Normal 2" xfId="30"/>
    <cellStyle name="Normal 3" xfId="31"/>
    <cellStyle name="Normal 3 45" xfId="32"/>
    <cellStyle name="Normal 37" xfId="33"/>
    <cellStyle name="Normal_full suite PBET spreadsheet" xfId="1"/>
    <cellStyle name="Nota" xfId="34"/>
    <cellStyle name="Testo avviso" xfId="35"/>
    <cellStyle name="Testo descrittivo" xfId="36"/>
    <cellStyle name="Titolo" xfId="37"/>
    <cellStyle name="Titolo 1" xfId="38"/>
    <cellStyle name="Titolo 2" xfId="39"/>
    <cellStyle name="Titolo 3" xfId="40"/>
    <cellStyle name="Titolo 4" xfId="41"/>
    <cellStyle name="Totale" xfId="42"/>
    <cellStyle name="Valore non valido" xfId="43"/>
    <cellStyle name="Valore valido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5"/>
  <sheetViews>
    <sheetView zoomScaleNormal="100" zoomScaleSheet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5" sqref="C25"/>
    </sheetView>
  </sheetViews>
  <sheetFormatPr defaultColWidth="11.42578125" defaultRowHeight="12.75"/>
  <cols>
    <col min="1" max="1" width="13.7109375" style="16" customWidth="1"/>
    <col min="2" max="2" width="17.7109375" style="16" bestFit="1" customWidth="1"/>
    <col min="3" max="3" width="10.7109375" style="46" customWidth="1"/>
    <col min="4" max="4" width="10.7109375" style="18" customWidth="1"/>
    <col min="5" max="5" width="10.7109375" style="47" customWidth="1"/>
    <col min="6" max="8" width="10.7109375" style="18" customWidth="1"/>
    <col min="9" max="12" width="10.7109375" style="48" customWidth="1"/>
    <col min="13" max="21" width="10.7109375" style="37" customWidth="1"/>
    <col min="22" max="23" width="10.7109375" style="48" customWidth="1"/>
    <col min="24" max="24" width="10.7109375" style="7" customWidth="1"/>
    <col min="25" max="25" width="10.7109375" style="37" customWidth="1"/>
    <col min="26" max="43" width="10.7109375" style="7" customWidth="1"/>
    <col min="44" max="48" width="10.7109375" style="37" customWidth="1"/>
    <col min="49" max="49" width="10.7109375" style="50" customWidth="1"/>
    <col min="50" max="74" width="10.7109375" style="35" customWidth="1"/>
    <col min="75" max="16384" width="11.42578125" style="35"/>
  </cols>
  <sheetData>
    <row r="1" spans="1:74" s="1" customFormat="1" ht="15.7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7" t="s">
        <v>24</v>
      </c>
      <c r="Y1" s="5" t="s">
        <v>25</v>
      </c>
      <c r="Z1" s="6" t="s">
        <v>26</v>
      </c>
      <c r="AA1" s="6" t="s">
        <v>27</v>
      </c>
      <c r="AB1" s="6" t="s">
        <v>28</v>
      </c>
      <c r="AC1" s="8" t="s">
        <v>29</v>
      </c>
      <c r="AD1" s="7" t="s">
        <v>30</v>
      </c>
      <c r="AE1" s="7" t="s">
        <v>31</v>
      </c>
      <c r="AF1" s="8" t="s">
        <v>32</v>
      </c>
      <c r="AG1" s="8" t="s">
        <v>33</v>
      </c>
      <c r="AH1" s="6" t="s">
        <v>34</v>
      </c>
      <c r="AI1" s="6" t="s">
        <v>35</v>
      </c>
      <c r="AJ1" s="6" t="s">
        <v>36</v>
      </c>
      <c r="AK1" s="7" t="s">
        <v>37</v>
      </c>
      <c r="AL1" s="6" t="s">
        <v>38</v>
      </c>
      <c r="AM1" s="6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6" t="s">
        <v>46</v>
      </c>
      <c r="AU1" s="7" t="s">
        <v>47</v>
      </c>
      <c r="AV1" s="6" t="s">
        <v>48</v>
      </c>
      <c r="AW1" s="7" t="s">
        <v>49</v>
      </c>
      <c r="AX1" s="7" t="s">
        <v>50</v>
      </c>
      <c r="AY1" s="6" t="s">
        <v>51</v>
      </c>
      <c r="AZ1" s="7" t="s">
        <v>52</v>
      </c>
      <c r="BA1" s="7" t="s">
        <v>53</v>
      </c>
      <c r="BB1" s="7" t="s">
        <v>54</v>
      </c>
      <c r="BC1" s="7" t="s">
        <v>55</v>
      </c>
      <c r="BD1" s="7" t="s">
        <v>56</v>
      </c>
      <c r="BE1" s="7" t="s">
        <v>57</v>
      </c>
      <c r="BF1" s="7" t="s">
        <v>58</v>
      </c>
      <c r="BG1" s="7" t="s">
        <v>59</v>
      </c>
      <c r="BH1" s="7" t="s">
        <v>60</v>
      </c>
      <c r="BI1" s="7" t="s">
        <v>61</v>
      </c>
      <c r="BJ1" s="7" t="s">
        <v>62</v>
      </c>
      <c r="BK1" s="7" t="s">
        <v>63</v>
      </c>
      <c r="BL1" s="7" t="s">
        <v>64</v>
      </c>
      <c r="BM1" s="7" t="s">
        <v>65</v>
      </c>
      <c r="BN1" s="7" t="s">
        <v>66</v>
      </c>
      <c r="BO1" s="7" t="s">
        <v>67</v>
      </c>
      <c r="BP1" s="7" t="s">
        <v>68</v>
      </c>
      <c r="BQ1" s="6" t="s">
        <v>69</v>
      </c>
      <c r="BR1" s="6" t="s">
        <v>70</v>
      </c>
      <c r="BS1" s="6" t="s">
        <v>71</v>
      </c>
      <c r="BT1" s="6" t="s">
        <v>72</v>
      </c>
      <c r="BU1" s="7" t="s">
        <v>73</v>
      </c>
      <c r="BV1" s="7" t="s">
        <v>74</v>
      </c>
    </row>
    <row r="2" spans="1:74" s="1" customFormat="1" ht="15.75">
      <c r="B2" s="9"/>
      <c r="C2" s="2" t="s">
        <v>75</v>
      </c>
      <c r="D2" s="3" t="s">
        <v>76</v>
      </c>
      <c r="E2" s="4"/>
      <c r="F2" s="3" t="s">
        <v>77</v>
      </c>
      <c r="G2" s="3" t="s">
        <v>78</v>
      </c>
      <c r="H2" s="3" t="s">
        <v>77</v>
      </c>
      <c r="I2" s="5" t="s">
        <v>77</v>
      </c>
      <c r="J2" s="5" t="s">
        <v>77</v>
      </c>
      <c r="K2" s="5" t="s">
        <v>77</v>
      </c>
      <c r="L2" s="5" t="s">
        <v>77</v>
      </c>
      <c r="M2" s="5" t="s">
        <v>77</v>
      </c>
      <c r="N2" s="5" t="s">
        <v>77</v>
      </c>
      <c r="O2" s="5" t="s">
        <v>77</v>
      </c>
      <c r="P2" s="5" t="s">
        <v>79</v>
      </c>
      <c r="Q2" s="5" t="s">
        <v>77</v>
      </c>
      <c r="R2" s="5" t="s">
        <v>77</v>
      </c>
      <c r="S2" s="5" t="s">
        <v>77</v>
      </c>
      <c r="T2" s="5" t="s">
        <v>77</v>
      </c>
      <c r="U2" s="5" t="s">
        <v>77</v>
      </c>
      <c r="V2" s="5" t="s">
        <v>79</v>
      </c>
      <c r="W2" s="5" t="s">
        <v>79</v>
      </c>
      <c r="X2" s="7" t="s">
        <v>77</v>
      </c>
      <c r="Y2" s="5" t="s">
        <v>77</v>
      </c>
      <c r="Z2" s="7" t="s">
        <v>80</v>
      </c>
      <c r="AA2" s="7" t="s">
        <v>80</v>
      </c>
      <c r="AB2" s="7" t="s">
        <v>80</v>
      </c>
      <c r="AC2" s="7" t="s">
        <v>80</v>
      </c>
      <c r="AD2" s="7" t="s">
        <v>80</v>
      </c>
      <c r="AE2" s="7" t="s">
        <v>80</v>
      </c>
      <c r="AF2" s="7" t="s">
        <v>80</v>
      </c>
      <c r="AG2" s="7" t="s">
        <v>80</v>
      </c>
      <c r="AH2" s="7" t="s">
        <v>80</v>
      </c>
      <c r="AI2" s="7" t="s">
        <v>80</v>
      </c>
      <c r="AJ2" s="7" t="s">
        <v>80</v>
      </c>
      <c r="AK2" s="7" t="s">
        <v>80</v>
      </c>
      <c r="AL2" s="7" t="s">
        <v>80</v>
      </c>
      <c r="AM2" s="7" t="s">
        <v>80</v>
      </c>
      <c r="AN2" s="7" t="s">
        <v>80</v>
      </c>
      <c r="AO2" s="7" t="s">
        <v>80</v>
      </c>
      <c r="AP2" s="7" t="s">
        <v>80</v>
      </c>
      <c r="AQ2" s="7" t="s">
        <v>80</v>
      </c>
      <c r="AR2" s="7" t="s">
        <v>80</v>
      </c>
      <c r="AS2" s="7" t="s">
        <v>80</v>
      </c>
      <c r="AT2" s="7" t="s">
        <v>80</v>
      </c>
      <c r="AU2" s="7" t="s">
        <v>80</v>
      </c>
      <c r="AV2" s="7" t="s">
        <v>80</v>
      </c>
      <c r="AW2" s="7" t="s">
        <v>80</v>
      </c>
      <c r="AX2" s="7" t="s">
        <v>80</v>
      </c>
      <c r="AY2" s="7" t="s">
        <v>80</v>
      </c>
      <c r="AZ2" s="7" t="s">
        <v>80</v>
      </c>
      <c r="BA2" s="7" t="s">
        <v>80</v>
      </c>
      <c r="BB2" s="7" t="s">
        <v>80</v>
      </c>
      <c r="BC2" s="7" t="s">
        <v>80</v>
      </c>
      <c r="BD2" s="7" t="s">
        <v>80</v>
      </c>
      <c r="BE2" s="7" t="s">
        <v>80</v>
      </c>
      <c r="BF2" s="7" t="s">
        <v>80</v>
      </c>
      <c r="BG2" s="7" t="s">
        <v>80</v>
      </c>
      <c r="BH2" s="7" t="s">
        <v>80</v>
      </c>
      <c r="BI2" s="7" t="s">
        <v>80</v>
      </c>
      <c r="BJ2" s="7" t="s">
        <v>80</v>
      </c>
      <c r="BK2" s="7" t="s">
        <v>80</v>
      </c>
      <c r="BL2" s="7" t="s">
        <v>80</v>
      </c>
      <c r="BM2" s="7" t="s">
        <v>80</v>
      </c>
      <c r="BN2" s="7" t="s">
        <v>80</v>
      </c>
      <c r="BO2" s="7" t="s">
        <v>80</v>
      </c>
      <c r="BP2" s="7" t="s">
        <v>80</v>
      </c>
      <c r="BQ2" s="7" t="s">
        <v>80</v>
      </c>
      <c r="BR2" s="7" t="s">
        <v>80</v>
      </c>
      <c r="BS2" s="7" t="s">
        <v>80</v>
      </c>
      <c r="BT2" s="7" t="s">
        <v>80</v>
      </c>
      <c r="BU2" s="7" t="s">
        <v>80</v>
      </c>
      <c r="BV2" s="7" t="s">
        <v>80</v>
      </c>
    </row>
    <row r="3" spans="1:74" s="11" customFormat="1">
      <c r="A3" s="10"/>
      <c r="C3" s="12"/>
      <c r="D3" s="13"/>
      <c r="E3" s="14"/>
      <c r="F3" s="13"/>
      <c r="G3" s="13"/>
      <c r="H3" s="13"/>
      <c r="I3" s="15" t="s">
        <v>121</v>
      </c>
      <c r="J3" s="15" t="s">
        <v>122</v>
      </c>
      <c r="K3" s="15" t="s">
        <v>123</v>
      </c>
      <c r="L3" s="15" t="s">
        <v>124</v>
      </c>
      <c r="M3" s="15"/>
      <c r="N3" s="15"/>
      <c r="O3" s="15"/>
      <c r="P3" s="15"/>
      <c r="Q3" s="15"/>
      <c r="R3" s="15"/>
      <c r="S3" s="15"/>
      <c r="T3" s="15"/>
      <c r="U3" s="15"/>
      <c r="V3" s="15" t="s">
        <v>122</v>
      </c>
      <c r="W3" s="15" t="s">
        <v>125</v>
      </c>
      <c r="X3" s="15">
        <v>0.05</v>
      </c>
      <c r="Y3" s="15"/>
      <c r="Z3" s="15" t="s">
        <v>126</v>
      </c>
      <c r="AA3" s="15" t="s">
        <v>126</v>
      </c>
      <c r="AB3" s="15" t="s">
        <v>123</v>
      </c>
      <c r="AC3" s="15" t="s">
        <v>125</v>
      </c>
      <c r="AD3" s="15" t="s">
        <v>125</v>
      </c>
      <c r="AE3" s="15" t="s">
        <v>122</v>
      </c>
      <c r="AF3" s="15" t="s">
        <v>127</v>
      </c>
      <c r="AG3" s="15" t="s">
        <v>125</v>
      </c>
      <c r="AH3" s="15" t="s">
        <v>128</v>
      </c>
      <c r="AI3" s="15" t="s">
        <v>126</v>
      </c>
      <c r="AJ3" s="15" t="s">
        <v>128</v>
      </c>
      <c r="AK3" s="15" t="s">
        <v>122</v>
      </c>
      <c r="AL3" s="15" t="s">
        <v>126</v>
      </c>
      <c r="AM3" s="15" t="s">
        <v>129</v>
      </c>
      <c r="AN3" s="15" t="s">
        <v>130</v>
      </c>
      <c r="AO3" s="15" t="s">
        <v>131</v>
      </c>
      <c r="AP3" s="15" t="s">
        <v>124</v>
      </c>
      <c r="AQ3" s="15" t="s">
        <v>126</v>
      </c>
      <c r="AR3" s="15" t="s">
        <v>122</v>
      </c>
      <c r="AS3" s="15" t="s">
        <v>132</v>
      </c>
      <c r="AT3" s="15" t="s">
        <v>128</v>
      </c>
      <c r="AU3" s="15" t="s">
        <v>124</v>
      </c>
      <c r="AV3" s="15" t="s">
        <v>131</v>
      </c>
      <c r="AW3" s="15" t="s">
        <v>128</v>
      </c>
      <c r="AX3" s="15" t="s">
        <v>122</v>
      </c>
      <c r="AY3" s="15" t="s">
        <v>124</v>
      </c>
      <c r="AZ3" s="15" t="s">
        <v>132</v>
      </c>
      <c r="BA3" s="15" t="s">
        <v>132</v>
      </c>
      <c r="BB3" s="15" t="s">
        <v>133</v>
      </c>
      <c r="BC3" s="15" t="s">
        <v>133</v>
      </c>
      <c r="BD3" s="15" t="s">
        <v>133</v>
      </c>
      <c r="BE3" s="15" t="s">
        <v>122</v>
      </c>
      <c r="BF3" s="15" t="s">
        <v>133</v>
      </c>
      <c r="BG3" s="15" t="s">
        <v>133</v>
      </c>
      <c r="BH3" s="15" t="s">
        <v>133</v>
      </c>
      <c r="BI3" s="15" t="s">
        <v>133</v>
      </c>
      <c r="BJ3" s="15" t="s">
        <v>133</v>
      </c>
      <c r="BK3" s="15" t="s">
        <v>133</v>
      </c>
      <c r="BL3" s="15" t="s">
        <v>133</v>
      </c>
      <c r="BM3" s="15" t="s">
        <v>133</v>
      </c>
      <c r="BN3" s="15" t="s">
        <v>133</v>
      </c>
      <c r="BO3" s="15" t="s">
        <v>133</v>
      </c>
      <c r="BP3" s="15" t="s">
        <v>122</v>
      </c>
      <c r="BQ3" s="15" t="s">
        <v>124</v>
      </c>
      <c r="BR3" s="15" t="s">
        <v>128</v>
      </c>
      <c r="BS3" s="15" t="s">
        <v>122</v>
      </c>
      <c r="BT3" s="15" t="s">
        <v>124</v>
      </c>
      <c r="BU3" s="15" t="s">
        <v>132</v>
      </c>
      <c r="BV3" s="15" t="s">
        <v>133</v>
      </c>
    </row>
    <row r="4" spans="1:74">
      <c r="A4" s="16" t="s">
        <v>81</v>
      </c>
      <c r="B4" s="16" t="s">
        <v>82</v>
      </c>
      <c r="C4" s="17" t="s">
        <v>83</v>
      </c>
      <c r="D4" s="19">
        <v>380</v>
      </c>
      <c r="E4" s="20" t="s">
        <v>84</v>
      </c>
      <c r="F4" s="19">
        <v>188</v>
      </c>
      <c r="G4" s="19" t="s">
        <v>85</v>
      </c>
      <c r="H4" s="21">
        <v>1.6</v>
      </c>
      <c r="I4" s="22">
        <v>39.799999999999997</v>
      </c>
      <c r="J4" s="23">
        <v>12.38</v>
      </c>
      <c r="K4" s="22">
        <v>18.3</v>
      </c>
      <c r="L4" s="24">
        <v>7.08</v>
      </c>
      <c r="M4" s="6">
        <v>4.5912419106814193</v>
      </c>
      <c r="N4" s="6">
        <v>43.788262945310628</v>
      </c>
      <c r="O4" s="6">
        <v>0.69665754408001013</v>
      </c>
      <c r="P4" s="6">
        <v>3.8197249786109992E-2</v>
      </c>
      <c r="Q4" s="25">
        <v>-0.01</v>
      </c>
      <c r="R4" s="25">
        <v>-0.1</v>
      </c>
      <c r="S4" s="6">
        <v>0.2506967115299229</v>
      </c>
      <c r="T4" s="26">
        <v>4.1540000000000001E-2</v>
      </c>
      <c r="U4" s="6">
        <v>1.071</v>
      </c>
      <c r="V4" s="23">
        <v>0.03</v>
      </c>
      <c r="W4" s="8">
        <v>14</v>
      </c>
      <c r="X4" s="27">
        <v>25.66</v>
      </c>
      <c r="Y4" s="6">
        <v>54.894438000000001</v>
      </c>
      <c r="Z4" s="22">
        <v>112.2</v>
      </c>
      <c r="AA4" s="22">
        <v>222.6</v>
      </c>
      <c r="AB4" s="22">
        <v>100.3</v>
      </c>
      <c r="AC4" s="8">
        <v>4</v>
      </c>
      <c r="AD4" s="8">
        <v>8</v>
      </c>
      <c r="AE4" s="28">
        <v>0.02</v>
      </c>
      <c r="AF4" s="29">
        <v>-10</v>
      </c>
      <c r="AG4" s="8">
        <v>5</v>
      </c>
      <c r="AH4" s="30">
        <v>0.24</v>
      </c>
      <c r="AI4" s="22">
        <v>1.8</v>
      </c>
      <c r="AJ4" s="30">
        <v>0.18</v>
      </c>
      <c r="AK4" s="23">
        <v>0.21</v>
      </c>
      <c r="AL4" s="31">
        <v>1</v>
      </c>
      <c r="AM4" s="31">
        <v>1.3</v>
      </c>
      <c r="AN4" s="32">
        <v>60.5</v>
      </c>
      <c r="AO4" s="30">
        <v>-0.03</v>
      </c>
      <c r="AP4" s="23">
        <v>0.71</v>
      </c>
      <c r="AQ4" s="33">
        <v>0.2</v>
      </c>
      <c r="AR4" s="23">
        <v>3.45</v>
      </c>
      <c r="AS4" s="6">
        <v>0.05</v>
      </c>
      <c r="AT4" s="30">
        <v>-0.05</v>
      </c>
      <c r="AU4" s="30">
        <v>-0.02</v>
      </c>
      <c r="AV4" s="30">
        <v>1.97</v>
      </c>
      <c r="AW4" s="30">
        <v>-0.05</v>
      </c>
      <c r="AX4" s="23">
        <v>0.05</v>
      </c>
      <c r="AY4" s="30">
        <v>0.02</v>
      </c>
      <c r="AZ4" s="25">
        <v>2.1000000000000001E-2</v>
      </c>
      <c r="BA4" s="25">
        <v>6.9000000000000006E-2</v>
      </c>
      <c r="BB4" s="25">
        <v>1.4E-2</v>
      </c>
      <c r="BC4" s="25">
        <v>1.4999999999999999E-2</v>
      </c>
      <c r="BD4" s="25">
        <v>-2E-3</v>
      </c>
      <c r="BE4" s="30">
        <v>-0.01</v>
      </c>
      <c r="BF4" s="25">
        <v>-2E-3</v>
      </c>
      <c r="BG4" s="25">
        <v>1.4999999999999999E-2</v>
      </c>
      <c r="BH4" s="25">
        <v>-2E-3</v>
      </c>
      <c r="BI4" s="25">
        <v>4.0000000000000001E-3</v>
      </c>
      <c r="BJ4" s="25">
        <v>3.0000000000000001E-3</v>
      </c>
      <c r="BK4" s="25">
        <v>-2E-3</v>
      </c>
      <c r="BL4" s="25">
        <v>2E-3</v>
      </c>
      <c r="BM4" s="25">
        <v>-2E-3</v>
      </c>
      <c r="BN4" s="25">
        <v>-2E-3</v>
      </c>
      <c r="BO4" s="25">
        <v>-2E-3</v>
      </c>
      <c r="BP4" s="30">
        <v>-0.01</v>
      </c>
      <c r="BQ4" s="30">
        <v>-0.02</v>
      </c>
      <c r="BR4" s="30">
        <v>-0.05</v>
      </c>
      <c r="BS4" s="30">
        <v>0.02</v>
      </c>
      <c r="BT4" s="24">
        <v>0.14000000000000001</v>
      </c>
      <c r="BU4" s="34">
        <v>0.01</v>
      </c>
      <c r="BV4" s="6">
        <v>1.806</v>
      </c>
    </row>
    <row r="5" spans="1:74">
      <c r="A5" s="16" t="s">
        <v>86</v>
      </c>
      <c r="B5" s="16" t="s">
        <v>87</v>
      </c>
      <c r="C5" s="17">
        <v>21.6</v>
      </c>
      <c r="D5" s="19">
        <v>449</v>
      </c>
      <c r="E5" s="20">
        <v>5.99</v>
      </c>
      <c r="F5" s="19">
        <v>109</v>
      </c>
      <c r="G5" s="19">
        <v>410</v>
      </c>
      <c r="H5" s="21">
        <v>0.3</v>
      </c>
      <c r="I5" s="22">
        <v>21.9</v>
      </c>
      <c r="J5" s="23">
        <v>12.35</v>
      </c>
      <c r="K5" s="22">
        <v>20.8</v>
      </c>
      <c r="L5" s="24">
        <v>2.83</v>
      </c>
      <c r="M5" s="6">
        <v>23.642718895651051</v>
      </c>
      <c r="N5" s="6">
        <v>37.988634303188448</v>
      </c>
      <c r="O5" s="6">
        <v>3.0757805754831589</v>
      </c>
      <c r="P5" s="6">
        <v>0.18120996937659892</v>
      </c>
      <c r="Q5" s="25">
        <v>-0.01</v>
      </c>
      <c r="R5" s="25">
        <v>-0.1</v>
      </c>
      <c r="S5" s="6">
        <v>0.27572109940547496</v>
      </c>
      <c r="T5" s="26">
        <v>4.0960000000000003E-2</v>
      </c>
      <c r="U5" s="6">
        <v>0.60629999999999995</v>
      </c>
      <c r="V5" s="23">
        <v>0.09</v>
      </c>
      <c r="W5" s="8">
        <v>12</v>
      </c>
      <c r="X5" s="27">
        <v>27.22</v>
      </c>
      <c r="Y5" s="6">
        <v>58.231745999999994</v>
      </c>
      <c r="Z5" s="22">
        <v>99.3</v>
      </c>
      <c r="AA5" s="22">
        <v>179.5</v>
      </c>
      <c r="AB5" s="22">
        <v>1.3</v>
      </c>
      <c r="AC5" s="8">
        <v>3</v>
      </c>
      <c r="AD5" s="8">
        <v>6</v>
      </c>
      <c r="AE5" s="28">
        <v>0.08</v>
      </c>
      <c r="AF5" s="29">
        <v>-10</v>
      </c>
      <c r="AG5" s="8">
        <v>2</v>
      </c>
      <c r="AH5" s="30">
        <v>0.26</v>
      </c>
      <c r="AI5" s="22">
        <v>1.5</v>
      </c>
      <c r="AJ5" s="30">
        <v>0.46</v>
      </c>
      <c r="AK5" s="23">
        <v>0.03</v>
      </c>
      <c r="AL5" s="31">
        <v>2.7</v>
      </c>
      <c r="AM5" s="31">
        <v>0.8</v>
      </c>
      <c r="AN5" s="32">
        <v>10.3</v>
      </c>
      <c r="AO5" s="30">
        <v>-0.03</v>
      </c>
      <c r="AP5" s="23">
        <v>0.09</v>
      </c>
      <c r="AQ5" s="33">
        <v>0.2</v>
      </c>
      <c r="AR5" s="23">
        <v>1.94</v>
      </c>
      <c r="AS5" s="6">
        <v>2.7E-2</v>
      </c>
      <c r="AT5" s="30">
        <v>-0.05</v>
      </c>
      <c r="AU5" s="30">
        <v>-0.02</v>
      </c>
      <c r="AV5" s="30">
        <v>0.12</v>
      </c>
      <c r="AW5" s="30">
        <v>-0.05</v>
      </c>
      <c r="AX5" s="23">
        <v>0.04</v>
      </c>
      <c r="AY5" s="30">
        <v>0.02</v>
      </c>
      <c r="AZ5" s="25">
        <v>1.2E-2</v>
      </c>
      <c r="BA5" s="25">
        <v>0.10299999999999999</v>
      </c>
      <c r="BB5" s="25">
        <v>5.0000000000000001E-3</v>
      </c>
      <c r="BC5" s="25">
        <v>3.0000000000000001E-3</v>
      </c>
      <c r="BD5" s="25">
        <v>-2E-3</v>
      </c>
      <c r="BE5" s="30">
        <v>-0.01</v>
      </c>
      <c r="BF5" s="25">
        <v>-2E-3</v>
      </c>
      <c r="BG5" s="25">
        <v>1.2999999999999999E-2</v>
      </c>
      <c r="BH5" s="25">
        <v>-2E-3</v>
      </c>
      <c r="BI5" s="25">
        <v>-2E-3</v>
      </c>
      <c r="BJ5" s="25">
        <v>-2E-3</v>
      </c>
      <c r="BK5" s="25">
        <v>-2E-3</v>
      </c>
      <c r="BL5" s="25">
        <v>-2E-3</v>
      </c>
      <c r="BM5" s="25">
        <v>-2E-3</v>
      </c>
      <c r="BN5" s="25">
        <v>-2E-3</v>
      </c>
      <c r="BO5" s="25">
        <v>-2E-3</v>
      </c>
      <c r="BP5" s="30">
        <v>-0.01</v>
      </c>
      <c r="BQ5" s="30">
        <v>-0.02</v>
      </c>
      <c r="BR5" s="30">
        <v>-0.05</v>
      </c>
      <c r="BS5" s="30">
        <v>0.01</v>
      </c>
      <c r="BT5" s="24">
        <v>0.08</v>
      </c>
      <c r="BU5" s="34">
        <v>8.0000000000000002E-3</v>
      </c>
      <c r="BV5" s="6">
        <v>1.5529999999999999</v>
      </c>
    </row>
    <row r="6" spans="1:74">
      <c r="A6" s="16" t="s">
        <v>88</v>
      </c>
      <c r="B6" s="16" t="s">
        <v>89</v>
      </c>
      <c r="C6" s="17" t="s">
        <v>90</v>
      </c>
      <c r="D6" s="19">
        <v>452</v>
      </c>
      <c r="E6" s="20" t="s">
        <v>91</v>
      </c>
      <c r="F6" s="19">
        <v>78</v>
      </c>
      <c r="G6" s="19" t="s">
        <v>92</v>
      </c>
      <c r="H6" s="21" t="s">
        <v>93</v>
      </c>
      <c r="I6" s="22">
        <v>14.3</v>
      </c>
      <c r="J6" s="23">
        <v>6.66</v>
      </c>
      <c r="K6" s="22">
        <v>19</v>
      </c>
      <c r="L6" s="24">
        <v>3.22</v>
      </c>
      <c r="M6" s="6">
        <v>18.075591480292175</v>
      </c>
      <c r="N6" s="6">
        <v>6.1225340512175261</v>
      </c>
      <c r="O6" s="6">
        <v>12.826666823257957</v>
      </c>
      <c r="P6" s="6">
        <v>0.11984390769154117</v>
      </c>
      <c r="Q6" s="25">
        <v>-0.01</v>
      </c>
      <c r="R6" s="6">
        <v>0.11864653191498731</v>
      </c>
      <c r="S6" s="6">
        <v>0.31078034006907984</v>
      </c>
      <c r="T6" s="26">
        <v>1.8092E-2</v>
      </c>
      <c r="U6" s="25">
        <v>-0.5</v>
      </c>
      <c r="V6" s="23">
        <v>0.09</v>
      </c>
      <c r="W6" s="8">
        <v>2</v>
      </c>
      <c r="X6" s="27">
        <v>22.61</v>
      </c>
      <c r="Y6" s="6">
        <v>48.369572999999995</v>
      </c>
      <c r="Z6" s="22">
        <v>111.7</v>
      </c>
      <c r="AA6" s="22">
        <v>136.4</v>
      </c>
      <c r="AB6" s="22">
        <v>1</v>
      </c>
      <c r="AC6" s="8">
        <v>3</v>
      </c>
      <c r="AD6" s="8">
        <v>5</v>
      </c>
      <c r="AE6" s="28">
        <v>0.08</v>
      </c>
      <c r="AF6" s="29">
        <v>-10</v>
      </c>
      <c r="AG6" s="8">
        <v>3</v>
      </c>
      <c r="AH6" s="30">
        <v>0.36</v>
      </c>
      <c r="AI6" s="22">
        <v>1.3</v>
      </c>
      <c r="AJ6" s="30">
        <v>1.6</v>
      </c>
      <c r="AK6" s="23">
        <v>0.01</v>
      </c>
      <c r="AL6" s="31">
        <v>1.3</v>
      </c>
      <c r="AM6" s="31">
        <v>-0.4</v>
      </c>
      <c r="AN6" s="32">
        <v>8.8000000000000007</v>
      </c>
      <c r="AO6" s="30">
        <v>-0.03</v>
      </c>
      <c r="AP6" s="23">
        <v>0.08</v>
      </c>
      <c r="AQ6" s="33">
        <v>0.1</v>
      </c>
      <c r="AR6" s="23">
        <v>3.97</v>
      </c>
      <c r="AS6" s="6">
        <v>3.7999999999999999E-2</v>
      </c>
      <c r="AT6" s="30">
        <v>-0.05</v>
      </c>
      <c r="AU6" s="30">
        <v>-0.02</v>
      </c>
      <c r="AV6" s="30">
        <v>0.13</v>
      </c>
      <c r="AW6" s="30">
        <v>-0.05</v>
      </c>
      <c r="AX6" s="23">
        <v>0.04</v>
      </c>
      <c r="AY6" s="30">
        <v>-0.02</v>
      </c>
      <c r="AZ6" s="25">
        <v>6.0000000000000001E-3</v>
      </c>
      <c r="BA6" s="25">
        <v>5.5E-2</v>
      </c>
      <c r="BB6" s="25">
        <v>1.7000000000000001E-2</v>
      </c>
      <c r="BC6" s="25">
        <v>2.4E-2</v>
      </c>
      <c r="BD6" s="25">
        <v>3.0000000000000001E-3</v>
      </c>
      <c r="BE6" s="30">
        <v>-0.01</v>
      </c>
      <c r="BF6" s="25">
        <v>2E-3</v>
      </c>
      <c r="BG6" s="25">
        <v>1.4E-2</v>
      </c>
      <c r="BH6" s="25">
        <v>-2E-3</v>
      </c>
      <c r="BI6" s="25">
        <v>4.0000000000000001E-3</v>
      </c>
      <c r="BJ6" s="25">
        <v>3.0000000000000001E-3</v>
      </c>
      <c r="BK6" s="25">
        <v>-2E-3</v>
      </c>
      <c r="BL6" s="25">
        <v>3.0000000000000001E-3</v>
      </c>
      <c r="BM6" s="25">
        <v>-2E-3</v>
      </c>
      <c r="BN6" s="25">
        <v>2E-3</v>
      </c>
      <c r="BO6" s="25">
        <v>-2E-3</v>
      </c>
      <c r="BP6" s="30">
        <v>-0.01</v>
      </c>
      <c r="BQ6" s="30">
        <v>-0.02</v>
      </c>
      <c r="BR6" s="30">
        <v>-0.05</v>
      </c>
      <c r="BS6" s="30">
        <v>-0.01</v>
      </c>
      <c r="BT6" s="24">
        <v>0.06</v>
      </c>
      <c r="BU6" s="25">
        <v>-5.0000000000000001E-3</v>
      </c>
      <c r="BV6" s="6">
        <v>0.78700000000000003</v>
      </c>
    </row>
    <row r="7" spans="1:74">
      <c r="A7" s="16" t="s">
        <v>94</v>
      </c>
      <c r="B7" s="16" t="s">
        <v>95</v>
      </c>
      <c r="C7" s="17">
        <v>22.4</v>
      </c>
      <c r="D7" s="19">
        <v>506</v>
      </c>
      <c r="E7" s="20">
        <v>5.17</v>
      </c>
      <c r="F7" s="19">
        <v>15</v>
      </c>
      <c r="G7" s="19" t="s">
        <v>96</v>
      </c>
      <c r="H7" s="21" t="s">
        <v>97</v>
      </c>
      <c r="I7" s="22">
        <v>2.4</v>
      </c>
      <c r="J7" s="23">
        <v>1.62</v>
      </c>
      <c r="K7" s="22">
        <v>2.7</v>
      </c>
      <c r="L7" s="24">
        <v>1.26</v>
      </c>
      <c r="M7" s="6">
        <v>1.6451518948761017</v>
      </c>
      <c r="N7" s="6">
        <v>3.5899089466153558</v>
      </c>
      <c r="O7" s="6">
        <v>3.0787651204684474</v>
      </c>
      <c r="P7" s="6">
        <v>2.5802184233908228E-2</v>
      </c>
      <c r="Q7" s="6">
        <v>1.0499125417225041E-2</v>
      </c>
      <c r="R7" s="25">
        <v>-0.1</v>
      </c>
      <c r="S7" s="6">
        <v>0.15293448261675804</v>
      </c>
      <c r="T7" s="26">
        <v>8.7240000000000009E-3</v>
      </c>
      <c r="U7" s="6">
        <v>0.53369999999999995</v>
      </c>
      <c r="V7" s="30">
        <v>-0.01</v>
      </c>
      <c r="W7" s="29">
        <v>-1</v>
      </c>
      <c r="X7" s="27">
        <v>10.41</v>
      </c>
      <c r="Y7" s="6">
        <v>22.270112999999998</v>
      </c>
      <c r="Z7" s="22">
        <v>34.6</v>
      </c>
      <c r="AA7" s="22">
        <v>28.7</v>
      </c>
      <c r="AB7" s="22">
        <v>81.5</v>
      </c>
      <c r="AC7" s="8">
        <v>272</v>
      </c>
      <c r="AD7" s="8">
        <v>2</v>
      </c>
      <c r="AE7" s="28">
        <v>0.12</v>
      </c>
      <c r="AF7" s="29">
        <v>-10</v>
      </c>
      <c r="AG7" s="8">
        <v>79</v>
      </c>
      <c r="AH7" s="30">
        <v>1.4</v>
      </c>
      <c r="AI7" s="22">
        <v>0.2</v>
      </c>
      <c r="AJ7" s="30">
        <v>1.1100000000000001</v>
      </c>
      <c r="AK7" s="23">
        <v>0.78</v>
      </c>
      <c r="AL7" s="31">
        <v>2.7</v>
      </c>
      <c r="AM7" s="31">
        <v>1.3</v>
      </c>
      <c r="AN7" s="32">
        <v>9.8000000000000007</v>
      </c>
      <c r="AO7" s="30">
        <v>-0.03</v>
      </c>
      <c r="AP7" s="23">
        <v>7.0000000000000007E-2</v>
      </c>
      <c r="AQ7" s="33">
        <v>0.1</v>
      </c>
      <c r="AR7" s="23">
        <v>2.4300000000000002</v>
      </c>
      <c r="AS7" s="6">
        <v>0.26600000000000001</v>
      </c>
      <c r="AT7" s="30">
        <v>0.11</v>
      </c>
      <c r="AU7" s="30">
        <v>-0.02</v>
      </c>
      <c r="AV7" s="30">
        <v>0.03</v>
      </c>
      <c r="AW7" s="30">
        <v>-0.05</v>
      </c>
      <c r="AX7" s="23">
        <v>0.06</v>
      </c>
      <c r="AY7" s="30">
        <v>-0.02</v>
      </c>
      <c r="AZ7" s="25">
        <v>-5.0000000000000001E-3</v>
      </c>
      <c r="BA7" s="25">
        <v>1.2999999999999999E-2</v>
      </c>
      <c r="BB7" s="25">
        <v>0.185</v>
      </c>
      <c r="BC7" s="25">
        <v>0.27</v>
      </c>
      <c r="BD7" s="25">
        <v>5.3999999999999999E-2</v>
      </c>
      <c r="BE7" s="30">
        <v>0.22</v>
      </c>
      <c r="BF7" s="25">
        <v>4.5999999999999999E-2</v>
      </c>
      <c r="BG7" s="25">
        <v>1.7000000000000001E-2</v>
      </c>
      <c r="BH7" s="25">
        <v>8.9999999999999993E-3</v>
      </c>
      <c r="BI7" s="25">
        <v>5.2999999999999999E-2</v>
      </c>
      <c r="BJ7" s="25">
        <v>4.9000000000000002E-2</v>
      </c>
      <c r="BK7" s="25">
        <v>1.0999999999999999E-2</v>
      </c>
      <c r="BL7" s="25">
        <v>3.2000000000000001E-2</v>
      </c>
      <c r="BM7" s="25">
        <v>5.0000000000000001E-3</v>
      </c>
      <c r="BN7" s="25">
        <v>3.2000000000000001E-2</v>
      </c>
      <c r="BO7" s="25">
        <v>5.0000000000000001E-3</v>
      </c>
      <c r="BP7" s="30">
        <v>-0.01</v>
      </c>
      <c r="BQ7" s="30">
        <v>-0.02</v>
      </c>
      <c r="BR7" s="30">
        <v>-0.05</v>
      </c>
      <c r="BS7" s="30">
        <v>0.01</v>
      </c>
      <c r="BT7" s="24">
        <v>7.0000000000000007E-2</v>
      </c>
      <c r="BU7" s="34">
        <v>1.6E-2</v>
      </c>
      <c r="BV7" s="6">
        <v>6.5000000000000002E-2</v>
      </c>
    </row>
    <row r="8" spans="1:74">
      <c r="A8" s="16" t="s">
        <v>98</v>
      </c>
      <c r="B8" s="16" t="s">
        <v>99</v>
      </c>
      <c r="C8" s="17">
        <v>21.4</v>
      </c>
      <c r="D8" s="19">
        <v>434</v>
      </c>
      <c r="E8" s="20">
        <v>6.08</v>
      </c>
      <c r="F8" s="19">
        <v>108</v>
      </c>
      <c r="G8" s="19" t="s">
        <v>100</v>
      </c>
      <c r="H8" s="21">
        <v>0.1</v>
      </c>
      <c r="I8" s="22">
        <v>13.8</v>
      </c>
      <c r="J8" s="23">
        <v>7.16</v>
      </c>
      <c r="K8" s="22">
        <v>18.8</v>
      </c>
      <c r="L8" s="24">
        <v>2.04</v>
      </c>
      <c r="M8" s="6">
        <v>8.4417475635143333</v>
      </c>
      <c r="N8" s="6">
        <v>5.1858824774339451</v>
      </c>
      <c r="O8" s="6">
        <v>0.66626357898767474</v>
      </c>
      <c r="P8" s="6">
        <v>6.5459633674227399E-2</v>
      </c>
      <c r="Q8" s="6">
        <v>3.1181602348048176E-2</v>
      </c>
      <c r="R8" s="25">
        <v>-0.1</v>
      </c>
      <c r="S8" s="6">
        <v>0.37101750840222425</v>
      </c>
      <c r="T8" s="26">
        <v>1.1637999999999999E-2</v>
      </c>
      <c r="U8" s="6">
        <v>0.53</v>
      </c>
      <c r="V8" s="23">
        <v>0.1</v>
      </c>
      <c r="W8" s="8">
        <v>1</v>
      </c>
      <c r="X8" s="27">
        <v>25.97</v>
      </c>
      <c r="Y8" s="6">
        <v>55.557620999999997</v>
      </c>
      <c r="Z8" s="22">
        <v>39</v>
      </c>
      <c r="AA8" s="22">
        <v>103</v>
      </c>
      <c r="AB8" s="22">
        <v>2.8</v>
      </c>
      <c r="AC8" s="8">
        <v>3</v>
      </c>
      <c r="AD8" s="8">
        <v>9</v>
      </c>
      <c r="AE8" s="28">
        <v>0.04</v>
      </c>
      <c r="AF8" s="29">
        <v>-10</v>
      </c>
      <c r="AG8" s="8">
        <v>2</v>
      </c>
      <c r="AH8" s="30">
        <v>0.28999999999999998</v>
      </c>
      <c r="AI8" s="22">
        <v>0.9</v>
      </c>
      <c r="AJ8" s="30">
        <v>0.64</v>
      </c>
      <c r="AK8" s="23">
        <v>0.04</v>
      </c>
      <c r="AL8" s="31">
        <v>1</v>
      </c>
      <c r="AM8" s="31">
        <v>-0.4</v>
      </c>
      <c r="AN8" s="32">
        <v>13.8</v>
      </c>
      <c r="AO8" s="30">
        <v>-0.03</v>
      </c>
      <c r="AP8" s="23">
        <v>0.06</v>
      </c>
      <c r="AQ8" s="31">
        <v>-0.1</v>
      </c>
      <c r="AR8" s="23">
        <v>0.16</v>
      </c>
      <c r="AS8" s="6">
        <v>1.2E-2</v>
      </c>
      <c r="AT8" s="30">
        <v>-0.05</v>
      </c>
      <c r="AU8" s="30">
        <v>-0.02</v>
      </c>
      <c r="AV8" s="30">
        <v>0.19</v>
      </c>
      <c r="AW8" s="30">
        <v>-0.05</v>
      </c>
      <c r="AX8" s="23">
        <v>0.06</v>
      </c>
      <c r="AY8" s="30">
        <v>-0.02</v>
      </c>
      <c r="AZ8" s="25">
        <v>-5.0000000000000001E-3</v>
      </c>
      <c r="BA8" s="25">
        <v>6.0000000000000001E-3</v>
      </c>
      <c r="BB8" s="25">
        <v>4.0000000000000001E-3</v>
      </c>
      <c r="BC8" s="25">
        <v>5.0000000000000001E-3</v>
      </c>
      <c r="BD8" s="25">
        <v>-2E-3</v>
      </c>
      <c r="BE8" s="30">
        <v>-0.01</v>
      </c>
      <c r="BF8" s="25">
        <v>-2E-3</v>
      </c>
      <c r="BG8" s="25">
        <v>4.0000000000000001E-3</v>
      </c>
      <c r="BH8" s="25">
        <v>-2E-3</v>
      </c>
      <c r="BI8" s="25">
        <v>-2E-3</v>
      </c>
      <c r="BJ8" s="25">
        <v>-2E-3</v>
      </c>
      <c r="BK8" s="25">
        <v>-2E-3</v>
      </c>
      <c r="BL8" s="25">
        <v>-2E-3</v>
      </c>
      <c r="BM8" s="25">
        <v>-2E-3</v>
      </c>
      <c r="BN8" s="25">
        <v>-2E-3</v>
      </c>
      <c r="BO8" s="25">
        <v>-2E-3</v>
      </c>
      <c r="BP8" s="30">
        <v>-0.01</v>
      </c>
      <c r="BQ8" s="30">
        <v>-0.02</v>
      </c>
      <c r="BR8" s="30">
        <v>-0.05</v>
      </c>
      <c r="BS8" s="30">
        <v>-0.01</v>
      </c>
      <c r="BT8" s="24">
        <v>7.0000000000000007E-2</v>
      </c>
      <c r="BU8" s="34">
        <v>5.0000000000000001E-3</v>
      </c>
      <c r="BV8" s="6">
        <v>1.173</v>
      </c>
    </row>
    <row r="9" spans="1:74">
      <c r="A9" s="16" t="s">
        <v>101</v>
      </c>
      <c r="B9" s="16" t="s">
        <v>102</v>
      </c>
      <c r="C9" s="17">
        <v>22.1</v>
      </c>
      <c r="D9" s="19">
        <v>489</v>
      </c>
      <c r="E9" s="20">
        <v>5.88</v>
      </c>
      <c r="F9" s="19">
        <v>82</v>
      </c>
      <c r="G9" s="19" t="s">
        <v>103</v>
      </c>
      <c r="H9" s="21">
        <v>1.2</v>
      </c>
      <c r="I9" s="22">
        <v>15.5</v>
      </c>
      <c r="J9" s="23">
        <v>7.62</v>
      </c>
      <c r="K9" s="22">
        <v>23.4</v>
      </c>
      <c r="L9" s="24">
        <v>2.2799999999999998</v>
      </c>
      <c r="M9" s="6">
        <v>26.196979161775829</v>
      </c>
      <c r="N9" s="6">
        <v>26.489906065809372</v>
      </c>
      <c r="O9" s="6">
        <v>1.4030659700512462</v>
      </c>
      <c r="P9" s="6">
        <v>0.1798371535322798</v>
      </c>
      <c r="Q9" s="25">
        <v>-0.01</v>
      </c>
      <c r="R9" s="25">
        <v>-0.1</v>
      </c>
      <c r="S9" s="6">
        <v>0.2733797466272862</v>
      </c>
      <c r="T9" s="26">
        <v>2.128E-2</v>
      </c>
      <c r="U9" s="6">
        <v>0.56020000000000003</v>
      </c>
      <c r="V9" s="23">
        <v>7.0000000000000007E-2</v>
      </c>
      <c r="W9" s="8">
        <v>8</v>
      </c>
      <c r="X9" s="27">
        <v>24.82</v>
      </c>
      <c r="Y9" s="6">
        <v>53.097425999999999</v>
      </c>
      <c r="Z9" s="22">
        <v>89.9</v>
      </c>
      <c r="AA9" s="22">
        <v>167.8</v>
      </c>
      <c r="AB9" s="22">
        <v>2.4</v>
      </c>
      <c r="AC9" s="8">
        <v>3</v>
      </c>
      <c r="AD9" s="8">
        <v>8</v>
      </c>
      <c r="AE9" s="28">
        <v>0.11</v>
      </c>
      <c r="AF9" s="29">
        <v>-10</v>
      </c>
      <c r="AG9" s="8">
        <v>3</v>
      </c>
      <c r="AH9" s="30">
        <v>0.28000000000000003</v>
      </c>
      <c r="AI9" s="22">
        <v>1.1000000000000001</v>
      </c>
      <c r="AJ9" s="30">
        <v>1.08</v>
      </c>
      <c r="AK9" s="23">
        <v>0.03</v>
      </c>
      <c r="AL9" s="31">
        <v>3.3</v>
      </c>
      <c r="AM9" s="31">
        <v>0.4</v>
      </c>
      <c r="AN9" s="32">
        <v>9.9</v>
      </c>
      <c r="AO9" s="30">
        <v>-0.03</v>
      </c>
      <c r="AP9" s="23">
        <v>0.08</v>
      </c>
      <c r="AQ9" s="33">
        <v>0.2</v>
      </c>
      <c r="AR9" s="23">
        <v>0.57999999999999996</v>
      </c>
      <c r="AS9" s="6">
        <v>2.7E-2</v>
      </c>
      <c r="AT9" s="30">
        <v>-0.05</v>
      </c>
      <c r="AU9" s="30">
        <v>-0.02</v>
      </c>
      <c r="AV9" s="30">
        <v>0.3</v>
      </c>
      <c r="AW9" s="30">
        <v>-0.05</v>
      </c>
      <c r="AX9" s="23">
        <v>7.0000000000000007E-2</v>
      </c>
      <c r="AY9" s="30">
        <v>-0.02</v>
      </c>
      <c r="AZ9" s="25">
        <v>-5.0000000000000001E-3</v>
      </c>
      <c r="BA9" s="25">
        <v>-5.0000000000000001E-3</v>
      </c>
      <c r="BB9" s="25">
        <v>6.0000000000000001E-3</v>
      </c>
      <c r="BC9" s="25">
        <v>4.0000000000000001E-3</v>
      </c>
      <c r="BD9" s="25">
        <v>-2E-3</v>
      </c>
      <c r="BE9" s="30">
        <v>-0.01</v>
      </c>
      <c r="BF9" s="25">
        <v>-2E-3</v>
      </c>
      <c r="BG9" s="25">
        <v>1.0999999999999999E-2</v>
      </c>
      <c r="BH9" s="25">
        <v>-2E-3</v>
      </c>
      <c r="BI9" s="25">
        <v>2E-3</v>
      </c>
      <c r="BJ9" s="25">
        <v>-2E-3</v>
      </c>
      <c r="BK9" s="25">
        <v>-2E-3</v>
      </c>
      <c r="BL9" s="25">
        <v>-2E-3</v>
      </c>
      <c r="BM9" s="25">
        <v>-2E-3</v>
      </c>
      <c r="BN9" s="25">
        <v>-2E-3</v>
      </c>
      <c r="BO9" s="25">
        <v>-2E-3</v>
      </c>
      <c r="BP9" s="30">
        <v>-0.01</v>
      </c>
      <c r="BQ9" s="30">
        <v>-0.02</v>
      </c>
      <c r="BR9" s="30">
        <v>-0.05</v>
      </c>
      <c r="BS9" s="30">
        <v>-0.01</v>
      </c>
      <c r="BT9" s="24">
        <v>7.0000000000000007E-2</v>
      </c>
      <c r="BU9" s="25">
        <v>-5.0000000000000001E-3</v>
      </c>
      <c r="BV9" s="6">
        <v>0.47899999999999998</v>
      </c>
    </row>
    <row r="10" spans="1:74">
      <c r="A10" s="16" t="s">
        <v>104</v>
      </c>
      <c r="B10" s="16" t="s">
        <v>105</v>
      </c>
      <c r="C10" s="17" t="s">
        <v>106</v>
      </c>
      <c r="D10" s="19">
        <v>372</v>
      </c>
      <c r="E10" s="20">
        <v>5.67</v>
      </c>
      <c r="F10" s="19">
        <v>51</v>
      </c>
      <c r="G10" s="19" t="s">
        <v>107</v>
      </c>
      <c r="H10" s="21">
        <v>1.3</v>
      </c>
      <c r="I10" s="22">
        <v>8.1</v>
      </c>
      <c r="J10" s="23">
        <v>2.91</v>
      </c>
      <c r="K10" s="22">
        <v>8.1</v>
      </c>
      <c r="L10" s="24">
        <v>3.57</v>
      </c>
      <c r="M10" s="6">
        <v>1.6390084300858958</v>
      </c>
      <c r="N10" s="6">
        <v>4.2565777101832962</v>
      </c>
      <c r="O10" s="6">
        <v>4.6058524868725472</v>
      </c>
      <c r="P10" s="6">
        <v>5.6228287731289926E-2</v>
      </c>
      <c r="Q10" s="25">
        <v>-0.01</v>
      </c>
      <c r="R10" s="6">
        <v>0.18491399261910926</v>
      </c>
      <c r="S10" s="6">
        <v>0.32172073616341657</v>
      </c>
      <c r="T10" s="26">
        <v>1.1859999999999999E-2</v>
      </c>
      <c r="U10" s="6">
        <v>0.71740000000000004</v>
      </c>
      <c r="V10" s="23">
        <v>0.12</v>
      </c>
      <c r="W10" s="29">
        <v>-1</v>
      </c>
      <c r="X10" s="27">
        <v>47.45</v>
      </c>
      <c r="Y10" s="6">
        <v>101.50978500000001</v>
      </c>
      <c r="Z10" s="22">
        <v>70.5</v>
      </c>
      <c r="AA10" s="22">
        <v>110.3</v>
      </c>
      <c r="AB10" s="22">
        <v>4.3</v>
      </c>
      <c r="AC10" s="8">
        <v>16</v>
      </c>
      <c r="AD10" s="8">
        <v>4</v>
      </c>
      <c r="AE10" s="28">
        <v>0.4</v>
      </c>
      <c r="AF10" s="29">
        <v>-10</v>
      </c>
      <c r="AG10" s="8">
        <v>3</v>
      </c>
      <c r="AH10" s="30">
        <v>0.3</v>
      </c>
      <c r="AI10" s="22">
        <v>2.2999999999999998</v>
      </c>
      <c r="AJ10" s="30">
        <v>1.62</v>
      </c>
      <c r="AK10" s="23">
        <v>0.08</v>
      </c>
      <c r="AL10" s="31">
        <v>1.7</v>
      </c>
      <c r="AM10" s="31">
        <v>1.8</v>
      </c>
      <c r="AN10" s="8">
        <v>264.10000000000002</v>
      </c>
      <c r="AO10" s="30">
        <v>-0.03</v>
      </c>
      <c r="AP10" s="23">
        <v>0.03</v>
      </c>
      <c r="AQ10" s="33">
        <v>0.1</v>
      </c>
      <c r="AR10" s="23">
        <v>2.59</v>
      </c>
      <c r="AS10" s="6">
        <v>1.4E-2</v>
      </c>
      <c r="AT10" s="30">
        <v>-0.05</v>
      </c>
      <c r="AU10" s="30">
        <v>-0.02</v>
      </c>
      <c r="AV10" s="30">
        <v>0.34</v>
      </c>
      <c r="AW10" s="30">
        <v>-0.05</v>
      </c>
      <c r="AX10" s="23">
        <v>0.08</v>
      </c>
      <c r="AY10" s="30">
        <v>0.02</v>
      </c>
      <c r="AZ10" s="25">
        <v>6.0000000000000001E-3</v>
      </c>
      <c r="BA10" s="25">
        <v>-5.0000000000000001E-3</v>
      </c>
      <c r="BB10" s="25">
        <v>5.0000000000000001E-3</v>
      </c>
      <c r="BC10" s="25">
        <v>3.0000000000000001E-3</v>
      </c>
      <c r="BD10" s="25">
        <v>-2E-3</v>
      </c>
      <c r="BE10" s="30">
        <v>-0.01</v>
      </c>
      <c r="BF10" s="25">
        <v>-2E-3</v>
      </c>
      <c r="BG10" s="25">
        <v>8.9999999999999993E-3</v>
      </c>
      <c r="BH10" s="25">
        <v>-2E-3</v>
      </c>
      <c r="BI10" s="25">
        <v>-2E-3</v>
      </c>
      <c r="BJ10" s="25">
        <v>-2E-3</v>
      </c>
      <c r="BK10" s="25">
        <v>-2E-3</v>
      </c>
      <c r="BL10" s="25">
        <v>-2E-3</v>
      </c>
      <c r="BM10" s="25">
        <v>-2E-3</v>
      </c>
      <c r="BN10" s="25">
        <v>-2E-3</v>
      </c>
      <c r="BO10" s="25">
        <v>-2E-3</v>
      </c>
      <c r="BP10" s="30">
        <v>-0.01</v>
      </c>
      <c r="BQ10" s="30">
        <v>-0.02</v>
      </c>
      <c r="BR10" s="30">
        <v>-0.05</v>
      </c>
      <c r="BS10" s="30">
        <v>-0.01</v>
      </c>
      <c r="BT10" s="24">
        <v>0.5</v>
      </c>
      <c r="BU10" s="25">
        <v>-5.0000000000000001E-3</v>
      </c>
      <c r="BV10" s="6">
        <v>0.44500000000000001</v>
      </c>
    </row>
    <row r="11" spans="1:74">
      <c r="A11" s="16" t="s">
        <v>108</v>
      </c>
      <c r="B11" s="16" t="s">
        <v>109</v>
      </c>
      <c r="C11" s="17" t="s">
        <v>110</v>
      </c>
      <c r="D11" s="19">
        <v>403</v>
      </c>
      <c r="E11" s="20">
        <v>5.73</v>
      </c>
      <c r="F11" s="19">
        <v>34</v>
      </c>
      <c r="G11" s="19" t="s">
        <v>111</v>
      </c>
      <c r="H11" s="21">
        <v>2.6</v>
      </c>
      <c r="I11" s="22">
        <v>7.3</v>
      </c>
      <c r="J11" s="23">
        <v>2.21</v>
      </c>
      <c r="K11" s="22">
        <v>7.8</v>
      </c>
      <c r="L11" s="24">
        <v>3.37</v>
      </c>
      <c r="M11" s="6">
        <v>0.88640528926721163</v>
      </c>
      <c r="N11" s="6">
        <v>4.0532247763572222</v>
      </c>
      <c r="O11" s="6">
        <v>0.18210128877370665</v>
      </c>
      <c r="P11" s="25">
        <v>-0.02</v>
      </c>
      <c r="Q11" s="25">
        <v>-0.01</v>
      </c>
      <c r="R11" s="6">
        <v>0.28057892005328761</v>
      </c>
      <c r="S11" s="6">
        <v>0.33253042622324008</v>
      </c>
      <c r="T11" s="26">
        <v>4.3239999999999997E-3</v>
      </c>
      <c r="U11" s="25">
        <v>-0.5</v>
      </c>
      <c r="V11" s="23">
        <v>0.14000000000000001</v>
      </c>
      <c r="W11" s="29">
        <v>-1</v>
      </c>
      <c r="X11" s="27">
        <v>31.61</v>
      </c>
      <c r="Y11" s="6">
        <v>67.623272999999998</v>
      </c>
      <c r="Z11" s="22">
        <v>55.2</v>
      </c>
      <c r="AA11" s="22">
        <v>106.1</v>
      </c>
      <c r="AB11" s="22">
        <v>1.8</v>
      </c>
      <c r="AC11" s="8">
        <v>2</v>
      </c>
      <c r="AD11" s="8">
        <v>4</v>
      </c>
      <c r="AE11" s="28">
        <v>0.25</v>
      </c>
      <c r="AF11" s="29">
        <v>-10</v>
      </c>
      <c r="AG11" s="8">
        <v>3</v>
      </c>
      <c r="AH11" s="30">
        <v>0.31</v>
      </c>
      <c r="AI11" s="22">
        <v>1.5</v>
      </c>
      <c r="AJ11" s="30">
        <v>0.69</v>
      </c>
      <c r="AK11" s="23">
        <v>0.03</v>
      </c>
      <c r="AL11" s="31">
        <v>0.5</v>
      </c>
      <c r="AM11" s="31">
        <v>-0.4</v>
      </c>
      <c r="AN11" s="32">
        <v>12.9</v>
      </c>
      <c r="AO11" s="30">
        <v>-0.03</v>
      </c>
      <c r="AP11" s="23">
        <v>0.04</v>
      </c>
      <c r="AQ11" s="33">
        <v>0.1</v>
      </c>
      <c r="AR11" s="23">
        <v>0.53</v>
      </c>
      <c r="AS11" s="6">
        <v>0.01</v>
      </c>
      <c r="AT11" s="30">
        <v>-0.05</v>
      </c>
      <c r="AU11" s="30">
        <v>-0.02</v>
      </c>
      <c r="AV11" s="30">
        <v>0.41</v>
      </c>
      <c r="AW11" s="30">
        <v>-0.05</v>
      </c>
      <c r="AX11" s="23">
        <v>0.05</v>
      </c>
      <c r="AY11" s="30">
        <v>-0.02</v>
      </c>
      <c r="AZ11" s="25">
        <v>-5.0000000000000001E-3</v>
      </c>
      <c r="BA11" s="25">
        <v>-5.0000000000000001E-3</v>
      </c>
      <c r="BB11" s="25">
        <v>4.0000000000000001E-3</v>
      </c>
      <c r="BC11" s="25">
        <v>3.0000000000000001E-3</v>
      </c>
      <c r="BD11" s="25">
        <v>-2E-3</v>
      </c>
      <c r="BE11" s="30">
        <v>-0.01</v>
      </c>
      <c r="BF11" s="25">
        <v>-2E-3</v>
      </c>
      <c r="BG11" s="25">
        <v>8.0000000000000002E-3</v>
      </c>
      <c r="BH11" s="25">
        <v>-2E-3</v>
      </c>
      <c r="BI11" s="25">
        <v>-2E-3</v>
      </c>
      <c r="BJ11" s="25">
        <v>-2E-3</v>
      </c>
      <c r="BK11" s="25">
        <v>-2E-3</v>
      </c>
      <c r="BL11" s="25">
        <v>-2E-3</v>
      </c>
      <c r="BM11" s="25">
        <v>-2E-3</v>
      </c>
      <c r="BN11" s="25">
        <v>-2E-3</v>
      </c>
      <c r="BO11" s="25">
        <v>-2E-3</v>
      </c>
      <c r="BP11" s="30">
        <v>-0.01</v>
      </c>
      <c r="BQ11" s="30">
        <v>-0.02</v>
      </c>
      <c r="BR11" s="30">
        <v>-0.05</v>
      </c>
      <c r="BS11" s="30">
        <v>-0.01</v>
      </c>
      <c r="BT11" s="24">
        <v>0.04</v>
      </c>
      <c r="BU11" s="34">
        <v>5.0000000000000001E-3</v>
      </c>
      <c r="BV11" s="6">
        <v>0.28899999999999998</v>
      </c>
    </row>
    <row r="12" spans="1:74">
      <c r="A12" s="16" t="s">
        <v>112</v>
      </c>
      <c r="B12" s="16" t="s">
        <v>113</v>
      </c>
      <c r="C12" s="17" t="s">
        <v>114</v>
      </c>
      <c r="D12" s="19" t="s">
        <v>114</v>
      </c>
      <c r="E12" s="20" t="s">
        <v>114</v>
      </c>
      <c r="F12" s="19" t="s">
        <v>114</v>
      </c>
      <c r="G12" s="19" t="s">
        <v>114</v>
      </c>
      <c r="H12" s="21" t="s">
        <v>114</v>
      </c>
      <c r="I12" s="31">
        <v>-0.3</v>
      </c>
      <c r="J12" s="30">
        <v>-0.01</v>
      </c>
      <c r="K12" s="31">
        <v>-0.2</v>
      </c>
      <c r="L12" s="30">
        <v>-0.02</v>
      </c>
      <c r="M12" s="6" t="s">
        <v>115</v>
      </c>
      <c r="N12" s="6" t="s">
        <v>115</v>
      </c>
      <c r="O12" s="6" t="s">
        <v>115</v>
      </c>
      <c r="P12" s="6" t="s">
        <v>115</v>
      </c>
      <c r="Q12" s="6" t="s">
        <v>115</v>
      </c>
      <c r="R12" s="6" t="s">
        <v>115</v>
      </c>
      <c r="S12" s="6" t="s">
        <v>115</v>
      </c>
      <c r="T12" s="26" t="s">
        <v>115</v>
      </c>
      <c r="U12" s="6" t="s">
        <v>115</v>
      </c>
      <c r="V12" s="30">
        <v>-0.01</v>
      </c>
      <c r="W12" s="29">
        <v>-1</v>
      </c>
      <c r="X12" s="30">
        <v>-0.05</v>
      </c>
      <c r="Y12" s="31">
        <v>-0.106965</v>
      </c>
      <c r="Z12" s="31">
        <v>-0.1</v>
      </c>
      <c r="AA12" s="31">
        <v>-0.1</v>
      </c>
      <c r="AB12" s="31">
        <v>-0.2</v>
      </c>
      <c r="AC12" s="29">
        <v>-1</v>
      </c>
      <c r="AD12" s="29">
        <v>-1</v>
      </c>
      <c r="AE12" s="36">
        <v>-0.01</v>
      </c>
      <c r="AF12" s="29">
        <v>-10</v>
      </c>
      <c r="AG12" s="8">
        <v>2</v>
      </c>
      <c r="AH12" s="30">
        <v>0.21</v>
      </c>
      <c r="AI12" s="31">
        <v>-0.1</v>
      </c>
      <c r="AJ12" s="30">
        <v>0.1</v>
      </c>
      <c r="AK12" s="30">
        <v>-0.01</v>
      </c>
      <c r="AL12" s="31">
        <v>-0.1</v>
      </c>
      <c r="AM12" s="31">
        <v>-0.4</v>
      </c>
      <c r="AN12" s="31">
        <v>-0.5</v>
      </c>
      <c r="AO12" s="30">
        <v>-0.03</v>
      </c>
      <c r="AP12" s="30">
        <v>-0.02</v>
      </c>
      <c r="AQ12" s="31">
        <v>-0.1</v>
      </c>
      <c r="AR12" s="30">
        <v>-0.01</v>
      </c>
      <c r="AS12" s="25">
        <v>-5.0000000000000001E-3</v>
      </c>
      <c r="AT12" s="30">
        <v>-0.05</v>
      </c>
      <c r="AU12" s="30">
        <v>-0.02</v>
      </c>
      <c r="AV12" s="30">
        <v>-0.03</v>
      </c>
      <c r="AW12" s="30">
        <v>-0.05</v>
      </c>
      <c r="AX12" s="30">
        <v>-0.01</v>
      </c>
      <c r="AY12" s="30">
        <v>-0.02</v>
      </c>
      <c r="AZ12" s="25">
        <v>-5.0000000000000001E-3</v>
      </c>
      <c r="BA12" s="25">
        <v>-5.0000000000000001E-3</v>
      </c>
      <c r="BB12" s="25">
        <v>-2E-3</v>
      </c>
      <c r="BC12" s="25">
        <v>-2E-3</v>
      </c>
      <c r="BD12" s="25">
        <v>-2E-3</v>
      </c>
      <c r="BE12" s="30">
        <v>-0.01</v>
      </c>
      <c r="BF12" s="25">
        <v>-2E-3</v>
      </c>
      <c r="BG12" s="25">
        <v>-2E-3</v>
      </c>
      <c r="BH12" s="25">
        <v>-2E-3</v>
      </c>
      <c r="BI12" s="25">
        <v>-2E-3</v>
      </c>
      <c r="BJ12" s="25">
        <v>-2E-3</v>
      </c>
      <c r="BK12" s="25">
        <v>-2E-3</v>
      </c>
      <c r="BL12" s="25">
        <v>-2E-3</v>
      </c>
      <c r="BM12" s="25">
        <v>-2E-3</v>
      </c>
      <c r="BN12" s="25">
        <v>-2E-3</v>
      </c>
      <c r="BO12" s="25">
        <v>-2E-3</v>
      </c>
      <c r="BP12" s="30">
        <v>-0.01</v>
      </c>
      <c r="BQ12" s="30">
        <v>-0.02</v>
      </c>
      <c r="BR12" s="30">
        <v>-0.05</v>
      </c>
      <c r="BS12" s="30">
        <v>-0.01</v>
      </c>
      <c r="BT12" s="24">
        <v>0.03</v>
      </c>
      <c r="BU12" s="25">
        <v>-5.0000000000000001E-3</v>
      </c>
      <c r="BV12" s="25">
        <v>-2E-3</v>
      </c>
    </row>
    <row r="13" spans="1:74">
      <c r="A13" s="16" t="s">
        <v>117</v>
      </c>
      <c r="B13" s="16" t="s">
        <v>118</v>
      </c>
      <c r="C13" s="17">
        <v>23.3</v>
      </c>
      <c r="D13" s="19" t="s">
        <v>114</v>
      </c>
      <c r="E13" s="20">
        <v>6.18</v>
      </c>
      <c r="F13" s="19" t="s">
        <v>114</v>
      </c>
      <c r="G13" s="19">
        <v>236</v>
      </c>
      <c r="H13" s="21" t="s">
        <v>114</v>
      </c>
      <c r="I13" s="6" t="s">
        <v>115</v>
      </c>
      <c r="J13" s="6" t="s">
        <v>115</v>
      </c>
      <c r="K13" s="6" t="s">
        <v>115</v>
      </c>
      <c r="L13" s="6" t="s">
        <v>115</v>
      </c>
      <c r="M13" s="7" t="s">
        <v>115</v>
      </c>
      <c r="N13" s="7" t="s">
        <v>115</v>
      </c>
      <c r="O13" s="7" t="s">
        <v>115</v>
      </c>
      <c r="P13" s="7" t="s">
        <v>115</v>
      </c>
      <c r="Q13" s="7" t="s">
        <v>115</v>
      </c>
      <c r="R13" s="7" t="s">
        <v>115</v>
      </c>
      <c r="S13" s="7" t="s">
        <v>115</v>
      </c>
      <c r="T13" s="7" t="s">
        <v>115</v>
      </c>
      <c r="U13" s="7" t="s">
        <v>115</v>
      </c>
      <c r="V13" s="6" t="s">
        <v>115</v>
      </c>
      <c r="W13" s="6" t="s">
        <v>115</v>
      </c>
      <c r="X13" s="7" t="s">
        <v>115</v>
      </c>
      <c r="Y13" s="7" t="s">
        <v>115</v>
      </c>
      <c r="Z13" s="7" t="s">
        <v>115</v>
      </c>
      <c r="AA13" s="7" t="s">
        <v>115</v>
      </c>
      <c r="AB13" s="7" t="s">
        <v>115</v>
      </c>
      <c r="AC13" s="7" t="s">
        <v>115</v>
      </c>
      <c r="AD13" s="7" t="s">
        <v>115</v>
      </c>
      <c r="AE13" s="7" t="s">
        <v>115</v>
      </c>
      <c r="AF13" s="7" t="s">
        <v>115</v>
      </c>
      <c r="AG13" s="7" t="s">
        <v>115</v>
      </c>
      <c r="AH13" s="38" t="s">
        <v>115</v>
      </c>
      <c r="AI13" s="7" t="s">
        <v>115</v>
      </c>
      <c r="AJ13" s="38" t="s">
        <v>115</v>
      </c>
      <c r="AK13" s="7" t="s">
        <v>115</v>
      </c>
      <c r="AL13" s="7" t="s">
        <v>115</v>
      </c>
      <c r="AM13" s="7" t="s">
        <v>115</v>
      </c>
      <c r="AN13" s="39" t="s">
        <v>115</v>
      </c>
      <c r="AO13" s="7" t="s">
        <v>115</v>
      </c>
      <c r="AP13" s="7" t="s">
        <v>115</v>
      </c>
      <c r="AQ13" s="40" t="s">
        <v>115</v>
      </c>
      <c r="AR13" s="7" t="s">
        <v>115</v>
      </c>
      <c r="AS13" s="7" t="s">
        <v>115</v>
      </c>
      <c r="AT13" s="41" t="s">
        <v>115</v>
      </c>
      <c r="AU13" s="7" t="s">
        <v>115</v>
      </c>
      <c r="AV13" s="41" t="s">
        <v>115</v>
      </c>
      <c r="AW13" s="7" t="s">
        <v>115</v>
      </c>
      <c r="AX13" s="42" t="s">
        <v>115</v>
      </c>
      <c r="AY13" s="41" t="s">
        <v>115</v>
      </c>
      <c r="AZ13" s="42" t="s">
        <v>115</v>
      </c>
      <c r="BA13" s="43" t="s">
        <v>115</v>
      </c>
      <c r="BB13" s="42" t="s">
        <v>115</v>
      </c>
      <c r="BC13" s="42" t="s">
        <v>115</v>
      </c>
      <c r="BD13" s="42" t="s">
        <v>115</v>
      </c>
      <c r="BE13" s="44" t="s">
        <v>115</v>
      </c>
      <c r="BF13" s="42" t="s">
        <v>115</v>
      </c>
      <c r="BG13" s="42" t="s">
        <v>115</v>
      </c>
      <c r="BH13" s="42" t="s">
        <v>115</v>
      </c>
      <c r="BI13" s="42" t="s">
        <v>115</v>
      </c>
      <c r="BJ13" s="42" t="s">
        <v>115</v>
      </c>
      <c r="BK13" s="42" t="s">
        <v>115</v>
      </c>
      <c r="BL13" s="42" t="s">
        <v>115</v>
      </c>
      <c r="BM13" s="42" t="s">
        <v>115</v>
      </c>
      <c r="BN13" s="42" t="s">
        <v>115</v>
      </c>
      <c r="BO13" s="42" t="s">
        <v>115</v>
      </c>
      <c r="BP13" s="42" t="s">
        <v>115</v>
      </c>
      <c r="BQ13" s="41" t="s">
        <v>115</v>
      </c>
      <c r="BR13" s="41" t="s">
        <v>115</v>
      </c>
      <c r="BS13" s="41" t="s">
        <v>115</v>
      </c>
      <c r="BT13" s="41" t="s">
        <v>115</v>
      </c>
      <c r="BU13" s="45" t="s">
        <v>115</v>
      </c>
      <c r="BV13" s="42" t="s">
        <v>115</v>
      </c>
    </row>
    <row r="14" spans="1:74">
      <c r="A14" s="16" t="s">
        <v>119</v>
      </c>
      <c r="B14" s="16" t="s">
        <v>120</v>
      </c>
      <c r="C14" s="17" t="s">
        <v>114</v>
      </c>
      <c r="D14" s="19" t="s">
        <v>114</v>
      </c>
      <c r="E14" s="20" t="s">
        <v>114</v>
      </c>
      <c r="F14" s="19" t="s">
        <v>114</v>
      </c>
      <c r="G14" s="19" t="s">
        <v>114</v>
      </c>
      <c r="H14" s="19" t="s">
        <v>114</v>
      </c>
      <c r="I14" s="6" t="s">
        <v>115</v>
      </c>
      <c r="J14" s="6" t="s">
        <v>115</v>
      </c>
      <c r="K14" s="6" t="s">
        <v>115</v>
      </c>
      <c r="L14" s="6" t="s">
        <v>115</v>
      </c>
      <c r="M14" s="7" t="s">
        <v>115</v>
      </c>
      <c r="N14" s="7" t="s">
        <v>115</v>
      </c>
      <c r="O14" s="7" t="s">
        <v>115</v>
      </c>
      <c r="P14" s="7" t="s">
        <v>115</v>
      </c>
      <c r="Q14" s="7" t="s">
        <v>115</v>
      </c>
      <c r="R14" s="7" t="s">
        <v>115</v>
      </c>
      <c r="S14" s="7" t="s">
        <v>115</v>
      </c>
      <c r="T14" s="7" t="s">
        <v>115</v>
      </c>
      <c r="U14" s="7" t="s">
        <v>115</v>
      </c>
      <c r="V14" s="6" t="s">
        <v>115</v>
      </c>
      <c r="W14" s="6" t="s">
        <v>115</v>
      </c>
      <c r="X14" s="7" t="s">
        <v>115</v>
      </c>
      <c r="Y14" s="7" t="s">
        <v>115</v>
      </c>
      <c r="Z14" s="7" t="s">
        <v>115</v>
      </c>
      <c r="AA14" s="7" t="s">
        <v>115</v>
      </c>
      <c r="AB14" s="7" t="s">
        <v>115</v>
      </c>
      <c r="AC14" s="7" t="s">
        <v>115</v>
      </c>
      <c r="AD14" s="7" t="s">
        <v>115</v>
      </c>
      <c r="AE14" s="7" t="s">
        <v>115</v>
      </c>
      <c r="AF14" s="7" t="s">
        <v>115</v>
      </c>
      <c r="AG14" s="7" t="s">
        <v>115</v>
      </c>
      <c r="AH14" s="38" t="s">
        <v>115</v>
      </c>
      <c r="AI14" s="7" t="s">
        <v>115</v>
      </c>
      <c r="AJ14" s="38" t="s">
        <v>115</v>
      </c>
      <c r="AK14" s="7" t="s">
        <v>115</v>
      </c>
      <c r="AL14" s="7" t="s">
        <v>115</v>
      </c>
      <c r="AM14" s="7" t="s">
        <v>115</v>
      </c>
      <c r="AN14" s="39" t="s">
        <v>115</v>
      </c>
      <c r="AO14" s="7" t="s">
        <v>115</v>
      </c>
      <c r="AP14" s="7" t="s">
        <v>115</v>
      </c>
      <c r="AQ14" s="40" t="s">
        <v>115</v>
      </c>
      <c r="AR14" s="7" t="s">
        <v>115</v>
      </c>
      <c r="AS14" s="7" t="s">
        <v>115</v>
      </c>
      <c r="AT14" s="41" t="s">
        <v>115</v>
      </c>
      <c r="AU14" s="7" t="s">
        <v>115</v>
      </c>
      <c r="AV14" s="41" t="s">
        <v>115</v>
      </c>
      <c r="AW14" s="7" t="s">
        <v>115</v>
      </c>
      <c r="AX14" s="42" t="s">
        <v>115</v>
      </c>
      <c r="AY14" s="41" t="s">
        <v>115</v>
      </c>
      <c r="AZ14" s="42" t="s">
        <v>115</v>
      </c>
      <c r="BA14" s="43" t="s">
        <v>115</v>
      </c>
      <c r="BB14" s="42" t="s">
        <v>115</v>
      </c>
      <c r="BC14" s="42" t="s">
        <v>115</v>
      </c>
      <c r="BD14" s="42" t="s">
        <v>115</v>
      </c>
      <c r="BE14" s="44" t="s">
        <v>115</v>
      </c>
      <c r="BF14" s="42" t="s">
        <v>115</v>
      </c>
      <c r="BG14" s="42" t="s">
        <v>115</v>
      </c>
      <c r="BH14" s="42" t="s">
        <v>115</v>
      </c>
      <c r="BI14" s="42" t="s">
        <v>115</v>
      </c>
      <c r="BJ14" s="42" t="s">
        <v>115</v>
      </c>
      <c r="BK14" s="42" t="s">
        <v>115</v>
      </c>
      <c r="BL14" s="42" t="s">
        <v>115</v>
      </c>
      <c r="BM14" s="42" t="s">
        <v>115</v>
      </c>
      <c r="BN14" s="42" t="s">
        <v>115</v>
      </c>
      <c r="BO14" s="42" t="s">
        <v>115</v>
      </c>
      <c r="BP14" s="42" t="s">
        <v>115</v>
      </c>
      <c r="BQ14" s="41" t="s">
        <v>115</v>
      </c>
      <c r="BR14" s="41" t="s">
        <v>115</v>
      </c>
      <c r="BS14" s="41" t="s">
        <v>115</v>
      </c>
      <c r="BT14" s="41" t="s">
        <v>115</v>
      </c>
      <c r="BU14" s="45" t="s">
        <v>115</v>
      </c>
      <c r="BV14" s="42" t="s">
        <v>115</v>
      </c>
    </row>
    <row r="15" spans="1:74">
      <c r="AT15" s="49"/>
    </row>
  </sheetData>
  <printOptions horizontalCentered="1" gridLines="1" gridLinesSet="0"/>
  <pageMargins left="0.59055118110236227" right="0.59055118110236227" top="0.98425196850393704" bottom="0.98425196850393704" header="0.51181102362204722" footer="0.51181102362204722"/>
  <pageSetup paperSize="9" scale="75" fitToWidth="4" orientation="landscape" horizontalDpi="4294967292" r:id="rId1"/>
  <headerFooter alignWithMargins="0">
    <oddHeader>&amp;L&amp;"Times New Roman,Regular"Report Number: 12530/1&amp;C&amp;"Times New Roman,Regular"British Geological Survey
ANALYSIS REPORT&amp;R&amp;"Times New Roman,Regular"Report date: &amp;D</oddHeader>
    <oddFooter>&amp;L&amp;"Times New Roman,Regular"Status: Complete&amp;C&amp;"Times New Roman,Regular"Page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workbookViewId="0">
      <selection activeCell="N24" sqref="N24"/>
    </sheetView>
  </sheetViews>
  <sheetFormatPr defaultRowHeight="12.75"/>
  <cols>
    <col min="3" max="4" width="10.42578125" bestFit="1" customWidth="1"/>
    <col min="8" max="8" width="16.42578125" bestFit="1" customWidth="1"/>
    <col min="12" max="12" width="10.85546875" customWidth="1"/>
    <col min="13" max="13" width="9" customWidth="1"/>
  </cols>
  <sheetData>
    <row r="1" spans="1:13" ht="38.25">
      <c r="A1" s="51" t="s">
        <v>134</v>
      </c>
      <c r="B1" s="51" t="s">
        <v>135</v>
      </c>
      <c r="C1" s="51" t="s">
        <v>136</v>
      </c>
      <c r="D1" s="51" t="s">
        <v>137</v>
      </c>
      <c r="E1" s="51" t="s">
        <v>138</v>
      </c>
      <c r="F1" s="51" t="s">
        <v>139</v>
      </c>
      <c r="G1" s="51" t="s">
        <v>8</v>
      </c>
      <c r="H1" s="51" t="s">
        <v>140</v>
      </c>
      <c r="I1" s="51" t="s">
        <v>141</v>
      </c>
      <c r="J1" s="51" t="s">
        <v>142</v>
      </c>
      <c r="K1" s="51" t="s">
        <v>143</v>
      </c>
      <c r="L1" s="51" t="s">
        <v>144</v>
      </c>
      <c r="M1" s="51" t="s">
        <v>145</v>
      </c>
    </row>
    <row r="2" spans="1:13">
      <c r="A2" s="52" t="s">
        <v>146</v>
      </c>
      <c r="B2" s="52" t="s">
        <v>147</v>
      </c>
      <c r="C2" s="53">
        <v>40458</v>
      </c>
      <c r="D2" s="52" t="s">
        <v>148</v>
      </c>
      <c r="E2" s="54" t="s">
        <v>83</v>
      </c>
      <c r="F2" s="54" t="s">
        <v>85</v>
      </c>
      <c r="G2" s="54" t="s">
        <v>84</v>
      </c>
      <c r="H2" s="54" t="s">
        <v>149</v>
      </c>
      <c r="I2" s="54">
        <f>204+176</f>
        <v>380</v>
      </c>
      <c r="J2" s="54">
        <v>22.2</v>
      </c>
      <c r="K2" s="54">
        <v>1.6</v>
      </c>
      <c r="L2" s="54">
        <v>188</v>
      </c>
      <c r="M2" s="52" t="s">
        <v>150</v>
      </c>
    </row>
    <row r="3" spans="1:13">
      <c r="A3" s="52" t="s">
        <v>151</v>
      </c>
      <c r="B3" s="52" t="s">
        <v>152</v>
      </c>
      <c r="C3" s="53">
        <v>40459</v>
      </c>
      <c r="D3" s="55">
        <v>0.49444444444444446</v>
      </c>
      <c r="E3" s="54">
        <v>21.6</v>
      </c>
      <c r="F3" s="54">
        <v>410</v>
      </c>
      <c r="G3" s="54">
        <v>5.99</v>
      </c>
      <c r="H3" s="54">
        <v>245</v>
      </c>
      <c r="I3" s="54">
        <f>204+245</f>
        <v>449</v>
      </c>
      <c r="J3" s="54">
        <v>3.5</v>
      </c>
      <c r="K3" s="54">
        <v>0.3</v>
      </c>
      <c r="L3" s="54">
        <v>109</v>
      </c>
      <c r="M3" s="52" t="s">
        <v>153</v>
      </c>
    </row>
    <row r="4" spans="1:13">
      <c r="A4" s="52" t="s">
        <v>154</v>
      </c>
      <c r="B4" s="52" t="s">
        <v>155</v>
      </c>
      <c r="C4" s="53">
        <v>40459</v>
      </c>
      <c r="D4" s="52" t="s">
        <v>156</v>
      </c>
      <c r="E4" s="54" t="s">
        <v>90</v>
      </c>
      <c r="F4" s="54" t="s">
        <v>92</v>
      </c>
      <c r="G4" s="54" t="s">
        <v>91</v>
      </c>
      <c r="H4" s="54" t="s">
        <v>157</v>
      </c>
      <c r="I4" s="54">
        <f>207+245</f>
        <v>452</v>
      </c>
      <c r="J4" s="54" t="s">
        <v>158</v>
      </c>
      <c r="K4" s="54" t="s">
        <v>93</v>
      </c>
      <c r="L4" s="54">
        <v>78</v>
      </c>
      <c r="M4" s="52" t="s">
        <v>153</v>
      </c>
    </row>
    <row r="5" spans="1:13">
      <c r="A5" s="52" t="s">
        <v>159</v>
      </c>
      <c r="B5" s="52" t="s">
        <v>160</v>
      </c>
      <c r="C5" s="53">
        <v>40459</v>
      </c>
      <c r="D5" s="52" t="s">
        <v>161</v>
      </c>
      <c r="E5" s="54">
        <v>22.4</v>
      </c>
      <c r="F5" s="54" t="s">
        <v>96</v>
      </c>
      <c r="G5" s="54">
        <v>5.17</v>
      </c>
      <c r="H5" s="54" t="s">
        <v>162</v>
      </c>
      <c r="I5" s="54">
        <f>261+245</f>
        <v>506</v>
      </c>
      <c r="J5" s="54" t="s">
        <v>163</v>
      </c>
      <c r="K5" s="54" t="s">
        <v>97</v>
      </c>
      <c r="L5" s="54">
        <v>15</v>
      </c>
      <c r="M5" s="54" t="s">
        <v>150</v>
      </c>
    </row>
    <row r="6" spans="1:13">
      <c r="A6" s="52" t="s">
        <v>164</v>
      </c>
      <c r="B6" s="52" t="s">
        <v>165</v>
      </c>
      <c r="C6" s="53">
        <v>40460</v>
      </c>
      <c r="D6" s="54" t="s">
        <v>166</v>
      </c>
      <c r="E6" s="54">
        <v>21.4</v>
      </c>
      <c r="F6" s="54" t="s">
        <v>100</v>
      </c>
      <c r="G6" s="54">
        <v>6.08</v>
      </c>
      <c r="H6" s="54" t="s">
        <v>167</v>
      </c>
      <c r="I6" s="54">
        <f>227+207</f>
        <v>434</v>
      </c>
      <c r="J6" s="54">
        <v>2.1</v>
      </c>
      <c r="K6" s="54">
        <v>0.1</v>
      </c>
      <c r="L6" s="54">
        <v>108</v>
      </c>
      <c r="M6" s="54" t="s">
        <v>153</v>
      </c>
    </row>
    <row r="7" spans="1:13">
      <c r="A7" s="52" t="s">
        <v>168</v>
      </c>
      <c r="B7" s="52" t="s">
        <v>169</v>
      </c>
      <c r="C7" s="53">
        <v>40460</v>
      </c>
      <c r="D7" s="54" t="s">
        <v>170</v>
      </c>
      <c r="E7" s="54">
        <v>22.1</v>
      </c>
      <c r="F7" s="54" t="s">
        <v>103</v>
      </c>
      <c r="G7" s="54">
        <v>5.88</v>
      </c>
      <c r="H7" s="54" t="s">
        <v>171</v>
      </c>
      <c r="I7" s="54">
        <f>282+207</f>
        <v>489</v>
      </c>
      <c r="J7" s="54">
        <v>15.4</v>
      </c>
      <c r="K7" s="54">
        <v>1.2</v>
      </c>
      <c r="L7" s="54">
        <v>82</v>
      </c>
      <c r="M7" s="54" t="s">
        <v>153</v>
      </c>
    </row>
    <row r="8" spans="1:13">
      <c r="A8" s="52" t="s">
        <v>172</v>
      </c>
      <c r="B8" s="52" t="s">
        <v>173</v>
      </c>
      <c r="C8" s="53">
        <v>40462</v>
      </c>
      <c r="D8" s="54" t="s">
        <v>174</v>
      </c>
      <c r="E8" s="54" t="s">
        <v>106</v>
      </c>
      <c r="F8" s="54" t="s">
        <v>107</v>
      </c>
      <c r="G8" s="54">
        <v>5.67</v>
      </c>
      <c r="H8" s="54" t="s">
        <v>175</v>
      </c>
      <c r="I8" s="54">
        <f>206+166</f>
        <v>372</v>
      </c>
      <c r="J8" s="54">
        <v>19</v>
      </c>
      <c r="K8" s="54">
        <v>1.3</v>
      </c>
      <c r="L8" s="54">
        <v>51</v>
      </c>
      <c r="M8" s="54" t="s">
        <v>153</v>
      </c>
    </row>
    <row r="9" spans="1:13">
      <c r="A9" s="52" t="s">
        <v>176</v>
      </c>
      <c r="B9" s="52" t="s">
        <v>177</v>
      </c>
      <c r="C9" s="53">
        <v>40462</v>
      </c>
      <c r="D9" s="54" t="s">
        <v>178</v>
      </c>
      <c r="E9" s="54" t="s">
        <v>110</v>
      </c>
      <c r="F9" s="54" t="s">
        <v>111</v>
      </c>
      <c r="G9" s="54">
        <v>5.73</v>
      </c>
      <c r="H9" s="54" t="s">
        <v>179</v>
      </c>
      <c r="I9" s="54">
        <f>206+197</f>
        <v>403</v>
      </c>
      <c r="J9" s="54">
        <v>35</v>
      </c>
      <c r="K9" s="54">
        <v>2.6</v>
      </c>
      <c r="L9" s="54">
        <v>34</v>
      </c>
      <c r="M9" s="54" t="s">
        <v>153</v>
      </c>
    </row>
    <row r="10" spans="1:13">
      <c r="A10" s="52" t="s">
        <v>180</v>
      </c>
      <c r="B10" s="52" t="s">
        <v>181</v>
      </c>
      <c r="C10" s="53">
        <v>40462</v>
      </c>
      <c r="D10" s="55">
        <v>0.56874999999999998</v>
      </c>
      <c r="E10" s="54">
        <v>23.3</v>
      </c>
      <c r="F10" s="54">
        <v>236</v>
      </c>
      <c r="G10" s="54">
        <v>6.18</v>
      </c>
      <c r="H10" s="54">
        <v>50.5</v>
      </c>
      <c r="I10" s="54" t="s">
        <v>114</v>
      </c>
      <c r="J10" s="52" t="s">
        <v>114</v>
      </c>
      <c r="K10" s="52"/>
      <c r="L10" s="52" t="s">
        <v>114</v>
      </c>
      <c r="M10" s="56" t="s">
        <v>182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28" sqref="G28"/>
    </sheetView>
  </sheetViews>
  <sheetFormatPr defaultRowHeight="12.75"/>
  <sheetData>
    <row r="1" spans="1:4">
      <c r="A1" s="57" t="s">
        <v>183</v>
      </c>
      <c r="B1" s="58" t="s">
        <v>184</v>
      </c>
      <c r="C1" s="58" t="s">
        <v>185</v>
      </c>
      <c r="D1" s="58" t="s">
        <v>186</v>
      </c>
    </row>
    <row r="2" spans="1:4">
      <c r="A2" s="57" t="s">
        <v>82</v>
      </c>
      <c r="B2" s="58">
        <v>-2.41</v>
      </c>
      <c r="C2" s="58">
        <v>-10.5</v>
      </c>
      <c r="D2" s="58">
        <v>-13.76</v>
      </c>
    </row>
    <row r="3" spans="1:4">
      <c r="A3" s="57" t="s">
        <v>87</v>
      </c>
      <c r="B3" s="58">
        <v>-1.73</v>
      </c>
      <c r="C3" s="58">
        <v>-3.7</v>
      </c>
      <c r="D3" s="58">
        <v>-12.95</v>
      </c>
    </row>
    <row r="4" spans="1:4">
      <c r="A4" s="57" t="s">
        <v>89</v>
      </c>
      <c r="B4" s="58">
        <v>-1.94</v>
      </c>
      <c r="C4" s="58">
        <v>-2.8</v>
      </c>
      <c r="D4" s="58">
        <v>-15.19</v>
      </c>
    </row>
    <row r="5" spans="1:4">
      <c r="A5" s="57" t="s">
        <v>95</v>
      </c>
      <c r="B5" s="58">
        <v>-2.11</v>
      </c>
      <c r="C5" s="58">
        <v>-4.7</v>
      </c>
      <c r="D5" s="58">
        <v>-15.88</v>
      </c>
    </row>
    <row r="6" spans="1:4">
      <c r="A6" s="57" t="s">
        <v>99</v>
      </c>
      <c r="B6" s="58">
        <v>-2.2599999999999998</v>
      </c>
      <c r="C6" s="58">
        <v>-3.3</v>
      </c>
      <c r="D6" s="58">
        <v>-14.07</v>
      </c>
    </row>
    <row r="7" spans="1:4">
      <c r="A7" s="57" t="s">
        <v>102</v>
      </c>
      <c r="B7" s="58">
        <v>-1.65</v>
      </c>
      <c r="C7" s="58">
        <v>-5.0999999999999996</v>
      </c>
      <c r="D7" s="58">
        <v>-12.63</v>
      </c>
    </row>
    <row r="8" spans="1:4">
      <c r="A8" s="57" t="s">
        <v>105</v>
      </c>
      <c r="B8" s="58">
        <v>-2.15</v>
      </c>
      <c r="C8" s="58">
        <v>-8.6999999999999993</v>
      </c>
      <c r="D8" s="58">
        <v>-14.74</v>
      </c>
    </row>
    <row r="9" spans="1:4">
      <c r="A9" s="57" t="s">
        <v>109</v>
      </c>
      <c r="B9" s="58">
        <v>-2.0499999999999998</v>
      </c>
      <c r="C9" s="58">
        <v>-9.9</v>
      </c>
      <c r="D9" s="58">
        <v>-14.77</v>
      </c>
    </row>
    <row r="10" spans="1:4">
      <c r="A10" s="57" t="s">
        <v>187</v>
      </c>
      <c r="B10" s="58">
        <v>-2.0699999999999998</v>
      </c>
      <c r="C10" s="58">
        <v>-2.1</v>
      </c>
      <c r="D10" s="58">
        <v>-14.02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"/>
  <sheetViews>
    <sheetView tabSelected="1" workbookViewId="0">
      <selection activeCell="A14" sqref="A14"/>
    </sheetView>
  </sheetViews>
  <sheetFormatPr defaultRowHeight="12.75"/>
  <cols>
    <col min="15" max="15" width="28.42578125" customWidth="1"/>
    <col min="16" max="16" width="12.85546875" customWidth="1"/>
    <col min="17" max="17" width="10.7109375" customWidth="1"/>
    <col min="18" max="18" width="20.42578125" customWidth="1"/>
  </cols>
  <sheetData>
    <row r="2" spans="1:18" ht="51">
      <c r="A2" s="51" t="s">
        <v>188</v>
      </c>
      <c r="B2" s="51" t="s">
        <v>134</v>
      </c>
      <c r="C2" s="51" t="s">
        <v>210</v>
      </c>
      <c r="D2" s="51" t="s">
        <v>211</v>
      </c>
      <c r="E2" s="51" t="s">
        <v>212</v>
      </c>
      <c r="F2" s="51" t="s">
        <v>213</v>
      </c>
      <c r="G2" s="51" t="s">
        <v>214</v>
      </c>
      <c r="H2" s="51" t="s">
        <v>193</v>
      </c>
      <c r="I2" s="51" t="s">
        <v>194</v>
      </c>
      <c r="J2" s="51" t="s">
        <v>215</v>
      </c>
      <c r="K2" s="59" t="s">
        <v>216</v>
      </c>
      <c r="L2" s="51" t="s">
        <v>217</v>
      </c>
      <c r="N2" s="61" t="s">
        <v>134</v>
      </c>
      <c r="O2" s="61" t="s">
        <v>195</v>
      </c>
      <c r="P2" s="61" t="s">
        <v>224</v>
      </c>
      <c r="Q2" s="61" t="s">
        <v>196</v>
      </c>
      <c r="R2" s="61" t="s">
        <v>197</v>
      </c>
    </row>
    <row r="3" spans="1:18">
      <c r="A3" s="52" t="s">
        <v>189</v>
      </c>
      <c r="B3" s="52" t="s">
        <v>146</v>
      </c>
      <c r="C3" s="52" t="s">
        <v>82</v>
      </c>
      <c r="D3" s="52">
        <v>826287</v>
      </c>
      <c r="E3" s="52">
        <v>9913616</v>
      </c>
      <c r="F3" s="54" t="s">
        <v>218</v>
      </c>
      <c r="G3" s="52">
        <v>1582</v>
      </c>
      <c r="H3" s="52"/>
      <c r="I3" s="52"/>
      <c r="J3" s="52"/>
      <c r="K3" s="52"/>
      <c r="L3" s="52"/>
      <c r="N3" s="52" t="s">
        <v>146</v>
      </c>
      <c r="O3" s="52"/>
      <c r="P3" s="52"/>
      <c r="Q3" s="52"/>
      <c r="R3" s="52"/>
    </row>
    <row r="4" spans="1:18">
      <c r="A4" s="52" t="s">
        <v>190</v>
      </c>
      <c r="B4" s="52" t="s">
        <v>151</v>
      </c>
      <c r="C4" s="52" t="s">
        <v>87</v>
      </c>
      <c r="D4" s="52">
        <v>324729</v>
      </c>
      <c r="E4" s="52">
        <v>60984</v>
      </c>
      <c r="F4" s="54" t="s">
        <v>219</v>
      </c>
      <c r="G4" s="52">
        <v>1225</v>
      </c>
      <c r="H4" s="60">
        <v>37895</v>
      </c>
      <c r="I4" s="52">
        <v>63.75</v>
      </c>
      <c r="J4" s="54" t="s">
        <v>220</v>
      </c>
      <c r="K4" s="60" t="s">
        <v>221</v>
      </c>
      <c r="L4" s="52">
        <v>96</v>
      </c>
      <c r="N4" s="52" t="s">
        <v>151</v>
      </c>
      <c r="O4" s="52" t="s">
        <v>198</v>
      </c>
      <c r="P4" s="52" t="s">
        <v>199</v>
      </c>
      <c r="Q4" s="52" t="s">
        <v>225</v>
      </c>
      <c r="R4" s="52">
        <v>4</v>
      </c>
    </row>
    <row r="5" spans="1:18">
      <c r="A5" s="52" t="s">
        <v>191</v>
      </c>
      <c r="B5" s="52" t="s">
        <v>154</v>
      </c>
      <c r="C5" s="52" t="s">
        <v>155</v>
      </c>
      <c r="D5" s="52">
        <v>342749</v>
      </c>
      <c r="E5" s="52">
        <v>60984</v>
      </c>
      <c r="F5" s="54" t="s">
        <v>219</v>
      </c>
      <c r="G5" s="52">
        <v>1226</v>
      </c>
      <c r="H5" s="60">
        <v>37926</v>
      </c>
      <c r="I5" s="52">
        <v>61</v>
      </c>
      <c r="J5" s="54">
        <v>31</v>
      </c>
      <c r="K5" s="52"/>
      <c r="L5" s="52">
        <v>58</v>
      </c>
      <c r="N5" s="52" t="s">
        <v>154</v>
      </c>
      <c r="O5" s="52" t="s">
        <v>200</v>
      </c>
      <c r="P5" s="52" t="s">
        <v>201</v>
      </c>
      <c r="Q5" s="52" t="s">
        <v>202</v>
      </c>
      <c r="R5" s="52">
        <v>16.350000000000001</v>
      </c>
    </row>
    <row r="6" spans="1:18">
      <c r="A6" s="52" t="s">
        <v>191</v>
      </c>
      <c r="B6" s="52" t="s">
        <v>159</v>
      </c>
      <c r="C6" s="52" t="s">
        <v>160</v>
      </c>
      <c r="D6" s="52">
        <v>320424</v>
      </c>
      <c r="E6" s="52">
        <v>63300</v>
      </c>
      <c r="F6" s="54" t="s">
        <v>219</v>
      </c>
      <c r="G6" s="52">
        <v>1321</v>
      </c>
      <c r="H6" s="52" t="s">
        <v>116</v>
      </c>
      <c r="I6" s="52" t="s">
        <v>116</v>
      </c>
      <c r="J6" s="52" t="s">
        <v>116</v>
      </c>
      <c r="K6" s="52" t="s">
        <v>222</v>
      </c>
      <c r="L6" s="52" t="s">
        <v>116</v>
      </c>
      <c r="N6" s="52" t="s">
        <v>159</v>
      </c>
      <c r="O6" s="52"/>
      <c r="P6" s="52" t="s">
        <v>116</v>
      </c>
      <c r="Q6" s="52" t="s">
        <v>116</v>
      </c>
      <c r="R6" s="52" t="s">
        <v>116</v>
      </c>
    </row>
    <row r="7" spans="1:18">
      <c r="A7" s="52" t="s">
        <v>191</v>
      </c>
      <c r="B7" s="52" t="s">
        <v>164</v>
      </c>
      <c r="C7" s="52" t="s">
        <v>99</v>
      </c>
      <c r="D7" s="52">
        <v>326088</v>
      </c>
      <c r="E7" s="52">
        <v>63604</v>
      </c>
      <c r="F7" s="54" t="s">
        <v>219</v>
      </c>
      <c r="G7" s="52">
        <v>1235</v>
      </c>
      <c r="H7" s="60">
        <v>37987</v>
      </c>
      <c r="I7" s="52">
        <v>54.57</v>
      </c>
      <c r="J7" s="54">
        <v>17</v>
      </c>
      <c r="K7" s="52"/>
      <c r="L7" s="52" t="s">
        <v>204</v>
      </c>
      <c r="N7" s="52" t="s">
        <v>164</v>
      </c>
      <c r="O7" s="52" t="s">
        <v>226</v>
      </c>
      <c r="P7" s="52" t="s">
        <v>227</v>
      </c>
      <c r="Q7" s="52" t="s">
        <v>203</v>
      </c>
      <c r="R7" s="52">
        <v>15.01</v>
      </c>
    </row>
    <row r="8" spans="1:18">
      <c r="A8" s="52" t="s">
        <v>191</v>
      </c>
      <c r="B8" s="52" t="s">
        <v>168</v>
      </c>
      <c r="C8" s="52" t="s">
        <v>102</v>
      </c>
      <c r="D8" s="52">
        <v>324021</v>
      </c>
      <c r="E8" s="52">
        <v>61613</v>
      </c>
      <c r="F8" s="54" t="s">
        <v>219</v>
      </c>
      <c r="G8" s="52">
        <v>1239</v>
      </c>
      <c r="H8" s="60">
        <v>38018</v>
      </c>
      <c r="I8" s="52">
        <v>57.65</v>
      </c>
      <c r="J8" s="54">
        <v>13.4</v>
      </c>
      <c r="K8" s="52"/>
      <c r="L8" s="52" t="s">
        <v>207</v>
      </c>
      <c r="N8" s="52" t="s">
        <v>168</v>
      </c>
      <c r="O8" s="52" t="s">
        <v>205</v>
      </c>
      <c r="P8" s="52" t="s">
        <v>228</v>
      </c>
      <c r="Q8" s="52" t="s">
        <v>206</v>
      </c>
      <c r="R8" s="52">
        <v>14.02</v>
      </c>
    </row>
    <row r="9" spans="1:18">
      <c r="A9" s="52" t="s">
        <v>192</v>
      </c>
      <c r="B9" s="52">
        <v>1</v>
      </c>
      <c r="C9" s="52" t="s">
        <v>105</v>
      </c>
      <c r="D9" s="52">
        <v>465978</v>
      </c>
      <c r="E9" s="52">
        <v>40455</v>
      </c>
      <c r="F9" s="54" t="s">
        <v>219</v>
      </c>
      <c r="G9" s="52">
        <v>1182</v>
      </c>
      <c r="H9" s="60">
        <v>37591</v>
      </c>
      <c r="I9" s="52">
        <v>60</v>
      </c>
      <c r="J9" s="54">
        <v>20.6</v>
      </c>
      <c r="K9" s="54">
        <v>16</v>
      </c>
      <c r="L9" s="54">
        <v>70</v>
      </c>
      <c r="N9" s="52" t="s">
        <v>172</v>
      </c>
      <c r="O9" s="52" t="s">
        <v>198</v>
      </c>
      <c r="P9" s="52" t="s">
        <v>229</v>
      </c>
      <c r="Q9" s="52" t="s">
        <v>208</v>
      </c>
      <c r="R9" s="54" t="s">
        <v>207</v>
      </c>
    </row>
    <row r="10" spans="1:18">
      <c r="A10" s="52" t="s">
        <v>192</v>
      </c>
      <c r="B10" s="52">
        <v>2</v>
      </c>
      <c r="C10" s="52" t="s">
        <v>109</v>
      </c>
      <c r="D10" s="52">
        <v>465972</v>
      </c>
      <c r="E10" s="52">
        <v>40665</v>
      </c>
      <c r="F10" s="54" t="s">
        <v>219</v>
      </c>
      <c r="G10" s="52">
        <v>1183</v>
      </c>
      <c r="H10" s="60">
        <v>39387</v>
      </c>
      <c r="I10" s="52">
        <v>70</v>
      </c>
      <c r="J10" s="54">
        <v>5.6</v>
      </c>
      <c r="K10" s="54">
        <v>5</v>
      </c>
      <c r="L10" s="54">
        <v>7.7</v>
      </c>
      <c r="N10" s="52" t="s">
        <v>230</v>
      </c>
      <c r="O10" s="52" t="s">
        <v>231</v>
      </c>
      <c r="P10" s="52" t="s">
        <v>232</v>
      </c>
      <c r="Q10" s="52" t="s">
        <v>209</v>
      </c>
      <c r="R10" s="54" t="s">
        <v>207</v>
      </c>
    </row>
    <row r="11" spans="1:18">
      <c r="A11" s="52" t="s">
        <v>192</v>
      </c>
      <c r="B11" s="52">
        <v>3</v>
      </c>
      <c r="C11" s="52" t="s">
        <v>187</v>
      </c>
      <c r="D11" s="52">
        <v>466094</v>
      </c>
      <c r="E11" s="52">
        <v>40378</v>
      </c>
      <c r="F11" s="54" t="s">
        <v>219</v>
      </c>
      <c r="G11" s="52">
        <v>1185</v>
      </c>
      <c r="H11" s="56" t="s">
        <v>223</v>
      </c>
      <c r="I11" s="52"/>
      <c r="J11" s="52"/>
      <c r="K11" s="52"/>
      <c r="L11" s="5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Analytical data</vt:lpstr>
      <vt:lpstr>field data</vt:lpstr>
      <vt:lpstr>isotope data</vt:lpstr>
      <vt:lpstr>borehole data</vt:lpstr>
      <vt:lpstr>'Analytical data'!_HPO4</vt:lpstr>
      <vt:lpstr>'Analytical data'!_NO2</vt:lpstr>
      <vt:lpstr>'Analytical data'!_NO3</vt:lpstr>
      <vt:lpstr>'Analytical data'!_SO4</vt:lpstr>
      <vt:lpstr>'Analytical data'!Ba</vt:lpstr>
      <vt:lpstr>'Analytical data'!Br</vt:lpstr>
      <vt:lpstr>'Analytical data'!Ca</vt:lpstr>
      <vt:lpstr>'Analytical data'!Cd</vt:lpstr>
      <vt:lpstr>'Analytical data'!Cl</vt:lpstr>
      <vt:lpstr>'Analytical data'!Co</vt:lpstr>
      <vt:lpstr>'Analytical data'!Cu</vt:lpstr>
      <vt:lpstr>'Analytical data'!F</vt:lpstr>
      <vt:lpstr>'Analytical data'!Field_HCO3</vt:lpstr>
      <vt:lpstr>'Analytical data'!K</vt:lpstr>
      <vt:lpstr>'Analytical data'!Li</vt:lpstr>
      <vt:lpstr>'Analytical data'!Mg</vt:lpstr>
      <vt:lpstr>'Analytical data'!Mn</vt:lpstr>
      <vt:lpstr>'Analytical data'!Na</vt:lpstr>
      <vt:lpstr>'Analytical data'!Pb</vt:lpstr>
      <vt:lpstr>'Analytical data'!Print_Area</vt:lpstr>
      <vt:lpstr>'Analytical data'!Print_Titles</vt:lpstr>
      <vt:lpstr>'Analytical data'!Si</vt:lpstr>
      <vt:lpstr>'Analytical data'!Sr</vt:lpstr>
      <vt:lpstr>'Analytical data'!Total_Fe</vt:lpstr>
      <vt:lpstr>'Analytical data'!Total_S</vt:lpstr>
      <vt:lpstr>'Analytical data'!Zn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Gowing, Charles JB</dc:creator>
  <cp:lastModifiedBy>White, Debbie</cp:lastModifiedBy>
  <cp:lastPrinted>2010-12-10T12:09:50Z</cp:lastPrinted>
  <dcterms:created xsi:type="dcterms:W3CDTF">2010-12-10T12:03:23Z</dcterms:created>
  <dcterms:modified xsi:type="dcterms:W3CDTF">2019-08-15T12:49:59Z</dcterms:modified>
</cp:coreProperties>
</file>