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Eidolon/Developer/Information Retrieval/"/>
    </mc:Choice>
  </mc:AlternateContent>
  <bookViews>
    <workbookView xWindow="300" yWindow="460" windowWidth="2808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B31" i="1"/>
  <c r="C9" i="1"/>
  <c r="D9" i="1"/>
  <c r="E9" i="1"/>
  <c r="F9" i="1"/>
  <c r="G9" i="1"/>
  <c r="B9" i="1"/>
  <c r="E20" i="1"/>
  <c r="D20" i="1"/>
  <c r="C20" i="1"/>
  <c r="B20" i="1"/>
  <c r="F20" i="1"/>
  <c r="G20" i="1"/>
</calcChain>
</file>

<file path=xl/sharedStrings.xml><?xml version="1.0" encoding="utf-8"?>
<sst xmlns="http://schemas.openxmlformats.org/spreadsheetml/2006/main" count="72" uniqueCount="26">
  <si>
    <t>Retrieval Model</t>
  </si>
  <si>
    <t>Query Processing Time</t>
  </si>
  <si>
    <t>Cosine</t>
  </si>
  <si>
    <t>BM25</t>
  </si>
  <si>
    <t>LM</t>
  </si>
  <si>
    <t>Column1</t>
  </si>
  <si>
    <t>Column2</t>
  </si>
  <si>
    <t>Column3</t>
  </si>
  <si>
    <t>Column4</t>
  </si>
  <si>
    <t>Column5</t>
  </si>
  <si>
    <t>Column6</t>
  </si>
  <si>
    <t>Column7</t>
  </si>
  <si>
    <t>MAP (single term, my engine)</t>
  </si>
  <si>
    <t>MAP (single term, Elasticsearch)</t>
  </si>
  <si>
    <t>MAP (stem, my engine)</t>
  </si>
  <si>
    <t>MAP (stem, Elasticsearch)</t>
  </si>
  <si>
    <t>MAP</t>
  </si>
  <si>
    <t>Query Proceessing Time</t>
  </si>
  <si>
    <t>BM25 (dynamic)</t>
  </si>
  <si>
    <t>REPORT 2 (initial pre-processing)</t>
  </si>
  <si>
    <t>REPORT 1 (refined pre-processing)</t>
  </si>
  <si>
    <t>REPORT 2 (refined pre-processing)</t>
  </si>
  <si>
    <t>REPORT 1 (tuning)</t>
  </si>
  <si>
    <t>REPORT 1 (initial experiment)</t>
  </si>
  <si>
    <t>REPORT 2 (tuning)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</si>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</sst>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Border="1"/>
    <xf numFmtId="0" fontId="0" fillId="0" borderId="0" xfId="0" applyBorder="1"/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rgb="FF00B050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rgb="FF00B050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rgb="FFFF0000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G9" totalsRowCount="1">
  <autoFilter ref="A3:G9"/>
  <tableColumns count="7">
    <tableColumn id="1" name="Column1" totalsRowLabel="Average"/>
    <tableColumn id="2" name="Column2" totalsRowFunction="average"/>
    <tableColumn id="3" name="Column3" totalsRowFunction="average"/>
    <tableColumn id="4" name="Column4" totalsRowFunction="average"/>
    <tableColumn id="5" name="Column5" totalsRowFunction="average"/>
    <tableColumn id="6" name="Column6" totalsRowFunction="average"/>
    <tableColumn id="7" name="Column7" totalsRowFunction="averag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I3:K4" totalsRowShown="0">
  <autoFilter ref="I3:K4"/>
  <tableColumns count="3">
    <tableColumn id="1" name="Retrieval Model"/>
    <tableColumn id="2" name="MAP"/>
    <tableColumn id="3" name="Query Proceessing Tim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4:G20" totalsRowCount="1">
  <autoFilter ref="A14:G20"/>
  <tableColumns count="7">
    <tableColumn id="1" name="Column1" totalsRowLabel="Average"/>
    <tableColumn id="2" name="Column2" totalsRowFunction="average"/>
    <tableColumn id="3" name="Column3" totalsRowFunction="average"/>
    <tableColumn id="4" name="Column4" totalsRowFunction="average"/>
    <tableColumn id="5" name="Column5" totalsRowFunction="average"/>
    <tableColumn id="6" name="Column6" totalsRowFunction="average"/>
    <tableColumn id="7" name="Column7" totalsRowFunction="averag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I14:K15" totalsRowShown="0">
  <autoFilter ref="I14:K15"/>
  <tableColumns count="3">
    <tableColumn id="1" name="Retrieval Model"/>
    <tableColumn id="2" name="MAP" dataDxfId="2"/>
    <tableColumn id="3" name="Query Proceessing Time" dataDxfId="3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e146" displayName="Table146" ref="A25:G31" totalsRowCount="1">
  <autoFilter ref="A25:G31"/>
  <tableColumns count="7">
    <tableColumn id="1" name="Column1" totalsRowLabel="Average"/>
    <tableColumn id="2" name="Column2" totalsRowFunction="custom">
      <totalsRowFormula>B30</totalsRowFormula>
    </tableColumn>
    <tableColumn id="3" name="Column3" totalsRowFunction="custom">
      <totalsRowFormula>C30</totalsRowFormula>
    </tableColumn>
    <tableColumn id="4" name="Column4" totalsRowFunction="custom">
      <totalsRowFormula>D30</totalsRowFormula>
    </tableColumn>
    <tableColumn id="5" name="Column5" totalsRowFunction="custom">
      <totalsRowFormula>E30</totalsRowFormula>
    </tableColumn>
    <tableColumn id="6" name="Column6" totalsRowFunction="custom">
      <totalsRowFormula>F30</totalsRowFormula>
    </tableColumn>
    <tableColumn id="7" name="Column7" totalsRowFunction="custom">
      <totalsRowFormula>G30</totalsRow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8" name="Table259" displayName="Table259" ref="I25:K26" totalsRowShown="0">
  <autoFilter ref="I25:K26"/>
  <tableColumns count="3">
    <tableColumn id="1" name="Retrieval Model"/>
    <tableColumn id="2" name="MAP" dataDxfId="1"/>
    <tableColumn id="3" name="Query Proceessing Tim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H22" sqref="H22"/>
    </sheetView>
  </sheetViews>
  <sheetFormatPr baseColWidth="10" defaultRowHeight="16" x14ac:dyDescent="0.2"/>
  <cols>
    <col min="1" max="1" width="14" bestFit="1" customWidth="1"/>
    <col min="2" max="2" width="25.1640625" bestFit="1" customWidth="1"/>
    <col min="3" max="3" width="27.1640625" bestFit="1" customWidth="1"/>
    <col min="4" max="4" width="19.6640625" bestFit="1" customWidth="1"/>
    <col min="5" max="5" width="20.1640625" bestFit="1" customWidth="1"/>
    <col min="6" max="6" width="22.1640625" bestFit="1" customWidth="1"/>
    <col min="7" max="7" width="19.6640625" bestFit="1" customWidth="1"/>
    <col min="9" max="9" width="16.6640625" customWidth="1"/>
    <col min="10" max="10" width="7.83203125" bestFit="1" customWidth="1"/>
    <col min="11" max="11" width="23.1640625" customWidth="1"/>
  </cols>
  <sheetData>
    <row r="1" spans="1:11" x14ac:dyDescent="0.2">
      <c r="A1" s="2" t="s">
        <v>23</v>
      </c>
      <c r="I1" s="2" t="s">
        <v>19</v>
      </c>
    </row>
    <row r="3" spans="1:11" x14ac:dyDescent="0.2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I3" t="s">
        <v>0</v>
      </c>
      <c r="J3" t="s">
        <v>16</v>
      </c>
      <c r="K3" t="s">
        <v>17</v>
      </c>
    </row>
    <row r="4" spans="1:11" x14ac:dyDescent="0.2">
      <c r="A4" t="s">
        <v>0</v>
      </c>
      <c r="B4" t="s">
        <v>12</v>
      </c>
      <c r="C4" t="s">
        <v>13</v>
      </c>
      <c r="D4" t="s">
        <v>1</v>
      </c>
      <c r="E4" t="s">
        <v>14</v>
      </c>
      <c r="F4" t="s">
        <v>15</v>
      </c>
      <c r="G4" t="s">
        <v>1</v>
      </c>
      <c r="I4" t="s">
        <v>18</v>
      </c>
      <c r="J4">
        <v>0.39400000000000002</v>
      </c>
      <c r="K4">
        <v>6621</v>
      </c>
    </row>
    <row r="6" spans="1:11" x14ac:dyDescent="0.2">
      <c r="A6" t="s">
        <v>2</v>
      </c>
      <c r="B6">
        <v>0.156</v>
      </c>
      <c r="C6">
        <v>0.40610000000000002</v>
      </c>
      <c r="D6">
        <v>3754</v>
      </c>
      <c r="E6">
        <v>0.13950000000000001</v>
      </c>
      <c r="F6">
        <v>0.44790000000000002</v>
      </c>
      <c r="G6">
        <v>1907</v>
      </c>
    </row>
    <row r="7" spans="1:11" x14ac:dyDescent="0.2">
      <c r="A7" t="s">
        <v>3</v>
      </c>
      <c r="B7">
        <v>0.4264</v>
      </c>
      <c r="C7">
        <v>0.42349999999999999</v>
      </c>
      <c r="D7">
        <v>2162</v>
      </c>
      <c r="E7">
        <v>0.3342</v>
      </c>
      <c r="F7">
        <v>0.44629999999999997</v>
      </c>
      <c r="G7">
        <v>1081</v>
      </c>
    </row>
    <row r="8" spans="1:11" x14ac:dyDescent="0.2">
      <c r="A8" t="s">
        <v>4</v>
      </c>
      <c r="B8">
        <v>0.3407</v>
      </c>
      <c r="C8">
        <v>0.42499999999999999</v>
      </c>
      <c r="D8">
        <v>2867</v>
      </c>
      <c r="E8">
        <v>0.24579999999999999</v>
      </c>
      <c r="F8">
        <v>0.42749999999999999</v>
      </c>
      <c r="G8">
        <v>2089</v>
      </c>
    </row>
    <row r="9" spans="1:11" x14ac:dyDescent="0.2">
      <c r="A9" t="s">
        <v>25</v>
      </c>
      <c r="B9">
        <f>SUBTOTAL(101,Table1[Column2])</f>
        <v>0.30770000000000003</v>
      </c>
      <c r="C9">
        <f>SUBTOTAL(101,Table1[Column3])</f>
        <v>0.41819999999999996</v>
      </c>
      <c r="D9">
        <f>SUBTOTAL(101,Table1[Column4])</f>
        <v>2927.6666666666665</v>
      </c>
      <c r="E9">
        <f>SUBTOTAL(101,Table1[Column5])</f>
        <v>0.23983333333333334</v>
      </c>
      <c r="F9">
        <f>SUBTOTAL(101,Table1[Column6])</f>
        <v>0.44056666666666661</v>
      </c>
      <c r="G9">
        <f>SUBTOTAL(101,Table1[Column7])</f>
        <v>1692.3333333333333</v>
      </c>
    </row>
    <row r="11" spans="1:11" x14ac:dyDescent="0.2">
      <c r="E11" s="6"/>
    </row>
    <row r="12" spans="1:11" x14ac:dyDescent="0.2">
      <c r="A12" s="2" t="s">
        <v>20</v>
      </c>
      <c r="E12" s="5"/>
      <c r="I12" s="2" t="s">
        <v>21</v>
      </c>
    </row>
    <row r="14" spans="1:11" x14ac:dyDescent="0.2">
      <c r="A14" t="s">
        <v>5</v>
      </c>
      <c r="B14" t="s">
        <v>6</v>
      </c>
      <c r="C14" t="s">
        <v>7</v>
      </c>
      <c r="D14" t="s">
        <v>8</v>
      </c>
      <c r="E14" t="s">
        <v>9</v>
      </c>
      <c r="F14" t="s">
        <v>10</v>
      </c>
      <c r="G14" t="s">
        <v>11</v>
      </c>
      <c r="I14" t="s">
        <v>0</v>
      </c>
      <c r="J14" t="s">
        <v>16</v>
      </c>
      <c r="K14" t="s">
        <v>17</v>
      </c>
    </row>
    <row r="15" spans="1:11" x14ac:dyDescent="0.2">
      <c r="A15" t="s">
        <v>0</v>
      </c>
      <c r="B15" t="s">
        <v>12</v>
      </c>
      <c r="C15" t="s">
        <v>13</v>
      </c>
      <c r="D15" t="s">
        <v>1</v>
      </c>
      <c r="E15" t="s">
        <v>14</v>
      </c>
      <c r="F15" t="s">
        <v>15</v>
      </c>
      <c r="G15" t="s">
        <v>1</v>
      </c>
      <c r="I15" t="s">
        <v>18</v>
      </c>
      <c r="J15" s="4">
        <v>0.39510000000000001</v>
      </c>
      <c r="K15" s="3">
        <v>8753</v>
      </c>
    </row>
    <row r="17" spans="1:11" x14ac:dyDescent="0.2">
      <c r="A17" t="s">
        <v>2</v>
      </c>
      <c r="B17" s="3">
        <v>0.15279999999999999</v>
      </c>
      <c r="C17">
        <v>0.40610000000000002</v>
      </c>
      <c r="D17" s="4">
        <v>3490</v>
      </c>
      <c r="E17" s="4">
        <v>0.155</v>
      </c>
      <c r="F17">
        <v>0.44790000000000002</v>
      </c>
      <c r="G17" s="3">
        <v>3061</v>
      </c>
    </row>
    <row r="18" spans="1:11" x14ac:dyDescent="0.2">
      <c r="A18" t="s">
        <v>3</v>
      </c>
      <c r="B18" s="3">
        <v>0.42449999999999999</v>
      </c>
      <c r="C18">
        <v>0.42349999999999999</v>
      </c>
      <c r="D18" s="4">
        <v>2034</v>
      </c>
      <c r="E18" s="4">
        <v>0.441</v>
      </c>
      <c r="F18">
        <v>0.44629999999999997</v>
      </c>
      <c r="G18" s="3">
        <v>1908</v>
      </c>
    </row>
    <row r="19" spans="1:11" x14ac:dyDescent="0.2">
      <c r="A19" t="s">
        <v>4</v>
      </c>
      <c r="B19" s="4">
        <v>0.35110000000000002</v>
      </c>
      <c r="C19">
        <v>0.42499999999999999</v>
      </c>
      <c r="D19" s="4">
        <v>2687</v>
      </c>
      <c r="E19" s="4">
        <v>0.3332</v>
      </c>
      <c r="F19">
        <v>0.42749999999999999</v>
      </c>
      <c r="G19" s="3">
        <v>3076</v>
      </c>
    </row>
    <row r="20" spans="1:11" x14ac:dyDescent="0.2">
      <c r="A20" t="s">
        <v>25</v>
      </c>
      <c r="B20">
        <f>SUBTOTAL(101,Table14[Column2])</f>
        <v>0.30946666666666661</v>
      </c>
      <c r="C20">
        <f>SUBTOTAL(101,Table14[Column3])</f>
        <v>0.41819999999999996</v>
      </c>
      <c r="D20">
        <f>SUBTOTAL(101,Table14[Column4])</f>
        <v>2737</v>
      </c>
      <c r="E20">
        <f>SUBTOTAL(101,Table14[Column5])</f>
        <v>0.30973333333333336</v>
      </c>
      <c r="F20">
        <f>SUBTOTAL(101,Table14[Column6])</f>
        <v>0.44056666666666661</v>
      </c>
      <c r="G20">
        <f>SUBTOTAL(101,Table14[Column7])</f>
        <v>2681.6666666666665</v>
      </c>
    </row>
    <row r="23" spans="1:11" x14ac:dyDescent="0.2">
      <c r="A23" s="2" t="s">
        <v>22</v>
      </c>
      <c r="I23" s="2" t="s">
        <v>24</v>
      </c>
    </row>
    <row r="25" spans="1:11" x14ac:dyDescent="0.2">
      <c r="A25" t="s">
        <v>5</v>
      </c>
      <c r="B25" t="s">
        <v>6</v>
      </c>
      <c r="C25" t="s">
        <v>7</v>
      </c>
      <c r="D25" t="s">
        <v>8</v>
      </c>
      <c r="E25" t="s">
        <v>9</v>
      </c>
      <c r="F25" t="s">
        <v>10</v>
      </c>
      <c r="G25" t="s">
        <v>11</v>
      </c>
      <c r="I25" t="s">
        <v>0</v>
      </c>
      <c r="J25" t="s">
        <v>16</v>
      </c>
      <c r="K25" t="s">
        <v>17</v>
      </c>
    </row>
    <row r="26" spans="1:11" x14ac:dyDescent="0.2">
      <c r="A26" t="s">
        <v>0</v>
      </c>
      <c r="B26" t="s">
        <v>12</v>
      </c>
      <c r="C26" t="s">
        <v>13</v>
      </c>
      <c r="D26" t="s">
        <v>1</v>
      </c>
      <c r="E26" t="s">
        <v>14</v>
      </c>
      <c r="F26" t="s">
        <v>15</v>
      </c>
      <c r="G26" t="s">
        <v>1</v>
      </c>
      <c r="I26" t="s">
        <v>18</v>
      </c>
      <c r="J26" s="4">
        <v>0.42459999999999998</v>
      </c>
      <c r="K26" s="3">
        <v>7271</v>
      </c>
    </row>
    <row r="28" spans="1:11" x14ac:dyDescent="0.2">
      <c r="A28" t="s">
        <v>2</v>
      </c>
      <c r="B28" s="4">
        <v>0.24</v>
      </c>
      <c r="C28">
        <v>0.40610000000000002</v>
      </c>
      <c r="D28" s="3">
        <v>3583</v>
      </c>
      <c r="E28" s="4">
        <v>0.26469999999999999</v>
      </c>
      <c r="F28">
        <v>0.44790000000000002</v>
      </c>
      <c r="G28" s="4">
        <v>2891</v>
      </c>
    </row>
    <row r="29" spans="1:11" x14ac:dyDescent="0.2">
      <c r="A29" t="s">
        <v>3</v>
      </c>
      <c r="B29" s="1">
        <v>0.42449999999999999</v>
      </c>
      <c r="C29">
        <v>0.42349999999999999</v>
      </c>
      <c r="D29" s="1">
        <v>2034</v>
      </c>
      <c r="E29" s="1">
        <v>0.441</v>
      </c>
      <c r="F29">
        <v>0.44629999999999997</v>
      </c>
      <c r="G29" s="1">
        <v>1908</v>
      </c>
    </row>
    <row r="30" spans="1:11" x14ac:dyDescent="0.2">
      <c r="A30" t="s">
        <v>4</v>
      </c>
      <c r="B30" s="1">
        <v>0.35110000000000002</v>
      </c>
      <c r="C30">
        <v>0.42499999999999999</v>
      </c>
      <c r="D30" s="1">
        <v>2687</v>
      </c>
      <c r="E30" s="1">
        <v>0.3332</v>
      </c>
      <c r="F30">
        <v>0.42749999999999999</v>
      </c>
      <c r="G30" s="1">
        <v>3076</v>
      </c>
    </row>
    <row r="31" spans="1:11" x14ac:dyDescent="0.2">
      <c r="A31" t="s">
        <v>25</v>
      </c>
      <c r="B31">
        <f>B30</f>
        <v>0.35110000000000002</v>
      </c>
      <c r="C31">
        <f t="shared" ref="C31:G31" si="0">C30</f>
        <v>0.42499999999999999</v>
      </c>
      <c r="D31">
        <f t="shared" si="0"/>
        <v>2687</v>
      </c>
      <c r="E31">
        <f t="shared" si="0"/>
        <v>0.3332</v>
      </c>
      <c r="F31">
        <f t="shared" si="0"/>
        <v>0.42749999999999999</v>
      </c>
      <c r="G31">
        <f t="shared" si="0"/>
        <v>3076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Hosecloth</dc:creator>
  <cp:lastModifiedBy>Marc Hosecloth</cp:lastModifiedBy>
  <dcterms:created xsi:type="dcterms:W3CDTF">2016-11-04T15:22:33Z</dcterms:created>
  <dcterms:modified xsi:type="dcterms:W3CDTF">2016-11-07T04:19:18Z</dcterms:modified>
</cp:coreProperties>
</file>