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ladi\Workspace\Лабы\lab_materials\МСС ПО\4\"/>
    </mc:Choice>
  </mc:AlternateContent>
  <xr:revisionPtr revIDLastSave="0" documentId="13_ncr:1_{B6C1F447-8291-4C86-94A9-61AA907B740D}" xr6:coauthVersionLast="47" xr6:coauthVersionMax="47" xr10:uidLastSave="{00000000-0000-0000-0000-000000000000}"/>
  <bookViews>
    <workbookView xWindow="1668" yWindow="2016" windowWidth="13644" windowHeight="9336" xr2:uid="{00000000-000D-0000-FFFF-FFFF00000000}"/>
  </bookViews>
  <sheets>
    <sheet name="Чидамбера и Кемерера" sheetId="1" r:id="rId1"/>
    <sheet name="Лоренца и Кидда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7" i="3" l="1"/>
  <c r="J38" i="3"/>
  <c r="I3" i="3" s="1"/>
  <c r="J3" i="3" s="1"/>
  <c r="J39" i="3"/>
  <c r="I4" i="3" s="1"/>
  <c r="J4" i="3" s="1"/>
  <c r="J40" i="3"/>
  <c r="I5" i="3" s="1"/>
  <c r="J5" i="3" s="1"/>
  <c r="J41" i="3"/>
  <c r="I6" i="3" s="1"/>
  <c r="J6" i="3" s="1"/>
  <c r="J42" i="3"/>
  <c r="I7" i="3" s="1"/>
  <c r="J7" i="3" s="1"/>
  <c r="J43" i="3"/>
  <c r="I8" i="3" s="1"/>
  <c r="J8" i="3" s="1"/>
  <c r="J44" i="3"/>
  <c r="I9" i="3" s="1"/>
  <c r="J9" i="3" s="1"/>
  <c r="J45" i="3"/>
  <c r="I10" i="3" s="1"/>
  <c r="J10" i="3" s="1"/>
  <c r="J46" i="3"/>
  <c r="I11" i="3" s="1"/>
  <c r="J11" i="3" s="1"/>
  <c r="J47" i="3"/>
  <c r="I12" i="3" s="1"/>
  <c r="J12" i="3" s="1"/>
  <c r="J48" i="3"/>
  <c r="I13" i="3" s="1"/>
  <c r="J13" i="3" s="1"/>
  <c r="J49" i="3"/>
  <c r="I14" i="3" s="1"/>
  <c r="J14" i="3" s="1"/>
  <c r="J50" i="3"/>
  <c r="I15" i="3" s="1"/>
  <c r="J15" i="3" s="1"/>
  <c r="J51" i="3"/>
  <c r="I16" i="3" s="1"/>
  <c r="J16" i="3" s="1"/>
  <c r="J52" i="3"/>
  <c r="I17" i="3" s="1"/>
  <c r="J17" i="3" s="1"/>
  <c r="J53" i="3"/>
  <c r="I18" i="3" s="1"/>
  <c r="J18" i="3" s="1"/>
  <c r="J54" i="3"/>
  <c r="I19" i="3" s="1"/>
  <c r="J19" i="3" s="1"/>
  <c r="J55" i="3"/>
  <c r="I20" i="3" s="1"/>
  <c r="J20" i="3" s="1"/>
  <c r="J56" i="3"/>
  <c r="I21" i="3" s="1"/>
  <c r="J21" i="3" s="1"/>
  <c r="J57" i="3"/>
  <c r="I22" i="3" s="1"/>
  <c r="J22" i="3" s="1"/>
  <c r="J58" i="3"/>
  <c r="I23" i="3" s="1"/>
  <c r="J23" i="3" s="1"/>
  <c r="J59" i="3"/>
  <c r="I24" i="3" s="1"/>
  <c r="J24" i="3" s="1"/>
  <c r="J60" i="3"/>
  <c r="I25" i="3" s="1"/>
  <c r="J25" i="3" s="1"/>
  <c r="J37" i="3"/>
  <c r="I2" i="3" s="1"/>
  <c r="J2" i="3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" i="3"/>
  <c r="O26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" i="3"/>
  <c r="F4" i="3"/>
  <c r="F5" i="3"/>
  <c r="F6" i="3"/>
  <c r="F9" i="3"/>
  <c r="F12" i="3"/>
  <c r="F13" i="3"/>
  <c r="F15" i="3"/>
  <c r="F16" i="3"/>
  <c r="F17" i="3"/>
  <c r="F18" i="3"/>
  <c r="F20" i="3"/>
  <c r="F21" i="3"/>
  <c r="F2" i="3"/>
  <c r="E25" i="3"/>
  <c r="F25" i="3" s="1"/>
  <c r="E24" i="3"/>
  <c r="F24" i="3" s="1"/>
  <c r="E23" i="3"/>
  <c r="F23" i="3" s="1"/>
  <c r="E22" i="3"/>
  <c r="F22" i="3" s="1"/>
  <c r="E19" i="3"/>
  <c r="F19" i="3" s="1"/>
  <c r="E14" i="3"/>
  <c r="F14" i="3" s="1"/>
  <c r="E11" i="3"/>
  <c r="F11" i="3" s="1"/>
  <c r="E10" i="3"/>
  <c r="F10" i="3" s="1"/>
  <c r="E8" i="3"/>
  <c r="F8" i="3" s="1"/>
  <c r="E7" i="3"/>
  <c r="F7" i="3" s="1"/>
  <c r="E3" i="3"/>
  <c r="F3" i="3" s="1"/>
  <c r="B24" i="3"/>
  <c r="B23" i="3"/>
  <c r="B22" i="3"/>
  <c r="B19" i="3"/>
  <c r="B14" i="3"/>
  <c r="B12" i="3"/>
  <c r="B11" i="3"/>
  <c r="B10" i="3"/>
  <c r="B8" i="3"/>
  <c r="B7" i="3"/>
  <c r="B3" i="3"/>
  <c r="B2" i="3"/>
  <c r="I12" i="1"/>
  <c r="I3" i="1"/>
  <c r="I4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F25" i="1"/>
  <c r="F24" i="1"/>
  <c r="F23" i="1"/>
  <c r="F22" i="1"/>
  <c r="F21" i="1"/>
  <c r="F20" i="1"/>
  <c r="F19" i="1"/>
  <c r="F18" i="1"/>
  <c r="F17" i="1"/>
  <c r="F15" i="1"/>
  <c r="F14" i="1"/>
  <c r="F13" i="1"/>
  <c r="F12" i="1"/>
  <c r="F11" i="1"/>
  <c r="F10" i="1"/>
  <c r="F8" i="1"/>
  <c r="F7" i="1"/>
  <c r="F6" i="1"/>
  <c r="F5" i="1"/>
  <c r="F4" i="1"/>
  <c r="F3" i="1"/>
  <c r="F9" i="1"/>
  <c r="F16" i="1"/>
  <c r="F2" i="1"/>
  <c r="E26" i="1"/>
  <c r="D26" i="1"/>
  <c r="C3" i="1"/>
  <c r="C7" i="1"/>
  <c r="C8" i="1"/>
  <c r="C10" i="1"/>
  <c r="C11" i="1"/>
  <c r="C14" i="1"/>
  <c r="C19" i="1"/>
  <c r="C22" i="1"/>
  <c r="C23" i="1"/>
  <c r="C24" i="1"/>
  <c r="C25" i="1"/>
  <c r="C26" i="1"/>
  <c r="B26" i="1"/>
  <c r="I26" i="1" l="1"/>
  <c r="F26" i="1"/>
</calcChain>
</file>

<file path=xl/sharedStrings.xml><?xml version="1.0" encoding="utf-8"?>
<sst xmlns="http://schemas.openxmlformats.org/spreadsheetml/2006/main" count="199" uniqueCount="100">
  <si>
    <t>Suspicion</t>
  </si>
  <si>
    <t>BotGameGlient</t>
  </si>
  <si>
    <t>GameClient</t>
  </si>
  <si>
    <t>ClientConnection</t>
  </si>
  <si>
    <t>ClientConnectionStrategy</t>
  </si>
  <si>
    <t>LocalClientConnectionStrategy</t>
  </si>
  <si>
    <t>TCPClientConnectionStrategy</t>
  </si>
  <si>
    <t>ServerConnection</t>
  </si>
  <si>
    <t>LocalServerConnection</t>
  </si>
  <si>
    <t>TCPServerConnection</t>
  </si>
  <si>
    <t>GameServer</t>
  </si>
  <si>
    <t xml:space="preserve">AbstractGameBuilder </t>
  </si>
  <si>
    <t xml:space="preserve">GameBuilder </t>
  </si>
  <si>
    <t>Field</t>
  </si>
  <si>
    <t>Game</t>
  </si>
  <si>
    <t>MoveableObjectAdapter</t>
  </si>
  <si>
    <t xml:space="preserve">MoveableObjectShip </t>
  </si>
  <si>
    <t>FieldStyle</t>
  </si>
  <si>
    <t>FieldWidget</t>
  </si>
  <si>
    <t>FieldWidgetEdit</t>
  </si>
  <si>
    <t>FieldWidgetPlayEnemy</t>
  </si>
  <si>
    <t>GameWindow</t>
  </si>
  <si>
    <t xml:space="preserve">InitGame </t>
  </si>
  <si>
    <t>Ship</t>
  </si>
  <si>
    <t>WMC</t>
  </si>
  <si>
    <t>DIT</t>
  </si>
  <si>
    <t>NOC</t>
  </si>
  <si>
    <t>CBO</t>
  </si>
  <si>
    <t>RFC</t>
  </si>
  <si>
    <t>НЕ СВЯЗАНЫ</t>
  </si>
  <si>
    <t>СВЯЗАНЫ</t>
  </si>
  <si>
    <t>LOCM</t>
  </si>
  <si>
    <t>BotGameClient</t>
  </si>
  <si>
    <t>~BotGameClient</t>
  </si>
  <si>
    <t>onUpdate</t>
  </si>
  <si>
    <t>onError</t>
  </si>
  <si>
    <t>init</t>
  </si>
  <si>
    <t>game</t>
  </si>
  <si>
    <t>prev_step_mine</t>
  </si>
  <si>
    <t>prev_x</t>
  </si>
  <si>
    <t>prev_y</t>
  </si>
  <si>
    <t>prev_suspicion</t>
  </si>
  <si>
    <t>suspicions</t>
  </si>
  <si>
    <t>~GameClient</t>
  </si>
  <si>
    <t>conn</t>
  </si>
  <si>
    <t>onStep</t>
  </si>
  <si>
    <t>onHandshake</t>
  </si>
  <si>
    <t>onSurrender</t>
  </si>
  <si>
    <t>~LocalClientConnectionStrategy</t>
  </si>
  <si>
    <t>sendHandshake</t>
  </si>
  <si>
    <t>sendStep</t>
  </si>
  <si>
    <t>temp</t>
  </si>
  <si>
    <t>going_one</t>
  </si>
  <si>
    <t>game_over</t>
  </si>
  <si>
    <t>player_one_won</t>
  </si>
  <si>
    <t>winning_reason</t>
  </si>
  <si>
    <t>player_one_field</t>
  </si>
  <si>
    <t>player_one_validated</t>
  </si>
  <si>
    <t>player_two_field</t>
  </si>
  <si>
    <t>player_two_validated</t>
  </si>
  <si>
    <t>player_one</t>
  </si>
  <si>
    <t>player_two</t>
  </si>
  <si>
    <t>server</t>
  </si>
  <si>
    <t>parent</t>
  </si>
  <si>
    <t>object</t>
  </si>
  <si>
    <t>graph_object</t>
  </si>
  <si>
    <t>offset</t>
  </si>
  <si>
    <t>style</t>
  </si>
  <si>
    <t>НС</t>
  </si>
  <si>
    <t>С</t>
  </si>
  <si>
    <t>field</t>
  </si>
  <si>
    <t>l</t>
  </si>
  <si>
    <t>ui</t>
  </si>
  <si>
    <t>enemy_field</t>
  </si>
  <si>
    <t>own_field</t>
  </si>
  <si>
    <t>ships</t>
  </si>
  <si>
    <t>game_going</t>
  </si>
  <si>
    <t>game_window</t>
  </si>
  <si>
    <t>CS</t>
  </si>
  <si>
    <t>NOO</t>
  </si>
  <si>
    <t>NOA</t>
  </si>
  <si>
    <t>SI</t>
  </si>
  <si>
    <t>OSavg</t>
  </si>
  <si>
    <t>OCavg</t>
  </si>
  <si>
    <t>NPavg</t>
  </si>
  <si>
    <t>Количество методов</t>
  </si>
  <si>
    <t>Количество параметров</t>
  </si>
  <si>
    <t>NSS</t>
  </si>
  <si>
    <t>NKC</t>
  </si>
  <si>
    <t>NSUB</t>
  </si>
  <si>
    <t>Количество сообщений</t>
  </si>
  <si>
    <t>Весовой коэффициент операций</t>
  </si>
  <si>
    <t>Вызовы API</t>
  </si>
  <si>
    <t>Присваивания</t>
  </si>
  <si>
    <t>Арифметические операции</t>
  </si>
  <si>
    <t>Сообщения с параметрами</t>
  </si>
  <si>
    <t>Вложенные выражения</t>
  </si>
  <si>
    <t>Параметры</t>
  </si>
  <si>
    <t>Простые вызовы</t>
  </si>
  <si>
    <t>Временные переменные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</si>
</sst>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justify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9"/>
  <sheetViews>
    <sheetView tabSelected="1" zoomScale="85" zoomScaleNormal="85" workbookViewId="0"/>
  </sheetViews>
  <sheetFormatPr defaultRowHeight="14.4" x14ac:dyDescent="0.3"/>
  <cols>
    <col min="1" max="1" width="26.33203125" customWidth="1"/>
  </cols>
  <sheetData>
    <row r="1" spans="1:9" x14ac:dyDescent="0.3"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</row>
    <row r="2" spans="1:9" x14ac:dyDescent="0.3">
      <c r="A2" s="2" t="s">
        <v>0</v>
      </c>
      <c r="B2">
        <v>2</v>
      </c>
      <c r="C2">
        <v>0</v>
      </c>
      <c r="D2">
        <v>0</v>
      </c>
      <c r="E2">
        <v>0</v>
      </c>
      <c r="F2">
        <f>B2</f>
        <v>2</v>
      </c>
      <c r="G2">
        <v>1</v>
      </c>
      <c r="H2">
        <v>0</v>
      </c>
      <c r="I2">
        <f>MAX(0, G2-H2)</f>
        <v>1</v>
      </c>
    </row>
    <row r="3" spans="1:9" x14ac:dyDescent="0.3">
      <c r="A3" s="3" t="s">
        <v>1</v>
      </c>
      <c r="B3">
        <v>5</v>
      </c>
      <c r="C3">
        <f>1+C4</f>
        <v>1</v>
      </c>
      <c r="D3">
        <v>0</v>
      </c>
      <c r="E3">
        <v>2</v>
      </c>
      <c r="F3">
        <f>B3 +2 + 2+2+4+4+4</f>
        <v>23</v>
      </c>
      <c r="G3">
        <v>6</v>
      </c>
      <c r="H3">
        <v>2</v>
      </c>
      <c r="I3">
        <f t="shared" ref="I3:I25" si="0">MAX(0, G3-H3)</f>
        <v>4</v>
      </c>
    </row>
    <row r="4" spans="1:9" x14ac:dyDescent="0.3">
      <c r="A4" s="2" t="s">
        <v>2</v>
      </c>
      <c r="B4">
        <v>6</v>
      </c>
      <c r="C4">
        <v>0</v>
      </c>
      <c r="D4">
        <v>2</v>
      </c>
      <c r="E4">
        <v>3</v>
      </c>
      <c r="F4">
        <f>B4+ 2+2+4+4+4</f>
        <v>22</v>
      </c>
      <c r="G4">
        <v>0</v>
      </c>
      <c r="H4">
        <v>6</v>
      </c>
      <c r="I4">
        <f t="shared" si="0"/>
        <v>0</v>
      </c>
    </row>
    <row r="5" spans="1:9" x14ac:dyDescent="0.3">
      <c r="A5" s="2" t="s">
        <v>3</v>
      </c>
      <c r="B5">
        <v>7</v>
      </c>
      <c r="C5">
        <v>0</v>
      </c>
      <c r="D5">
        <v>0</v>
      </c>
      <c r="E5">
        <v>3</v>
      </c>
      <c r="F5">
        <f>B5+2+4+4+4</f>
        <v>21</v>
      </c>
      <c r="G5">
        <v>0</v>
      </c>
      <c r="H5">
        <v>21</v>
      </c>
      <c r="I5">
        <f t="shared" si="0"/>
        <v>0</v>
      </c>
    </row>
    <row r="6" spans="1:9" x14ac:dyDescent="0.3">
      <c r="A6" s="2" t="s">
        <v>4</v>
      </c>
      <c r="B6">
        <v>7</v>
      </c>
      <c r="C6">
        <v>0</v>
      </c>
      <c r="D6">
        <v>2</v>
      </c>
      <c r="E6">
        <v>3</v>
      </c>
      <c r="F6">
        <f>B6+2+4+4+4</f>
        <v>21</v>
      </c>
      <c r="G6">
        <v>1</v>
      </c>
      <c r="H6">
        <v>0</v>
      </c>
      <c r="I6">
        <f t="shared" si="0"/>
        <v>1</v>
      </c>
    </row>
    <row r="7" spans="1:9" x14ac:dyDescent="0.3">
      <c r="A7" s="2" t="s">
        <v>5</v>
      </c>
      <c r="B7">
        <v>7</v>
      </c>
      <c r="C7">
        <f>1+C6</f>
        <v>1</v>
      </c>
      <c r="D7">
        <v>0</v>
      </c>
      <c r="E7">
        <v>5</v>
      </c>
      <c r="F7">
        <f>B7+2+4+4+4</f>
        <v>21</v>
      </c>
      <c r="G7">
        <v>12</v>
      </c>
      <c r="H7">
        <v>6</v>
      </c>
      <c r="I7">
        <f t="shared" si="0"/>
        <v>6</v>
      </c>
    </row>
    <row r="8" spans="1:9" x14ac:dyDescent="0.3">
      <c r="A8" s="2" t="s">
        <v>6</v>
      </c>
      <c r="B8">
        <v>8</v>
      </c>
      <c r="C8">
        <f>1+C6</f>
        <v>1</v>
      </c>
      <c r="D8">
        <v>0</v>
      </c>
      <c r="E8">
        <v>7</v>
      </c>
      <c r="F8">
        <f>B8+2+4</f>
        <v>14</v>
      </c>
      <c r="G8">
        <v>17</v>
      </c>
      <c r="H8">
        <v>10</v>
      </c>
      <c r="I8">
        <f t="shared" si="0"/>
        <v>7</v>
      </c>
    </row>
    <row r="9" spans="1:9" x14ac:dyDescent="0.3">
      <c r="A9" s="2" t="s">
        <v>7</v>
      </c>
      <c r="B9">
        <v>7</v>
      </c>
      <c r="C9">
        <v>0</v>
      </c>
      <c r="D9">
        <v>2</v>
      </c>
      <c r="E9">
        <v>3</v>
      </c>
      <c r="F9">
        <f t="shared" ref="F3:F25" si="1">B9</f>
        <v>7</v>
      </c>
      <c r="G9">
        <v>1</v>
      </c>
      <c r="H9">
        <v>0</v>
      </c>
      <c r="I9">
        <f t="shared" si="0"/>
        <v>1</v>
      </c>
    </row>
    <row r="10" spans="1:9" x14ac:dyDescent="0.3">
      <c r="A10" s="2" t="s">
        <v>8</v>
      </c>
      <c r="B10">
        <v>8</v>
      </c>
      <c r="C10">
        <f>1+C9</f>
        <v>1</v>
      </c>
      <c r="D10">
        <v>0</v>
      </c>
      <c r="E10">
        <v>5</v>
      </c>
      <c r="F10">
        <f>B10+4+4+4</f>
        <v>20</v>
      </c>
      <c r="G10">
        <v>10</v>
      </c>
      <c r="H10">
        <v>1</v>
      </c>
      <c r="I10">
        <f t="shared" si="0"/>
        <v>9</v>
      </c>
    </row>
    <row r="11" spans="1:9" x14ac:dyDescent="0.3">
      <c r="A11" s="2" t="s">
        <v>9</v>
      </c>
      <c r="B11">
        <v>7</v>
      </c>
      <c r="C11">
        <f>1+C9</f>
        <v>1</v>
      </c>
      <c r="D11">
        <v>0</v>
      </c>
      <c r="E11">
        <v>6</v>
      </c>
      <c r="F11">
        <f>B11+4</f>
        <v>11</v>
      </c>
      <c r="G11">
        <v>15</v>
      </c>
      <c r="H11">
        <v>6</v>
      </c>
      <c r="I11">
        <f>MAX(0, G11-H11)</f>
        <v>9</v>
      </c>
    </row>
    <row r="12" spans="1:9" x14ac:dyDescent="0.3">
      <c r="A12" s="3" t="s">
        <v>10</v>
      </c>
      <c r="B12">
        <v>8</v>
      </c>
      <c r="C12">
        <v>0</v>
      </c>
      <c r="D12">
        <v>0</v>
      </c>
      <c r="E12">
        <v>4</v>
      </c>
      <c r="F12">
        <f>B12+4+4+4</f>
        <v>20</v>
      </c>
      <c r="G12">
        <v>18</v>
      </c>
      <c r="H12">
        <v>15</v>
      </c>
      <c r="I12">
        <f>MAX(0, G12-H12)</f>
        <v>3</v>
      </c>
    </row>
    <row r="13" spans="1:9" x14ac:dyDescent="0.3">
      <c r="A13" s="2" t="s">
        <v>11</v>
      </c>
      <c r="B13">
        <v>5</v>
      </c>
      <c r="C13">
        <v>0</v>
      </c>
      <c r="D13">
        <v>1</v>
      </c>
      <c r="E13">
        <v>3</v>
      </c>
      <c r="F13">
        <f>B13+9</f>
        <v>14</v>
      </c>
      <c r="G13">
        <v>0</v>
      </c>
      <c r="H13">
        <v>0</v>
      </c>
      <c r="I13">
        <f t="shared" si="0"/>
        <v>0</v>
      </c>
    </row>
    <row r="14" spans="1:9" x14ac:dyDescent="0.3">
      <c r="A14" s="2" t="s">
        <v>12</v>
      </c>
      <c r="B14">
        <v>6</v>
      </c>
      <c r="C14">
        <f>1+C13</f>
        <v>1</v>
      </c>
      <c r="D14">
        <v>0</v>
      </c>
      <c r="E14">
        <v>7</v>
      </c>
      <c r="F14">
        <f>B14+11</f>
        <v>17</v>
      </c>
      <c r="G14">
        <v>0</v>
      </c>
      <c r="H14">
        <v>0</v>
      </c>
      <c r="I14">
        <f t="shared" si="0"/>
        <v>0</v>
      </c>
    </row>
    <row r="15" spans="1:9" x14ac:dyDescent="0.3">
      <c r="A15" s="3" t="s">
        <v>13</v>
      </c>
      <c r="B15">
        <v>3</v>
      </c>
      <c r="C15">
        <v>0</v>
      </c>
      <c r="D15">
        <v>0</v>
      </c>
      <c r="E15">
        <v>1</v>
      </c>
      <c r="F15">
        <f>B15+1</f>
        <v>4</v>
      </c>
      <c r="G15">
        <v>0</v>
      </c>
      <c r="H15">
        <v>0</v>
      </c>
      <c r="I15">
        <f t="shared" si="0"/>
        <v>0</v>
      </c>
    </row>
    <row r="16" spans="1:9" x14ac:dyDescent="0.3">
      <c r="A16" s="2" t="s">
        <v>14</v>
      </c>
      <c r="B16">
        <v>0</v>
      </c>
      <c r="C16">
        <v>0</v>
      </c>
      <c r="D16">
        <v>0</v>
      </c>
      <c r="E16">
        <v>1</v>
      </c>
      <c r="F16">
        <f t="shared" si="1"/>
        <v>0</v>
      </c>
      <c r="G16">
        <v>0</v>
      </c>
      <c r="H16">
        <v>0</v>
      </c>
      <c r="I16">
        <f t="shared" si="0"/>
        <v>0</v>
      </c>
    </row>
    <row r="17" spans="1:9" x14ac:dyDescent="0.3">
      <c r="A17" s="2" t="s">
        <v>23</v>
      </c>
      <c r="B17">
        <v>1</v>
      </c>
      <c r="C17">
        <v>0</v>
      </c>
      <c r="D17">
        <v>0</v>
      </c>
      <c r="E17">
        <v>0</v>
      </c>
      <c r="F17">
        <f>B17</f>
        <v>1</v>
      </c>
      <c r="G17">
        <v>0</v>
      </c>
      <c r="H17">
        <v>0</v>
      </c>
      <c r="I17">
        <f t="shared" si="0"/>
        <v>0</v>
      </c>
    </row>
    <row r="18" spans="1:9" x14ac:dyDescent="0.3">
      <c r="A18" s="2" t="s">
        <v>15</v>
      </c>
      <c r="B18">
        <v>7</v>
      </c>
      <c r="C18">
        <v>0</v>
      </c>
      <c r="D18">
        <v>1</v>
      </c>
      <c r="E18">
        <v>5</v>
      </c>
      <c r="F18">
        <f>B18+4</f>
        <v>11</v>
      </c>
      <c r="G18">
        <v>6</v>
      </c>
      <c r="H18">
        <v>7</v>
      </c>
      <c r="I18">
        <f t="shared" si="0"/>
        <v>0</v>
      </c>
    </row>
    <row r="19" spans="1:9" x14ac:dyDescent="0.3">
      <c r="A19" s="2" t="s">
        <v>16</v>
      </c>
      <c r="B19">
        <v>7</v>
      </c>
      <c r="C19">
        <f>1+C18</f>
        <v>1</v>
      </c>
      <c r="D19">
        <v>0</v>
      </c>
      <c r="E19">
        <v>6</v>
      </c>
      <c r="F19">
        <f>B19+5</f>
        <v>12</v>
      </c>
      <c r="G19">
        <v>0</v>
      </c>
      <c r="H19">
        <v>0</v>
      </c>
      <c r="I19">
        <f t="shared" si="0"/>
        <v>0</v>
      </c>
    </row>
    <row r="20" spans="1:9" x14ac:dyDescent="0.3">
      <c r="A20" s="2" t="s">
        <v>17</v>
      </c>
      <c r="B20">
        <v>10</v>
      </c>
      <c r="C20">
        <v>0</v>
      </c>
      <c r="D20">
        <v>0</v>
      </c>
      <c r="E20">
        <v>5</v>
      </c>
      <c r="F20">
        <f>B20+4</f>
        <v>14</v>
      </c>
      <c r="G20">
        <v>28</v>
      </c>
      <c r="H20">
        <v>0</v>
      </c>
      <c r="I20">
        <f t="shared" si="0"/>
        <v>28</v>
      </c>
    </row>
    <row r="21" spans="1:9" x14ac:dyDescent="0.3">
      <c r="A21" s="2" t="s">
        <v>18</v>
      </c>
      <c r="B21">
        <v>7</v>
      </c>
      <c r="C21">
        <v>1</v>
      </c>
      <c r="D21">
        <v>2</v>
      </c>
      <c r="E21">
        <v>6</v>
      </c>
      <c r="F21">
        <f>B21+10+5</f>
        <v>22</v>
      </c>
      <c r="G21">
        <v>11</v>
      </c>
      <c r="H21">
        <v>10</v>
      </c>
      <c r="I21">
        <f t="shared" si="0"/>
        <v>1</v>
      </c>
    </row>
    <row r="22" spans="1:9" x14ac:dyDescent="0.3">
      <c r="A22" s="3" t="s">
        <v>19</v>
      </c>
      <c r="B22">
        <v>10</v>
      </c>
      <c r="C22">
        <f>1+C21</f>
        <v>2</v>
      </c>
      <c r="D22">
        <v>0</v>
      </c>
      <c r="E22">
        <v>7</v>
      </c>
      <c r="F22">
        <f>B22+10+5</f>
        <v>25</v>
      </c>
      <c r="G22">
        <v>0</v>
      </c>
      <c r="H22">
        <v>3</v>
      </c>
      <c r="I22">
        <f t="shared" si="0"/>
        <v>0</v>
      </c>
    </row>
    <row r="23" spans="1:9" x14ac:dyDescent="0.3">
      <c r="A23" s="2" t="s">
        <v>20</v>
      </c>
      <c r="B23">
        <v>8</v>
      </c>
      <c r="C23">
        <f>1+C21</f>
        <v>2</v>
      </c>
      <c r="D23">
        <v>0</v>
      </c>
      <c r="E23">
        <v>7</v>
      </c>
      <c r="F23">
        <f>B23+10+5</f>
        <v>23</v>
      </c>
      <c r="G23">
        <v>0</v>
      </c>
      <c r="H23">
        <v>1</v>
      </c>
      <c r="I23">
        <f t="shared" si="0"/>
        <v>0</v>
      </c>
    </row>
    <row r="24" spans="1:9" x14ac:dyDescent="0.3">
      <c r="A24" s="3" t="s">
        <v>21</v>
      </c>
      <c r="B24">
        <v>8</v>
      </c>
      <c r="C24">
        <f>1+C4</f>
        <v>1</v>
      </c>
      <c r="D24">
        <v>0</v>
      </c>
      <c r="E24">
        <v>10</v>
      </c>
      <c r="F24">
        <f>B24+26</f>
        <v>34</v>
      </c>
      <c r="G24">
        <v>17</v>
      </c>
      <c r="H24">
        <v>7</v>
      </c>
      <c r="I24">
        <f t="shared" si="0"/>
        <v>10</v>
      </c>
    </row>
    <row r="25" spans="1:9" x14ac:dyDescent="0.3">
      <c r="A25" s="2" t="s">
        <v>22</v>
      </c>
      <c r="B25">
        <v>9</v>
      </c>
      <c r="C25">
        <f>1</f>
        <v>1</v>
      </c>
      <c r="D25">
        <v>0</v>
      </c>
      <c r="E25">
        <v>8</v>
      </c>
      <c r="F25">
        <f>B25+17+25</f>
        <v>51</v>
      </c>
      <c r="G25">
        <v>3</v>
      </c>
      <c r="H25">
        <v>33</v>
      </c>
      <c r="I25">
        <f t="shared" si="0"/>
        <v>0</v>
      </c>
    </row>
    <row r="26" spans="1:9" x14ac:dyDescent="0.3">
      <c r="B26" s="1">
        <f>SUM(B2:B25)</f>
        <v>153</v>
      </c>
      <c r="C26" s="1">
        <f>MAX(C2:C25)</f>
        <v>2</v>
      </c>
      <c r="D26" s="1">
        <f>SUM(D2:D25)</f>
        <v>10</v>
      </c>
      <c r="E26" s="1">
        <f>SUM(E2:E25)</f>
        <v>107</v>
      </c>
      <c r="F26" s="1">
        <f>SUM(F2:F25)</f>
        <v>410</v>
      </c>
      <c r="I26" s="1">
        <f>SUM(I2:I25)</f>
        <v>80</v>
      </c>
    </row>
    <row r="30" spans="1:9" x14ac:dyDescent="0.3">
      <c r="B30" t="s">
        <v>37</v>
      </c>
      <c r="C30" t="s">
        <v>38</v>
      </c>
      <c r="D30" t="s">
        <v>39</v>
      </c>
      <c r="E30" t="s">
        <v>40</v>
      </c>
      <c r="F30" t="s">
        <v>41</v>
      </c>
      <c r="G30" t="s">
        <v>42</v>
      </c>
    </row>
    <row r="31" spans="1:9" x14ac:dyDescent="0.3">
      <c r="A31" t="s">
        <v>32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9" x14ac:dyDescent="0.3">
      <c r="A32" t="s">
        <v>33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9" x14ac:dyDescent="0.3">
      <c r="A33" t="s">
        <v>34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</row>
    <row r="34" spans="1:9" x14ac:dyDescent="0.3">
      <c r="A34" t="s">
        <v>35</v>
      </c>
      <c r="B34">
        <v>1</v>
      </c>
      <c r="C34">
        <v>1</v>
      </c>
      <c r="D34">
        <v>0</v>
      </c>
      <c r="E34">
        <v>0</v>
      </c>
      <c r="F34">
        <v>0</v>
      </c>
      <c r="G34">
        <v>0</v>
      </c>
    </row>
    <row r="35" spans="1:9" x14ac:dyDescent="0.3">
      <c r="A35" t="s">
        <v>36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7" spans="1:9" x14ac:dyDescent="0.3">
      <c r="B37" t="s">
        <v>44</v>
      </c>
      <c r="E37" t="s">
        <v>72</v>
      </c>
      <c r="F37" t="s">
        <v>73</v>
      </c>
      <c r="G37" t="s">
        <v>74</v>
      </c>
      <c r="H37" t="s">
        <v>37</v>
      </c>
      <c r="I37" t="s">
        <v>75</v>
      </c>
    </row>
    <row r="38" spans="1:9" x14ac:dyDescent="0.3">
      <c r="A38" t="s">
        <v>43</v>
      </c>
      <c r="B38">
        <v>1</v>
      </c>
      <c r="D38">
        <v>1</v>
      </c>
      <c r="E38">
        <v>1</v>
      </c>
      <c r="F38">
        <v>0</v>
      </c>
      <c r="G38">
        <v>0</v>
      </c>
      <c r="H38">
        <v>0</v>
      </c>
      <c r="I38">
        <v>1</v>
      </c>
    </row>
    <row r="39" spans="1:9" x14ac:dyDescent="0.3">
      <c r="A39" t="s">
        <v>45</v>
      </c>
      <c r="B39">
        <v>1</v>
      </c>
      <c r="D39">
        <v>2</v>
      </c>
      <c r="E39" s="2">
        <v>1</v>
      </c>
      <c r="F39" s="2">
        <v>1</v>
      </c>
      <c r="G39" s="2">
        <v>0</v>
      </c>
      <c r="H39" s="2">
        <v>0</v>
      </c>
      <c r="I39" s="2">
        <v>0</v>
      </c>
    </row>
    <row r="40" spans="1:9" x14ac:dyDescent="0.3">
      <c r="A40" t="s">
        <v>46</v>
      </c>
      <c r="B40">
        <v>1</v>
      </c>
      <c r="D40">
        <v>3</v>
      </c>
      <c r="E40" s="2">
        <v>1</v>
      </c>
      <c r="F40" s="2">
        <v>1</v>
      </c>
      <c r="G40" s="2">
        <v>1</v>
      </c>
      <c r="H40" s="2">
        <v>1</v>
      </c>
      <c r="I40" s="2">
        <v>0</v>
      </c>
    </row>
    <row r="41" spans="1:9" x14ac:dyDescent="0.3">
      <c r="A41" t="s">
        <v>47</v>
      </c>
      <c r="B41">
        <v>1</v>
      </c>
      <c r="D41">
        <v>4</v>
      </c>
      <c r="E41" s="2">
        <v>1</v>
      </c>
      <c r="F41" s="2">
        <v>1</v>
      </c>
      <c r="G41" s="2">
        <v>1</v>
      </c>
      <c r="H41" s="2">
        <v>1</v>
      </c>
      <c r="I41" s="2">
        <v>0</v>
      </c>
    </row>
    <row r="42" spans="1:9" x14ac:dyDescent="0.3">
      <c r="D42">
        <v>5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">
      <c r="B43" t="s">
        <v>44</v>
      </c>
      <c r="D43">
        <v>6</v>
      </c>
      <c r="E43">
        <v>0</v>
      </c>
      <c r="F43">
        <v>0</v>
      </c>
      <c r="G43">
        <v>0</v>
      </c>
      <c r="H43">
        <v>0</v>
      </c>
      <c r="I43">
        <v>1</v>
      </c>
    </row>
    <row r="44" spans="1:9" x14ac:dyDescent="0.3">
      <c r="A44" t="s">
        <v>5</v>
      </c>
      <c r="B44">
        <v>1</v>
      </c>
      <c r="D44">
        <v>7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">
      <c r="A45" t="s">
        <v>48</v>
      </c>
      <c r="B45">
        <v>0</v>
      </c>
      <c r="D45">
        <v>8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">
      <c r="A46" t="s">
        <v>49</v>
      </c>
      <c r="B46">
        <v>1</v>
      </c>
    </row>
    <row r="47" spans="1:9" x14ac:dyDescent="0.3">
      <c r="A47" t="s">
        <v>50</v>
      </c>
      <c r="B47">
        <v>1</v>
      </c>
      <c r="H47" t="s">
        <v>68</v>
      </c>
      <c r="I47" t="s">
        <v>69</v>
      </c>
    </row>
    <row r="48" spans="1:9" x14ac:dyDescent="0.3">
      <c r="A48" t="s">
        <v>34</v>
      </c>
      <c r="B48">
        <v>0</v>
      </c>
      <c r="H48">
        <v>3</v>
      </c>
      <c r="I48">
        <v>4</v>
      </c>
    </row>
    <row r="49" spans="1:9" x14ac:dyDescent="0.3">
      <c r="A49" t="s">
        <v>35</v>
      </c>
      <c r="B49">
        <v>0</v>
      </c>
      <c r="H49">
        <v>4</v>
      </c>
      <c r="I49">
        <v>2</v>
      </c>
    </row>
    <row r="50" spans="1:9" x14ac:dyDescent="0.3">
      <c r="A50" t="s">
        <v>47</v>
      </c>
      <c r="B50">
        <v>1</v>
      </c>
      <c r="H50">
        <v>4</v>
      </c>
      <c r="I50">
        <v>1</v>
      </c>
    </row>
    <row r="51" spans="1:9" x14ac:dyDescent="0.3">
      <c r="H51">
        <v>4</v>
      </c>
      <c r="I51">
        <v>0</v>
      </c>
    </row>
    <row r="52" spans="1:9" x14ac:dyDescent="0.3">
      <c r="B52" t="s">
        <v>44</v>
      </c>
      <c r="C52" t="s">
        <v>51</v>
      </c>
      <c r="H52">
        <v>2</v>
      </c>
    </row>
    <row r="53" spans="1:9" x14ac:dyDescent="0.3">
      <c r="A53">
        <v>1</v>
      </c>
      <c r="B53">
        <v>1</v>
      </c>
      <c r="C53">
        <v>0</v>
      </c>
      <c r="E53">
        <v>17</v>
      </c>
    </row>
    <row r="54" spans="1:9" x14ac:dyDescent="0.3">
      <c r="A54">
        <v>2</v>
      </c>
      <c r="B54">
        <v>1</v>
      </c>
      <c r="C54">
        <v>0</v>
      </c>
    </row>
    <row r="55" spans="1:9" x14ac:dyDescent="0.3">
      <c r="A55">
        <v>3</v>
      </c>
      <c r="B55">
        <v>0</v>
      </c>
      <c r="C55">
        <v>1</v>
      </c>
    </row>
    <row r="56" spans="1:9" x14ac:dyDescent="0.3">
      <c r="A56">
        <v>4</v>
      </c>
      <c r="B56">
        <v>1</v>
      </c>
      <c r="C56">
        <v>0</v>
      </c>
    </row>
    <row r="57" spans="1:9" x14ac:dyDescent="0.3">
      <c r="A57">
        <v>5</v>
      </c>
      <c r="B57">
        <v>1</v>
      </c>
      <c r="C57">
        <v>0</v>
      </c>
    </row>
    <row r="58" spans="1:9" x14ac:dyDescent="0.3">
      <c r="A58">
        <v>6</v>
      </c>
      <c r="B58">
        <v>0</v>
      </c>
      <c r="C58">
        <v>0</v>
      </c>
    </row>
    <row r="59" spans="1:9" x14ac:dyDescent="0.3">
      <c r="A59">
        <v>7</v>
      </c>
      <c r="B59">
        <v>0</v>
      </c>
      <c r="C59">
        <v>0</v>
      </c>
    </row>
    <row r="60" spans="1:9" x14ac:dyDescent="0.3">
      <c r="A60">
        <v>8</v>
      </c>
      <c r="B60">
        <v>0</v>
      </c>
      <c r="C60">
        <v>0</v>
      </c>
    </row>
    <row r="62" spans="1:9" x14ac:dyDescent="0.3">
      <c r="B62" t="s">
        <v>44</v>
      </c>
    </row>
    <row r="63" spans="1:9" x14ac:dyDescent="0.3">
      <c r="A63">
        <v>1</v>
      </c>
      <c r="B63">
        <v>0</v>
      </c>
    </row>
    <row r="64" spans="1:9" x14ac:dyDescent="0.3">
      <c r="A64">
        <v>2</v>
      </c>
      <c r="B64">
        <v>0</v>
      </c>
    </row>
    <row r="65" spans="1:11" x14ac:dyDescent="0.3">
      <c r="A65">
        <v>3</v>
      </c>
      <c r="B65">
        <v>1</v>
      </c>
    </row>
    <row r="66" spans="1:11" x14ac:dyDescent="0.3">
      <c r="A66">
        <v>4</v>
      </c>
      <c r="B66">
        <v>1</v>
      </c>
    </row>
    <row r="67" spans="1:11" x14ac:dyDescent="0.3">
      <c r="A67">
        <v>5</v>
      </c>
      <c r="B67">
        <v>0</v>
      </c>
    </row>
    <row r="68" spans="1:11" x14ac:dyDescent="0.3">
      <c r="A68">
        <v>6</v>
      </c>
      <c r="B68">
        <v>0</v>
      </c>
    </row>
    <row r="69" spans="1:11" x14ac:dyDescent="0.3">
      <c r="A69">
        <v>7</v>
      </c>
      <c r="B69">
        <v>0</v>
      </c>
    </row>
    <row r="71" spans="1:11" x14ac:dyDescent="0.3">
      <c r="B71" t="s">
        <v>52</v>
      </c>
      <c r="C71" t="s">
        <v>53</v>
      </c>
      <c r="D71" t="s">
        <v>54</v>
      </c>
      <c r="E71" t="s">
        <v>55</v>
      </c>
      <c r="F71" t="s">
        <v>56</v>
      </c>
      <c r="G71" t="s">
        <v>57</v>
      </c>
      <c r="H71" t="s">
        <v>58</v>
      </c>
      <c r="I71" t="s">
        <v>59</v>
      </c>
      <c r="J71" t="s">
        <v>60</v>
      </c>
      <c r="K71" t="s">
        <v>61</v>
      </c>
    </row>
    <row r="72" spans="1:11" x14ac:dyDescent="0.3">
      <c r="A72">
        <v>1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">
      <c r="A73">
        <v>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1</v>
      </c>
    </row>
    <row r="74" spans="1:11" x14ac:dyDescent="0.3">
      <c r="A74">
        <v>3</v>
      </c>
      <c r="B74">
        <v>0</v>
      </c>
      <c r="C74">
        <v>0</v>
      </c>
      <c r="D74">
        <v>0</v>
      </c>
      <c r="E74">
        <v>0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</row>
    <row r="75" spans="1:11" x14ac:dyDescent="0.3">
      <c r="A75">
        <v>4</v>
      </c>
      <c r="B75">
        <v>1</v>
      </c>
      <c r="C75">
        <v>1</v>
      </c>
      <c r="D75">
        <v>0</v>
      </c>
      <c r="E75">
        <v>0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</row>
    <row r="76" spans="1:11" x14ac:dyDescent="0.3">
      <c r="A76">
        <v>5</v>
      </c>
      <c r="B76">
        <v>0</v>
      </c>
      <c r="C76">
        <v>1</v>
      </c>
      <c r="D76">
        <v>1</v>
      </c>
      <c r="E76">
        <v>1</v>
      </c>
      <c r="F76">
        <v>0</v>
      </c>
      <c r="G76">
        <v>1</v>
      </c>
      <c r="H76">
        <v>0</v>
      </c>
      <c r="I76">
        <v>1</v>
      </c>
      <c r="J76">
        <v>1</v>
      </c>
      <c r="K76">
        <v>1</v>
      </c>
    </row>
    <row r="77" spans="1:11" x14ac:dyDescent="0.3">
      <c r="A77">
        <v>6</v>
      </c>
      <c r="B77">
        <v>0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</row>
    <row r="78" spans="1:11" x14ac:dyDescent="0.3">
      <c r="A78">
        <v>7</v>
      </c>
      <c r="B78">
        <v>1</v>
      </c>
      <c r="C78">
        <v>1</v>
      </c>
      <c r="D78">
        <v>1</v>
      </c>
      <c r="E78">
        <v>1</v>
      </c>
      <c r="F78">
        <v>1</v>
      </c>
      <c r="G78">
        <v>0</v>
      </c>
      <c r="H78">
        <v>1</v>
      </c>
      <c r="I78">
        <v>0</v>
      </c>
      <c r="J78">
        <v>1</v>
      </c>
      <c r="K78">
        <v>1</v>
      </c>
    </row>
    <row r="79" spans="1:11" x14ac:dyDescent="0.3">
      <c r="A79">
        <v>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3">
      <c r="A80">
        <v>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2" spans="1:6" x14ac:dyDescent="0.3">
      <c r="B82" t="s">
        <v>63</v>
      </c>
      <c r="C82" t="s">
        <v>64</v>
      </c>
      <c r="D82" t="s">
        <v>65</v>
      </c>
      <c r="E82" t="s">
        <v>66</v>
      </c>
      <c r="F82" t="s">
        <v>67</v>
      </c>
    </row>
    <row r="83" spans="1:6" x14ac:dyDescent="0.3">
      <c r="A83">
        <v>1</v>
      </c>
      <c r="B83">
        <v>0</v>
      </c>
      <c r="C83">
        <v>0</v>
      </c>
      <c r="D83">
        <v>1</v>
      </c>
      <c r="E83">
        <v>1</v>
      </c>
      <c r="F83">
        <v>0</v>
      </c>
    </row>
    <row r="84" spans="1:6" x14ac:dyDescent="0.3">
      <c r="A84">
        <v>2</v>
      </c>
      <c r="B84">
        <v>1</v>
      </c>
      <c r="C84">
        <v>1</v>
      </c>
      <c r="D84">
        <v>0</v>
      </c>
      <c r="E84">
        <v>1</v>
      </c>
      <c r="F84">
        <v>1</v>
      </c>
    </row>
    <row r="85" spans="1:6" x14ac:dyDescent="0.3">
      <c r="A85">
        <v>3</v>
      </c>
      <c r="B85">
        <v>1</v>
      </c>
      <c r="C85">
        <v>0</v>
      </c>
      <c r="D85">
        <v>1</v>
      </c>
      <c r="E85">
        <v>0</v>
      </c>
      <c r="F85">
        <v>0</v>
      </c>
    </row>
    <row r="86" spans="1:6" x14ac:dyDescent="0.3">
      <c r="A86">
        <v>4</v>
      </c>
      <c r="B86">
        <v>1</v>
      </c>
      <c r="C86">
        <v>0</v>
      </c>
      <c r="D86">
        <v>1</v>
      </c>
      <c r="E86">
        <v>0</v>
      </c>
      <c r="F86">
        <v>0</v>
      </c>
    </row>
    <row r="87" spans="1:6" x14ac:dyDescent="0.3">
      <c r="A87">
        <v>5</v>
      </c>
      <c r="B87">
        <v>0</v>
      </c>
      <c r="C87">
        <v>1</v>
      </c>
      <c r="D87">
        <v>0</v>
      </c>
      <c r="E87">
        <v>0</v>
      </c>
      <c r="F87">
        <v>0</v>
      </c>
    </row>
    <row r="88" spans="1:6" x14ac:dyDescent="0.3">
      <c r="A88">
        <v>6</v>
      </c>
      <c r="B88">
        <v>0</v>
      </c>
      <c r="C88">
        <v>0</v>
      </c>
      <c r="D88">
        <v>0</v>
      </c>
      <c r="E88">
        <v>1</v>
      </c>
      <c r="F88">
        <v>0</v>
      </c>
    </row>
    <row r="91" spans="1:6" x14ac:dyDescent="0.3">
      <c r="B91" t="s">
        <v>68</v>
      </c>
      <c r="C91" t="s">
        <v>69</v>
      </c>
    </row>
    <row r="92" spans="1:6" x14ac:dyDescent="0.3">
      <c r="B92">
        <v>1</v>
      </c>
      <c r="C92">
        <v>4</v>
      </c>
    </row>
    <row r="93" spans="1:6" x14ac:dyDescent="0.3">
      <c r="B93">
        <v>0</v>
      </c>
      <c r="C93">
        <v>4</v>
      </c>
    </row>
    <row r="94" spans="1:6" x14ac:dyDescent="0.3">
      <c r="B94">
        <v>2</v>
      </c>
      <c r="C94">
        <v>1</v>
      </c>
    </row>
    <row r="95" spans="1:6" x14ac:dyDescent="0.3">
      <c r="B95">
        <v>2</v>
      </c>
    </row>
    <row r="96" spans="1:6" x14ac:dyDescent="0.3">
      <c r="B96">
        <v>1</v>
      </c>
    </row>
    <row r="98" spans="2:10" x14ac:dyDescent="0.3">
      <c r="C98" t="s">
        <v>70</v>
      </c>
      <c r="D98" t="s">
        <v>67</v>
      </c>
      <c r="G98" t="s">
        <v>76</v>
      </c>
      <c r="H98" t="s">
        <v>72</v>
      </c>
      <c r="I98" t="s">
        <v>77</v>
      </c>
      <c r="J98" t="s">
        <v>62</v>
      </c>
    </row>
    <row r="99" spans="2:10" x14ac:dyDescent="0.3">
      <c r="B99">
        <v>1</v>
      </c>
      <c r="C99">
        <v>0</v>
      </c>
      <c r="D99">
        <v>1</v>
      </c>
      <c r="F99">
        <v>1</v>
      </c>
      <c r="G99">
        <v>0</v>
      </c>
      <c r="H99">
        <v>1</v>
      </c>
      <c r="I99">
        <v>0</v>
      </c>
      <c r="J99">
        <v>0</v>
      </c>
    </row>
    <row r="100" spans="2:10" x14ac:dyDescent="0.3">
      <c r="B100">
        <v>2</v>
      </c>
      <c r="C100">
        <v>1</v>
      </c>
      <c r="D100">
        <v>0</v>
      </c>
      <c r="F100">
        <v>2</v>
      </c>
      <c r="G100">
        <v>1</v>
      </c>
      <c r="H100">
        <v>1</v>
      </c>
      <c r="I100">
        <v>1</v>
      </c>
      <c r="J100">
        <v>1</v>
      </c>
    </row>
    <row r="101" spans="2:10" x14ac:dyDescent="0.3">
      <c r="B101">
        <v>3</v>
      </c>
      <c r="C101">
        <v>1</v>
      </c>
      <c r="D101">
        <v>0</v>
      </c>
      <c r="F101">
        <v>3</v>
      </c>
      <c r="G101">
        <v>1</v>
      </c>
      <c r="H101">
        <v>1</v>
      </c>
      <c r="I101">
        <v>1</v>
      </c>
      <c r="J101">
        <v>1</v>
      </c>
    </row>
    <row r="102" spans="2:10" x14ac:dyDescent="0.3">
      <c r="B102">
        <v>4</v>
      </c>
      <c r="C102">
        <v>1</v>
      </c>
      <c r="D102">
        <v>1</v>
      </c>
      <c r="F102">
        <v>4</v>
      </c>
      <c r="G102">
        <v>0</v>
      </c>
      <c r="H102">
        <v>1</v>
      </c>
      <c r="I102">
        <v>0</v>
      </c>
      <c r="J102">
        <v>1</v>
      </c>
    </row>
    <row r="103" spans="2:10" x14ac:dyDescent="0.3">
      <c r="B103">
        <v>5</v>
      </c>
      <c r="C103">
        <v>1</v>
      </c>
      <c r="D103">
        <v>0</v>
      </c>
      <c r="F103">
        <v>5</v>
      </c>
      <c r="G103">
        <v>0</v>
      </c>
      <c r="H103">
        <v>1</v>
      </c>
      <c r="I103">
        <v>0</v>
      </c>
      <c r="J103">
        <v>1</v>
      </c>
    </row>
    <row r="104" spans="2:10" x14ac:dyDescent="0.3">
      <c r="B104">
        <v>6</v>
      </c>
      <c r="C104">
        <v>0</v>
      </c>
      <c r="D104">
        <v>1</v>
      </c>
      <c r="F104">
        <v>6</v>
      </c>
      <c r="G104">
        <v>0</v>
      </c>
      <c r="H104">
        <v>0</v>
      </c>
      <c r="I104">
        <v>0</v>
      </c>
      <c r="J104">
        <v>1</v>
      </c>
    </row>
    <row r="105" spans="2:10" x14ac:dyDescent="0.3">
      <c r="B105">
        <v>7</v>
      </c>
      <c r="C105">
        <v>0</v>
      </c>
      <c r="D105">
        <v>1</v>
      </c>
      <c r="F105">
        <v>7</v>
      </c>
      <c r="G105">
        <v>0</v>
      </c>
      <c r="H105">
        <v>1</v>
      </c>
      <c r="I105">
        <v>0</v>
      </c>
      <c r="J105">
        <v>0</v>
      </c>
    </row>
    <row r="106" spans="2:10" x14ac:dyDescent="0.3">
      <c r="F106">
        <v>8</v>
      </c>
      <c r="G106">
        <v>0</v>
      </c>
      <c r="H106">
        <v>1</v>
      </c>
      <c r="I106">
        <v>0</v>
      </c>
      <c r="J106">
        <v>0</v>
      </c>
    </row>
    <row r="107" spans="2:10" x14ac:dyDescent="0.3">
      <c r="B107" t="s">
        <v>68</v>
      </c>
      <c r="C107" t="s">
        <v>69</v>
      </c>
      <c r="F107">
        <v>9</v>
      </c>
      <c r="G107">
        <v>1</v>
      </c>
      <c r="H107">
        <v>1</v>
      </c>
      <c r="I107">
        <v>1</v>
      </c>
      <c r="J107">
        <v>1</v>
      </c>
    </row>
    <row r="108" spans="2:10" x14ac:dyDescent="0.3">
      <c r="B108">
        <v>3</v>
      </c>
      <c r="C108">
        <v>3</v>
      </c>
    </row>
    <row r="109" spans="2:10" x14ac:dyDescent="0.3">
      <c r="B109">
        <v>2</v>
      </c>
      <c r="C109">
        <v>3</v>
      </c>
      <c r="G109" t="s">
        <v>68</v>
      </c>
      <c r="H109" t="s">
        <v>69</v>
      </c>
    </row>
    <row r="110" spans="2:10" x14ac:dyDescent="0.3">
      <c r="B110">
        <v>2</v>
      </c>
      <c r="C110">
        <v>2</v>
      </c>
      <c r="G110">
        <v>1</v>
      </c>
      <c r="H110">
        <v>7</v>
      </c>
    </row>
    <row r="111" spans="2:10" x14ac:dyDescent="0.3">
      <c r="B111">
        <v>2</v>
      </c>
      <c r="C111">
        <v>1</v>
      </c>
      <c r="G111">
        <v>0</v>
      </c>
      <c r="H111">
        <v>7</v>
      </c>
    </row>
    <row r="112" spans="2:10" x14ac:dyDescent="0.3">
      <c r="B112">
        <v>2</v>
      </c>
      <c r="C112">
        <v>0</v>
      </c>
      <c r="G112">
        <v>0</v>
      </c>
      <c r="H112">
        <v>6</v>
      </c>
    </row>
    <row r="113" spans="2:8" x14ac:dyDescent="0.3">
      <c r="B113">
        <v>0</v>
      </c>
      <c r="C113">
        <v>1</v>
      </c>
      <c r="G113">
        <v>0</v>
      </c>
      <c r="H113">
        <v>5</v>
      </c>
    </row>
    <row r="114" spans="2:8" x14ac:dyDescent="0.3">
      <c r="G114">
        <v>0</v>
      </c>
      <c r="H114">
        <v>4</v>
      </c>
    </row>
    <row r="115" spans="2:8" x14ac:dyDescent="0.3">
      <c r="C115" t="s">
        <v>71</v>
      </c>
      <c r="G115">
        <v>2</v>
      </c>
      <c r="H115">
        <v>1</v>
      </c>
    </row>
    <row r="116" spans="2:8" x14ac:dyDescent="0.3">
      <c r="B116">
        <v>1</v>
      </c>
      <c r="C116">
        <v>0</v>
      </c>
      <c r="H116">
        <v>2</v>
      </c>
    </row>
    <row r="117" spans="2:8" x14ac:dyDescent="0.3">
      <c r="B117">
        <v>2</v>
      </c>
      <c r="C117">
        <v>1</v>
      </c>
      <c r="H117">
        <v>1</v>
      </c>
    </row>
    <row r="118" spans="2:8" x14ac:dyDescent="0.3">
      <c r="B118">
        <v>3</v>
      </c>
      <c r="C118">
        <v>1</v>
      </c>
    </row>
    <row r="119" spans="2:8" x14ac:dyDescent="0.3">
      <c r="B119">
        <v>4</v>
      </c>
      <c r="C119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45859-AF45-4111-9171-9405B42FE22E}">
  <dimension ref="A1:P87"/>
  <sheetViews>
    <sheetView topLeftCell="A40" zoomScale="70" zoomScaleNormal="70" workbookViewId="0">
      <selection activeCell="E55" sqref="E55"/>
    </sheetView>
  </sheetViews>
  <sheetFormatPr defaultRowHeight="14.4" x14ac:dyDescent="0.3"/>
  <cols>
    <col min="1" max="1" width="25.77734375" customWidth="1"/>
    <col min="2" max="2" width="13.44140625" customWidth="1"/>
    <col min="3" max="3" width="13.77734375" customWidth="1"/>
    <col min="4" max="4" width="26.21875" customWidth="1"/>
    <col min="5" max="5" width="26.6640625" customWidth="1"/>
    <col min="6" max="6" width="23.44140625" customWidth="1"/>
    <col min="7" max="7" width="16.6640625" customWidth="1"/>
    <col min="8" max="8" width="21.33203125" customWidth="1"/>
    <col min="9" max="9" width="29.88671875" customWidth="1"/>
    <col min="11" max="11" width="22.5546875" customWidth="1"/>
    <col min="12" max="12" width="19.77734375" customWidth="1"/>
  </cols>
  <sheetData>
    <row r="1" spans="1:16" x14ac:dyDescent="0.3">
      <c r="B1" s="1" t="s">
        <v>78</v>
      </c>
      <c r="C1" s="1" t="s">
        <v>79</v>
      </c>
      <c r="D1" s="1" t="s">
        <v>80</v>
      </c>
      <c r="E1" s="2" t="s">
        <v>25</v>
      </c>
      <c r="F1" s="1" t="s">
        <v>81</v>
      </c>
      <c r="G1" s="2" t="s">
        <v>90</v>
      </c>
      <c r="H1" s="1" t="s">
        <v>82</v>
      </c>
      <c r="I1" s="2" t="s">
        <v>91</v>
      </c>
      <c r="J1" s="1" t="s">
        <v>83</v>
      </c>
      <c r="K1" s="2" t="s">
        <v>86</v>
      </c>
      <c r="L1" s="2" t="s">
        <v>85</v>
      </c>
      <c r="M1" s="1" t="s">
        <v>84</v>
      </c>
      <c r="N1" s="1" t="s">
        <v>87</v>
      </c>
      <c r="O1" s="1" t="s">
        <v>88</v>
      </c>
      <c r="P1" s="1" t="s">
        <v>89</v>
      </c>
    </row>
    <row r="2" spans="1:16" x14ac:dyDescent="0.3">
      <c r="A2" s="2" t="s">
        <v>0</v>
      </c>
      <c r="B2">
        <f>0</f>
        <v>0</v>
      </c>
      <c r="C2">
        <v>0</v>
      </c>
      <c r="D2">
        <v>0</v>
      </c>
      <c r="E2">
        <v>0</v>
      </c>
      <c r="F2">
        <f>(C2 * E2) / 24</f>
        <v>0</v>
      </c>
      <c r="G2">
        <v>0</v>
      </c>
      <c r="H2">
        <f>G2/L2</f>
        <v>0</v>
      </c>
      <c r="I2">
        <f>J37</f>
        <v>0.5</v>
      </c>
      <c r="J2">
        <f>I2/L2</f>
        <v>0.25</v>
      </c>
      <c r="K2">
        <v>3</v>
      </c>
      <c r="L2">
        <v>2</v>
      </c>
      <c r="M2">
        <f>K2/L2</f>
        <v>1.5</v>
      </c>
    </row>
    <row r="3" spans="1:16" x14ac:dyDescent="0.3">
      <c r="A3" s="3" t="s">
        <v>1</v>
      </c>
      <c r="B3">
        <f>B4+6</f>
        <v>6</v>
      </c>
      <c r="C3">
        <v>3</v>
      </c>
      <c r="D3">
        <v>0</v>
      </c>
      <c r="E3">
        <f>1+E4</f>
        <v>1</v>
      </c>
      <c r="F3">
        <f t="shared" ref="F3:F25" si="0">(C3 * E3) / 24</f>
        <v>0.125</v>
      </c>
      <c r="G3">
        <v>5</v>
      </c>
      <c r="H3">
        <f t="shared" ref="H3:H25" si="1">G3/L3</f>
        <v>1</v>
      </c>
      <c r="I3">
        <f t="shared" ref="I3:I25" si="2">J38</f>
        <v>14.3</v>
      </c>
      <c r="J3">
        <f t="shared" ref="J3:J25" si="3">I3/L3</f>
        <v>2.8600000000000003</v>
      </c>
      <c r="K3">
        <v>5</v>
      </c>
      <c r="L3">
        <v>5</v>
      </c>
      <c r="M3">
        <f t="shared" ref="M3:M25" si="4">K3/L3</f>
        <v>1</v>
      </c>
    </row>
    <row r="4" spans="1:16" x14ac:dyDescent="0.3">
      <c r="A4" s="2" t="s">
        <v>2</v>
      </c>
      <c r="B4">
        <v>0</v>
      </c>
      <c r="C4">
        <v>0</v>
      </c>
      <c r="D4">
        <v>0</v>
      </c>
      <c r="E4">
        <v>0</v>
      </c>
      <c r="F4">
        <f t="shared" si="0"/>
        <v>0</v>
      </c>
      <c r="G4">
        <v>3</v>
      </c>
      <c r="H4">
        <f t="shared" si="1"/>
        <v>0.5</v>
      </c>
      <c r="I4">
        <f t="shared" si="2"/>
        <v>0</v>
      </c>
      <c r="J4">
        <f t="shared" si="3"/>
        <v>0</v>
      </c>
      <c r="K4">
        <v>5</v>
      </c>
      <c r="L4">
        <v>6</v>
      </c>
      <c r="M4">
        <f t="shared" si="4"/>
        <v>0.83333333333333337</v>
      </c>
    </row>
    <row r="5" spans="1:16" x14ac:dyDescent="0.3">
      <c r="A5" s="2" t="s">
        <v>3</v>
      </c>
      <c r="B5">
        <v>1</v>
      </c>
      <c r="C5">
        <v>0</v>
      </c>
      <c r="D5">
        <v>0</v>
      </c>
      <c r="E5">
        <v>0</v>
      </c>
      <c r="F5">
        <f t="shared" si="0"/>
        <v>0</v>
      </c>
      <c r="G5">
        <v>5</v>
      </c>
      <c r="H5">
        <f t="shared" si="1"/>
        <v>0.7142857142857143</v>
      </c>
      <c r="I5">
        <f t="shared" si="2"/>
        <v>0</v>
      </c>
      <c r="J5">
        <f t="shared" si="3"/>
        <v>0</v>
      </c>
      <c r="K5">
        <v>6</v>
      </c>
      <c r="L5">
        <v>7</v>
      </c>
      <c r="M5">
        <f t="shared" si="4"/>
        <v>0.8571428571428571</v>
      </c>
    </row>
    <row r="6" spans="1:16" x14ac:dyDescent="0.3">
      <c r="A6" s="2" t="s">
        <v>4</v>
      </c>
      <c r="B6">
        <v>1</v>
      </c>
      <c r="C6">
        <v>0</v>
      </c>
      <c r="D6">
        <v>0</v>
      </c>
      <c r="E6">
        <v>0</v>
      </c>
      <c r="F6">
        <f t="shared" si="0"/>
        <v>0</v>
      </c>
      <c r="G6">
        <v>0</v>
      </c>
      <c r="H6">
        <f t="shared" si="1"/>
        <v>0</v>
      </c>
      <c r="I6">
        <f t="shared" si="2"/>
        <v>0</v>
      </c>
      <c r="J6">
        <f t="shared" si="3"/>
        <v>0</v>
      </c>
      <c r="K6">
        <v>6</v>
      </c>
      <c r="L6">
        <v>7</v>
      </c>
      <c r="M6">
        <f t="shared" si="4"/>
        <v>0.8571428571428571</v>
      </c>
    </row>
    <row r="7" spans="1:16" x14ac:dyDescent="0.3">
      <c r="A7" s="2" t="s">
        <v>5</v>
      </c>
      <c r="B7">
        <f>B6+1</f>
        <v>2</v>
      </c>
      <c r="C7">
        <v>5</v>
      </c>
      <c r="D7">
        <v>0</v>
      </c>
      <c r="E7">
        <f>1+E6</f>
        <v>1</v>
      </c>
      <c r="F7">
        <f t="shared" si="0"/>
        <v>0.20833333333333334</v>
      </c>
      <c r="G7">
        <v>5</v>
      </c>
      <c r="H7">
        <f t="shared" si="1"/>
        <v>0.7142857142857143</v>
      </c>
      <c r="I7">
        <f t="shared" si="2"/>
        <v>0</v>
      </c>
      <c r="J7">
        <f t="shared" si="3"/>
        <v>0</v>
      </c>
      <c r="K7">
        <v>7</v>
      </c>
      <c r="L7">
        <v>7</v>
      </c>
      <c r="M7">
        <f t="shared" si="4"/>
        <v>1</v>
      </c>
    </row>
    <row r="8" spans="1:16" x14ac:dyDescent="0.3">
      <c r="A8" s="2" t="s">
        <v>6</v>
      </c>
      <c r="B8">
        <f>B6+3</f>
        <v>4</v>
      </c>
      <c r="C8">
        <v>6</v>
      </c>
      <c r="D8">
        <v>1</v>
      </c>
      <c r="E8">
        <f>1+E6</f>
        <v>1</v>
      </c>
      <c r="F8">
        <f t="shared" si="0"/>
        <v>0.25</v>
      </c>
      <c r="G8">
        <v>9</v>
      </c>
      <c r="H8">
        <f t="shared" si="1"/>
        <v>1.125</v>
      </c>
      <c r="I8">
        <f t="shared" si="2"/>
        <v>0</v>
      </c>
      <c r="J8">
        <f t="shared" si="3"/>
        <v>0</v>
      </c>
      <c r="K8">
        <v>8</v>
      </c>
      <c r="L8">
        <v>8</v>
      </c>
      <c r="M8">
        <f t="shared" si="4"/>
        <v>1</v>
      </c>
    </row>
    <row r="9" spans="1:16" x14ac:dyDescent="0.3">
      <c r="A9" s="2" t="s">
        <v>7</v>
      </c>
      <c r="B9">
        <v>1</v>
      </c>
      <c r="C9">
        <v>0</v>
      </c>
      <c r="D9">
        <v>0</v>
      </c>
      <c r="E9">
        <v>0</v>
      </c>
      <c r="F9">
        <f t="shared" si="0"/>
        <v>0</v>
      </c>
      <c r="G9">
        <v>0</v>
      </c>
      <c r="H9">
        <f t="shared" si="1"/>
        <v>0</v>
      </c>
      <c r="I9">
        <f t="shared" si="2"/>
        <v>0</v>
      </c>
      <c r="J9">
        <f t="shared" si="3"/>
        <v>0</v>
      </c>
      <c r="K9">
        <v>6</v>
      </c>
      <c r="L9">
        <v>7</v>
      </c>
      <c r="M9">
        <f t="shared" si="4"/>
        <v>0.8571428571428571</v>
      </c>
    </row>
    <row r="10" spans="1:16" x14ac:dyDescent="0.3">
      <c r="A10" s="2" t="s">
        <v>8</v>
      </c>
      <c r="B10">
        <f>B9</f>
        <v>1</v>
      </c>
      <c r="C10">
        <v>5</v>
      </c>
      <c r="D10">
        <v>0</v>
      </c>
      <c r="E10">
        <f>1+E9</f>
        <v>1</v>
      </c>
      <c r="F10">
        <f t="shared" si="0"/>
        <v>0.20833333333333334</v>
      </c>
      <c r="G10">
        <v>5</v>
      </c>
      <c r="H10">
        <f t="shared" si="1"/>
        <v>0.625</v>
      </c>
      <c r="I10">
        <f t="shared" si="2"/>
        <v>0</v>
      </c>
      <c r="J10">
        <f t="shared" si="3"/>
        <v>0</v>
      </c>
      <c r="K10">
        <v>6</v>
      </c>
      <c r="L10">
        <v>8</v>
      </c>
      <c r="M10">
        <f t="shared" si="4"/>
        <v>0.75</v>
      </c>
    </row>
    <row r="11" spans="1:16" x14ac:dyDescent="0.3">
      <c r="A11" s="2" t="s">
        <v>9</v>
      </c>
      <c r="B11">
        <f>B9+3</f>
        <v>4</v>
      </c>
      <c r="C11">
        <v>6</v>
      </c>
      <c r="D11">
        <v>1</v>
      </c>
      <c r="E11">
        <f>1+E9</f>
        <v>1</v>
      </c>
      <c r="F11">
        <f t="shared" si="0"/>
        <v>0.25</v>
      </c>
      <c r="G11">
        <v>12</v>
      </c>
      <c r="H11">
        <f t="shared" si="1"/>
        <v>1.7142857142857142</v>
      </c>
      <c r="I11">
        <f t="shared" si="2"/>
        <v>0</v>
      </c>
      <c r="J11">
        <f t="shared" si="3"/>
        <v>0</v>
      </c>
      <c r="K11">
        <v>7</v>
      </c>
      <c r="L11">
        <v>7</v>
      </c>
      <c r="M11">
        <f t="shared" si="4"/>
        <v>1</v>
      </c>
    </row>
    <row r="12" spans="1:16" x14ac:dyDescent="0.3">
      <c r="A12" s="3" t="s">
        <v>10</v>
      </c>
      <c r="B12">
        <f>11</f>
        <v>11</v>
      </c>
      <c r="C12">
        <v>0</v>
      </c>
      <c r="D12">
        <v>0</v>
      </c>
      <c r="E12">
        <v>0</v>
      </c>
      <c r="F12">
        <f t="shared" si="0"/>
        <v>0</v>
      </c>
      <c r="G12">
        <v>33</v>
      </c>
      <c r="H12">
        <f t="shared" si="1"/>
        <v>4.125</v>
      </c>
      <c r="I12">
        <f t="shared" si="2"/>
        <v>0</v>
      </c>
      <c r="J12">
        <f t="shared" si="3"/>
        <v>0</v>
      </c>
      <c r="K12">
        <v>10</v>
      </c>
      <c r="L12">
        <v>8</v>
      </c>
      <c r="M12">
        <f t="shared" si="4"/>
        <v>1.25</v>
      </c>
    </row>
    <row r="13" spans="1:16" x14ac:dyDescent="0.3">
      <c r="A13" s="2" t="s">
        <v>11</v>
      </c>
      <c r="B13">
        <v>5</v>
      </c>
      <c r="C13">
        <v>0</v>
      </c>
      <c r="D13">
        <v>0</v>
      </c>
      <c r="E13">
        <v>0</v>
      </c>
      <c r="F13">
        <f t="shared" si="0"/>
        <v>0</v>
      </c>
      <c r="G13">
        <v>0</v>
      </c>
      <c r="H13">
        <f t="shared" si="1"/>
        <v>0</v>
      </c>
      <c r="I13">
        <f t="shared" si="2"/>
        <v>0</v>
      </c>
      <c r="J13">
        <f t="shared" si="3"/>
        <v>0</v>
      </c>
      <c r="K13">
        <v>4</v>
      </c>
      <c r="L13">
        <v>5</v>
      </c>
      <c r="M13">
        <f t="shared" si="4"/>
        <v>0.8</v>
      </c>
    </row>
    <row r="14" spans="1:16" x14ac:dyDescent="0.3">
      <c r="A14" s="2" t="s">
        <v>12</v>
      </c>
      <c r="B14">
        <f>B13+1</f>
        <v>6</v>
      </c>
      <c r="C14">
        <v>5</v>
      </c>
      <c r="D14">
        <v>1</v>
      </c>
      <c r="E14">
        <f>1+E13</f>
        <v>1</v>
      </c>
      <c r="F14">
        <f t="shared" si="0"/>
        <v>0.20833333333333334</v>
      </c>
      <c r="G14">
        <v>7</v>
      </c>
      <c r="H14">
        <f t="shared" si="1"/>
        <v>1.1666666666666667</v>
      </c>
      <c r="I14">
        <f t="shared" si="2"/>
        <v>0</v>
      </c>
      <c r="J14">
        <f t="shared" si="3"/>
        <v>0</v>
      </c>
      <c r="K14">
        <v>5</v>
      </c>
      <c r="L14">
        <v>6</v>
      </c>
      <c r="M14">
        <f t="shared" si="4"/>
        <v>0.83333333333333337</v>
      </c>
    </row>
    <row r="15" spans="1:16" x14ac:dyDescent="0.3">
      <c r="A15" s="3" t="s">
        <v>13</v>
      </c>
      <c r="B15">
        <v>0</v>
      </c>
      <c r="C15">
        <v>0</v>
      </c>
      <c r="D15">
        <v>0</v>
      </c>
      <c r="E15">
        <v>0</v>
      </c>
      <c r="F15">
        <f t="shared" si="0"/>
        <v>0</v>
      </c>
      <c r="G15">
        <v>0</v>
      </c>
      <c r="H15">
        <f t="shared" si="1"/>
        <v>0</v>
      </c>
      <c r="I15">
        <f t="shared" si="2"/>
        <v>0</v>
      </c>
      <c r="J15">
        <f t="shared" si="3"/>
        <v>0</v>
      </c>
      <c r="K15">
        <v>1</v>
      </c>
      <c r="L15">
        <v>3</v>
      </c>
      <c r="M15">
        <f t="shared" si="4"/>
        <v>0.33333333333333331</v>
      </c>
    </row>
    <row r="16" spans="1:16" x14ac:dyDescent="0.3">
      <c r="A16" s="2" t="s">
        <v>14</v>
      </c>
      <c r="B16">
        <v>0</v>
      </c>
      <c r="C16">
        <v>0</v>
      </c>
      <c r="D16">
        <v>0</v>
      </c>
      <c r="E16">
        <v>0</v>
      </c>
      <c r="F16">
        <f t="shared" si="0"/>
        <v>0</v>
      </c>
      <c r="G16">
        <v>0</v>
      </c>
      <c r="H16" t="e">
        <f t="shared" si="1"/>
        <v>#DIV/0!</v>
      </c>
      <c r="I16">
        <f t="shared" si="2"/>
        <v>0</v>
      </c>
      <c r="J16" t="e">
        <f t="shared" si="3"/>
        <v>#DIV/0!</v>
      </c>
      <c r="K16">
        <v>0</v>
      </c>
      <c r="L16">
        <v>0</v>
      </c>
      <c r="M16" t="e">
        <f t="shared" si="4"/>
        <v>#DIV/0!</v>
      </c>
    </row>
    <row r="17" spans="1:16" x14ac:dyDescent="0.3">
      <c r="A17" s="2" t="s">
        <v>23</v>
      </c>
      <c r="B17">
        <v>0</v>
      </c>
      <c r="C17">
        <v>0</v>
      </c>
      <c r="D17">
        <v>0</v>
      </c>
      <c r="E17">
        <v>0</v>
      </c>
      <c r="F17">
        <f t="shared" si="0"/>
        <v>0</v>
      </c>
      <c r="G17">
        <v>0</v>
      </c>
      <c r="H17">
        <f t="shared" si="1"/>
        <v>0</v>
      </c>
      <c r="I17">
        <f t="shared" si="2"/>
        <v>0</v>
      </c>
      <c r="J17">
        <f t="shared" si="3"/>
        <v>0</v>
      </c>
      <c r="K17">
        <v>4</v>
      </c>
      <c r="L17">
        <v>1</v>
      </c>
      <c r="M17">
        <f t="shared" si="4"/>
        <v>4</v>
      </c>
    </row>
    <row r="18" spans="1:16" x14ac:dyDescent="0.3">
      <c r="A18" s="2" t="s">
        <v>15</v>
      </c>
      <c r="B18">
        <v>6</v>
      </c>
      <c r="C18">
        <v>0</v>
      </c>
      <c r="D18">
        <v>0</v>
      </c>
      <c r="E18">
        <v>0</v>
      </c>
      <c r="F18">
        <f t="shared" si="0"/>
        <v>0</v>
      </c>
      <c r="G18">
        <v>1</v>
      </c>
      <c r="H18">
        <f t="shared" si="1"/>
        <v>0.14285714285714285</v>
      </c>
      <c r="I18">
        <f t="shared" si="2"/>
        <v>0</v>
      </c>
      <c r="J18">
        <f t="shared" si="3"/>
        <v>0</v>
      </c>
      <c r="K18">
        <v>5</v>
      </c>
      <c r="L18">
        <v>7</v>
      </c>
      <c r="M18">
        <f t="shared" si="4"/>
        <v>0.7142857142857143</v>
      </c>
    </row>
    <row r="19" spans="1:16" x14ac:dyDescent="0.3">
      <c r="A19" s="2" t="s">
        <v>16</v>
      </c>
      <c r="B19">
        <f>B18+1</f>
        <v>7</v>
      </c>
      <c r="C19">
        <v>1</v>
      </c>
      <c r="D19">
        <v>0</v>
      </c>
      <c r="E19">
        <f>1+E18</f>
        <v>1</v>
      </c>
      <c r="F19">
        <f t="shared" si="0"/>
        <v>4.1666666666666664E-2</v>
      </c>
      <c r="G19">
        <v>1</v>
      </c>
      <c r="H19">
        <f t="shared" si="1"/>
        <v>0.14285714285714285</v>
      </c>
      <c r="I19">
        <f t="shared" si="2"/>
        <v>0</v>
      </c>
      <c r="J19">
        <f t="shared" si="3"/>
        <v>0</v>
      </c>
      <c r="K19">
        <v>4</v>
      </c>
      <c r="L19">
        <v>7</v>
      </c>
      <c r="M19">
        <f t="shared" si="4"/>
        <v>0.5714285714285714</v>
      </c>
    </row>
    <row r="20" spans="1:16" x14ac:dyDescent="0.3">
      <c r="A20" s="2" t="s">
        <v>17</v>
      </c>
      <c r="B20">
        <v>9</v>
      </c>
      <c r="C20">
        <v>0</v>
      </c>
      <c r="D20">
        <v>0</v>
      </c>
      <c r="E20">
        <v>0</v>
      </c>
      <c r="F20">
        <f t="shared" si="0"/>
        <v>0</v>
      </c>
      <c r="G20">
        <v>0</v>
      </c>
      <c r="H20">
        <f t="shared" si="1"/>
        <v>0</v>
      </c>
      <c r="I20">
        <f t="shared" si="2"/>
        <v>0</v>
      </c>
      <c r="J20">
        <f t="shared" si="3"/>
        <v>0</v>
      </c>
      <c r="K20">
        <v>7</v>
      </c>
      <c r="L20">
        <v>10</v>
      </c>
      <c r="M20">
        <f t="shared" si="4"/>
        <v>0.7</v>
      </c>
    </row>
    <row r="21" spans="1:16" x14ac:dyDescent="0.3">
      <c r="A21" s="2" t="s">
        <v>18</v>
      </c>
      <c r="B21">
        <v>4</v>
      </c>
      <c r="C21">
        <v>0</v>
      </c>
      <c r="D21">
        <v>6</v>
      </c>
      <c r="E21">
        <v>1</v>
      </c>
      <c r="F21">
        <f t="shared" si="0"/>
        <v>0</v>
      </c>
      <c r="G21">
        <v>11</v>
      </c>
      <c r="H21">
        <f t="shared" si="1"/>
        <v>1.5714285714285714</v>
      </c>
      <c r="I21">
        <f t="shared" si="2"/>
        <v>0</v>
      </c>
      <c r="J21">
        <f t="shared" si="3"/>
        <v>0</v>
      </c>
      <c r="K21">
        <v>6</v>
      </c>
      <c r="L21">
        <v>7</v>
      </c>
      <c r="M21">
        <f t="shared" si="4"/>
        <v>0.8571428571428571</v>
      </c>
    </row>
    <row r="22" spans="1:16" x14ac:dyDescent="0.3">
      <c r="A22" s="3" t="s">
        <v>19</v>
      </c>
      <c r="B22">
        <f>B21+4</f>
        <v>8</v>
      </c>
      <c r="C22">
        <v>3</v>
      </c>
      <c r="D22">
        <v>0</v>
      </c>
      <c r="E22">
        <f>1+E21</f>
        <v>2</v>
      </c>
      <c r="F22">
        <f t="shared" si="0"/>
        <v>0.25</v>
      </c>
      <c r="G22">
        <v>8</v>
      </c>
      <c r="H22">
        <f t="shared" si="1"/>
        <v>0.8</v>
      </c>
      <c r="I22">
        <f t="shared" si="2"/>
        <v>0</v>
      </c>
      <c r="J22">
        <f t="shared" si="3"/>
        <v>0</v>
      </c>
      <c r="K22">
        <v>5</v>
      </c>
      <c r="L22">
        <v>10</v>
      </c>
      <c r="M22">
        <f t="shared" si="4"/>
        <v>0.5</v>
      </c>
    </row>
    <row r="23" spans="1:16" x14ac:dyDescent="0.3">
      <c r="A23" s="2" t="s">
        <v>20</v>
      </c>
      <c r="B23">
        <f>B21+2</f>
        <v>6</v>
      </c>
      <c r="C23">
        <v>1</v>
      </c>
      <c r="D23">
        <v>0</v>
      </c>
      <c r="E23">
        <f>1+E21</f>
        <v>2</v>
      </c>
      <c r="F23">
        <f t="shared" si="0"/>
        <v>8.3333333333333329E-2</v>
      </c>
      <c r="G23">
        <v>1</v>
      </c>
      <c r="H23">
        <f t="shared" si="1"/>
        <v>0.125</v>
      </c>
      <c r="I23">
        <f t="shared" si="2"/>
        <v>0</v>
      </c>
      <c r="J23">
        <f t="shared" si="3"/>
        <v>0</v>
      </c>
      <c r="K23">
        <v>4</v>
      </c>
      <c r="L23">
        <v>8</v>
      </c>
      <c r="M23">
        <f t="shared" si="4"/>
        <v>0.5</v>
      </c>
    </row>
    <row r="24" spans="1:16" x14ac:dyDescent="0.3">
      <c r="A24" s="3" t="s">
        <v>21</v>
      </c>
      <c r="B24">
        <f>B4+8</f>
        <v>8</v>
      </c>
      <c r="C24">
        <v>5</v>
      </c>
      <c r="D24">
        <v>1</v>
      </c>
      <c r="E24">
        <f>1+E4</f>
        <v>1</v>
      </c>
      <c r="F24">
        <f t="shared" si="0"/>
        <v>0.20833333333333334</v>
      </c>
      <c r="G24">
        <v>17</v>
      </c>
      <c r="H24">
        <f t="shared" si="1"/>
        <v>2.125</v>
      </c>
      <c r="I24">
        <f t="shared" si="2"/>
        <v>0</v>
      </c>
      <c r="J24">
        <f t="shared" si="3"/>
        <v>0</v>
      </c>
      <c r="K24">
        <v>6</v>
      </c>
      <c r="L24">
        <v>8</v>
      </c>
      <c r="M24">
        <f t="shared" si="4"/>
        <v>0.75</v>
      </c>
    </row>
    <row r="25" spans="1:16" x14ac:dyDescent="0.3">
      <c r="A25" s="2" t="s">
        <v>22</v>
      </c>
      <c r="B25">
        <v>11</v>
      </c>
      <c r="C25">
        <v>1</v>
      </c>
      <c r="D25">
        <v>5</v>
      </c>
      <c r="E25">
        <f>1</f>
        <v>1</v>
      </c>
      <c r="F25">
        <f t="shared" si="0"/>
        <v>4.1666666666666664E-2</v>
      </c>
      <c r="G25">
        <v>25</v>
      </c>
      <c r="H25">
        <f t="shared" si="1"/>
        <v>2.7777777777777777</v>
      </c>
      <c r="I25">
        <f t="shared" si="2"/>
        <v>0</v>
      </c>
      <c r="J25">
        <f t="shared" si="3"/>
        <v>0</v>
      </c>
      <c r="K25">
        <v>2</v>
      </c>
      <c r="L25">
        <v>9</v>
      </c>
      <c r="M25">
        <f t="shared" si="4"/>
        <v>0.22222222222222221</v>
      </c>
    </row>
    <row r="26" spans="1:16" x14ac:dyDescent="0.3">
      <c r="E26" s="1"/>
      <c r="J26" s="1">
        <v>228</v>
      </c>
      <c r="N26">
        <v>1</v>
      </c>
      <c r="O26">
        <f>8/24</f>
        <v>0.33333333333333331</v>
      </c>
      <c r="P26">
        <v>4</v>
      </c>
    </row>
    <row r="36" spans="1:10" x14ac:dyDescent="0.3">
      <c r="B36" t="s">
        <v>92</v>
      </c>
      <c r="C36" t="s">
        <v>93</v>
      </c>
      <c r="D36" t="s">
        <v>94</v>
      </c>
      <c r="E36" t="s">
        <v>95</v>
      </c>
      <c r="F36" t="s">
        <v>96</v>
      </c>
      <c r="G36" t="s">
        <v>97</v>
      </c>
      <c r="H36" t="s">
        <v>98</v>
      </c>
      <c r="I36" t="s">
        <v>99</v>
      </c>
    </row>
    <row r="37" spans="1:10" x14ac:dyDescent="0.3">
      <c r="A37" s="2" t="s">
        <v>0</v>
      </c>
      <c r="C37">
        <v>1</v>
      </c>
      <c r="J37">
        <f>5 *B37 +0.5 *C37+2*D37+3*E37+0.5*F37+0.3*G37+7*H37+0.5*I37+G37</f>
        <v>0.5</v>
      </c>
    </row>
    <row r="38" spans="1:10" x14ac:dyDescent="0.3">
      <c r="A38" s="3" t="s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J38">
        <f t="shared" ref="J38:J60" si="5">5 *B38 +0.5 *C38+2*D38+3*E38+0.5*F38+0.3*G38+7*H38+0.5*I38+G38</f>
        <v>14.3</v>
      </c>
    </row>
    <row r="39" spans="1:10" x14ac:dyDescent="0.3">
      <c r="A39" s="2" t="s">
        <v>2</v>
      </c>
      <c r="J39">
        <f t="shared" si="5"/>
        <v>0</v>
      </c>
    </row>
    <row r="40" spans="1:10" x14ac:dyDescent="0.3">
      <c r="A40" s="2" t="s">
        <v>3</v>
      </c>
      <c r="J40">
        <f t="shared" si="5"/>
        <v>0</v>
      </c>
    </row>
    <row r="41" spans="1:10" x14ac:dyDescent="0.3">
      <c r="A41" s="2" t="s">
        <v>4</v>
      </c>
      <c r="J41">
        <f t="shared" si="5"/>
        <v>0</v>
      </c>
    </row>
    <row r="42" spans="1:10" x14ac:dyDescent="0.3">
      <c r="A42" s="2" t="s">
        <v>5</v>
      </c>
      <c r="J42">
        <f t="shared" si="5"/>
        <v>0</v>
      </c>
    </row>
    <row r="43" spans="1:10" x14ac:dyDescent="0.3">
      <c r="A43" s="2" t="s">
        <v>6</v>
      </c>
      <c r="J43">
        <f t="shared" si="5"/>
        <v>0</v>
      </c>
    </row>
    <row r="44" spans="1:10" x14ac:dyDescent="0.3">
      <c r="A44" s="2" t="s">
        <v>7</v>
      </c>
      <c r="J44">
        <f t="shared" si="5"/>
        <v>0</v>
      </c>
    </row>
    <row r="45" spans="1:10" x14ac:dyDescent="0.3">
      <c r="A45" s="2" t="s">
        <v>8</v>
      </c>
      <c r="J45">
        <f t="shared" si="5"/>
        <v>0</v>
      </c>
    </row>
    <row r="46" spans="1:10" x14ac:dyDescent="0.3">
      <c r="A46" s="2" t="s">
        <v>9</v>
      </c>
      <c r="J46">
        <f t="shared" si="5"/>
        <v>0</v>
      </c>
    </row>
    <row r="47" spans="1:10" x14ac:dyDescent="0.3">
      <c r="A47" s="3" t="s">
        <v>10</v>
      </c>
      <c r="J47">
        <f t="shared" si="5"/>
        <v>0</v>
      </c>
    </row>
    <row r="48" spans="1:10" x14ac:dyDescent="0.3">
      <c r="A48" s="2" t="s">
        <v>11</v>
      </c>
      <c r="J48">
        <f t="shared" si="5"/>
        <v>0</v>
      </c>
    </row>
    <row r="49" spans="1:11" x14ac:dyDescent="0.3">
      <c r="A49" s="2" t="s">
        <v>12</v>
      </c>
      <c r="J49">
        <f t="shared" si="5"/>
        <v>0</v>
      </c>
    </row>
    <row r="50" spans="1:11" x14ac:dyDescent="0.3">
      <c r="A50" s="3" t="s">
        <v>13</v>
      </c>
      <c r="J50">
        <f t="shared" si="5"/>
        <v>0</v>
      </c>
    </row>
    <row r="51" spans="1:11" x14ac:dyDescent="0.3">
      <c r="A51" s="2" t="s">
        <v>14</v>
      </c>
      <c r="J51">
        <f t="shared" si="5"/>
        <v>0</v>
      </c>
    </row>
    <row r="52" spans="1:11" x14ac:dyDescent="0.3">
      <c r="A52" s="2" t="s">
        <v>23</v>
      </c>
      <c r="J52">
        <f t="shared" si="5"/>
        <v>0</v>
      </c>
    </row>
    <row r="53" spans="1:11" x14ac:dyDescent="0.3">
      <c r="A53" s="2" t="s">
        <v>15</v>
      </c>
      <c r="J53">
        <f t="shared" si="5"/>
        <v>0</v>
      </c>
    </row>
    <row r="54" spans="1:11" x14ac:dyDescent="0.3">
      <c r="A54" s="2" t="s">
        <v>16</v>
      </c>
      <c r="J54">
        <f t="shared" si="5"/>
        <v>0</v>
      </c>
    </row>
    <row r="55" spans="1:11" x14ac:dyDescent="0.3">
      <c r="A55" s="2" t="s">
        <v>17</v>
      </c>
      <c r="J55">
        <f t="shared" si="5"/>
        <v>0</v>
      </c>
    </row>
    <row r="56" spans="1:11" x14ac:dyDescent="0.3">
      <c r="A56" s="2" t="s">
        <v>18</v>
      </c>
      <c r="J56">
        <f t="shared" si="5"/>
        <v>0</v>
      </c>
    </row>
    <row r="57" spans="1:11" x14ac:dyDescent="0.3">
      <c r="A57" s="3" t="s">
        <v>19</v>
      </c>
      <c r="J57">
        <f t="shared" si="5"/>
        <v>0</v>
      </c>
    </row>
    <row r="58" spans="1:11" x14ac:dyDescent="0.3">
      <c r="A58" s="2" t="s">
        <v>20</v>
      </c>
      <c r="J58">
        <f t="shared" si="5"/>
        <v>0</v>
      </c>
    </row>
    <row r="59" spans="1:11" x14ac:dyDescent="0.3">
      <c r="A59" s="3" t="s">
        <v>21</v>
      </c>
      <c r="J59">
        <f t="shared" si="5"/>
        <v>0</v>
      </c>
    </row>
    <row r="60" spans="1:11" x14ac:dyDescent="0.3">
      <c r="A60" s="2" t="s">
        <v>22</v>
      </c>
      <c r="J60">
        <f t="shared" si="5"/>
        <v>0</v>
      </c>
    </row>
    <row r="62" spans="1:11" x14ac:dyDescent="0.3">
      <c r="B62" s="1" t="s">
        <v>78</v>
      </c>
      <c r="C62" s="1" t="s">
        <v>79</v>
      </c>
      <c r="D62" s="1" t="s">
        <v>80</v>
      </c>
      <c r="E62" s="1" t="s">
        <v>81</v>
      </c>
      <c r="F62" s="1" t="s">
        <v>82</v>
      </c>
      <c r="G62" s="1" t="s">
        <v>83</v>
      </c>
      <c r="H62" s="1" t="s">
        <v>84</v>
      </c>
      <c r="I62" s="1" t="s">
        <v>87</v>
      </c>
      <c r="J62" s="1" t="s">
        <v>88</v>
      </c>
      <c r="K62" s="1" t="s">
        <v>89</v>
      </c>
    </row>
    <row r="63" spans="1:11" x14ac:dyDescent="0.3">
      <c r="A63" s="2" t="s">
        <v>0</v>
      </c>
      <c r="B63">
        <v>0</v>
      </c>
      <c r="C63">
        <v>0</v>
      </c>
      <c r="D63">
        <v>0</v>
      </c>
      <c r="E63">
        <v>0</v>
      </c>
      <c r="F63">
        <v>0</v>
      </c>
      <c r="H63">
        <v>1.5</v>
      </c>
    </row>
    <row r="64" spans="1:11" x14ac:dyDescent="0.3">
      <c r="A64" s="3" t="s">
        <v>1</v>
      </c>
      <c r="B64">
        <v>6</v>
      </c>
      <c r="C64">
        <v>3</v>
      </c>
      <c r="D64">
        <v>0</v>
      </c>
      <c r="E64">
        <v>0.125</v>
      </c>
      <c r="F64">
        <v>1</v>
      </c>
      <c r="H64">
        <v>1</v>
      </c>
    </row>
    <row r="65" spans="1:8" x14ac:dyDescent="0.3">
      <c r="A65" s="2" t="s">
        <v>2</v>
      </c>
      <c r="B65">
        <v>0</v>
      </c>
      <c r="C65">
        <v>0</v>
      </c>
      <c r="D65">
        <v>0</v>
      </c>
      <c r="E65">
        <v>0</v>
      </c>
      <c r="F65">
        <v>0.5</v>
      </c>
      <c r="H65">
        <v>0.83333333333333337</v>
      </c>
    </row>
    <row r="66" spans="1:8" x14ac:dyDescent="0.3">
      <c r="A66" s="2" t="s">
        <v>3</v>
      </c>
      <c r="B66">
        <v>1</v>
      </c>
      <c r="C66">
        <v>0</v>
      </c>
      <c r="D66">
        <v>0</v>
      </c>
      <c r="E66">
        <v>0</v>
      </c>
      <c r="F66">
        <v>0.7142857142857143</v>
      </c>
      <c r="H66">
        <v>0.8571428571428571</v>
      </c>
    </row>
    <row r="67" spans="1:8" x14ac:dyDescent="0.3">
      <c r="A67" s="2" t="s">
        <v>4</v>
      </c>
      <c r="B67">
        <v>1</v>
      </c>
      <c r="C67">
        <v>0</v>
      </c>
      <c r="D67">
        <v>0</v>
      </c>
      <c r="E67">
        <v>0</v>
      </c>
      <c r="F67">
        <v>0</v>
      </c>
      <c r="H67">
        <v>0.8571428571428571</v>
      </c>
    </row>
    <row r="68" spans="1:8" x14ac:dyDescent="0.3">
      <c r="A68" s="2" t="s">
        <v>5</v>
      </c>
      <c r="B68">
        <v>2</v>
      </c>
      <c r="C68">
        <v>5</v>
      </c>
      <c r="D68">
        <v>0</v>
      </c>
      <c r="E68">
        <v>0.20833333333333334</v>
      </c>
      <c r="F68">
        <v>0.7142857142857143</v>
      </c>
      <c r="H68">
        <v>1</v>
      </c>
    </row>
    <row r="69" spans="1:8" x14ac:dyDescent="0.3">
      <c r="A69" s="2" t="s">
        <v>6</v>
      </c>
      <c r="B69">
        <v>4</v>
      </c>
      <c r="C69">
        <v>6</v>
      </c>
      <c r="D69">
        <v>1</v>
      </c>
      <c r="E69">
        <v>0.25</v>
      </c>
      <c r="F69">
        <v>1.125</v>
      </c>
      <c r="H69">
        <v>1</v>
      </c>
    </row>
    <row r="70" spans="1:8" x14ac:dyDescent="0.3">
      <c r="A70" s="2" t="s">
        <v>7</v>
      </c>
      <c r="B70">
        <v>1</v>
      </c>
      <c r="C70">
        <v>0</v>
      </c>
      <c r="D70">
        <v>0</v>
      </c>
      <c r="E70">
        <v>0</v>
      </c>
      <c r="F70">
        <v>0</v>
      </c>
      <c r="H70">
        <v>0.8571428571428571</v>
      </c>
    </row>
    <row r="71" spans="1:8" x14ac:dyDescent="0.3">
      <c r="A71" s="2" t="s">
        <v>8</v>
      </c>
      <c r="B71">
        <v>1</v>
      </c>
      <c r="C71">
        <v>5</v>
      </c>
      <c r="D71">
        <v>0</v>
      </c>
      <c r="E71">
        <v>0.20833333333333334</v>
      </c>
      <c r="F71">
        <v>0.625</v>
      </c>
      <c r="H71">
        <v>0.75</v>
      </c>
    </row>
    <row r="72" spans="1:8" x14ac:dyDescent="0.3">
      <c r="A72" s="2" t="s">
        <v>9</v>
      </c>
      <c r="B72">
        <v>4</v>
      </c>
      <c r="C72">
        <v>6</v>
      </c>
      <c r="D72">
        <v>1</v>
      </c>
      <c r="E72">
        <v>0.25</v>
      </c>
      <c r="F72">
        <v>1.7142857142857142</v>
      </c>
      <c r="H72">
        <v>1</v>
      </c>
    </row>
    <row r="73" spans="1:8" x14ac:dyDescent="0.3">
      <c r="A73" s="3" t="s">
        <v>10</v>
      </c>
      <c r="B73">
        <v>11</v>
      </c>
      <c r="C73">
        <v>0</v>
      </c>
      <c r="D73">
        <v>0</v>
      </c>
      <c r="E73">
        <v>0</v>
      </c>
      <c r="F73">
        <v>4.125</v>
      </c>
      <c r="H73">
        <v>1.25</v>
      </c>
    </row>
    <row r="74" spans="1:8" x14ac:dyDescent="0.3">
      <c r="A74" s="2" t="s">
        <v>11</v>
      </c>
      <c r="B74">
        <v>5</v>
      </c>
      <c r="C74">
        <v>0</v>
      </c>
      <c r="D74">
        <v>0</v>
      </c>
      <c r="E74">
        <v>0</v>
      </c>
      <c r="F74">
        <v>0</v>
      </c>
      <c r="H74">
        <v>0.8</v>
      </c>
    </row>
    <row r="75" spans="1:8" x14ac:dyDescent="0.3">
      <c r="A75" s="2" t="s">
        <v>12</v>
      </c>
      <c r="B75">
        <v>6</v>
      </c>
      <c r="C75">
        <v>5</v>
      </c>
      <c r="D75">
        <v>1</v>
      </c>
      <c r="E75">
        <v>0.20833333333333334</v>
      </c>
      <c r="F75">
        <v>1.1666666666666667</v>
      </c>
      <c r="H75">
        <v>0.83333333333333337</v>
      </c>
    </row>
    <row r="76" spans="1:8" x14ac:dyDescent="0.3">
      <c r="A76" s="3" t="s">
        <v>13</v>
      </c>
      <c r="B76">
        <v>0</v>
      </c>
      <c r="C76">
        <v>0</v>
      </c>
      <c r="D76">
        <v>0</v>
      </c>
      <c r="E76">
        <v>0</v>
      </c>
      <c r="F76">
        <v>0</v>
      </c>
      <c r="H76">
        <v>0.33333333333333331</v>
      </c>
    </row>
    <row r="77" spans="1:8" x14ac:dyDescent="0.3">
      <c r="A77" s="2" t="s">
        <v>14</v>
      </c>
      <c r="B77">
        <v>0</v>
      </c>
      <c r="C77">
        <v>0</v>
      </c>
      <c r="D77">
        <v>0</v>
      </c>
      <c r="E77">
        <v>0</v>
      </c>
      <c r="F77" t="e">
        <v>#DIV/0!</v>
      </c>
      <c r="H77" t="e">
        <v>#DIV/0!</v>
      </c>
    </row>
    <row r="78" spans="1:8" x14ac:dyDescent="0.3">
      <c r="A78" s="2" t="s">
        <v>23</v>
      </c>
      <c r="B78">
        <v>0</v>
      </c>
      <c r="C78">
        <v>0</v>
      </c>
      <c r="D78">
        <v>0</v>
      </c>
      <c r="E78">
        <v>0</v>
      </c>
      <c r="F78">
        <v>0</v>
      </c>
      <c r="H78">
        <v>4</v>
      </c>
    </row>
    <row r="79" spans="1:8" x14ac:dyDescent="0.3">
      <c r="A79" s="2" t="s">
        <v>15</v>
      </c>
      <c r="B79">
        <v>6</v>
      </c>
      <c r="C79">
        <v>0</v>
      </c>
      <c r="D79">
        <v>0</v>
      </c>
      <c r="E79">
        <v>0</v>
      </c>
      <c r="F79">
        <v>0.14285714285714285</v>
      </c>
      <c r="H79">
        <v>0.7142857142857143</v>
      </c>
    </row>
    <row r="80" spans="1:8" x14ac:dyDescent="0.3">
      <c r="A80" s="2" t="s">
        <v>16</v>
      </c>
      <c r="B80">
        <v>7</v>
      </c>
      <c r="C80">
        <v>1</v>
      </c>
      <c r="D80">
        <v>0</v>
      </c>
      <c r="E80">
        <v>4.1666666666666664E-2</v>
      </c>
      <c r="F80">
        <v>0.14285714285714285</v>
      </c>
      <c r="H80">
        <v>0.5714285714285714</v>
      </c>
    </row>
    <row r="81" spans="1:11" x14ac:dyDescent="0.3">
      <c r="A81" s="2" t="s">
        <v>17</v>
      </c>
      <c r="B81">
        <v>9</v>
      </c>
      <c r="C81">
        <v>0</v>
      </c>
      <c r="D81">
        <v>0</v>
      </c>
      <c r="E81">
        <v>0</v>
      </c>
      <c r="F81">
        <v>0</v>
      </c>
      <c r="H81">
        <v>0.7</v>
      </c>
    </row>
    <row r="82" spans="1:11" x14ac:dyDescent="0.3">
      <c r="A82" s="2" t="s">
        <v>18</v>
      </c>
      <c r="B82">
        <v>4</v>
      </c>
      <c r="C82">
        <v>0</v>
      </c>
      <c r="D82">
        <v>6</v>
      </c>
      <c r="E82">
        <v>0</v>
      </c>
      <c r="F82">
        <v>1.5714285714285714</v>
      </c>
      <c r="H82">
        <v>0.8571428571428571</v>
      </c>
    </row>
    <row r="83" spans="1:11" x14ac:dyDescent="0.3">
      <c r="A83" s="3" t="s">
        <v>19</v>
      </c>
      <c r="B83">
        <v>8</v>
      </c>
      <c r="C83">
        <v>3</v>
      </c>
      <c r="D83">
        <v>0</v>
      </c>
      <c r="E83">
        <v>0.25</v>
      </c>
      <c r="F83">
        <v>0.8</v>
      </c>
      <c r="H83">
        <v>0.5</v>
      </c>
    </row>
    <row r="84" spans="1:11" x14ac:dyDescent="0.3">
      <c r="A84" s="2" t="s">
        <v>20</v>
      </c>
      <c r="B84">
        <v>6</v>
      </c>
      <c r="C84">
        <v>1</v>
      </c>
      <c r="D84">
        <v>0</v>
      </c>
      <c r="E84">
        <v>8.3333333333333329E-2</v>
      </c>
      <c r="F84">
        <v>0.125</v>
      </c>
      <c r="H84">
        <v>0.5</v>
      </c>
    </row>
    <row r="85" spans="1:11" x14ac:dyDescent="0.3">
      <c r="A85" s="3" t="s">
        <v>21</v>
      </c>
      <c r="B85">
        <v>8</v>
      </c>
      <c r="C85">
        <v>5</v>
      </c>
      <c r="D85">
        <v>1</v>
      </c>
      <c r="E85">
        <v>0.20833333333333334</v>
      </c>
      <c r="F85">
        <v>2.125</v>
      </c>
      <c r="H85">
        <v>0.75</v>
      </c>
    </row>
    <row r="86" spans="1:11" x14ac:dyDescent="0.3">
      <c r="A86" s="2" t="s">
        <v>22</v>
      </c>
      <c r="B86">
        <v>11</v>
      </c>
      <c r="C86">
        <v>1</v>
      </c>
      <c r="D86">
        <v>5</v>
      </c>
      <c r="E86">
        <v>4.1666666666666664E-2</v>
      </c>
      <c r="F86">
        <v>2.7777777777777777</v>
      </c>
      <c r="H86">
        <v>0.22222222222222221</v>
      </c>
    </row>
    <row r="87" spans="1:11" x14ac:dyDescent="0.3">
      <c r="E87" s="1"/>
      <c r="G87">
        <v>228</v>
      </c>
      <c r="I87">
        <v>1</v>
      </c>
      <c r="J87">
        <f>8/24</f>
        <v>0.33333333333333331</v>
      </c>
      <c r="K87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Чидамбера и Кемерера</vt:lpstr>
      <vt:lpstr>Лоренца и Кидда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Владислав Пахомов</cp:lastModifiedBy>
  <dcterms:created xsi:type="dcterms:W3CDTF">2015-06-05T18:19:34Z</dcterms:created>
  <dcterms:modified xsi:type="dcterms:W3CDTF">2025-03-13T23:04:06Z</dcterms:modified>
</cp:coreProperties>
</file>