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Workspace\Лабы\lab_materials\МСС ПО\1\"/>
    </mc:Choice>
  </mc:AlternateContent>
  <xr:revisionPtr revIDLastSave="0" documentId="8_{602D2FA8-687F-4554-A34F-832057DC756F}" xr6:coauthVersionLast="47" xr6:coauthVersionMax="47" xr10:uidLastSave="{00000000-0000-0000-0000-000000000000}"/>
  <bookViews>
    <workbookView xWindow="-108" yWindow="-108" windowWidth="30936" windowHeight="16776" activeTab="1" xr2:uid="{2747FEB3-815E-4C08-8A73-9165E42FB5B2}"/>
  </bookViews>
  <sheets>
    <sheet name="Задача" sheetId="1" r:id="rId1"/>
    <sheet name="Собственные проект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0" i="3"/>
  <c r="F20" i="3"/>
  <c r="A20" i="3"/>
  <c r="A19" i="3"/>
  <c r="A18" i="3"/>
  <c r="A17" i="3"/>
  <c r="F16" i="3"/>
  <c r="E16" i="3"/>
  <c r="D16" i="3"/>
  <c r="C16" i="3"/>
  <c r="B16" i="3"/>
  <c r="A16" i="3"/>
  <c r="F12" i="3"/>
  <c r="F19" i="3" s="1"/>
  <c r="E12" i="3"/>
  <c r="E19" i="3" s="1"/>
  <c r="D12" i="3"/>
  <c r="D19" i="3" s="1"/>
  <c r="C12" i="3"/>
  <c r="C19" i="3" s="1"/>
  <c r="B12" i="3"/>
  <c r="B19" i="3" s="1"/>
  <c r="F11" i="3"/>
  <c r="F18" i="3" s="1"/>
  <c r="E11" i="3"/>
  <c r="E18" i="3" s="1"/>
  <c r="D11" i="3"/>
  <c r="D18" i="3" s="1"/>
  <c r="C11" i="3"/>
  <c r="C18" i="3" s="1"/>
  <c r="B11" i="3"/>
  <c r="B18" i="3" s="1"/>
  <c r="F10" i="3"/>
  <c r="F17" i="3" s="1"/>
  <c r="E10" i="3"/>
  <c r="D10" i="3"/>
  <c r="C10" i="3"/>
  <c r="B10" i="3"/>
  <c r="J5" i="3"/>
  <c r="I5" i="3"/>
  <c r="H5" i="3"/>
  <c r="G5" i="3"/>
  <c r="F5" i="3"/>
  <c r="E5" i="3"/>
  <c r="D5" i="3"/>
  <c r="C5" i="3"/>
  <c r="B5" i="3"/>
  <c r="M17" i="1"/>
  <c r="K10" i="1"/>
  <c r="H21" i="1"/>
  <c r="G21" i="1"/>
  <c r="H20" i="1"/>
  <c r="G20" i="1"/>
  <c r="K17" i="1"/>
  <c r="H18" i="1"/>
  <c r="H19" i="1"/>
  <c r="H17" i="1"/>
  <c r="I10" i="1"/>
  <c r="C21" i="1"/>
  <c r="D21" i="1"/>
  <c r="E21" i="1"/>
  <c r="F21" i="1"/>
  <c r="B21" i="1"/>
  <c r="C14" i="1"/>
  <c r="D14" i="1"/>
  <c r="E14" i="1"/>
  <c r="F14" i="1"/>
  <c r="B14" i="1"/>
  <c r="G18" i="1"/>
  <c r="G19" i="1"/>
  <c r="G17" i="1"/>
  <c r="C5" i="1"/>
  <c r="D5" i="1"/>
  <c r="E5" i="1"/>
  <c r="F5" i="1"/>
  <c r="G5" i="1"/>
  <c r="H5" i="1"/>
  <c r="I5" i="1"/>
  <c r="J5" i="1"/>
  <c r="B5" i="1"/>
  <c r="F20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11" i="1"/>
  <c r="F12" i="1"/>
  <c r="F10" i="1"/>
  <c r="E13" i="1"/>
  <c r="E11" i="1"/>
  <c r="E12" i="1"/>
  <c r="E10" i="1"/>
  <c r="D13" i="1"/>
  <c r="D11" i="1"/>
  <c r="D12" i="1"/>
  <c r="D10" i="1"/>
  <c r="C13" i="1"/>
  <c r="C11" i="1"/>
  <c r="C12" i="1"/>
  <c r="C10" i="1"/>
  <c r="B13" i="1"/>
  <c r="B11" i="1"/>
  <c r="B12" i="1"/>
  <c r="B10" i="1"/>
  <c r="F14" i="3" l="1"/>
  <c r="G18" i="3"/>
  <c r="H18" i="3" s="1"/>
  <c r="B14" i="3"/>
  <c r="D14" i="3"/>
  <c r="C14" i="3"/>
  <c r="E14" i="3"/>
  <c r="F21" i="3"/>
  <c r="B13" i="3"/>
  <c r="B17" i="3"/>
  <c r="B21" i="3" s="1"/>
  <c r="C13" i="3"/>
  <c r="C20" i="3" s="1"/>
  <c r="C17" i="3"/>
  <c r="C21" i="3" s="1"/>
  <c r="D13" i="3"/>
  <c r="D17" i="3"/>
  <c r="D21" i="3" s="1"/>
  <c r="E13" i="3"/>
  <c r="E20" i="3" s="1"/>
  <c r="E17" i="3"/>
  <c r="E21" i="3" s="1"/>
  <c r="B20" i="3" l="1"/>
  <c r="I10" i="3"/>
  <c r="K10" i="3"/>
  <c r="D20" i="3"/>
  <c r="M17" i="3" s="1"/>
  <c r="G19" i="3"/>
  <c r="H19" i="3" s="1"/>
  <c r="G17" i="3"/>
  <c r="G20" i="3" s="1"/>
  <c r="G21" i="3" l="1"/>
  <c r="H17" i="3"/>
  <c r="K17" i="3" s="1"/>
  <c r="H21" i="3" l="1"/>
  <c r="H20" i="3"/>
</calcChain>
</file>

<file path=xl/sharedStrings.xml><?xml version="1.0" encoding="utf-8"?>
<sst xmlns="http://schemas.openxmlformats.org/spreadsheetml/2006/main" count="65" uniqueCount="27">
  <si>
    <t>Проект</t>
  </si>
  <si>
    <t>Производительность</t>
  </si>
  <si>
    <t>Качество</t>
  </si>
  <si>
    <t>Удельная стоимость</t>
  </si>
  <si>
    <t>Документированность</t>
  </si>
  <si>
    <t>A</t>
  </si>
  <si>
    <t>B</t>
  </si>
  <si>
    <t>C</t>
  </si>
  <si>
    <t>Среднее</t>
  </si>
  <si>
    <t>LOC</t>
  </si>
  <si>
    <t>Затраты</t>
  </si>
  <si>
    <t>Стоимость</t>
  </si>
  <si>
    <t>Ошибки</t>
  </si>
  <si>
    <t>Документация</t>
  </si>
  <si>
    <t>Функция</t>
  </si>
  <si>
    <t>LOC лучш</t>
  </si>
  <si>
    <t>LOC вер</t>
  </si>
  <si>
    <t>LOC худш</t>
  </si>
  <si>
    <t>LOCожид</t>
  </si>
  <si>
    <t>1 способ определения произв</t>
  </si>
  <si>
    <t>2 способ определения произв</t>
  </si>
  <si>
    <t>ПРОИЗВ</t>
  </si>
  <si>
    <t>Сумма</t>
  </si>
  <si>
    <t>LOCож / ПРОИЗВi</t>
  </si>
  <si>
    <t>Курсовая по БД</t>
  </si>
  <si>
    <t>Курсовая по ООП</t>
  </si>
  <si>
    <t>Курсовая по 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</si>
</sst>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0" fontId="2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7A5F-78B7-4FF8-88A6-8DF7C9D2C960}">
  <dimension ref="A1:M21"/>
  <sheetViews>
    <sheetView topLeftCell="B1" workbookViewId="0">
      <selection activeCell="D37" sqref="D37"/>
    </sheetView>
  </sheetViews>
  <sheetFormatPr defaultRowHeight="14.4" x14ac:dyDescent="0.3"/>
  <cols>
    <col min="2" max="2" width="19.5546875" customWidth="1"/>
  </cols>
  <sheetData>
    <row r="1" spans="1:13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3" x14ac:dyDescent="0.3">
      <c r="A2" t="s">
        <v>5</v>
      </c>
      <c r="B2" s="1">
        <v>21.31</v>
      </c>
      <c r="C2" s="1">
        <v>1</v>
      </c>
      <c r="D2" s="1">
        <v>2.5249999999999999</v>
      </c>
      <c r="E2" s="1">
        <v>191</v>
      </c>
      <c r="F2" s="1">
        <v>955</v>
      </c>
      <c r="G2" s="1">
        <v>1</v>
      </c>
      <c r="H2" s="1">
        <v>27.82</v>
      </c>
      <c r="I2" s="1">
        <v>36.159999999999997</v>
      </c>
      <c r="J2" s="1">
        <v>50.07</v>
      </c>
    </row>
    <row r="3" spans="1:13" x14ac:dyDescent="0.3">
      <c r="A3" t="s">
        <v>6</v>
      </c>
      <c r="B3" s="1">
        <v>21.84</v>
      </c>
      <c r="C3" s="1">
        <v>1</v>
      </c>
      <c r="D3">
        <v>0.38700000000000001</v>
      </c>
      <c r="E3" s="1">
        <v>19</v>
      </c>
      <c r="F3" s="1">
        <v>167</v>
      </c>
      <c r="G3" s="1">
        <v>2</v>
      </c>
      <c r="H3" s="1">
        <v>32.57</v>
      </c>
      <c r="I3" s="1">
        <v>42.34</v>
      </c>
      <c r="J3" s="1">
        <v>58.63</v>
      </c>
    </row>
    <row r="4" spans="1:13" x14ac:dyDescent="0.3">
      <c r="A4" t="s">
        <v>7</v>
      </c>
      <c r="B4" s="1">
        <v>43.37</v>
      </c>
      <c r="C4" s="1">
        <v>7</v>
      </c>
      <c r="D4" s="1">
        <v>22.808</v>
      </c>
      <c r="E4" s="1">
        <v>155</v>
      </c>
      <c r="F4" s="1">
        <v>399</v>
      </c>
      <c r="G4" s="1">
        <v>3</v>
      </c>
      <c r="H4" s="1">
        <v>12.92</v>
      </c>
      <c r="I4" s="1">
        <v>16.8</v>
      </c>
      <c r="J4" s="1">
        <v>23.26</v>
      </c>
    </row>
    <row r="5" spans="1:13" x14ac:dyDescent="0.3">
      <c r="A5" t="s">
        <v>8</v>
      </c>
      <c r="B5" s="3">
        <f>AVERAGE(B2:B4)</f>
        <v>28.84</v>
      </c>
      <c r="C5" s="3">
        <f t="shared" ref="C5:J5" si="0">AVERAGE(C2:C4)</f>
        <v>3</v>
      </c>
      <c r="D5" s="3">
        <f t="shared" si="0"/>
        <v>8.5733333333333324</v>
      </c>
      <c r="E5" s="3">
        <f t="shared" si="0"/>
        <v>121.66666666666667</v>
      </c>
      <c r="F5" s="3">
        <f t="shared" si="0"/>
        <v>507</v>
      </c>
      <c r="G5" s="3">
        <f t="shared" si="0"/>
        <v>2</v>
      </c>
      <c r="H5" s="3">
        <f t="shared" si="0"/>
        <v>24.436666666666667</v>
      </c>
      <c r="I5" s="3">
        <f t="shared" si="0"/>
        <v>31.766666666666666</v>
      </c>
      <c r="J5" s="3">
        <f t="shared" si="0"/>
        <v>43.986666666666672</v>
      </c>
    </row>
    <row r="8" spans="1:13" x14ac:dyDescent="0.3">
      <c r="A8" t="s">
        <v>19</v>
      </c>
    </row>
    <row r="9" spans="1:13" x14ac:dyDescent="0.3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18</v>
      </c>
      <c r="I9" s="4" t="s">
        <v>10</v>
      </c>
      <c r="K9" s="4" t="s">
        <v>11</v>
      </c>
    </row>
    <row r="10" spans="1:13" x14ac:dyDescent="0.3">
      <c r="A10" s="4" t="s">
        <v>5</v>
      </c>
      <c r="B10">
        <f>B2/C2</f>
        <v>21.31</v>
      </c>
      <c r="C10">
        <f>E2/B2</f>
        <v>8.9629282027217272</v>
      </c>
      <c r="D10">
        <f>D2/B2</f>
        <v>0.11848897231346786</v>
      </c>
      <c r="E10">
        <f>F2/B2</f>
        <v>44.814641013608636</v>
      </c>
      <c r="F10" s="2">
        <f>(H2 + J2 + 4 * I2) / 6</f>
        <v>37.088333333333331</v>
      </c>
      <c r="I10">
        <f>F14/B13</f>
        <v>5.9424613513982978</v>
      </c>
      <c r="K10">
        <f>D13 *F14</f>
        <v>21.572394068669855</v>
      </c>
    </row>
    <row r="11" spans="1:13" x14ac:dyDescent="0.3">
      <c r="A11" s="4" t="s">
        <v>6</v>
      </c>
      <c r="B11">
        <f t="shared" ref="B11:B12" si="1">B3/C3</f>
        <v>21.84</v>
      </c>
      <c r="C11">
        <f t="shared" ref="C11:C12" si="2">E3/B3</f>
        <v>0.86996336996336998</v>
      </c>
      <c r="D11">
        <f t="shared" ref="D11:D12" si="3">D3/B3</f>
        <v>1.7719780219780219E-2</v>
      </c>
      <c r="E11">
        <f t="shared" ref="E11:E12" si="4">F3/B3</f>
        <v>7.6465201465201469</v>
      </c>
      <c r="F11" s="2">
        <f t="shared" ref="F11:F12" si="5">(H3 + J3 + 4 * I3) / 6</f>
        <v>43.426666666666669</v>
      </c>
    </row>
    <row r="12" spans="1:13" x14ac:dyDescent="0.3">
      <c r="A12" s="4" t="s">
        <v>7</v>
      </c>
      <c r="B12">
        <f t="shared" si="1"/>
        <v>6.1957142857142857</v>
      </c>
      <c r="C12">
        <f t="shared" si="2"/>
        <v>3.5738990085312432</v>
      </c>
      <c r="D12">
        <f t="shared" si="3"/>
        <v>0.52589347475213288</v>
      </c>
      <c r="E12">
        <f t="shared" si="4"/>
        <v>9.1999077703481671</v>
      </c>
      <c r="F12" s="2">
        <f t="shared" si="5"/>
        <v>17.23</v>
      </c>
    </row>
    <row r="13" spans="1:13" x14ac:dyDescent="0.3">
      <c r="A13" s="4" t="s">
        <v>8</v>
      </c>
      <c r="B13">
        <f>AVERAGE(B10:B12)</f>
        <v>16.44857142857143</v>
      </c>
      <c r="C13">
        <f>AVERAGE(C10:C12)</f>
        <v>4.4689301937387809</v>
      </c>
      <c r="D13">
        <f>AVERAGE(D10:D12)</f>
        <v>0.2207007424284603</v>
      </c>
      <c r="E13">
        <f>AVERAGE(E10:E12)</f>
        <v>20.553689643492316</v>
      </c>
    </row>
    <row r="14" spans="1:13" x14ac:dyDescent="0.3">
      <c r="A14" s="4" t="s">
        <v>22</v>
      </c>
      <c r="B14">
        <f>SUM(B10:B12)</f>
        <v>49.345714285714287</v>
      </c>
      <c r="C14">
        <f t="shared" ref="C14:F14" si="6">SUM(C10:C12)</f>
        <v>13.406790581216342</v>
      </c>
      <c r="D14">
        <f t="shared" si="6"/>
        <v>0.66210222728538093</v>
      </c>
      <c r="E14">
        <f t="shared" si="6"/>
        <v>61.661068930476951</v>
      </c>
      <c r="F14">
        <f t="shared" si="6"/>
        <v>97.745000000000005</v>
      </c>
    </row>
    <row r="15" spans="1:13" x14ac:dyDescent="0.3">
      <c r="A15" t="s">
        <v>20</v>
      </c>
    </row>
    <row r="16" spans="1:13" x14ac:dyDescent="0.3">
      <c r="A16" s="4" t="str">
        <f t="shared" ref="A16:F20" si="7">A9</f>
        <v>Проект</v>
      </c>
      <c r="B16" s="4" t="str">
        <f t="shared" si="7"/>
        <v>Производительность</v>
      </c>
      <c r="C16" s="4" t="str">
        <f t="shared" si="7"/>
        <v>Качество</v>
      </c>
      <c r="D16" s="4" t="str">
        <f t="shared" si="7"/>
        <v>Удельная стоимость</v>
      </c>
      <c r="E16" s="4" t="str">
        <f t="shared" si="7"/>
        <v>Документированность</v>
      </c>
      <c r="F16" s="4" t="str">
        <f t="shared" si="7"/>
        <v>LOCожид</v>
      </c>
      <c r="G16" s="4" t="s">
        <v>21</v>
      </c>
      <c r="H16" s="4" t="s">
        <v>23</v>
      </c>
      <c r="K16" s="4" t="s">
        <v>10</v>
      </c>
      <c r="M16" s="4" t="s">
        <v>11</v>
      </c>
    </row>
    <row r="17" spans="1:13" x14ac:dyDescent="0.3">
      <c r="A17" s="4" t="str">
        <f t="shared" si="7"/>
        <v>A</v>
      </c>
      <c r="B17">
        <f t="shared" si="7"/>
        <v>21.31</v>
      </c>
      <c r="C17">
        <f t="shared" si="7"/>
        <v>8.9629282027217272</v>
      </c>
      <c r="D17">
        <f t="shared" si="7"/>
        <v>0.11848897231346786</v>
      </c>
      <c r="E17">
        <f t="shared" si="7"/>
        <v>44.814641013608636</v>
      </c>
      <c r="F17">
        <f t="shared" si="7"/>
        <v>37.088333333333331</v>
      </c>
      <c r="G17" s="2">
        <f>$B$20 * ($B$5 / F17)</f>
        <v>12.790458814541863</v>
      </c>
      <c r="H17" s="2">
        <f>F17/G17</f>
        <v>2.8996874835456627</v>
      </c>
      <c r="K17" s="2">
        <f>SUM(H17:H19)</f>
        <v>7.5009839166296111</v>
      </c>
      <c r="M17">
        <f>D20*F21</f>
        <v>21.572394068669855</v>
      </c>
    </row>
    <row r="18" spans="1:13" x14ac:dyDescent="0.3">
      <c r="A18" s="4" t="str">
        <f t="shared" si="7"/>
        <v>B</v>
      </c>
      <c r="B18">
        <f t="shared" si="7"/>
        <v>21.84</v>
      </c>
      <c r="C18">
        <f t="shared" si="7"/>
        <v>0.86996336996336998</v>
      </c>
      <c r="D18">
        <f t="shared" si="7"/>
        <v>1.7719780219780219E-2</v>
      </c>
      <c r="E18">
        <f t="shared" si="7"/>
        <v>7.6465201465201469</v>
      </c>
      <c r="F18">
        <f t="shared" si="7"/>
        <v>43.426666666666669</v>
      </c>
      <c r="G18" s="2">
        <f t="shared" ref="G18:G19" si="8">$B$20 * ($B$5 / F18)</f>
        <v>10.923629106539762</v>
      </c>
      <c r="H18" s="2">
        <f t="shared" ref="H18:H19" si="9">F18/G18</f>
        <v>3.9754797826912651</v>
      </c>
    </row>
    <row r="19" spans="1:13" x14ac:dyDescent="0.3">
      <c r="A19" s="4" t="str">
        <f t="shared" si="7"/>
        <v>C</v>
      </c>
      <c r="B19">
        <f t="shared" si="7"/>
        <v>6.1957142857142857</v>
      </c>
      <c r="C19">
        <f t="shared" si="7"/>
        <v>3.5738990085312432</v>
      </c>
      <c r="D19">
        <f t="shared" si="7"/>
        <v>0.52589347475213288</v>
      </c>
      <c r="E19">
        <f t="shared" si="7"/>
        <v>9.1999077703481671</v>
      </c>
      <c r="F19">
        <f t="shared" si="7"/>
        <v>17.23</v>
      </c>
      <c r="G19" s="2">
        <f t="shared" si="8"/>
        <v>27.532025536854327</v>
      </c>
      <c r="H19" s="2">
        <f t="shared" si="9"/>
        <v>0.62581665039268353</v>
      </c>
    </row>
    <row r="20" spans="1:13" x14ac:dyDescent="0.3">
      <c r="A20" s="4" t="str">
        <f t="shared" si="7"/>
        <v>Среднее</v>
      </c>
      <c r="B20">
        <f t="shared" si="7"/>
        <v>16.44857142857143</v>
      </c>
      <c r="C20">
        <f t="shared" si="7"/>
        <v>4.4689301937387809</v>
      </c>
      <c r="D20">
        <f t="shared" si="7"/>
        <v>0.2207007424284603</v>
      </c>
      <c r="E20">
        <f t="shared" si="7"/>
        <v>20.553689643492316</v>
      </c>
      <c r="F20">
        <f t="shared" si="7"/>
        <v>0</v>
      </c>
      <c r="G20" s="2">
        <f>AVERAGE(G17:G19)</f>
        <v>17.082037819311982</v>
      </c>
      <c r="H20" s="2">
        <f>AVERAGE(H17:H19)</f>
        <v>2.5003279722098704</v>
      </c>
    </row>
    <row r="21" spans="1:13" x14ac:dyDescent="0.3">
      <c r="A21" s="4" t="s">
        <v>22</v>
      </c>
      <c r="B21">
        <f>SUM(B17:B19)</f>
        <v>49.345714285714287</v>
      </c>
      <c r="C21">
        <f t="shared" ref="C21:F21" si="10">SUM(C17:C19)</f>
        <v>13.406790581216342</v>
      </c>
      <c r="D21">
        <f t="shared" si="10"/>
        <v>0.66210222728538093</v>
      </c>
      <c r="E21">
        <f t="shared" si="10"/>
        <v>61.661068930476951</v>
      </c>
      <c r="F21">
        <f t="shared" si="10"/>
        <v>97.745000000000005</v>
      </c>
      <c r="G21" s="2">
        <f>SUM(G17:G19)</f>
        <v>51.246113457935948</v>
      </c>
      <c r="H21" s="2">
        <f>SUM(H17:H19)</f>
        <v>7.5009839166296111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07F5-780B-466E-9984-64F755B75335}">
  <dimension ref="A1:M21"/>
  <sheetViews>
    <sheetView tabSelected="1" workbookViewId="0">
      <selection activeCell="B8" sqref="B8"/>
    </sheetView>
  </sheetViews>
  <sheetFormatPr defaultRowHeight="14.4" x14ac:dyDescent="0.3"/>
  <cols>
    <col min="1" max="1" width="17" customWidth="1"/>
    <col min="2" max="2" width="19.5546875" customWidth="1"/>
    <col min="4" max="4" width="19.109375" customWidth="1"/>
    <col min="8" max="8" width="9.21875" bestFit="1" customWidth="1"/>
    <col min="11" max="11" width="9.21875" bestFit="1" customWidth="1"/>
  </cols>
  <sheetData>
    <row r="1" spans="1:13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3" x14ac:dyDescent="0.3">
      <c r="A2" t="s">
        <v>24</v>
      </c>
      <c r="B2" s="1">
        <v>6</v>
      </c>
      <c r="C2" s="1">
        <v>3</v>
      </c>
      <c r="D2" s="1">
        <v>0.3</v>
      </c>
      <c r="E2" s="1">
        <v>10</v>
      </c>
      <c r="F2" s="1">
        <v>32</v>
      </c>
      <c r="G2" s="1">
        <v>7</v>
      </c>
      <c r="H2" s="1">
        <v>3</v>
      </c>
      <c r="I2" s="1">
        <v>7</v>
      </c>
      <c r="J2" s="1">
        <v>15</v>
      </c>
    </row>
    <row r="3" spans="1:13" x14ac:dyDescent="0.3">
      <c r="A3" t="s">
        <v>25</v>
      </c>
      <c r="B3" s="1">
        <v>4.5</v>
      </c>
      <c r="C3" s="1">
        <v>1</v>
      </c>
      <c r="D3" s="1">
        <v>0.1875</v>
      </c>
      <c r="E3" s="1">
        <v>3</v>
      </c>
      <c r="F3" s="1">
        <v>64</v>
      </c>
      <c r="G3" s="1">
        <v>2</v>
      </c>
      <c r="H3" s="1">
        <v>4</v>
      </c>
      <c r="I3" s="1">
        <v>5</v>
      </c>
      <c r="J3" s="1">
        <v>6</v>
      </c>
    </row>
    <row r="4" spans="1:13" x14ac:dyDescent="0.3">
      <c r="A4" t="s">
        <v>26</v>
      </c>
      <c r="B4" s="1">
        <v>2.2890000000000001</v>
      </c>
      <c r="C4" s="1">
        <v>3</v>
      </c>
      <c r="D4" s="1">
        <v>0.3</v>
      </c>
      <c r="E4" s="1">
        <v>19</v>
      </c>
      <c r="F4" s="1">
        <v>24</v>
      </c>
      <c r="G4" s="1">
        <v>1</v>
      </c>
      <c r="H4" s="1">
        <v>2</v>
      </c>
      <c r="I4" s="1">
        <v>4</v>
      </c>
      <c r="J4" s="1">
        <v>5</v>
      </c>
    </row>
    <row r="5" spans="1:13" x14ac:dyDescent="0.3">
      <c r="A5" t="s">
        <v>8</v>
      </c>
      <c r="B5" s="3">
        <f>AVERAGE(B2:B4)</f>
        <v>4.2629999999999999</v>
      </c>
      <c r="C5" s="3">
        <f t="shared" ref="C5:J5" si="0">AVERAGE(C2:C4)</f>
        <v>2.3333333333333335</v>
      </c>
      <c r="D5" s="3">
        <f t="shared" si="0"/>
        <v>0.26250000000000001</v>
      </c>
      <c r="E5" s="3">
        <f t="shared" si="0"/>
        <v>10.666666666666666</v>
      </c>
      <c r="F5" s="3">
        <f t="shared" si="0"/>
        <v>40</v>
      </c>
      <c r="G5" s="3">
        <f t="shared" si="0"/>
        <v>3.3333333333333335</v>
      </c>
      <c r="H5" s="3">
        <f t="shared" si="0"/>
        <v>3</v>
      </c>
      <c r="I5" s="3">
        <f t="shared" si="0"/>
        <v>5.333333333333333</v>
      </c>
      <c r="J5" s="3">
        <f t="shared" si="0"/>
        <v>8.6666666666666661</v>
      </c>
    </row>
    <row r="8" spans="1:13" x14ac:dyDescent="0.3">
      <c r="A8" t="s">
        <v>19</v>
      </c>
    </row>
    <row r="9" spans="1:13" x14ac:dyDescent="0.3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18</v>
      </c>
      <c r="I9" s="4" t="s">
        <v>10</v>
      </c>
      <c r="K9" s="4" t="s">
        <v>11</v>
      </c>
    </row>
    <row r="10" spans="1:13" x14ac:dyDescent="0.3">
      <c r="A10" s="4" t="str">
        <f>A2</f>
        <v>Курсовая по БД</v>
      </c>
      <c r="B10">
        <f>B2/C2</f>
        <v>2</v>
      </c>
      <c r="C10">
        <f>E2/B2</f>
        <v>1.6666666666666667</v>
      </c>
      <c r="D10">
        <f>D2/B2</f>
        <v>4.9999999999999996E-2</v>
      </c>
      <c r="E10">
        <f>F2/B2</f>
        <v>5.333333333333333</v>
      </c>
      <c r="F10" s="2">
        <f>(H2 + J2 + 4 * I2) / 6</f>
        <v>7.666666666666667</v>
      </c>
      <c r="I10">
        <f>F14/B13</f>
        <v>6.8153655514250318</v>
      </c>
      <c r="K10">
        <f>D13 *F14</f>
        <v>1.2250054608999563</v>
      </c>
    </row>
    <row r="11" spans="1:13" x14ac:dyDescent="0.3">
      <c r="A11" s="4" t="str">
        <f t="shared" ref="A11:A12" si="1">A3</f>
        <v>Курсовая по ООП</v>
      </c>
      <c r="B11">
        <f t="shared" ref="B11:B12" si="2">B3/C3</f>
        <v>4.5</v>
      </c>
      <c r="C11">
        <f t="shared" ref="C11:C12" si="3">E3/B3</f>
        <v>0.66666666666666663</v>
      </c>
      <c r="D11">
        <f t="shared" ref="D11:D12" si="4">D3/B3</f>
        <v>4.1666666666666664E-2</v>
      </c>
      <c r="E11">
        <f t="shared" ref="E11:E12" si="5">F3/B3</f>
        <v>14.222222222222221</v>
      </c>
      <c r="F11" s="2">
        <f t="shared" ref="F11:F12" si="6">(H3 + J3 + 4 * I3) / 6</f>
        <v>5</v>
      </c>
    </row>
    <row r="12" spans="1:13" x14ac:dyDescent="0.3">
      <c r="A12" s="4" t="str">
        <f t="shared" si="1"/>
        <v>Курсовая по ОП</v>
      </c>
      <c r="B12">
        <f t="shared" si="2"/>
        <v>0.76300000000000001</v>
      </c>
      <c r="C12">
        <f t="shared" si="3"/>
        <v>8.3005679335954561</v>
      </c>
      <c r="D12">
        <f t="shared" si="4"/>
        <v>0.13106159895150721</v>
      </c>
      <c r="E12">
        <f t="shared" si="5"/>
        <v>10.484927916120576</v>
      </c>
      <c r="F12" s="2">
        <f t="shared" si="6"/>
        <v>3.8333333333333335</v>
      </c>
    </row>
    <row r="13" spans="1:13" x14ac:dyDescent="0.3">
      <c r="A13" s="4" t="s">
        <v>8</v>
      </c>
      <c r="B13">
        <f>AVERAGE(B10:B12)</f>
        <v>2.4209999999999998</v>
      </c>
      <c r="C13">
        <f>AVERAGE(C10:C12)</f>
        <v>3.5446337556429302</v>
      </c>
      <c r="D13">
        <f>AVERAGE(D10:D12)</f>
        <v>7.4242755206057956E-2</v>
      </c>
      <c r="E13">
        <f>AVERAGE(E10:E12)</f>
        <v>10.01349449055871</v>
      </c>
    </row>
    <row r="14" spans="1:13" x14ac:dyDescent="0.3">
      <c r="A14" s="4" t="s">
        <v>22</v>
      </c>
      <c r="B14">
        <f>SUM(B10:B12)</f>
        <v>7.2629999999999999</v>
      </c>
      <c r="C14">
        <f t="shared" ref="C14:F14" si="7">SUM(C10:C12)</f>
        <v>10.63390126692879</v>
      </c>
      <c r="D14">
        <f t="shared" si="7"/>
        <v>0.22272826561817388</v>
      </c>
      <c r="E14">
        <f t="shared" si="7"/>
        <v>30.040483471676129</v>
      </c>
      <c r="F14">
        <f t="shared" si="7"/>
        <v>16.5</v>
      </c>
    </row>
    <row r="15" spans="1:13" x14ac:dyDescent="0.3">
      <c r="A15" t="s">
        <v>20</v>
      </c>
    </row>
    <row r="16" spans="1:13" x14ac:dyDescent="0.3">
      <c r="A16" s="4" t="str">
        <f t="shared" ref="A16:F20" si="8">A9</f>
        <v>Проект</v>
      </c>
      <c r="B16" s="4" t="str">
        <f t="shared" si="8"/>
        <v>Производительность</v>
      </c>
      <c r="C16" s="4" t="str">
        <f t="shared" si="8"/>
        <v>Качество</v>
      </c>
      <c r="D16" s="4" t="str">
        <f t="shared" si="8"/>
        <v>Удельная стоимость</v>
      </c>
      <c r="E16" s="4" t="str">
        <f t="shared" si="8"/>
        <v>Документированность</v>
      </c>
      <c r="F16" s="4" t="str">
        <f t="shared" si="8"/>
        <v>LOCожид</v>
      </c>
      <c r="G16" s="4" t="s">
        <v>21</v>
      </c>
      <c r="H16" s="4" t="s">
        <v>23</v>
      </c>
      <c r="K16" s="4" t="s">
        <v>10</v>
      </c>
      <c r="M16" s="4" t="s">
        <v>11</v>
      </c>
    </row>
    <row r="17" spans="1:13" x14ac:dyDescent="0.3">
      <c r="A17" s="4" t="str">
        <f t="shared" si="8"/>
        <v>Курсовая по БД</v>
      </c>
      <c r="B17">
        <f t="shared" si="8"/>
        <v>2</v>
      </c>
      <c r="C17">
        <f t="shared" si="8"/>
        <v>1.6666666666666667</v>
      </c>
      <c r="D17">
        <f t="shared" si="8"/>
        <v>4.9999999999999996E-2</v>
      </c>
      <c r="E17">
        <f t="shared" si="8"/>
        <v>5.333333333333333</v>
      </c>
      <c r="F17">
        <f t="shared" si="8"/>
        <v>7.666666666666667</v>
      </c>
      <c r="G17" s="2">
        <f>$B$20 * ($B$5 / F17)</f>
        <v>1.3461812608695651</v>
      </c>
      <c r="H17" s="2">
        <f>F17/G17</f>
        <v>5.6951221128381979</v>
      </c>
      <c r="K17" s="2">
        <f>SUM(H17:H19)</f>
        <v>9.5412135586065272</v>
      </c>
      <c r="M17">
        <f>D20*F21</f>
        <v>1.2250054608999563</v>
      </c>
    </row>
    <row r="18" spans="1:13" x14ac:dyDescent="0.3">
      <c r="A18" s="4" t="str">
        <f t="shared" si="8"/>
        <v>Курсовая по ООП</v>
      </c>
      <c r="B18">
        <f t="shared" si="8"/>
        <v>4.5</v>
      </c>
      <c r="C18">
        <f t="shared" si="8"/>
        <v>0.66666666666666663</v>
      </c>
      <c r="D18">
        <f t="shared" si="8"/>
        <v>4.1666666666666664E-2</v>
      </c>
      <c r="E18">
        <f t="shared" si="8"/>
        <v>14.222222222222221</v>
      </c>
      <c r="F18">
        <f t="shared" si="8"/>
        <v>5</v>
      </c>
      <c r="G18" s="2">
        <f>$B$20 * ($B$5 / F18)</f>
        <v>2.0641446000000001</v>
      </c>
      <c r="H18" s="2">
        <f>F18/G18</f>
        <v>2.4223109175587796</v>
      </c>
    </row>
    <row r="19" spans="1:13" x14ac:dyDescent="0.3">
      <c r="A19" s="4" t="str">
        <f t="shared" si="8"/>
        <v>Курсовая по ОП</v>
      </c>
      <c r="B19">
        <f t="shared" si="8"/>
        <v>0.76300000000000001</v>
      </c>
      <c r="C19">
        <f t="shared" si="8"/>
        <v>8.3005679335954561</v>
      </c>
      <c r="D19">
        <f t="shared" si="8"/>
        <v>0.13106159895150721</v>
      </c>
      <c r="E19">
        <f t="shared" si="8"/>
        <v>10.484927916120576</v>
      </c>
      <c r="F19">
        <f t="shared" si="8"/>
        <v>3.8333333333333335</v>
      </c>
      <c r="G19" s="2">
        <f t="shared" ref="G18:G19" si="9">$B$20 * ($B$5 / F19)</f>
        <v>2.6923625217391303</v>
      </c>
      <c r="H19" s="2">
        <f t="shared" ref="H18:H19" si="10">F19/G19</f>
        <v>1.4237805282095495</v>
      </c>
    </row>
    <row r="20" spans="1:13" x14ac:dyDescent="0.3">
      <c r="A20" s="4" t="str">
        <f t="shared" si="8"/>
        <v>Среднее</v>
      </c>
      <c r="B20">
        <f t="shared" si="8"/>
        <v>2.4209999999999998</v>
      </c>
      <c r="C20">
        <f t="shared" si="8"/>
        <v>3.5446337556429302</v>
      </c>
      <c r="D20">
        <f t="shared" si="8"/>
        <v>7.4242755206057956E-2</v>
      </c>
      <c r="E20">
        <f t="shared" si="8"/>
        <v>10.01349449055871</v>
      </c>
      <c r="F20">
        <f>F13</f>
        <v>0</v>
      </c>
      <c r="G20" s="2">
        <f>AVERAGE(G17:G19)</f>
        <v>2.034229460869565</v>
      </c>
      <c r="H20" s="2">
        <f>AVERAGE(H17:H19)</f>
        <v>3.1804045195355091</v>
      </c>
    </row>
    <row r="21" spans="1:13" x14ac:dyDescent="0.3">
      <c r="A21" s="4" t="s">
        <v>22</v>
      </c>
      <c r="B21">
        <f>SUM(B17:B19)</f>
        <v>7.2629999999999999</v>
      </c>
      <c r="C21">
        <f t="shared" ref="C21:F21" si="11">SUM(C17:C19)</f>
        <v>10.63390126692879</v>
      </c>
      <c r="D21">
        <f t="shared" si="11"/>
        <v>0.22272826561817388</v>
      </c>
      <c r="E21">
        <f t="shared" si="11"/>
        <v>30.040483471676129</v>
      </c>
      <c r="F21">
        <f t="shared" si="11"/>
        <v>16.5</v>
      </c>
      <c r="G21" s="2">
        <f>SUM(G17:G19)</f>
        <v>6.1026883826086955</v>
      </c>
      <c r="H21" s="2">
        <f>SUM(H17:H19)</f>
        <v>9.5412135586065272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</vt:lpstr>
      <vt:lpstr>Собственные проекты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2025-02-20T13:23:46Z</dcterms:created>
  <dcterms:modified xsi:type="dcterms:W3CDTF">2025-02-20T14:34:47Z</dcterms:modified>
</cp:coreProperties>
</file>