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Workspace\Лабы\lab_materials\Компьютерные сети\3\"/>
    </mc:Choice>
  </mc:AlternateContent>
  <xr:revisionPtr revIDLastSave="0" documentId="13_ncr:1_{7318F798-9BD1-4DA0-B557-77F9FB0C5C5C}" xr6:coauthVersionLast="47" xr6:coauthVersionMax="47" xr10:uidLastSave="{00000000-0000-0000-0000-000000000000}"/>
  <bookViews>
    <workbookView xWindow="-108" yWindow="-108" windowWidth="30936" windowHeight="16776" xr2:uid="{23690A7D-A062-4F28-846D-DF12ED64D018}"/>
  </bookViews>
  <sheets>
    <sheet name="IP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0" i="1"/>
  <c r="D15" i="1"/>
  <c r="D14" i="1"/>
  <c r="D13" i="1"/>
  <c r="D12" i="1"/>
  <c r="D11" i="1"/>
  <c r="B20" i="1"/>
  <c r="B18" i="1"/>
  <c r="B17" i="1"/>
  <c r="B16" i="1"/>
  <c r="B15" i="1"/>
  <c r="B14" i="1"/>
  <c r="B13" i="1"/>
  <c r="B12" i="1"/>
  <c r="B11" i="1"/>
  <c r="D2" i="1"/>
  <c r="D19" i="1"/>
  <c r="B19" i="1"/>
  <c r="B7" i="1"/>
  <c r="B8" i="1"/>
</calcChain>
</file>

<file path=xl/sharedStrings.xml><?xml version="1.0" encoding="utf-8"?>
<sst xmlns="http://schemas.openxmlformats.org/spreadsheetml/2006/main" count="22" uniqueCount="16">
  <si>
    <t>Время, сек.</t>
  </si>
  <si>
    <t>№1</t>
  </si>
  <si>
    <t>№2</t>
  </si>
  <si>
    <t>№3</t>
  </si>
  <si>
    <t>№4</t>
  </si>
  <si>
    <t>№5</t>
  </si>
  <si>
    <t>Среднее</t>
  </si>
  <si>
    <t>Дисперсия</t>
  </si>
  <si>
    <t>Скорость передачи, Мбит/с</t>
  </si>
  <si>
    <t>№6</t>
  </si>
  <si>
    <t>№7</t>
  </si>
  <si>
    <t>№8</t>
  </si>
  <si>
    <t>Средние потери, %</t>
  </si>
  <si>
    <t>Размер файла, МиБ</t>
  </si>
  <si>
    <t>Объём (Virtual Box), МиБ</t>
  </si>
  <si>
    <t>Объём (ноутбук), МиБ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</si>
</sst>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7" formatCode="0.00000000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6" fontId="0" fillId="0" borderId="0" xfId="0" applyNumberFormat="1"/>
    <xf numFmtId="9" fontId="4" fillId="0" borderId="0" xfId="1" applyFont="1"/>
    <xf numFmtId="177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F828-BA84-4B9F-8D6F-FE63EF3AE612}">
  <dimension ref="A1:F20"/>
  <sheetViews>
    <sheetView tabSelected="1" workbookViewId="0">
      <selection activeCell="H20" sqref="H20"/>
    </sheetView>
  </sheetViews>
  <sheetFormatPr defaultRowHeight="14.4" x14ac:dyDescent="0.3"/>
  <cols>
    <col min="1" max="1" width="18.109375" customWidth="1"/>
    <col min="2" max="2" width="24" customWidth="1"/>
    <col min="4" max="4" width="21.5546875" customWidth="1"/>
    <col min="5" max="5" width="5.33203125" customWidth="1"/>
    <col min="6" max="6" width="25.88671875" customWidth="1"/>
  </cols>
  <sheetData>
    <row r="1" spans="1:6" x14ac:dyDescent="0.3">
      <c r="B1" s="1" t="s">
        <v>0</v>
      </c>
      <c r="D1" s="1" t="s">
        <v>13</v>
      </c>
      <c r="F1" s="1" t="s">
        <v>8</v>
      </c>
    </row>
    <row r="2" spans="1:6" x14ac:dyDescent="0.3">
      <c r="A2" t="s">
        <v>1</v>
      </c>
      <c r="B2" s="2">
        <v>9.86</v>
      </c>
      <c r="D2" s="4">
        <f>621848576 / 1024 ^2</f>
        <v>593.041015625</v>
      </c>
      <c r="F2" s="4">
        <f>TRUNC(D2 * 1024 * 1024 * 8 / B7) / 1024 / 1024</f>
        <v>478.66420364379883</v>
      </c>
    </row>
    <row r="3" spans="1:6" x14ac:dyDescent="0.3">
      <c r="A3" t="s">
        <v>2</v>
      </c>
      <c r="B3" s="2">
        <v>9.7759999999999998</v>
      </c>
    </row>
    <row r="4" spans="1:6" x14ac:dyDescent="0.3">
      <c r="A4" t="s">
        <v>3</v>
      </c>
      <c r="B4" s="2">
        <v>10.006</v>
      </c>
    </row>
    <row r="5" spans="1:6" x14ac:dyDescent="0.3">
      <c r="A5" t="s">
        <v>4</v>
      </c>
      <c r="B5" s="2">
        <v>10.114000000000001</v>
      </c>
    </row>
    <row r="6" spans="1:6" x14ac:dyDescent="0.3">
      <c r="A6" t="s">
        <v>5</v>
      </c>
      <c r="B6" s="2">
        <v>9.8019999999999996</v>
      </c>
    </row>
    <row r="7" spans="1:6" x14ac:dyDescent="0.3">
      <c r="A7" s="1" t="s">
        <v>6</v>
      </c>
      <c r="B7" s="2">
        <f>AVERAGE(B2:B6)</f>
        <v>9.9116</v>
      </c>
    </row>
    <row r="8" spans="1:6" x14ac:dyDescent="0.3">
      <c r="A8" s="1" t="s">
        <v>7</v>
      </c>
      <c r="B8" s="2">
        <f>_xlfn.VAR.S(B2:B6)</f>
        <v>2.0734800000000136E-2</v>
      </c>
    </row>
    <row r="10" spans="1:6" x14ac:dyDescent="0.3">
      <c r="B10" s="1" t="s">
        <v>14</v>
      </c>
      <c r="D10" s="1" t="s">
        <v>15</v>
      </c>
    </row>
    <row r="11" spans="1:6" x14ac:dyDescent="0.3">
      <c r="A11" t="s">
        <v>1</v>
      </c>
      <c r="B11" s="4">
        <f>(151812244 / 1024^2)</f>
        <v>144.77943801879883</v>
      </c>
      <c r="D11" s="4">
        <f>6639560 / 1024^2</f>
        <v>6.3319778442382813</v>
      </c>
    </row>
    <row r="12" spans="1:6" x14ac:dyDescent="0.3">
      <c r="A12" t="s">
        <v>2</v>
      </c>
      <c r="B12" s="4">
        <f>130591560 / 1024^2</f>
        <v>124.54181671142578</v>
      </c>
      <c r="D12" s="4">
        <f>5524500 / 1024^2</f>
        <v>5.2685737609863281</v>
      </c>
    </row>
    <row r="13" spans="1:6" x14ac:dyDescent="0.3">
      <c r="A13" t="s">
        <v>3</v>
      </c>
      <c r="B13" s="4">
        <f>155601416 / 1024^2</f>
        <v>148.39307403564453</v>
      </c>
      <c r="D13" s="4">
        <f>6136132 / 1024^2</f>
        <v>5.8518714904785156</v>
      </c>
    </row>
    <row r="14" spans="1:6" x14ac:dyDescent="0.3">
      <c r="A14" t="s">
        <v>4</v>
      </c>
      <c r="B14" s="4">
        <f>129919476 / 1024^2</f>
        <v>123.9008674621582</v>
      </c>
      <c r="D14" s="4">
        <f>6772148 / 1024^2</f>
        <v>6.4584236145019531</v>
      </c>
    </row>
    <row r="15" spans="1:6" x14ac:dyDescent="0.3">
      <c r="A15" t="s">
        <v>5</v>
      </c>
      <c r="B15" s="4">
        <f>161382964 / 1024^2</f>
        <v>153.90678787231445</v>
      </c>
      <c r="D15" s="4">
        <f>6598920 / 1024^2</f>
        <v>6.2932205200195313</v>
      </c>
    </row>
    <row r="16" spans="1:6" x14ac:dyDescent="0.3">
      <c r="A16" t="s">
        <v>9</v>
      </c>
      <c r="B16" s="4">
        <f>146630644 / 1024^2</f>
        <v>139.8378791809082</v>
      </c>
      <c r="D16" s="4"/>
    </row>
    <row r="17" spans="1:4" x14ac:dyDescent="0.3">
      <c r="A17" t="s">
        <v>10</v>
      </c>
      <c r="B17" s="4">
        <f>148542756 / 1024^2</f>
        <v>141.66141128540039</v>
      </c>
      <c r="D17" s="4"/>
    </row>
    <row r="18" spans="1:4" x14ac:dyDescent="0.3">
      <c r="A18" t="s">
        <v>11</v>
      </c>
      <c r="B18" s="4">
        <f>157809692 / 1024^2</f>
        <v>150.49905014038086</v>
      </c>
      <c r="D18" s="4"/>
    </row>
    <row r="19" spans="1:4" x14ac:dyDescent="0.3">
      <c r="A19" s="1" t="s">
        <v>6</v>
      </c>
      <c r="B19" s="4">
        <f>AVERAGE(B11:B18)</f>
        <v>140.94004058837891</v>
      </c>
      <c r="D19" s="4">
        <f>AVERAGE(D11:D15)</f>
        <v>6.0408134460449219</v>
      </c>
    </row>
    <row r="20" spans="1:4" x14ac:dyDescent="0.3">
      <c r="A20" s="1" t="s">
        <v>12</v>
      </c>
      <c r="B20" s="3">
        <f>1 - B19/D2</f>
        <v>0.76234351946156098</v>
      </c>
      <c r="D20" s="3">
        <f>1-D19/D2</f>
        <v>0.98981383532186462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2025-03-17T17:05:14Z</dcterms:created>
  <dcterms:modified xsi:type="dcterms:W3CDTF">2025-03-24T11:37:39Z</dcterms:modified>
</cp:coreProperties>
</file>