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eWhitney\Box Sync\SCIS Dev Platform\SCIS Docs-Tutorials-POCs\Badge training\"/>
    </mc:Choice>
  </mc:AlternateContent>
  <xr:revisionPtr revIDLastSave="0" documentId="13_ncr:1_{56D94C62-79E5-420F-AFED-7877497740A8}" xr6:coauthVersionLast="46" xr6:coauthVersionMax="46" xr10:uidLastSave="{00000000-0000-0000-0000-000000000000}"/>
  <bookViews>
    <workbookView xWindow="25200" yWindow="1095" windowWidth="29370" windowHeight="27105" tabRatio="763" xr2:uid="{00000000-000D-0000-FFFF-FFFF00000000}"/>
  </bookViews>
  <sheets>
    <sheet name="SCIS data model - ACTIVE" sheetId="1" r:id="rId1"/>
  </sheets>
  <definedNames>
    <definedName name="_xlnm._FilterDatabase" localSheetId="0" hidden="1">'SCIS data model - ACTIVE'!$A$1:$W$583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4" i="1" l="1"/>
  <c r="M453" i="1"/>
  <c r="M452" i="1"/>
  <c r="M451" i="1"/>
  <c r="M450" i="1"/>
  <c r="M449" i="1"/>
  <c r="M447" i="1"/>
  <c r="M446" i="1"/>
  <c r="M445" i="1"/>
  <c r="M444" i="1"/>
  <c r="M435" i="1"/>
  <c r="M434" i="1"/>
  <c r="M433" i="1"/>
  <c r="M432" i="1"/>
  <c r="M429" i="1"/>
  <c r="M430" i="1"/>
  <c r="M427" i="1"/>
  <c r="M425" i="1"/>
  <c r="M426" i="1"/>
  <c r="M431" i="1"/>
  <c r="M443" i="1"/>
  <c r="M442" i="1"/>
  <c r="M441" i="1"/>
  <c r="M440" i="1"/>
  <c r="M439" i="1"/>
  <c r="M438" i="1"/>
  <c r="M437" i="1"/>
  <c r="M436" i="1"/>
  <c r="M428" i="1"/>
  <c r="M448" i="1"/>
  <c r="V448" i="1" s="1"/>
  <c r="W448" i="1" s="1"/>
  <c r="M424" i="1"/>
  <c r="E449" i="1"/>
  <c r="U449" i="1"/>
  <c r="V449" i="1"/>
  <c r="W449" i="1" s="1"/>
  <c r="E424" i="1"/>
  <c r="E450" i="1"/>
  <c r="E448" i="1"/>
  <c r="E428" i="1"/>
  <c r="E436" i="1"/>
  <c r="E437" i="1"/>
  <c r="E438" i="1"/>
  <c r="E439" i="1"/>
  <c r="E440" i="1"/>
  <c r="E441" i="1"/>
  <c r="E442" i="1"/>
  <c r="E443" i="1"/>
  <c r="E431" i="1"/>
  <c r="E426" i="1"/>
  <c r="E425" i="1"/>
  <c r="E427" i="1"/>
  <c r="E430" i="1"/>
  <c r="E429" i="1"/>
  <c r="E432" i="1"/>
  <c r="E433" i="1"/>
  <c r="E434" i="1"/>
  <c r="E435" i="1"/>
  <c r="E444" i="1"/>
  <c r="E445" i="1"/>
  <c r="E446" i="1"/>
  <c r="E447" i="1"/>
  <c r="E451" i="1"/>
  <c r="E452" i="1"/>
  <c r="E453" i="1"/>
  <c r="E454" i="1"/>
  <c r="U454" i="1"/>
  <c r="O454" i="1"/>
  <c r="V454" i="1" s="1"/>
  <c r="W454" i="1" s="1"/>
  <c r="V453" i="1"/>
  <c r="W453" i="1" s="1"/>
  <c r="U453" i="1"/>
  <c r="V452" i="1"/>
  <c r="W452" i="1" s="1"/>
  <c r="U452" i="1"/>
  <c r="V451" i="1"/>
  <c r="W451" i="1" s="1"/>
  <c r="U451" i="1"/>
  <c r="V447" i="1"/>
  <c r="W447" i="1" s="1"/>
  <c r="U447" i="1"/>
  <c r="V446" i="1"/>
  <c r="W446" i="1" s="1"/>
  <c r="U446" i="1"/>
  <c r="V445" i="1"/>
  <c r="W445" i="1" s="1"/>
  <c r="U445" i="1"/>
  <c r="V444" i="1"/>
  <c r="W444" i="1" s="1"/>
  <c r="U444" i="1"/>
  <c r="V435" i="1"/>
  <c r="W435" i="1" s="1"/>
  <c r="U435" i="1"/>
  <c r="V434" i="1"/>
  <c r="W434" i="1" s="1"/>
  <c r="U434" i="1"/>
  <c r="V433" i="1"/>
  <c r="W433" i="1" s="1"/>
  <c r="U433" i="1"/>
  <c r="V432" i="1"/>
  <c r="W432" i="1" s="1"/>
  <c r="U432" i="1"/>
  <c r="V429" i="1"/>
  <c r="W429" i="1" s="1"/>
  <c r="U429" i="1"/>
  <c r="V430" i="1"/>
  <c r="W430" i="1" s="1"/>
  <c r="U430" i="1"/>
  <c r="V427" i="1"/>
  <c r="W427" i="1" s="1"/>
  <c r="U427" i="1"/>
  <c r="V425" i="1"/>
  <c r="W425" i="1" s="1"/>
  <c r="U425" i="1"/>
  <c r="V426" i="1"/>
  <c r="W426" i="1" s="1"/>
  <c r="U426" i="1"/>
  <c r="V431" i="1"/>
  <c r="W431" i="1" s="1"/>
  <c r="U431" i="1"/>
  <c r="V443" i="1"/>
  <c r="W443" i="1" s="1"/>
  <c r="U443" i="1"/>
  <c r="V442" i="1"/>
  <c r="W442" i="1" s="1"/>
  <c r="U442" i="1"/>
  <c r="V441" i="1"/>
  <c r="W441" i="1" s="1"/>
  <c r="U441" i="1"/>
  <c r="V440" i="1"/>
  <c r="W440" i="1" s="1"/>
  <c r="U440" i="1"/>
  <c r="V439" i="1"/>
  <c r="W439" i="1" s="1"/>
  <c r="U439" i="1"/>
  <c r="V438" i="1"/>
  <c r="W438" i="1" s="1"/>
  <c r="U438" i="1"/>
  <c r="V437" i="1"/>
  <c r="W437" i="1" s="1"/>
  <c r="U437" i="1"/>
  <c r="V436" i="1"/>
  <c r="W436" i="1" s="1"/>
  <c r="U436" i="1"/>
  <c r="V428" i="1"/>
  <c r="W428" i="1" s="1"/>
  <c r="U428" i="1"/>
  <c r="U448" i="1"/>
  <c r="V450" i="1"/>
  <c r="W450" i="1" s="1"/>
  <c r="U450" i="1"/>
  <c r="V424" i="1"/>
  <c r="W424" i="1" s="1"/>
  <c r="U424" i="1"/>
  <c r="S422" i="1"/>
  <c r="Q423" i="1" s="1"/>
  <c r="R423" i="1" s="1"/>
  <c r="R422" i="1"/>
  <c r="S421" i="1"/>
  <c r="U343" i="1" l="1"/>
  <c r="S343" i="1"/>
  <c r="T343" i="1" s="1"/>
  <c r="M343" i="1"/>
  <c r="U121" i="1" l="1"/>
  <c r="S121" i="1"/>
  <c r="T121" i="1" s="1"/>
  <c r="M121" i="1"/>
  <c r="U263" i="1" l="1"/>
  <c r="S263" i="1"/>
  <c r="T263" i="1" s="1"/>
  <c r="M263" i="1"/>
  <c r="U224" i="1" l="1"/>
  <c r="S224" i="1"/>
  <c r="T224" i="1" s="1"/>
  <c r="M224" i="1"/>
  <c r="U225" i="1"/>
  <c r="S225" i="1"/>
  <c r="T225" i="1" s="1"/>
  <c r="M225" i="1"/>
  <c r="W146" i="1"/>
  <c r="V146" i="1"/>
  <c r="U146" i="1"/>
  <c r="S146" i="1"/>
  <c r="T146" i="1" s="1"/>
  <c r="M146" i="1"/>
  <c r="W145" i="1"/>
  <c r="V145" i="1"/>
  <c r="U145" i="1"/>
  <c r="S145" i="1"/>
  <c r="T145" i="1" s="1"/>
  <c r="M145" i="1"/>
  <c r="W144" i="1"/>
  <c r="V144" i="1"/>
  <c r="U144" i="1"/>
  <c r="S144" i="1"/>
  <c r="T144" i="1" s="1"/>
  <c r="M144" i="1"/>
  <c r="W143" i="1"/>
  <c r="V143" i="1"/>
  <c r="U143" i="1"/>
  <c r="S143" i="1"/>
  <c r="T143" i="1" s="1"/>
  <c r="M143" i="1"/>
  <c r="W142" i="1"/>
  <c r="V142" i="1"/>
  <c r="U142" i="1"/>
  <c r="S142" i="1"/>
  <c r="T142" i="1" s="1"/>
  <c r="M142" i="1"/>
  <c r="W73" i="1"/>
  <c r="V73" i="1"/>
  <c r="U73" i="1"/>
  <c r="S73" i="1"/>
  <c r="T73" i="1" s="1"/>
  <c r="M73" i="1"/>
  <c r="W75" i="1"/>
  <c r="V75" i="1"/>
  <c r="U75" i="1"/>
  <c r="S75" i="1"/>
  <c r="T75" i="1" s="1"/>
  <c r="M75" i="1"/>
  <c r="W74" i="1"/>
  <c r="V74" i="1"/>
  <c r="U74" i="1"/>
  <c r="S74" i="1"/>
  <c r="T74" i="1" s="1"/>
  <c r="M74" i="1"/>
  <c r="W9" i="1"/>
  <c r="V9" i="1"/>
  <c r="U9" i="1"/>
  <c r="S9" i="1"/>
  <c r="T9" i="1" s="1"/>
  <c r="M9" i="1"/>
  <c r="W10" i="1"/>
  <c r="V10" i="1"/>
  <c r="U10" i="1"/>
  <c r="S10" i="1"/>
  <c r="T10" i="1" s="1"/>
  <c r="M10" i="1"/>
  <c r="W8" i="1"/>
  <c r="V8" i="1"/>
  <c r="U8" i="1"/>
  <c r="S8" i="1"/>
  <c r="T8" i="1" s="1"/>
  <c r="M8" i="1"/>
  <c r="W7" i="1"/>
  <c r="V7" i="1"/>
  <c r="U7" i="1"/>
  <c r="S7" i="1"/>
  <c r="T7" i="1" s="1"/>
  <c r="M7" i="1"/>
  <c r="W292" i="1"/>
  <c r="V292" i="1"/>
  <c r="U292" i="1"/>
  <c r="S292" i="1"/>
  <c r="T292" i="1" s="1"/>
  <c r="M292" i="1"/>
  <c r="S582" i="1"/>
  <c r="T582" i="1" s="1"/>
  <c r="S581" i="1"/>
  <c r="S583" i="1"/>
  <c r="S580" i="1"/>
  <c r="T580" i="1" s="1"/>
  <c r="S574" i="1"/>
  <c r="T574" i="1" s="1"/>
  <c r="S572" i="1"/>
  <c r="T572" i="1" s="1"/>
  <c r="S573" i="1"/>
  <c r="T573" i="1" s="1"/>
  <c r="S570" i="1"/>
  <c r="T570" i="1" s="1"/>
  <c r="S571" i="1"/>
  <c r="T571" i="1" s="1"/>
  <c r="S579" i="1"/>
  <c r="T579" i="1" s="1"/>
  <c r="S578" i="1"/>
  <c r="T578" i="1" s="1"/>
  <c r="S577" i="1"/>
  <c r="T577" i="1" s="1"/>
  <c r="S576" i="1"/>
  <c r="T576" i="1" s="1"/>
  <c r="S564" i="1"/>
  <c r="S563" i="1"/>
  <c r="S562" i="1"/>
  <c r="T562" i="1" s="1"/>
  <c r="S556" i="1"/>
  <c r="T556" i="1" s="1"/>
  <c r="S553" i="1"/>
  <c r="T553" i="1" s="1"/>
  <c r="S565" i="1"/>
  <c r="T565" i="1" s="1"/>
  <c r="S566" i="1"/>
  <c r="T566" i="1" s="1"/>
  <c r="S552" i="1"/>
  <c r="T552" i="1" s="1"/>
  <c r="S551" i="1"/>
  <c r="T551" i="1" s="1"/>
  <c r="S550" i="1"/>
  <c r="T550" i="1" s="1"/>
  <c r="S549" i="1"/>
  <c r="T549" i="1" s="1"/>
  <c r="S554" i="1"/>
  <c r="T554" i="1" s="1"/>
  <c r="S548" i="1"/>
  <c r="S547" i="1"/>
  <c r="S546" i="1"/>
  <c r="T546" i="1" s="1"/>
  <c r="S555" i="1"/>
  <c r="T555" i="1" s="1"/>
  <c r="S537" i="1"/>
  <c r="T537" i="1" s="1"/>
  <c r="S545" i="1"/>
  <c r="T545" i="1" s="1"/>
  <c r="S536" i="1"/>
  <c r="T536" i="1" s="1"/>
  <c r="S544" i="1"/>
  <c r="T544" i="1" s="1"/>
  <c r="S543" i="1"/>
  <c r="T543" i="1" s="1"/>
  <c r="S542" i="1"/>
  <c r="T542" i="1" s="1"/>
  <c r="S541" i="1"/>
  <c r="T541" i="1" s="1"/>
  <c r="S540" i="1"/>
  <c r="T540" i="1" s="1"/>
  <c r="S539" i="1"/>
  <c r="S538" i="1"/>
  <c r="S561" i="1"/>
  <c r="T561" i="1" s="1"/>
  <c r="S560" i="1"/>
  <c r="T560" i="1" s="1"/>
  <c r="S559" i="1"/>
  <c r="T559" i="1" s="1"/>
  <c r="S558" i="1"/>
  <c r="T558" i="1" s="1"/>
  <c r="S532" i="1"/>
  <c r="T532" i="1" s="1"/>
  <c r="S531" i="1"/>
  <c r="T531" i="1" s="1"/>
  <c r="S530" i="1"/>
  <c r="T530" i="1" s="1"/>
  <c r="S529" i="1"/>
  <c r="T529" i="1" s="1"/>
  <c r="S528" i="1"/>
  <c r="T528" i="1" s="1"/>
  <c r="S527" i="1"/>
  <c r="T527" i="1" s="1"/>
  <c r="S526" i="1"/>
  <c r="S525" i="1"/>
  <c r="S523" i="1"/>
  <c r="T523" i="1" s="1"/>
  <c r="S522" i="1"/>
  <c r="T522" i="1" s="1"/>
  <c r="S521" i="1"/>
  <c r="T521" i="1" s="1"/>
  <c r="S520" i="1"/>
  <c r="T520" i="1" s="1"/>
  <c r="S519" i="1"/>
  <c r="T519" i="1" s="1"/>
  <c r="S518" i="1"/>
  <c r="T518" i="1" s="1"/>
  <c r="S517" i="1"/>
  <c r="T517" i="1" s="1"/>
  <c r="S516" i="1"/>
  <c r="T516" i="1" s="1"/>
  <c r="S515" i="1"/>
  <c r="T515" i="1" s="1"/>
  <c r="S514" i="1"/>
  <c r="T514" i="1" s="1"/>
  <c r="S513" i="1"/>
  <c r="S512" i="1"/>
  <c r="S511" i="1"/>
  <c r="T511" i="1" s="1"/>
  <c r="S510" i="1"/>
  <c r="T510" i="1" s="1"/>
  <c r="S509" i="1"/>
  <c r="T509" i="1" s="1"/>
  <c r="S508" i="1"/>
  <c r="T508" i="1" s="1"/>
  <c r="S507" i="1"/>
  <c r="T507" i="1" s="1"/>
  <c r="S506" i="1"/>
  <c r="T506" i="1" s="1"/>
  <c r="S505" i="1"/>
  <c r="T505" i="1" s="1"/>
  <c r="S504" i="1"/>
  <c r="T504" i="1" s="1"/>
  <c r="S503" i="1"/>
  <c r="T503" i="1" s="1"/>
  <c r="S498" i="1"/>
  <c r="T498" i="1" s="1"/>
  <c r="S499" i="1"/>
  <c r="S497" i="1"/>
  <c r="S496" i="1"/>
  <c r="T496" i="1" s="1"/>
  <c r="S495" i="1"/>
  <c r="T495" i="1" s="1"/>
  <c r="S494" i="1"/>
  <c r="T494" i="1" s="1"/>
  <c r="S493" i="1"/>
  <c r="T493" i="1" s="1"/>
  <c r="S492" i="1"/>
  <c r="T492" i="1" s="1"/>
  <c r="S491" i="1"/>
  <c r="T491" i="1" s="1"/>
  <c r="S489" i="1"/>
  <c r="T489" i="1" s="1"/>
  <c r="S488" i="1"/>
  <c r="T488" i="1" s="1"/>
  <c r="S487" i="1"/>
  <c r="T487" i="1" s="1"/>
  <c r="S486" i="1"/>
  <c r="T486" i="1" s="1"/>
  <c r="S484" i="1"/>
  <c r="S485" i="1"/>
  <c r="S476" i="1"/>
  <c r="T476" i="1" s="1"/>
  <c r="S480" i="1"/>
  <c r="T480" i="1" s="1"/>
  <c r="S479" i="1"/>
  <c r="T479" i="1" s="1"/>
  <c r="S478" i="1"/>
  <c r="T478" i="1" s="1"/>
  <c r="S477" i="1"/>
  <c r="T477" i="1" s="1"/>
  <c r="S475" i="1"/>
  <c r="T475" i="1" s="1"/>
  <c r="S474" i="1"/>
  <c r="T474" i="1" s="1"/>
  <c r="S473" i="1"/>
  <c r="T473" i="1" s="1"/>
  <c r="S472" i="1"/>
  <c r="T472" i="1" s="1"/>
  <c r="S471" i="1"/>
  <c r="T471" i="1" s="1"/>
  <c r="S470" i="1"/>
  <c r="T470" i="1" s="1"/>
  <c r="S469" i="1"/>
  <c r="S467" i="1"/>
  <c r="T467" i="1" s="1"/>
  <c r="S466" i="1"/>
  <c r="T466" i="1" s="1"/>
  <c r="S465" i="1"/>
  <c r="T465" i="1" s="1"/>
  <c r="S459" i="1"/>
  <c r="T459" i="1" s="1"/>
  <c r="S464" i="1"/>
  <c r="T464" i="1" s="1"/>
  <c r="S463" i="1"/>
  <c r="T463" i="1" s="1"/>
  <c r="S462" i="1"/>
  <c r="T462" i="1" s="1"/>
  <c r="S461" i="1"/>
  <c r="T461" i="1" s="1"/>
  <c r="S460" i="1"/>
  <c r="T460" i="1" s="1"/>
  <c r="S458" i="1"/>
  <c r="T458" i="1" s="1"/>
  <c r="S420" i="1"/>
  <c r="T420" i="1" s="1"/>
  <c r="S419" i="1"/>
  <c r="T419" i="1" s="1"/>
  <c r="S418" i="1"/>
  <c r="T418" i="1" s="1"/>
  <c r="S417" i="1"/>
  <c r="T417" i="1" s="1"/>
  <c r="S416" i="1"/>
  <c r="T416" i="1" s="1"/>
  <c r="S415" i="1"/>
  <c r="T415" i="1" s="1"/>
  <c r="S414" i="1"/>
  <c r="T414" i="1" s="1"/>
  <c r="S413" i="1"/>
  <c r="T413" i="1" s="1"/>
  <c r="S411" i="1"/>
  <c r="T411" i="1" s="1"/>
  <c r="S410" i="1"/>
  <c r="T410" i="1" s="1"/>
  <c r="S409" i="1"/>
  <c r="T409" i="1" s="1"/>
  <c r="S408" i="1"/>
  <c r="T408" i="1" s="1"/>
  <c r="S407" i="1"/>
  <c r="T407" i="1" s="1"/>
  <c r="S406" i="1"/>
  <c r="T406" i="1" s="1"/>
  <c r="S405" i="1"/>
  <c r="T405" i="1" s="1"/>
  <c r="S404" i="1"/>
  <c r="T404" i="1" s="1"/>
  <c r="S403" i="1"/>
  <c r="T403" i="1" s="1"/>
  <c r="S402" i="1"/>
  <c r="T402" i="1" s="1"/>
  <c r="S401" i="1"/>
  <c r="T401" i="1" s="1"/>
  <c r="S400" i="1"/>
  <c r="T400" i="1" s="1"/>
  <c r="S399" i="1"/>
  <c r="T399" i="1" s="1"/>
  <c r="S398" i="1"/>
  <c r="T398" i="1" s="1"/>
  <c r="S397" i="1"/>
  <c r="T397" i="1" s="1"/>
  <c r="S396" i="1"/>
  <c r="T396" i="1" s="1"/>
  <c r="S395" i="1"/>
  <c r="T395" i="1" s="1"/>
  <c r="S394" i="1"/>
  <c r="T394" i="1" s="1"/>
  <c r="S390" i="1"/>
  <c r="T390" i="1" s="1"/>
  <c r="S389" i="1"/>
  <c r="T389" i="1" s="1"/>
  <c r="S388" i="1"/>
  <c r="T388" i="1" s="1"/>
  <c r="S387" i="1"/>
  <c r="T387" i="1" s="1"/>
  <c r="S386" i="1"/>
  <c r="T386" i="1" s="1"/>
  <c r="S385" i="1"/>
  <c r="T385" i="1" s="1"/>
  <c r="S384" i="1"/>
  <c r="T384" i="1" s="1"/>
  <c r="S383" i="1"/>
  <c r="T383" i="1" s="1"/>
  <c r="S381" i="1"/>
  <c r="T381" i="1" s="1"/>
  <c r="S380" i="1"/>
  <c r="T380" i="1" s="1"/>
  <c r="S379" i="1"/>
  <c r="T379" i="1" s="1"/>
  <c r="S378" i="1"/>
  <c r="T378" i="1" s="1"/>
  <c r="S377" i="1"/>
  <c r="T377" i="1" s="1"/>
  <c r="S376" i="1"/>
  <c r="T376" i="1" s="1"/>
  <c r="S375" i="1"/>
  <c r="T375" i="1" s="1"/>
  <c r="S374" i="1"/>
  <c r="T374" i="1" s="1"/>
  <c r="S373" i="1"/>
  <c r="T373" i="1" s="1"/>
  <c r="S372" i="1"/>
  <c r="S371" i="1"/>
  <c r="T371" i="1" s="1"/>
  <c r="S370" i="1"/>
  <c r="T370" i="1" s="1"/>
  <c r="S369" i="1"/>
  <c r="T369" i="1" s="1"/>
  <c r="S368" i="1"/>
  <c r="T368" i="1" s="1"/>
  <c r="S367" i="1"/>
  <c r="T367" i="1" s="1"/>
  <c r="S366" i="1"/>
  <c r="T366" i="1" s="1"/>
  <c r="S365" i="1"/>
  <c r="T365" i="1" s="1"/>
  <c r="S361" i="1"/>
  <c r="T361" i="1" s="1"/>
  <c r="S359" i="1"/>
  <c r="T359" i="1" s="1"/>
  <c r="S358" i="1"/>
  <c r="T358" i="1" s="1"/>
  <c r="S357" i="1"/>
  <c r="T357" i="1" s="1"/>
  <c r="S356" i="1"/>
  <c r="T356" i="1" s="1"/>
  <c r="S355" i="1"/>
  <c r="T355" i="1" s="1"/>
  <c r="S354" i="1"/>
  <c r="T354" i="1" s="1"/>
  <c r="S353" i="1"/>
  <c r="T353" i="1" s="1"/>
  <c r="S360" i="1"/>
  <c r="T360" i="1" s="1"/>
  <c r="S351" i="1"/>
  <c r="T351" i="1" s="1"/>
  <c r="S350" i="1"/>
  <c r="T350" i="1" s="1"/>
  <c r="S349" i="1"/>
  <c r="T349" i="1" s="1"/>
  <c r="S348" i="1"/>
  <c r="T348" i="1" s="1"/>
  <c r="S347" i="1"/>
  <c r="T347" i="1" s="1"/>
  <c r="S346" i="1"/>
  <c r="T346" i="1" s="1"/>
  <c r="S345" i="1"/>
  <c r="T345" i="1" s="1"/>
  <c r="S344" i="1"/>
  <c r="T344" i="1" s="1"/>
  <c r="S342" i="1"/>
  <c r="T342" i="1" s="1"/>
  <c r="S341" i="1"/>
  <c r="T341" i="1" s="1"/>
  <c r="S340" i="1"/>
  <c r="T340" i="1" s="1"/>
  <c r="S339" i="1"/>
  <c r="T339" i="1" s="1"/>
  <c r="S338" i="1"/>
  <c r="T338" i="1" s="1"/>
  <c r="S337" i="1"/>
  <c r="T337" i="1" s="1"/>
  <c r="S336" i="1"/>
  <c r="T336" i="1" s="1"/>
  <c r="S335" i="1"/>
  <c r="T335" i="1" s="1"/>
  <c r="S334" i="1"/>
  <c r="T334" i="1" s="1"/>
  <c r="S333" i="1"/>
  <c r="T333" i="1" s="1"/>
  <c r="S332" i="1"/>
  <c r="T332" i="1" s="1"/>
  <c r="S331" i="1"/>
  <c r="T331" i="1" s="1"/>
  <c r="S330" i="1"/>
  <c r="T330" i="1" s="1"/>
  <c r="S329" i="1"/>
  <c r="T329" i="1" s="1"/>
  <c r="S328" i="1"/>
  <c r="T328" i="1" s="1"/>
  <c r="S327" i="1"/>
  <c r="T327" i="1" s="1"/>
  <c r="S326" i="1"/>
  <c r="T326" i="1" s="1"/>
  <c r="S325" i="1"/>
  <c r="T325" i="1" s="1"/>
  <c r="S324" i="1"/>
  <c r="T324" i="1" s="1"/>
  <c r="S323" i="1"/>
  <c r="T323" i="1" s="1"/>
  <c r="S322" i="1"/>
  <c r="T322" i="1" s="1"/>
  <c r="S321" i="1"/>
  <c r="T321" i="1" s="1"/>
  <c r="S320" i="1"/>
  <c r="T320" i="1" s="1"/>
  <c r="S315" i="1"/>
  <c r="T315" i="1" s="1"/>
  <c r="S316" i="1"/>
  <c r="T316" i="1" s="1"/>
  <c r="S314" i="1"/>
  <c r="T314" i="1" s="1"/>
  <c r="S313" i="1"/>
  <c r="T313" i="1" s="1"/>
  <c r="S312" i="1"/>
  <c r="T312" i="1" s="1"/>
  <c r="S311" i="1"/>
  <c r="T311" i="1" s="1"/>
  <c r="S310" i="1"/>
  <c r="T310" i="1" s="1"/>
  <c r="S309" i="1"/>
  <c r="T309" i="1" s="1"/>
  <c r="S308" i="1"/>
  <c r="T308" i="1" s="1"/>
  <c r="S306" i="1"/>
  <c r="T306" i="1" s="1"/>
  <c r="S305" i="1"/>
  <c r="T305" i="1" s="1"/>
  <c r="S304" i="1"/>
  <c r="T304" i="1" s="1"/>
  <c r="S303" i="1"/>
  <c r="T303" i="1" s="1"/>
  <c r="S301" i="1"/>
  <c r="T301" i="1" s="1"/>
  <c r="S300" i="1"/>
  <c r="T300" i="1" s="1"/>
  <c r="S299" i="1"/>
  <c r="T299" i="1" s="1"/>
  <c r="S298" i="1"/>
  <c r="T298" i="1" s="1"/>
  <c r="S297" i="1"/>
  <c r="T297" i="1" s="1"/>
  <c r="S296" i="1"/>
  <c r="T296" i="1" s="1"/>
  <c r="S295" i="1"/>
  <c r="T295" i="1" s="1"/>
  <c r="S294" i="1"/>
  <c r="T294" i="1" s="1"/>
  <c r="S293" i="1"/>
  <c r="T293" i="1" s="1"/>
  <c r="S302" i="1"/>
  <c r="T302" i="1" s="1"/>
  <c r="S291" i="1"/>
  <c r="T291" i="1" s="1"/>
  <c r="S290" i="1"/>
  <c r="T290" i="1" s="1"/>
  <c r="S289" i="1"/>
  <c r="T289" i="1" s="1"/>
  <c r="S288" i="1"/>
  <c r="T288" i="1" s="1"/>
  <c r="S287" i="1"/>
  <c r="T287" i="1" s="1"/>
  <c r="S286" i="1"/>
  <c r="T286" i="1" s="1"/>
  <c r="S282" i="1"/>
  <c r="T282" i="1" s="1"/>
  <c r="S281" i="1"/>
  <c r="T281" i="1" s="1"/>
  <c r="S280" i="1"/>
  <c r="T280" i="1" s="1"/>
  <c r="S279" i="1"/>
  <c r="T279" i="1" s="1"/>
  <c r="S278" i="1"/>
  <c r="T278" i="1" s="1"/>
  <c r="S277" i="1"/>
  <c r="T277" i="1" s="1"/>
  <c r="S276" i="1"/>
  <c r="T276" i="1" s="1"/>
  <c r="S275" i="1"/>
  <c r="T275" i="1" s="1"/>
  <c r="S273" i="1"/>
  <c r="T273" i="1" s="1"/>
  <c r="S272" i="1"/>
  <c r="T272" i="1" s="1"/>
  <c r="S271" i="1"/>
  <c r="T271" i="1" s="1"/>
  <c r="S270" i="1"/>
  <c r="T270" i="1" s="1"/>
  <c r="S269" i="1"/>
  <c r="T269" i="1" s="1"/>
  <c r="S268" i="1"/>
  <c r="T268" i="1" s="1"/>
  <c r="S267" i="1"/>
  <c r="T267" i="1" s="1"/>
  <c r="S266" i="1"/>
  <c r="T266" i="1" s="1"/>
  <c r="S265" i="1"/>
  <c r="T265" i="1" s="1"/>
  <c r="S264" i="1"/>
  <c r="T264" i="1" s="1"/>
  <c r="S262" i="1"/>
  <c r="T262" i="1" s="1"/>
  <c r="S261" i="1"/>
  <c r="T261" i="1" s="1"/>
  <c r="S260" i="1"/>
  <c r="T260" i="1" s="1"/>
  <c r="S247" i="1"/>
  <c r="T247" i="1" s="1"/>
  <c r="S256" i="1"/>
  <c r="T256" i="1" s="1"/>
  <c r="S255" i="1"/>
  <c r="T255" i="1" s="1"/>
  <c r="S254" i="1"/>
  <c r="T254" i="1" s="1"/>
  <c r="S253" i="1"/>
  <c r="T253" i="1" s="1"/>
  <c r="S252" i="1"/>
  <c r="T252" i="1" s="1"/>
  <c r="S251" i="1"/>
  <c r="T251" i="1" s="1"/>
  <c r="S250" i="1"/>
  <c r="T250" i="1" s="1"/>
  <c r="S249" i="1"/>
  <c r="T249" i="1" s="1"/>
  <c r="S248" i="1"/>
  <c r="T248" i="1" s="1"/>
  <c r="S246" i="1"/>
  <c r="T246" i="1" s="1"/>
  <c r="S245" i="1"/>
  <c r="T245" i="1" s="1"/>
  <c r="S244" i="1"/>
  <c r="T244" i="1" s="1"/>
  <c r="S243" i="1"/>
  <c r="T243" i="1" s="1"/>
  <c r="S242" i="1"/>
  <c r="T242" i="1" s="1"/>
  <c r="S241" i="1"/>
  <c r="T241" i="1" s="1"/>
  <c r="S240" i="1"/>
  <c r="T240" i="1" s="1"/>
  <c r="S238" i="1"/>
  <c r="T238" i="1" s="1"/>
  <c r="S237" i="1"/>
  <c r="T237" i="1" s="1"/>
  <c r="S236" i="1"/>
  <c r="T236" i="1" s="1"/>
  <c r="S235" i="1"/>
  <c r="T235" i="1" s="1"/>
  <c r="S234" i="1"/>
  <c r="T234" i="1" s="1"/>
  <c r="S233" i="1"/>
  <c r="T233" i="1" s="1"/>
  <c r="S232" i="1"/>
  <c r="T232" i="1" s="1"/>
  <c r="S231" i="1"/>
  <c r="T231" i="1" s="1"/>
  <c r="S230" i="1"/>
  <c r="T230" i="1" s="1"/>
  <c r="S229" i="1"/>
  <c r="T229" i="1" s="1"/>
  <c r="S228" i="1"/>
  <c r="T228" i="1" s="1"/>
  <c r="S226" i="1"/>
  <c r="T226" i="1" s="1"/>
  <c r="S227" i="1"/>
  <c r="T227" i="1" s="1"/>
  <c r="S223" i="1"/>
  <c r="T223" i="1" s="1"/>
  <c r="S222" i="1"/>
  <c r="T222" i="1" s="1"/>
  <c r="S221" i="1"/>
  <c r="T221" i="1" s="1"/>
  <c r="S205" i="1"/>
  <c r="T205" i="1" s="1"/>
  <c r="S217" i="1"/>
  <c r="T217" i="1" s="1"/>
  <c r="S216" i="1"/>
  <c r="T216" i="1" s="1"/>
  <c r="S215" i="1"/>
  <c r="T215" i="1" s="1"/>
  <c r="S214" i="1"/>
  <c r="T214" i="1" s="1"/>
  <c r="S213" i="1"/>
  <c r="T213" i="1" s="1"/>
  <c r="S212" i="1"/>
  <c r="T212" i="1" s="1"/>
  <c r="S211" i="1"/>
  <c r="T211" i="1" s="1"/>
  <c r="S209" i="1"/>
  <c r="T209" i="1" s="1"/>
  <c r="S208" i="1"/>
  <c r="T208" i="1" s="1"/>
  <c r="S207" i="1"/>
  <c r="T207" i="1" s="1"/>
  <c r="S206" i="1"/>
  <c r="T206" i="1" s="1"/>
  <c r="S204" i="1"/>
  <c r="T204" i="1" s="1"/>
  <c r="S203" i="1"/>
  <c r="T203" i="1" s="1"/>
  <c r="S202" i="1"/>
  <c r="T202" i="1" s="1"/>
  <c r="S201" i="1"/>
  <c r="T201" i="1" s="1"/>
  <c r="S200" i="1"/>
  <c r="T200" i="1" s="1"/>
  <c r="S199" i="1"/>
  <c r="T199" i="1" s="1"/>
  <c r="S198" i="1"/>
  <c r="T198" i="1" s="1"/>
  <c r="S196" i="1"/>
  <c r="T196" i="1" s="1"/>
  <c r="S195" i="1"/>
  <c r="T195" i="1" s="1"/>
  <c r="S194" i="1"/>
  <c r="T194" i="1" s="1"/>
  <c r="S193" i="1"/>
  <c r="T193" i="1" s="1"/>
  <c r="S192" i="1"/>
  <c r="T192" i="1" s="1"/>
  <c r="S191" i="1"/>
  <c r="T191" i="1" s="1"/>
  <c r="S190" i="1"/>
  <c r="T190" i="1" s="1"/>
  <c r="S189" i="1"/>
  <c r="T189" i="1" s="1"/>
  <c r="S188" i="1"/>
  <c r="T188" i="1" s="1"/>
  <c r="S187" i="1"/>
  <c r="T187" i="1" s="1"/>
  <c r="S186" i="1"/>
  <c r="T186" i="1" s="1"/>
  <c r="S185" i="1"/>
  <c r="T185" i="1" s="1"/>
  <c r="S184" i="1"/>
  <c r="T184" i="1" s="1"/>
  <c r="S183" i="1"/>
  <c r="T183" i="1" s="1"/>
  <c r="S182" i="1"/>
  <c r="T182" i="1" s="1"/>
  <c r="S181" i="1"/>
  <c r="T181" i="1" s="1"/>
  <c r="S180" i="1"/>
  <c r="T180" i="1" s="1"/>
  <c r="S179" i="1"/>
  <c r="T179" i="1" s="1"/>
  <c r="S178" i="1"/>
  <c r="T178" i="1" s="1"/>
  <c r="S177" i="1"/>
  <c r="T177" i="1" s="1"/>
  <c r="S176" i="1"/>
  <c r="T176" i="1" s="1"/>
  <c r="S175" i="1"/>
  <c r="T175" i="1" s="1"/>
  <c r="S174" i="1"/>
  <c r="T174" i="1" s="1"/>
  <c r="S173" i="1"/>
  <c r="T173" i="1" s="1"/>
  <c r="S172" i="1"/>
  <c r="T172" i="1" s="1"/>
  <c r="S171" i="1"/>
  <c r="T171" i="1" s="1"/>
  <c r="S170" i="1"/>
  <c r="T170" i="1" s="1"/>
  <c r="S169" i="1"/>
  <c r="T169" i="1" s="1"/>
  <c r="S168" i="1"/>
  <c r="T168" i="1" s="1"/>
  <c r="S167" i="1"/>
  <c r="T167" i="1" s="1"/>
  <c r="S166" i="1"/>
  <c r="T166" i="1" s="1"/>
  <c r="S165" i="1"/>
  <c r="T165" i="1" s="1"/>
  <c r="S164" i="1"/>
  <c r="T164" i="1" s="1"/>
  <c r="S163" i="1"/>
  <c r="T163" i="1" s="1"/>
  <c r="S162" i="1"/>
  <c r="T162" i="1" s="1"/>
  <c r="S161" i="1"/>
  <c r="T161" i="1" s="1"/>
  <c r="S160" i="1"/>
  <c r="T160" i="1" s="1"/>
  <c r="S159" i="1"/>
  <c r="T159" i="1" s="1"/>
  <c r="S158" i="1"/>
  <c r="T158" i="1" s="1"/>
  <c r="S157" i="1"/>
  <c r="T157" i="1" s="1"/>
  <c r="S156" i="1"/>
  <c r="T156" i="1" s="1"/>
  <c r="S155" i="1"/>
  <c r="T155" i="1" s="1"/>
  <c r="S154" i="1"/>
  <c r="T154" i="1" s="1"/>
  <c r="S153" i="1"/>
  <c r="T153" i="1" s="1"/>
  <c r="S152" i="1"/>
  <c r="T152" i="1" s="1"/>
  <c r="S151" i="1"/>
  <c r="T151" i="1" s="1"/>
  <c r="S150" i="1"/>
  <c r="T150" i="1" s="1"/>
  <c r="S149" i="1"/>
  <c r="T149" i="1" s="1"/>
  <c r="S148" i="1"/>
  <c r="T148" i="1" s="1"/>
  <c r="S147" i="1"/>
  <c r="T147" i="1" s="1"/>
  <c r="S141" i="1"/>
  <c r="T141" i="1" s="1"/>
  <c r="S140" i="1"/>
  <c r="T140" i="1" s="1"/>
  <c r="S115" i="1"/>
  <c r="T115" i="1" s="1"/>
  <c r="S136" i="1"/>
  <c r="T136" i="1" s="1"/>
  <c r="S135" i="1"/>
  <c r="T135" i="1" s="1"/>
  <c r="S134" i="1"/>
  <c r="T134" i="1" s="1"/>
  <c r="S133" i="1"/>
  <c r="T133" i="1" s="1"/>
  <c r="S132" i="1"/>
  <c r="T132" i="1" s="1"/>
  <c r="S131" i="1"/>
  <c r="T131" i="1" s="1"/>
  <c r="S130" i="1"/>
  <c r="T130" i="1" s="1"/>
  <c r="S129" i="1"/>
  <c r="T129" i="1" s="1"/>
  <c r="S128" i="1"/>
  <c r="T128" i="1" s="1"/>
  <c r="S127" i="1"/>
  <c r="T127" i="1" s="1"/>
  <c r="S125" i="1"/>
  <c r="T125" i="1" s="1"/>
  <c r="S124" i="1"/>
  <c r="T124" i="1" s="1"/>
  <c r="S122" i="1"/>
  <c r="T122" i="1" s="1"/>
  <c r="S120" i="1"/>
  <c r="T120" i="1" s="1"/>
  <c r="S119" i="1"/>
  <c r="T119" i="1" s="1"/>
  <c r="S118" i="1"/>
  <c r="T118" i="1" s="1"/>
  <c r="S117" i="1"/>
  <c r="T117" i="1" s="1"/>
  <c r="S116" i="1"/>
  <c r="T116" i="1" s="1"/>
  <c r="S114" i="1"/>
  <c r="T114" i="1" s="1"/>
  <c r="S113" i="1"/>
  <c r="T113" i="1" s="1"/>
  <c r="S112" i="1"/>
  <c r="T112" i="1" s="1"/>
  <c r="S111" i="1"/>
  <c r="T111" i="1" s="1"/>
  <c r="S110" i="1"/>
  <c r="T110" i="1" s="1"/>
  <c r="S109" i="1"/>
  <c r="T109" i="1" s="1"/>
  <c r="S108" i="1"/>
  <c r="T108" i="1" s="1"/>
  <c r="S106" i="1"/>
  <c r="T106" i="1" s="1"/>
  <c r="S105" i="1"/>
  <c r="T105" i="1" s="1"/>
  <c r="S104" i="1"/>
  <c r="T104" i="1" s="1"/>
  <c r="S103" i="1"/>
  <c r="T103" i="1" s="1"/>
  <c r="S126" i="1"/>
  <c r="T126" i="1" s="1"/>
  <c r="S102" i="1"/>
  <c r="T102" i="1" s="1"/>
  <c r="S101" i="1"/>
  <c r="T101" i="1" s="1"/>
  <c r="S100" i="1"/>
  <c r="T100" i="1" s="1"/>
  <c r="S99" i="1"/>
  <c r="T99" i="1" s="1"/>
  <c r="S98" i="1"/>
  <c r="T98" i="1" s="1"/>
  <c r="S97" i="1"/>
  <c r="T97" i="1" s="1"/>
  <c r="S96" i="1"/>
  <c r="T96" i="1" s="1"/>
  <c r="S95" i="1"/>
  <c r="T95" i="1" s="1"/>
  <c r="S94" i="1"/>
  <c r="T94" i="1" s="1"/>
  <c r="S93" i="1"/>
  <c r="T93" i="1" s="1"/>
  <c r="S92" i="1"/>
  <c r="T92" i="1" s="1"/>
  <c r="S91" i="1"/>
  <c r="T91" i="1" s="1"/>
  <c r="S90" i="1"/>
  <c r="T90" i="1" s="1"/>
  <c r="S89" i="1"/>
  <c r="T89" i="1" s="1"/>
  <c r="S88" i="1"/>
  <c r="T88" i="1" s="1"/>
  <c r="S87" i="1"/>
  <c r="T87" i="1" s="1"/>
  <c r="S86" i="1"/>
  <c r="T86" i="1" s="1"/>
  <c r="S85" i="1"/>
  <c r="T85" i="1" s="1"/>
  <c r="S84" i="1"/>
  <c r="T84" i="1" s="1"/>
  <c r="S123" i="1"/>
  <c r="T123" i="1" s="1"/>
  <c r="S83" i="1"/>
  <c r="T83" i="1" s="1"/>
  <c r="S82" i="1"/>
  <c r="T82" i="1" s="1"/>
  <c r="S210" i="1"/>
  <c r="T210" i="1" s="1"/>
  <c r="S81" i="1"/>
  <c r="T81" i="1" s="1"/>
  <c r="S80" i="1"/>
  <c r="T80" i="1" s="1"/>
  <c r="S76" i="1"/>
  <c r="T76" i="1" s="1"/>
  <c r="S77" i="1"/>
  <c r="T77" i="1" s="1"/>
  <c r="S79" i="1"/>
  <c r="T79" i="1" s="1"/>
  <c r="S78" i="1"/>
  <c r="T78" i="1" s="1"/>
  <c r="S72" i="1"/>
  <c r="T72" i="1" s="1"/>
  <c r="S71" i="1"/>
  <c r="T71" i="1" s="1"/>
  <c r="S70" i="1"/>
  <c r="T70" i="1" s="1"/>
  <c r="S52" i="1"/>
  <c r="T52" i="1" s="1"/>
  <c r="S66" i="1"/>
  <c r="T66" i="1" s="1"/>
  <c r="S65" i="1"/>
  <c r="T65" i="1" s="1"/>
  <c r="S64" i="1"/>
  <c r="S63" i="1"/>
  <c r="T63" i="1" s="1"/>
  <c r="S62" i="1"/>
  <c r="T62" i="1" s="1"/>
  <c r="S61" i="1"/>
  <c r="T61" i="1" s="1"/>
  <c r="S60" i="1"/>
  <c r="T60" i="1" s="1"/>
  <c r="S59" i="1"/>
  <c r="T59" i="1" s="1"/>
  <c r="S58" i="1"/>
  <c r="T58" i="1" s="1"/>
  <c r="S57" i="1"/>
  <c r="T57" i="1" s="1"/>
  <c r="S56" i="1"/>
  <c r="T56" i="1" s="1"/>
  <c r="S55" i="1"/>
  <c r="T55" i="1" s="1"/>
  <c r="S54" i="1"/>
  <c r="T54" i="1" s="1"/>
  <c r="S53" i="1"/>
  <c r="T53" i="1" s="1"/>
  <c r="S51" i="1"/>
  <c r="T51" i="1" s="1"/>
  <c r="S50" i="1"/>
  <c r="T50" i="1" s="1"/>
  <c r="S49" i="1"/>
  <c r="T49" i="1" s="1"/>
  <c r="S48" i="1"/>
  <c r="T48" i="1" s="1"/>
  <c r="S47" i="1"/>
  <c r="T47" i="1" s="1"/>
  <c r="S46" i="1"/>
  <c r="T46" i="1" s="1"/>
  <c r="S45" i="1"/>
  <c r="T45" i="1" s="1"/>
  <c r="S43" i="1"/>
  <c r="T43" i="1" s="1"/>
  <c r="S42" i="1"/>
  <c r="T42" i="1" s="1"/>
  <c r="S41" i="1"/>
  <c r="T41" i="1" s="1"/>
  <c r="S40" i="1"/>
  <c r="T40" i="1" s="1"/>
  <c r="S39" i="1"/>
  <c r="T39" i="1" s="1"/>
  <c r="S38" i="1"/>
  <c r="T38" i="1" s="1"/>
  <c r="S37" i="1"/>
  <c r="T37" i="1" s="1"/>
  <c r="S36" i="1"/>
  <c r="T36" i="1" s="1"/>
  <c r="S35" i="1"/>
  <c r="T35" i="1" s="1"/>
  <c r="S34" i="1"/>
  <c r="T34" i="1" s="1"/>
  <c r="S33" i="1"/>
  <c r="T33" i="1" s="1"/>
  <c r="S32" i="1"/>
  <c r="T32" i="1" s="1"/>
  <c r="S31" i="1"/>
  <c r="T31" i="1" s="1"/>
  <c r="S30" i="1"/>
  <c r="T30" i="1" s="1"/>
  <c r="S29" i="1"/>
  <c r="T29" i="1" s="1"/>
  <c r="S28" i="1"/>
  <c r="T28" i="1" s="1"/>
  <c r="S27" i="1"/>
  <c r="T27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6" i="1"/>
  <c r="T6" i="1" s="1"/>
  <c r="S5" i="1"/>
  <c r="T5" i="1" s="1"/>
  <c r="L44" i="1"/>
  <c r="U44" i="1" s="1"/>
  <c r="L107" i="1"/>
  <c r="S107" i="1" s="1"/>
  <c r="U52" i="1"/>
  <c r="U66" i="1"/>
  <c r="U65" i="1"/>
  <c r="U64" i="1"/>
  <c r="T64" i="1"/>
  <c r="U63" i="1"/>
  <c r="U62" i="1"/>
  <c r="U61" i="1"/>
  <c r="U60" i="1"/>
  <c r="U59" i="1"/>
  <c r="U58" i="1"/>
  <c r="U57" i="1"/>
  <c r="U56" i="1"/>
  <c r="U55" i="1"/>
  <c r="U54" i="1"/>
  <c r="U53" i="1"/>
  <c r="U51" i="1"/>
  <c r="U50" i="1"/>
  <c r="U49" i="1"/>
  <c r="U48" i="1"/>
  <c r="U47" i="1"/>
  <c r="U46" i="1"/>
  <c r="U45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6" i="1"/>
  <c r="U5" i="1"/>
  <c r="U115" i="1"/>
  <c r="U136" i="1"/>
  <c r="U135" i="1"/>
  <c r="U134" i="1"/>
  <c r="U133" i="1"/>
  <c r="U132" i="1"/>
  <c r="U131" i="1"/>
  <c r="U130" i="1"/>
  <c r="U129" i="1"/>
  <c r="U128" i="1"/>
  <c r="U127" i="1"/>
  <c r="U125" i="1"/>
  <c r="U124" i="1"/>
  <c r="U122" i="1"/>
  <c r="U120" i="1"/>
  <c r="U119" i="1"/>
  <c r="U118" i="1"/>
  <c r="U117" i="1"/>
  <c r="U116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26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123" i="1"/>
  <c r="U83" i="1"/>
  <c r="U82" i="1"/>
  <c r="U210" i="1"/>
  <c r="U81" i="1"/>
  <c r="U80" i="1"/>
  <c r="U76" i="1"/>
  <c r="U77" i="1"/>
  <c r="U79" i="1"/>
  <c r="U78" i="1"/>
  <c r="U72" i="1"/>
  <c r="U71" i="1"/>
  <c r="U70" i="1"/>
  <c r="U205" i="1"/>
  <c r="U217" i="1"/>
  <c r="U216" i="1"/>
  <c r="U215" i="1"/>
  <c r="U214" i="1"/>
  <c r="U213" i="1"/>
  <c r="U212" i="1"/>
  <c r="U211" i="1"/>
  <c r="U209" i="1"/>
  <c r="U208" i="1"/>
  <c r="U207" i="1"/>
  <c r="U206" i="1"/>
  <c r="U204" i="1"/>
  <c r="U203" i="1"/>
  <c r="U202" i="1"/>
  <c r="U201" i="1"/>
  <c r="U200" i="1"/>
  <c r="U199" i="1"/>
  <c r="U198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1" i="1"/>
  <c r="U140" i="1"/>
  <c r="U247" i="1"/>
  <c r="U256" i="1"/>
  <c r="U255" i="1"/>
  <c r="U254" i="1"/>
  <c r="U253" i="1"/>
  <c r="U252" i="1"/>
  <c r="U251" i="1"/>
  <c r="U250" i="1"/>
  <c r="U249" i="1"/>
  <c r="U248" i="1"/>
  <c r="U246" i="1"/>
  <c r="U245" i="1"/>
  <c r="U244" i="1"/>
  <c r="U243" i="1"/>
  <c r="U242" i="1"/>
  <c r="U241" i="1"/>
  <c r="U240" i="1"/>
  <c r="U238" i="1"/>
  <c r="U237" i="1"/>
  <c r="U236" i="1"/>
  <c r="U235" i="1"/>
  <c r="U234" i="1"/>
  <c r="U233" i="1"/>
  <c r="U232" i="1"/>
  <c r="U231" i="1"/>
  <c r="U230" i="1"/>
  <c r="U229" i="1"/>
  <c r="U228" i="1"/>
  <c r="U226" i="1"/>
  <c r="U227" i="1"/>
  <c r="U223" i="1"/>
  <c r="U222" i="1"/>
  <c r="U221" i="1"/>
  <c r="U281" i="1"/>
  <c r="U280" i="1"/>
  <c r="U279" i="1"/>
  <c r="U278" i="1"/>
  <c r="U277" i="1"/>
  <c r="U276" i="1"/>
  <c r="U275" i="1"/>
  <c r="U282" i="1"/>
  <c r="U273" i="1"/>
  <c r="U272" i="1"/>
  <c r="U271" i="1"/>
  <c r="U270" i="1"/>
  <c r="U269" i="1"/>
  <c r="U268" i="1"/>
  <c r="U267" i="1"/>
  <c r="U266" i="1"/>
  <c r="U265" i="1"/>
  <c r="U264" i="1"/>
  <c r="U262" i="1"/>
  <c r="U261" i="1"/>
  <c r="U260" i="1"/>
  <c r="U315" i="1"/>
  <c r="U316" i="1"/>
  <c r="U314" i="1"/>
  <c r="U313" i="1"/>
  <c r="U312" i="1"/>
  <c r="U311" i="1"/>
  <c r="U310" i="1"/>
  <c r="U309" i="1"/>
  <c r="U308" i="1"/>
  <c r="U306" i="1"/>
  <c r="U305" i="1"/>
  <c r="U304" i="1"/>
  <c r="U303" i="1"/>
  <c r="U301" i="1"/>
  <c r="U300" i="1"/>
  <c r="U299" i="1"/>
  <c r="U298" i="1"/>
  <c r="U297" i="1"/>
  <c r="U296" i="1"/>
  <c r="U295" i="1"/>
  <c r="U294" i="1"/>
  <c r="U293" i="1"/>
  <c r="U302" i="1"/>
  <c r="U291" i="1"/>
  <c r="U290" i="1"/>
  <c r="U289" i="1"/>
  <c r="U288" i="1"/>
  <c r="U287" i="1"/>
  <c r="U286" i="1"/>
  <c r="U361" i="1"/>
  <c r="U359" i="1"/>
  <c r="U358" i="1"/>
  <c r="U357" i="1"/>
  <c r="U356" i="1"/>
  <c r="U355" i="1"/>
  <c r="U354" i="1"/>
  <c r="U353" i="1"/>
  <c r="U360" i="1"/>
  <c r="U351" i="1"/>
  <c r="U350" i="1"/>
  <c r="U349" i="1"/>
  <c r="U348" i="1"/>
  <c r="U347" i="1"/>
  <c r="U346" i="1"/>
  <c r="U345" i="1"/>
  <c r="U344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90" i="1"/>
  <c r="U389" i="1"/>
  <c r="U388" i="1"/>
  <c r="U387" i="1"/>
  <c r="U386" i="1"/>
  <c r="U385" i="1"/>
  <c r="U384" i="1"/>
  <c r="U383" i="1"/>
  <c r="U381" i="1"/>
  <c r="U380" i="1"/>
  <c r="U379" i="1"/>
  <c r="U378" i="1"/>
  <c r="U377" i="1"/>
  <c r="U376" i="1"/>
  <c r="U375" i="1"/>
  <c r="U374" i="1"/>
  <c r="U373" i="1"/>
  <c r="U372" i="1"/>
  <c r="T372" i="1"/>
  <c r="U371" i="1"/>
  <c r="U370" i="1"/>
  <c r="U369" i="1"/>
  <c r="U368" i="1"/>
  <c r="U367" i="1"/>
  <c r="U366" i="1"/>
  <c r="U365" i="1"/>
  <c r="U420" i="1"/>
  <c r="U419" i="1"/>
  <c r="U418" i="1"/>
  <c r="U417" i="1"/>
  <c r="U416" i="1"/>
  <c r="U415" i="1"/>
  <c r="U414" i="1"/>
  <c r="U413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582" i="1"/>
  <c r="U581" i="1"/>
  <c r="T581" i="1"/>
  <c r="U583" i="1"/>
  <c r="T583" i="1"/>
  <c r="U580" i="1"/>
  <c r="U574" i="1"/>
  <c r="U572" i="1"/>
  <c r="U573" i="1"/>
  <c r="U570" i="1"/>
  <c r="U571" i="1"/>
  <c r="U579" i="1"/>
  <c r="U578" i="1"/>
  <c r="U577" i="1"/>
  <c r="U576" i="1"/>
  <c r="U564" i="1"/>
  <c r="T564" i="1"/>
  <c r="U563" i="1"/>
  <c r="T563" i="1"/>
  <c r="U562" i="1"/>
  <c r="U556" i="1"/>
  <c r="U553" i="1"/>
  <c r="U565" i="1"/>
  <c r="U566" i="1"/>
  <c r="U552" i="1"/>
  <c r="U551" i="1"/>
  <c r="U550" i="1"/>
  <c r="U549" i="1"/>
  <c r="U554" i="1"/>
  <c r="U548" i="1"/>
  <c r="T548" i="1"/>
  <c r="U547" i="1"/>
  <c r="T547" i="1"/>
  <c r="U546" i="1"/>
  <c r="U555" i="1"/>
  <c r="U537" i="1"/>
  <c r="U545" i="1"/>
  <c r="U536" i="1"/>
  <c r="U544" i="1"/>
  <c r="U543" i="1"/>
  <c r="U542" i="1"/>
  <c r="U541" i="1"/>
  <c r="U540" i="1"/>
  <c r="U539" i="1"/>
  <c r="T539" i="1"/>
  <c r="U538" i="1"/>
  <c r="T538" i="1"/>
  <c r="U561" i="1"/>
  <c r="U560" i="1"/>
  <c r="U559" i="1"/>
  <c r="U558" i="1"/>
  <c r="U532" i="1"/>
  <c r="U531" i="1"/>
  <c r="U530" i="1"/>
  <c r="U529" i="1"/>
  <c r="U528" i="1"/>
  <c r="U527" i="1"/>
  <c r="U526" i="1"/>
  <c r="T526" i="1"/>
  <c r="U525" i="1"/>
  <c r="T525" i="1"/>
  <c r="U523" i="1"/>
  <c r="U522" i="1"/>
  <c r="U521" i="1"/>
  <c r="U520" i="1"/>
  <c r="U519" i="1"/>
  <c r="U518" i="1"/>
  <c r="U517" i="1"/>
  <c r="U516" i="1"/>
  <c r="U515" i="1"/>
  <c r="U514" i="1"/>
  <c r="U513" i="1"/>
  <c r="T513" i="1"/>
  <c r="U512" i="1"/>
  <c r="T512" i="1"/>
  <c r="U511" i="1"/>
  <c r="U510" i="1"/>
  <c r="U509" i="1"/>
  <c r="U508" i="1"/>
  <c r="U507" i="1"/>
  <c r="U506" i="1"/>
  <c r="U505" i="1"/>
  <c r="U504" i="1"/>
  <c r="U503" i="1"/>
  <c r="U498" i="1"/>
  <c r="U499" i="1"/>
  <c r="T499" i="1"/>
  <c r="U497" i="1"/>
  <c r="T497" i="1"/>
  <c r="U496" i="1"/>
  <c r="U495" i="1"/>
  <c r="U494" i="1"/>
  <c r="U493" i="1"/>
  <c r="U492" i="1"/>
  <c r="U491" i="1"/>
  <c r="U489" i="1"/>
  <c r="U488" i="1"/>
  <c r="U487" i="1"/>
  <c r="U486" i="1"/>
  <c r="U484" i="1"/>
  <c r="T484" i="1"/>
  <c r="U485" i="1"/>
  <c r="T485" i="1"/>
  <c r="U476" i="1"/>
  <c r="U480" i="1"/>
  <c r="U479" i="1"/>
  <c r="U478" i="1"/>
  <c r="U477" i="1"/>
  <c r="U475" i="1"/>
  <c r="U474" i="1"/>
  <c r="U473" i="1"/>
  <c r="U472" i="1"/>
  <c r="U471" i="1"/>
  <c r="U470" i="1"/>
  <c r="U469" i="1"/>
  <c r="T469" i="1"/>
  <c r="U467" i="1"/>
  <c r="U466" i="1"/>
  <c r="U465" i="1"/>
  <c r="U459" i="1"/>
  <c r="U464" i="1"/>
  <c r="U463" i="1"/>
  <c r="U462" i="1"/>
  <c r="U461" i="1"/>
  <c r="U460" i="1"/>
  <c r="U458" i="1"/>
  <c r="M230" i="1"/>
  <c r="M420" i="1"/>
  <c r="M583" i="1"/>
  <c r="M565" i="1"/>
  <c r="M532" i="1"/>
  <c r="M476" i="1"/>
  <c r="M390" i="1"/>
  <c r="M315" i="1"/>
  <c r="M282" i="1"/>
  <c r="M205" i="1"/>
  <c r="M115" i="1"/>
  <c r="S44" i="1" l="1"/>
  <c r="W459" i="1" l="1"/>
  <c r="V459" i="1"/>
  <c r="M459" i="1"/>
  <c r="W395" i="1"/>
  <c r="V395" i="1"/>
  <c r="M395" i="1"/>
  <c r="W394" i="1"/>
  <c r="V394" i="1"/>
  <c r="M394" i="1"/>
  <c r="W366" i="1"/>
  <c r="V366" i="1"/>
  <c r="M366" i="1"/>
  <c r="W365" i="1"/>
  <c r="V365" i="1"/>
  <c r="M365" i="1"/>
  <c r="W324" i="1"/>
  <c r="V324" i="1"/>
  <c r="M324" i="1"/>
  <c r="W323" i="1"/>
  <c r="V323" i="1"/>
  <c r="M323" i="1"/>
  <c r="M261" i="1"/>
  <c r="M265" i="1"/>
  <c r="M264" i="1"/>
  <c r="W291" i="1"/>
  <c r="V291" i="1"/>
  <c r="M291" i="1"/>
  <c r="W290" i="1"/>
  <c r="V290" i="1"/>
  <c r="M290" i="1"/>
  <c r="M222" i="1"/>
  <c r="M221" i="1"/>
  <c r="M126" i="1"/>
  <c r="M71" i="1"/>
  <c r="M215" i="1" l="1"/>
  <c r="M214" i="1"/>
  <c r="M213" i="1"/>
  <c r="M212" i="1"/>
  <c r="U258" i="1"/>
  <c r="S259" i="1" s="1"/>
  <c r="M141" i="1" l="1"/>
  <c r="M155" i="1" l="1"/>
  <c r="M83" i="1"/>
  <c r="M82" i="1"/>
  <c r="M19" i="1"/>
  <c r="M18" i="1"/>
  <c r="M484" i="1" l="1"/>
  <c r="W372" i="1" l="1"/>
  <c r="V372" i="1"/>
  <c r="M372" i="1"/>
  <c r="M289" i="1"/>
  <c r="M322" i="1"/>
  <c r="M179" i="1"/>
  <c r="M178" i="1"/>
  <c r="M177" i="1"/>
  <c r="M102" i="1"/>
  <c r="M101" i="1"/>
  <c r="M100" i="1"/>
  <c r="M99" i="1"/>
  <c r="M98" i="1"/>
  <c r="M32" i="1"/>
  <c r="M33" i="1"/>
  <c r="M34" i="1"/>
  <c r="M35" i="1"/>
  <c r="M36" i="1"/>
  <c r="M513" i="1" l="1"/>
  <c r="M554" i="1" l="1"/>
  <c r="M570" i="1"/>
  <c r="M404" i="1" l="1"/>
  <c r="M300" i="1" l="1"/>
  <c r="M522" i="1"/>
  <c r="M271" i="1" l="1"/>
  <c r="W79" i="1" l="1"/>
  <c r="V79" i="1"/>
  <c r="M79" i="1"/>
  <c r="M517" i="1" l="1"/>
  <c r="M518" i="1"/>
  <c r="M519" i="1"/>
  <c r="M270" i="1" l="1"/>
  <c r="M498" i="1" l="1"/>
  <c r="M96" i="1" l="1"/>
  <c r="M253" i="1" l="1"/>
  <c r="M252" i="1"/>
  <c r="M251" i="1"/>
  <c r="M250" i="1"/>
  <c r="M281" i="1"/>
  <c r="M280" i="1"/>
  <c r="M279" i="1"/>
  <c r="M278" i="1"/>
  <c r="M277" i="1"/>
  <c r="M276" i="1"/>
  <c r="O274" i="1"/>
  <c r="L274" i="1"/>
  <c r="S274" i="1" s="1"/>
  <c r="M274" i="1"/>
  <c r="M515" i="1"/>
  <c r="M511" i="1"/>
  <c r="M70" i="1"/>
  <c r="M117" i="1"/>
  <c r="M512" i="1"/>
  <c r="M273" i="1"/>
  <c r="M272" i="1"/>
  <c r="M269" i="1"/>
  <c r="M268" i="1"/>
  <c r="M267" i="1"/>
  <c r="M266" i="1"/>
  <c r="M262" i="1"/>
  <c r="M260" i="1"/>
  <c r="M275" i="1"/>
  <c r="M544" i="1"/>
  <c r="M360" i="1"/>
  <c r="M480" i="1"/>
  <c r="M238" i="1"/>
  <c r="M249" i="1"/>
  <c r="M256" i="1"/>
  <c r="M247" i="1"/>
  <c r="M173" i="1"/>
  <c r="M174" i="1"/>
  <c r="M175" i="1"/>
  <c r="M176" i="1"/>
  <c r="M193" i="1"/>
  <c r="M194" i="1"/>
  <c r="W209" i="1"/>
  <c r="V209" i="1"/>
  <c r="M209" i="1"/>
  <c r="W149" i="1"/>
  <c r="V149" i="1"/>
  <c r="M149" i="1"/>
  <c r="W206" i="1"/>
  <c r="V206" i="1"/>
  <c r="M206" i="1"/>
  <c r="W150" i="1"/>
  <c r="V150" i="1"/>
  <c r="M150" i="1"/>
  <c r="M123" i="1"/>
  <c r="M210" i="1"/>
  <c r="M135" i="1"/>
  <c r="M134" i="1"/>
  <c r="M133" i="1"/>
  <c r="M132" i="1"/>
  <c r="M131" i="1"/>
  <c r="M104" i="1"/>
  <c r="M103" i="1"/>
  <c r="W116" i="1"/>
  <c r="V116" i="1"/>
  <c r="M116" i="1"/>
  <c r="M26" i="1"/>
  <c r="M40" i="1"/>
  <c r="M39" i="1"/>
  <c r="M38" i="1"/>
  <c r="M66" i="1"/>
  <c r="M52" i="1"/>
  <c r="W55" i="1"/>
  <c r="V55" i="1"/>
  <c r="M55" i="1"/>
  <c r="W13" i="1"/>
  <c r="V13" i="1"/>
  <c r="M13" i="1"/>
  <c r="W11" i="1"/>
  <c r="V11" i="1"/>
  <c r="M11" i="1"/>
  <c r="M347" i="1"/>
  <c r="M348" i="1"/>
  <c r="M577" i="1"/>
  <c r="M578" i="1"/>
  <c r="M559" i="1"/>
  <c r="M560" i="1"/>
  <c r="M526" i="1"/>
  <c r="M527" i="1"/>
  <c r="M492" i="1"/>
  <c r="M493" i="1"/>
  <c r="M470" i="1"/>
  <c r="M471" i="1"/>
  <c r="M241" i="1"/>
  <c r="M242" i="1"/>
  <c r="M199" i="1"/>
  <c r="M200" i="1"/>
  <c r="M109" i="1"/>
  <c r="M110" i="1"/>
  <c r="M46" i="1"/>
  <c r="M47" i="1"/>
  <c r="U274" i="1" l="1"/>
  <c r="T274" i="1"/>
  <c r="M516" i="1"/>
  <c r="M337" i="1" l="1"/>
  <c r="M345" i="1"/>
  <c r="M316" i="1" l="1"/>
  <c r="M331" i="1" l="1"/>
  <c r="M332" i="1"/>
  <c r="M487" i="1"/>
  <c r="M503" i="1"/>
  <c r="M509" i="1"/>
  <c r="M412" i="1" l="1"/>
  <c r="O412" i="1"/>
  <c r="L412" i="1"/>
  <c r="S412" i="1" s="1"/>
  <c r="M419" i="1"/>
  <c r="M418" i="1"/>
  <c r="M417" i="1"/>
  <c r="M411" i="1"/>
  <c r="M405" i="1"/>
  <c r="M410" i="1"/>
  <c r="M409" i="1"/>
  <c r="M408" i="1"/>
  <c r="M403" i="1"/>
  <c r="M402" i="1"/>
  <c r="M397" i="1"/>
  <c r="M396" i="1"/>
  <c r="M406" i="1"/>
  <c r="M407" i="1"/>
  <c r="M399" i="1"/>
  <c r="M398" i="1"/>
  <c r="M401" i="1"/>
  <c r="W401" i="1"/>
  <c r="V401" i="1"/>
  <c r="M400" i="1"/>
  <c r="W400" i="1"/>
  <c r="V400" i="1"/>
  <c r="M415" i="1"/>
  <c r="M414" i="1"/>
  <c r="M416" i="1"/>
  <c r="M413" i="1"/>
  <c r="U392" i="1"/>
  <c r="S393" i="1" s="1"/>
  <c r="M382" i="1"/>
  <c r="O382" i="1"/>
  <c r="L382" i="1"/>
  <c r="S382" i="1" s="1"/>
  <c r="M389" i="1"/>
  <c r="M388" i="1"/>
  <c r="M387" i="1"/>
  <c r="M381" i="1"/>
  <c r="M375" i="1"/>
  <c r="M379" i="1"/>
  <c r="M378" i="1"/>
  <c r="M380" i="1"/>
  <c r="M374" i="1"/>
  <c r="M373" i="1"/>
  <c r="M368" i="1"/>
  <c r="M367" i="1"/>
  <c r="M376" i="1"/>
  <c r="M377" i="1"/>
  <c r="M370" i="1"/>
  <c r="M369" i="1"/>
  <c r="M371" i="1"/>
  <c r="W371" i="1"/>
  <c r="V371" i="1"/>
  <c r="M385" i="1"/>
  <c r="M384" i="1"/>
  <c r="M386" i="1"/>
  <c r="M383" i="1"/>
  <c r="U363" i="1"/>
  <c r="S364" i="1" s="1"/>
  <c r="M352" i="1"/>
  <c r="O352" i="1"/>
  <c r="L352" i="1"/>
  <c r="S352" i="1" s="1"/>
  <c r="M359" i="1"/>
  <c r="M358" i="1"/>
  <c r="M357" i="1"/>
  <c r="M334" i="1"/>
  <c r="M346" i="1"/>
  <c r="M340" i="1"/>
  <c r="M339" i="1"/>
  <c r="M342" i="1"/>
  <c r="M341" i="1"/>
  <c r="M344" i="1"/>
  <c r="M336" i="1"/>
  <c r="M335" i="1"/>
  <c r="M338" i="1"/>
  <c r="M361" i="1"/>
  <c r="M333" i="1"/>
  <c r="M330" i="1"/>
  <c r="M329" i="1"/>
  <c r="M328" i="1"/>
  <c r="M327" i="1"/>
  <c r="M326" i="1"/>
  <c r="M351" i="1"/>
  <c r="M350" i="1"/>
  <c r="M349" i="1"/>
  <c r="M325" i="1"/>
  <c r="M321" i="1"/>
  <c r="W321" i="1"/>
  <c r="V321" i="1"/>
  <c r="M320" i="1"/>
  <c r="W320" i="1"/>
  <c r="V320" i="1"/>
  <c r="M355" i="1"/>
  <c r="M354" i="1"/>
  <c r="M356" i="1"/>
  <c r="M353" i="1"/>
  <c r="U318" i="1"/>
  <c r="S319" i="1" s="1"/>
  <c r="M307" i="1"/>
  <c r="O307" i="1"/>
  <c r="L307" i="1"/>
  <c r="S307" i="1" s="1"/>
  <c r="M314" i="1"/>
  <c r="M313" i="1"/>
  <c r="M312" i="1"/>
  <c r="M306" i="1"/>
  <c r="M299" i="1"/>
  <c r="M298" i="1"/>
  <c r="M293" i="1"/>
  <c r="M295" i="1"/>
  <c r="M294" i="1"/>
  <c r="M301" i="1"/>
  <c r="M297" i="1"/>
  <c r="M296" i="1"/>
  <c r="M288" i="1"/>
  <c r="M305" i="1"/>
  <c r="M304" i="1"/>
  <c r="M303" i="1"/>
  <c r="M302" i="1"/>
  <c r="W302" i="1"/>
  <c r="V302" i="1"/>
  <c r="M287" i="1"/>
  <c r="W287" i="1"/>
  <c r="V287" i="1"/>
  <c r="M286" i="1"/>
  <c r="W286" i="1"/>
  <c r="V286" i="1"/>
  <c r="M310" i="1"/>
  <c r="M309" i="1"/>
  <c r="M311" i="1"/>
  <c r="M308" i="1"/>
  <c r="U284" i="1"/>
  <c r="S285" i="1" s="1"/>
  <c r="U352" i="1" l="1"/>
  <c r="T352" i="1"/>
  <c r="U382" i="1"/>
  <c r="T382" i="1"/>
  <c r="U412" i="1"/>
  <c r="U307" i="1"/>
  <c r="T307" i="1"/>
  <c r="T412" i="1"/>
  <c r="M488" i="1"/>
  <c r="M542" i="1"/>
  <c r="M571" i="1"/>
  <c r="M575" i="1"/>
  <c r="O575" i="1"/>
  <c r="L575" i="1"/>
  <c r="S575" i="1" s="1"/>
  <c r="M582" i="1"/>
  <c r="M581" i="1"/>
  <c r="M580" i="1"/>
  <c r="M574" i="1"/>
  <c r="M572" i="1"/>
  <c r="M573" i="1"/>
  <c r="M579" i="1"/>
  <c r="M576" i="1"/>
  <c r="T568" i="1"/>
  <c r="U568" i="1"/>
  <c r="S569" i="1" s="1"/>
  <c r="T569" i="1" s="1"/>
  <c r="U567" i="1"/>
  <c r="U575" i="1" l="1"/>
  <c r="T575" i="1"/>
  <c r="M520" i="1"/>
  <c r="W505" i="1" l="1"/>
  <c r="V505" i="1"/>
  <c r="W499" i="1"/>
  <c r="V499" i="1"/>
  <c r="M524" i="1"/>
  <c r="O524" i="1"/>
  <c r="L524" i="1"/>
  <c r="S524" i="1" s="1"/>
  <c r="M531" i="1"/>
  <c r="M530" i="1"/>
  <c r="M529" i="1"/>
  <c r="M523" i="1"/>
  <c r="M514" i="1"/>
  <c r="M508" i="1"/>
  <c r="M507" i="1"/>
  <c r="M506" i="1"/>
  <c r="M504" i="1"/>
  <c r="M521" i="1"/>
  <c r="M510" i="1"/>
  <c r="M505" i="1"/>
  <c r="M528" i="1"/>
  <c r="M525" i="1"/>
  <c r="T501" i="1"/>
  <c r="U501" i="1"/>
  <c r="S502" i="1" s="1"/>
  <c r="T502" i="1" s="1"/>
  <c r="U500" i="1"/>
  <c r="M490" i="1"/>
  <c r="O490" i="1"/>
  <c r="L490" i="1"/>
  <c r="S490" i="1" s="1"/>
  <c r="M497" i="1"/>
  <c r="M496" i="1"/>
  <c r="M495" i="1"/>
  <c r="M489" i="1"/>
  <c r="M485" i="1"/>
  <c r="M486" i="1"/>
  <c r="M494" i="1"/>
  <c r="M499" i="1"/>
  <c r="M491" i="1"/>
  <c r="T482" i="1"/>
  <c r="U482" i="1"/>
  <c r="S483" i="1" s="1"/>
  <c r="T483" i="1" s="1"/>
  <c r="U481" i="1"/>
  <c r="U524" i="1" l="1"/>
  <c r="T524" i="1"/>
  <c r="U490" i="1"/>
  <c r="T490" i="1"/>
  <c r="M557" i="1" l="1"/>
  <c r="M564" i="1"/>
  <c r="M563" i="1"/>
  <c r="M562" i="1"/>
  <c r="M556" i="1"/>
  <c r="M553" i="1"/>
  <c r="M566" i="1"/>
  <c r="M552" i="1"/>
  <c r="M551" i="1"/>
  <c r="M550" i="1"/>
  <c r="M549" i="1"/>
  <c r="M548" i="1"/>
  <c r="M547" i="1"/>
  <c r="M546" i="1"/>
  <c r="M555" i="1"/>
  <c r="M537" i="1"/>
  <c r="M545" i="1"/>
  <c r="M543" i="1"/>
  <c r="M541" i="1"/>
  <c r="M540" i="1"/>
  <c r="M539" i="1"/>
  <c r="M538" i="1"/>
  <c r="M536" i="1"/>
  <c r="M561" i="1"/>
  <c r="M558" i="1"/>
  <c r="M468" i="1"/>
  <c r="M475" i="1"/>
  <c r="M474" i="1"/>
  <c r="M473" i="1"/>
  <c r="M467" i="1"/>
  <c r="M466" i="1"/>
  <c r="M465" i="1"/>
  <c r="M460" i="1"/>
  <c r="M479" i="1"/>
  <c r="M464" i="1"/>
  <c r="M478" i="1"/>
  <c r="M477" i="1"/>
  <c r="M463" i="1"/>
  <c r="M462" i="1"/>
  <c r="M461" i="1"/>
  <c r="M458" i="1"/>
  <c r="M472" i="1"/>
  <c r="M469" i="1"/>
  <c r="M239" i="1"/>
  <c r="M246" i="1"/>
  <c r="M245" i="1"/>
  <c r="M244" i="1"/>
  <c r="M255" i="1"/>
  <c r="M254" i="1"/>
  <c r="M237" i="1"/>
  <c r="M236" i="1"/>
  <c r="M235" i="1"/>
  <c r="M234" i="1"/>
  <c r="M233" i="1"/>
  <c r="M232" i="1"/>
  <c r="M231" i="1"/>
  <c r="M223" i="1"/>
  <c r="M229" i="1"/>
  <c r="M228" i="1"/>
  <c r="M248" i="1"/>
  <c r="M226" i="1"/>
  <c r="M227" i="1"/>
  <c r="M243" i="1"/>
  <c r="M240" i="1"/>
  <c r="M197" i="1"/>
  <c r="M204" i="1"/>
  <c r="M203" i="1"/>
  <c r="M202" i="1"/>
  <c r="M196" i="1"/>
  <c r="M195" i="1"/>
  <c r="M217" i="1"/>
  <c r="M172" i="1"/>
  <c r="M171" i="1"/>
  <c r="M192" i="1"/>
  <c r="M191" i="1"/>
  <c r="M190" i="1"/>
  <c r="M189" i="1"/>
  <c r="M188" i="1"/>
  <c r="M184" i="1"/>
  <c r="M187" i="1"/>
  <c r="M186" i="1"/>
  <c r="M185" i="1"/>
  <c r="M216" i="1"/>
  <c r="M183" i="1"/>
  <c r="M154" i="1"/>
  <c r="M170" i="1"/>
  <c r="M169" i="1"/>
  <c r="M168" i="1"/>
  <c r="M167" i="1"/>
  <c r="M166" i="1"/>
  <c r="M181" i="1"/>
  <c r="M180" i="1"/>
  <c r="M182" i="1"/>
  <c r="M164" i="1"/>
  <c r="M163" i="1"/>
  <c r="M162" i="1"/>
  <c r="M161" i="1"/>
  <c r="M160" i="1"/>
  <c r="M211" i="1"/>
  <c r="M159" i="1"/>
  <c r="M158" i="1"/>
  <c r="M157" i="1"/>
  <c r="M156" i="1"/>
  <c r="M165" i="1"/>
  <c r="M208" i="1"/>
  <c r="M153" i="1"/>
  <c r="M207" i="1"/>
  <c r="M152" i="1"/>
  <c r="M151" i="1"/>
  <c r="M148" i="1"/>
  <c r="M147" i="1"/>
  <c r="M140" i="1"/>
  <c r="M201" i="1"/>
  <c r="M198" i="1"/>
  <c r="M107" i="1"/>
  <c r="M114" i="1"/>
  <c r="M113" i="1"/>
  <c r="M112" i="1"/>
  <c r="M130" i="1"/>
  <c r="M106" i="1"/>
  <c r="M105" i="1"/>
  <c r="M122" i="1"/>
  <c r="M124" i="1"/>
  <c r="M95" i="1"/>
  <c r="M129" i="1"/>
  <c r="M125" i="1"/>
  <c r="M128" i="1"/>
  <c r="M81" i="1"/>
  <c r="M94" i="1"/>
  <c r="M93" i="1"/>
  <c r="M92" i="1"/>
  <c r="M91" i="1"/>
  <c r="M90" i="1"/>
  <c r="M136" i="1"/>
  <c r="M89" i="1"/>
  <c r="M88" i="1"/>
  <c r="M87" i="1"/>
  <c r="M86" i="1"/>
  <c r="M85" i="1"/>
  <c r="M84" i="1"/>
  <c r="M97" i="1"/>
  <c r="M127" i="1"/>
  <c r="M72" i="1"/>
  <c r="M120" i="1"/>
  <c r="M119" i="1"/>
  <c r="M80" i="1"/>
  <c r="M118" i="1"/>
  <c r="M77" i="1"/>
  <c r="M78" i="1"/>
  <c r="M76" i="1"/>
  <c r="M111" i="1"/>
  <c r="M108" i="1"/>
  <c r="M44" i="1"/>
  <c r="M51" i="1"/>
  <c r="M50" i="1"/>
  <c r="M49" i="1"/>
  <c r="M43" i="1"/>
  <c r="M42" i="1"/>
  <c r="M41" i="1"/>
  <c r="M6" i="1"/>
  <c r="M37" i="1"/>
  <c r="M65" i="1"/>
  <c r="M64" i="1"/>
  <c r="M63" i="1"/>
  <c r="M62" i="1"/>
  <c r="M61" i="1"/>
  <c r="M60" i="1"/>
  <c r="M59" i="1"/>
  <c r="M17" i="1"/>
  <c r="M29" i="1"/>
  <c r="M28" i="1"/>
  <c r="M27" i="1"/>
  <c r="M31" i="1"/>
  <c r="M24" i="1"/>
  <c r="M23" i="1"/>
  <c r="M22" i="1"/>
  <c r="M21" i="1"/>
  <c r="M25" i="1"/>
  <c r="M20" i="1"/>
  <c r="M30" i="1"/>
  <c r="M58" i="1"/>
  <c r="M57" i="1"/>
  <c r="M16" i="1"/>
  <c r="M15" i="1"/>
  <c r="M14" i="1"/>
  <c r="M53" i="1"/>
  <c r="M54" i="1"/>
  <c r="M12" i="1"/>
  <c r="M56" i="1"/>
  <c r="M5" i="1"/>
  <c r="M48" i="1"/>
  <c r="M45" i="1"/>
  <c r="O557" i="1" l="1"/>
  <c r="L557" i="1"/>
  <c r="S557" i="1" s="1"/>
  <c r="O468" i="1"/>
  <c r="L468" i="1"/>
  <c r="S468" i="1" s="1"/>
  <c r="O239" i="1"/>
  <c r="L239" i="1"/>
  <c r="S239" i="1" s="1"/>
  <c r="O197" i="1"/>
  <c r="L197" i="1"/>
  <c r="S197" i="1" s="1"/>
  <c r="O107" i="1"/>
  <c r="T107" i="1" s="1"/>
  <c r="O44" i="1"/>
  <c r="T44" i="1" s="1"/>
  <c r="T534" i="1"/>
  <c r="T456" i="1"/>
  <c r="T219" i="1"/>
  <c r="T138" i="1"/>
  <c r="T68" i="1"/>
  <c r="T3" i="1"/>
  <c r="U197" i="1" l="1"/>
  <c r="T197" i="1"/>
  <c r="U239" i="1"/>
  <c r="T239" i="1"/>
  <c r="U468" i="1"/>
  <c r="T468" i="1"/>
  <c r="T557" i="1"/>
  <c r="U557" i="1"/>
  <c r="W118" i="1"/>
  <c r="V118" i="1"/>
  <c r="W14" i="1" l="1"/>
  <c r="V14" i="1"/>
  <c r="W77" i="1" l="1"/>
  <c r="V77" i="1"/>
  <c r="W461" i="1"/>
  <c r="V461" i="1"/>
  <c r="V148" i="1"/>
  <c r="W148" i="1"/>
  <c r="V151" i="1"/>
  <c r="W151" i="1"/>
  <c r="W147" i="1"/>
  <c r="V147" i="1"/>
  <c r="V76" i="1"/>
  <c r="W76" i="1"/>
  <c r="V78" i="1"/>
  <c r="W78" i="1"/>
  <c r="V54" i="1"/>
  <c r="V53" i="1"/>
  <c r="W54" i="1"/>
  <c r="W53" i="1"/>
  <c r="W12" i="1"/>
  <c r="V12" i="1"/>
  <c r="V56" i="1"/>
  <c r="W56" i="1"/>
  <c r="U534" i="1" l="1"/>
  <c r="S535" i="1" s="1"/>
  <c r="T535" i="1" s="1"/>
  <c r="U456" i="1"/>
  <c r="S457" i="1" s="1"/>
  <c r="T457" i="1" s="1"/>
  <c r="U219" i="1"/>
  <c r="S220" i="1" s="1"/>
  <c r="T220" i="1" s="1"/>
  <c r="U138" i="1"/>
  <c r="S139" i="1" s="1"/>
  <c r="T139" i="1" s="1"/>
  <c r="U68" i="1"/>
  <c r="S69" i="1" s="1"/>
  <c r="T69" i="1" s="1"/>
  <c r="U3" i="1"/>
  <c r="S4" i="1" s="1"/>
  <c r="T4" i="1" s="1"/>
  <c r="U455" i="1"/>
  <c r="K235" i="1"/>
  <c r="U533" i="1"/>
  <c r="U137" i="1"/>
  <c r="K92" i="1"/>
  <c r="U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F712C6-551A-4237-8E66-ACE67E7655C0}" keepAlive="1" name="Query - Activity" description="Connection to the 'Activity' query in the workbook." type="5" refreshedVersion="6" background="1">
    <dbPr connection="Provider=Microsoft.Mashup.OleDb.1;Data Source=$Workbook$;Location=Activity;Extended Properties=&quot;&quot;" command="SELECT * FROM [Activity]"/>
  </connection>
</connections>
</file>

<file path=xl/sharedStrings.xml><?xml version="1.0" encoding="utf-8"?>
<sst xmlns="http://schemas.openxmlformats.org/spreadsheetml/2006/main" count="6068" uniqueCount="1451">
  <si>
    <t>Entity Type</t>
  </si>
  <si>
    <t>EntityName</t>
  </si>
  <si>
    <t>fieldName</t>
  </si>
  <si>
    <t>EN field display name</t>
  </si>
  <si>
    <t>Field Sample</t>
  </si>
  <si>
    <t>Is Dimension</t>
  </si>
  <si>
    <t>Data Type</t>
  </si>
  <si>
    <t>CHANGE</t>
  </si>
  <si>
    <t>db script</t>
  </si>
  <si>
    <t>Graph</t>
  </si>
  <si>
    <t>Reverse FK attribute</t>
  </si>
  <si>
    <t>Reverse FK type</t>
  </si>
  <si>
    <t>Description</t>
  </si>
  <si>
    <t>Graph w/ Description</t>
  </si>
  <si>
    <t>Order of goods or services placed by one organization on another</t>
  </si>
  <si>
    <t>-</t>
  </si>
  <si>
    <t>Order</t>
  </si>
  <si>
    <t>Core Entity</t>
  </si>
  <si>
    <t>Order ID</t>
  </si>
  <si>
    <t>4282d3ac-e913-11e9-81b4</t>
  </si>
  <si>
    <t>Primary Key</t>
  </si>
  <si>
    <t>No</t>
  </si>
  <si>
    <t>String</t>
  </si>
  <si>
    <t>Generated unique identifier for an order</t>
  </si>
  <si>
    <t>globalIdentifiers</t>
  </si>
  <si>
    <t>Global identifiers</t>
  </si>
  <si>
    <t>d763affa-e913-11e9-81b4</t>
  </si>
  <si>
    <t>Key</t>
  </si>
  <si>
    <t>NameValuePair</t>
  </si>
  <si>
    <t>localIdentifiers</t>
  </si>
  <si>
    <t>Local identifiers</t>
  </si>
  <si>
    <t>OrderedNameValuePair</t>
  </si>
  <si>
    <t>type</t>
  </si>
  <si>
    <t>Type</t>
  </si>
  <si>
    <t>BusinessObjectType!</t>
  </si>
  <si>
    <t>Type of business object</t>
  </si>
  <si>
    <t>orderIdentifier</t>
  </si>
  <si>
    <t>Order identifier</t>
  </si>
  <si>
    <t>Attribute</t>
  </si>
  <si>
    <t>Unique identifier for an order</t>
  </si>
  <si>
    <t>Can be a purchase order number or other internal order identifier</t>
  </si>
  <si>
    <t>seller</t>
  </si>
  <si>
    <t>Seller ID</t>
  </si>
  <si>
    <t>AIG COMPUTER SERVICES LTD</t>
  </si>
  <si>
    <t>Foreign Key</t>
  </si>
  <si>
    <t>Organization</t>
  </si>
  <si>
    <t>Yes</t>
  </si>
  <si>
    <t>Unique identifier for the selling organization</t>
  </si>
  <si>
    <t>buyer</t>
  </si>
  <si>
    <t>Unique identifier for the buying organization</t>
  </si>
  <si>
    <t>owningOrganization</t>
  </si>
  <si>
    <t>Owning organization ID</t>
  </si>
  <si>
    <t>Unique identifier for the organization which submitted the data</t>
  </si>
  <si>
    <t>billToOrganization</t>
  </si>
  <si>
    <t>Bill to organization ID</t>
  </si>
  <si>
    <t>AIG-9</t>
  </si>
  <si>
    <t>Unique identifier for the organization which is to be billed for the order</t>
  </si>
  <si>
    <t>shipToLocation</t>
  </si>
  <si>
    <t>Ship to location ID</t>
  </si>
  <si>
    <t>Location</t>
  </si>
  <si>
    <t>Unique identifier for the origin location for the order line</t>
  </si>
  <si>
    <t>orderLines</t>
  </si>
  <si>
    <t>Order lines</t>
  </si>
  <si>
    <t>OrderLinesCursor</t>
  </si>
  <si>
    <t>Order lines associated with the order</t>
  </si>
  <si>
    <t>List of unique identifiers</t>
  </si>
  <si>
    <t>shipments</t>
  </si>
  <si>
    <t>Shipments</t>
  </si>
  <si>
    <t>ShipmentsCursor</t>
  </si>
  <si>
    <t>Shipments associated with the order</t>
  </si>
  <si>
    <t>invoices</t>
  </si>
  <si>
    <t>Invoices</t>
  </si>
  <si>
    <t>InvoicesCursor</t>
  </si>
  <si>
    <t>Invoices associated with the order</t>
  </si>
  <si>
    <t>payments</t>
  </si>
  <si>
    <t>Payments</t>
  </si>
  <si>
    <t>PaymentsCursor</t>
  </si>
  <si>
    <t>Payments associated with the order</t>
  </si>
  <si>
    <t>lineCount</t>
  </si>
  <si>
    <t>Line count</t>
  </si>
  <si>
    <t>Derived</t>
  </si>
  <si>
    <t>Int</t>
  </si>
  <si>
    <t>Count of order lines associated with the order</t>
  </si>
  <si>
    <t>createdDate</t>
  </si>
  <si>
    <t>Created date</t>
  </si>
  <si>
    <t>2019-06-28T14:30:36+0000</t>
  </si>
  <si>
    <t>Date-time that the order was created in the source system</t>
  </si>
  <si>
    <t xml:space="preserve">ISO 8601 format required. </t>
  </si>
  <si>
    <t>lastModifiedDate</t>
  </si>
  <si>
    <t>Last modified date</t>
  </si>
  <si>
    <t>Date-time the order was last modified in source system</t>
  </si>
  <si>
    <t>requestedShipDate</t>
  </si>
  <si>
    <t>Requested ship date</t>
  </si>
  <si>
    <t>Date-time that the buyer has requested the order be shipped</t>
  </si>
  <si>
    <t>requestedDeliveryDate</t>
  </si>
  <si>
    <t>Requested delivery date</t>
  </si>
  <si>
    <t>Date-time that the buyer has requested the order be delivered</t>
  </si>
  <si>
    <t>plannedShipDate</t>
  </si>
  <si>
    <t>Planned ship date</t>
  </si>
  <si>
    <t>Date-time that fulfillment expects to ship the order</t>
  </si>
  <si>
    <t>plannedDeliveryDate</t>
  </si>
  <si>
    <t>Planned delivery date</t>
  </si>
  <si>
    <t>Date-time that the order is planned to be delivered</t>
  </si>
  <si>
    <t>quantity</t>
  </si>
  <si>
    <t>Total quantity</t>
  </si>
  <si>
    <t>Float</t>
  </si>
  <si>
    <t>Quantity of products or materials in the order</t>
  </si>
  <si>
    <t>quantityUnits</t>
  </si>
  <si>
    <t>Quantity units</t>
  </si>
  <si>
    <t>Units of measure from the source system</t>
  </si>
  <si>
    <t>For example - EA, LB, FT, MM, etc</t>
  </si>
  <si>
    <t>value</t>
  </si>
  <si>
    <t>Total value</t>
  </si>
  <si>
    <t>Total value of products or materials in the order</t>
  </si>
  <si>
    <t>valueCurrency</t>
  </si>
  <si>
    <t>Value currency</t>
  </si>
  <si>
    <t>USD</t>
  </si>
  <si>
    <t>Currency designation in ISO 4217 format</t>
  </si>
  <si>
    <t>ISO 4217 format required.</t>
  </si>
  <si>
    <t>orderValueCurrency</t>
  </si>
  <si>
    <t>orderStatus</t>
  </si>
  <si>
    <t>Order status</t>
  </si>
  <si>
    <t>The overall status of the order, considering shipment, invoice, and payment</t>
  </si>
  <si>
    <t>In Progress, Cancelled, Rejected, Partially Acknowledged, Acknowledged, Partially Shipped, Shipped, Delivered, Partially Invoiced, Invoiced, Partially Paid, Paid</t>
  </si>
  <si>
    <t>status</t>
  </si>
  <si>
    <t>shipmentStatus</t>
  </si>
  <si>
    <t>Shipment status</t>
  </si>
  <si>
    <t>Shipped</t>
  </si>
  <si>
    <t>Derived attribute</t>
  </si>
  <si>
    <t>Indicates if some or all of the order lines were included in a shipment</t>
  </si>
  <si>
    <t>None, partial, shipped</t>
  </si>
  <si>
    <t>deliveryStatus</t>
  </si>
  <si>
    <t>Delivery status</t>
  </si>
  <si>
    <t>Indicates if some or all of the order lines have been delivered to final destination</t>
  </si>
  <si>
    <t>None, partial, delivered</t>
  </si>
  <si>
    <t>invoiceStatus</t>
  </si>
  <si>
    <t>Invoice status</t>
  </si>
  <si>
    <t>Complete</t>
  </si>
  <si>
    <t>Indicates if some or all of the order lines were included in an invoice</t>
  </si>
  <si>
    <t>None, partial, complete</t>
  </si>
  <si>
    <t>paymentStatus</t>
  </si>
  <si>
    <t>Payment status</t>
  </si>
  <si>
    <t>Partial</t>
  </si>
  <si>
    <t>Indicates if some or all invoices associated with the order have been references in a payment</t>
  </si>
  <si>
    <t>ackStatus</t>
  </si>
  <si>
    <t>Acknowledge status</t>
  </si>
  <si>
    <t>Indicates if some or all of the order lines were included in a shipment and if all order lines have been delivered to final destination]</t>
  </si>
  <si>
    <t>None, partial, complete, cancelled, rejected</t>
  </si>
  <si>
    <t>ackType</t>
  </si>
  <si>
    <t>Acknowledge type</t>
  </si>
  <si>
    <t>Acknowledged</t>
  </si>
  <si>
    <t>Acknowledgement status</t>
  </si>
  <si>
    <t>ackDate</t>
  </si>
  <si>
    <t>Acknowledge date</t>
  </si>
  <si>
    <t>Date-time that the acknowledgement was received</t>
  </si>
  <si>
    <t>changeSequence</t>
  </si>
  <si>
    <t>Change sequence</t>
  </si>
  <si>
    <t>orderType</t>
  </si>
  <si>
    <t>Order type</t>
  </si>
  <si>
    <t>Used to designate whether an order is inbound or outbound</t>
  </si>
  <si>
    <t>tag</t>
  </si>
  <si>
    <t>Tag</t>
  </si>
  <si>
    <t>Confirmed</t>
  </si>
  <si>
    <t>Used to indicate a special condition or situation</t>
  </si>
  <si>
    <t>Typically used to categorize orders for situations such as firm, unfirm, etc</t>
  </si>
  <si>
    <t>exclude</t>
  </si>
  <si>
    <t>Exclude</t>
  </si>
  <si>
    <t>yes</t>
  </si>
  <si>
    <t>Free-form label which identifies shipments that are not to be included in kpi calculations</t>
  </si>
  <si>
    <t>Typically used for orders such as interplant transfers, demo, loaner, etc</t>
  </si>
  <si>
    <t>sourceLink</t>
  </si>
  <si>
    <t>Source link</t>
  </si>
  <si>
    <t>http://source.com/563456</t>
  </si>
  <si>
    <t>Direct link to source of data if available</t>
  </si>
  <si>
    <t>tenantId</t>
  </si>
  <si>
    <t>Tenant ID</t>
  </si>
  <si>
    <t>12345</t>
  </si>
  <si>
    <t>Generated unique ID of the tenant company</t>
  </si>
  <si>
    <t>createReceived</t>
  </si>
  <si>
    <t>Create event timestamp</t>
  </si>
  <si>
    <t>Timestamp when record was created</t>
  </si>
  <si>
    <t xml:space="preserve">Generated during processing. ISO 8601 format required. </t>
  </si>
  <si>
    <t>updateReceived</t>
  </si>
  <si>
    <t xml:space="preserve">Last update event timestamp </t>
  </si>
  <si>
    <t>Timestamp when record was last updated</t>
  </si>
  <si>
    <t>customAttributes</t>
  </si>
  <si>
    <t>Custom attributes</t>
  </si>
  <si>
    <t>}</t>
  </si>
  <si>
    <t>Order Lines are product-specific subcomponents of an order</t>
  </si>
  <si>
    <t>Order Line</t>
  </si>
  <si>
    <t>OrderLine</t>
  </si>
  <si>
    <t>Order line ID</t>
  </si>
  <si>
    <t>4282d622-e913-11e9-81b4</t>
  </si>
  <si>
    <t>Generated unique identifier for an order line</t>
  </si>
  <si>
    <t>order</t>
  </si>
  <si>
    <t>Unique identifier for the order that contains the order line</t>
  </si>
  <si>
    <t>Multiple order lines may be in one order</t>
  </si>
  <si>
    <t>product</t>
  </si>
  <si>
    <t>Product ID</t>
  </si>
  <si>
    <t>HMC CR9</t>
  </si>
  <si>
    <t>Product</t>
  </si>
  <si>
    <t>Unique identifier of the product contained in the order line</t>
  </si>
  <si>
    <t>productAssociations</t>
  </si>
  <si>
    <t>Product Association IDs</t>
  </si>
  <si>
    <t>Optional additional identifier of the product contained in the order line</t>
  </si>
  <si>
    <t>shipmentLines</t>
  </si>
  <si>
    <t>Shipment lines</t>
  </si>
  <si>
    <t>ShipmentLinesCursor</t>
  </si>
  <si>
    <t>Shipment lines associated with the order line</t>
  </si>
  <si>
    <t>invoiceLines</t>
  </si>
  <si>
    <t>Invoice lines</t>
  </si>
  <si>
    <t>InvoiceLinesCursor</t>
  </si>
  <si>
    <t>Invoice lines associated with the order line</t>
  </si>
  <si>
    <t>orderSublines</t>
  </si>
  <si>
    <t>Order sublines</t>
  </si>
  <si>
    <t>OrderSublinesCursor</t>
  </si>
  <si>
    <t>Order sublines associated with the order line</t>
  </si>
  <si>
    <t>orderLineNumber</t>
  </si>
  <si>
    <t>Order line number</t>
  </si>
  <si>
    <t>100</t>
  </si>
  <si>
    <t>Sequential number of the order line</t>
  </si>
  <si>
    <t>orderReleaseKey</t>
  </si>
  <si>
    <t>Order release key</t>
  </si>
  <si>
    <t>shipmentCount</t>
  </si>
  <si>
    <t>Shipment count</t>
  </si>
  <si>
    <t>Count of shipments used to fulfill this order line</t>
  </si>
  <si>
    <t>Date-time that the order line was created</t>
  </si>
  <si>
    <t>Date-time that the buyer has requested the order line be shipped</t>
  </si>
  <si>
    <t>Date-time that the buyer has requested the order line be delivered</t>
  </si>
  <si>
    <t>Date-time that fulfillment expects to ship the order line</t>
  </si>
  <si>
    <t>Date-time that the order line is planned to be delivered</t>
  </si>
  <si>
    <t>Date-time the order line was last modified in source system</t>
  </si>
  <si>
    <t>deliveryMethod</t>
  </si>
  <si>
    <t>Delivery method</t>
  </si>
  <si>
    <t>SHP</t>
  </si>
  <si>
    <t>Delivery method for the order line</t>
  </si>
  <si>
    <t>Quantity</t>
  </si>
  <si>
    <t>Quantity of products or materials in the order line</t>
  </si>
  <si>
    <t>productValue</t>
  </si>
  <si>
    <t>Product value</t>
  </si>
  <si>
    <t>Value of the product or material in the order line</t>
  </si>
  <si>
    <t>Total value of products or materials in the order line</t>
  </si>
  <si>
    <t>Order line status</t>
  </si>
  <si>
    <t>Overall status of the order line</t>
  </si>
  <si>
    <t>Acknowledgement type</t>
  </si>
  <si>
    <t>Item Accepted</t>
  </si>
  <si>
    <t>ackQuantity</t>
  </si>
  <si>
    <t>Acknowledge quantity</t>
  </si>
  <si>
    <t>5</t>
  </si>
  <si>
    <t>Quantity acknowledged</t>
  </si>
  <si>
    <t>NEW</t>
  </si>
  <si>
    <t>Quantity shipped</t>
  </si>
  <si>
    <t>invoiceQuantity</t>
  </si>
  <si>
    <t>Invoice quantity</t>
  </si>
  <si>
    <t>Quantity invoiced</t>
  </si>
  <si>
    <t>fulfillmentStatus</t>
  </si>
  <si>
    <t>Fulfillment status</t>
  </si>
  <si>
    <t>ASSIGNED</t>
  </si>
  <si>
    <t>Fulfillment status of the order line</t>
  </si>
  <si>
    <t>changeStatus</t>
  </si>
  <si>
    <t>Change status</t>
  </si>
  <si>
    <t>changeCode</t>
  </si>
  <si>
    <t>Change code</t>
  </si>
  <si>
    <t>calculate</t>
  </si>
  <si>
    <t>Calculate</t>
  </si>
  <si>
    <t>orderLine</t>
  </si>
  <si>
    <t>Shipment sublines</t>
  </si>
  <si>
    <t>ShipmentSublinesCursor</t>
  </si>
  <si>
    <t>Acknowledgement</t>
  </si>
  <si>
    <t>shipFromInstructionLocation</t>
  </si>
  <si>
    <t>vendor</t>
  </si>
  <si>
    <t>department</t>
  </si>
  <si>
    <t>Department</t>
  </si>
  <si>
    <t>requiredByDate</t>
  </si>
  <si>
    <t>Required by date</t>
  </si>
  <si>
    <t>freightTerms</t>
  </si>
  <si>
    <t>Freight terms</t>
  </si>
  <si>
    <t>scacCodeInstructions</t>
  </si>
  <si>
    <t>acknowledgement</t>
  </si>
  <si>
    <t>Order line</t>
  </si>
  <si>
    <t>description</t>
  </si>
  <si>
    <t>chargeCategory</t>
  </si>
  <si>
    <t>Charge Category</t>
  </si>
  <si>
    <t>tax</t>
  </si>
  <si>
    <t>Tax</t>
  </si>
  <si>
    <t>taxName</t>
  </si>
  <si>
    <t>Tax name</t>
  </si>
  <si>
    <t>taxPercentage</t>
  </si>
  <si>
    <t>Tax percentage</t>
  </si>
  <si>
    <t>paymentType</t>
  </si>
  <si>
    <t>Payment type</t>
  </si>
  <si>
    <t>paymentTerms</t>
  </si>
  <si>
    <t>Payment terms</t>
  </si>
  <si>
    <t>acknowledgementLine</t>
  </si>
  <si>
    <t>Shipment contains transportation planning and shipment completion</t>
  </si>
  <si>
    <t>Shipment</t>
  </si>
  <si>
    <t>Shipment ID</t>
  </si>
  <si>
    <t>4282d8d4-e913-11e9-81b4</t>
  </si>
  <si>
    <t>Generated unique identifier for a shipment</t>
  </si>
  <si>
    <t>shipmentIdentifier</t>
  </si>
  <si>
    <t>Shipment identifier</t>
  </si>
  <si>
    <t>Unique identifier for an shipment</t>
  </si>
  <si>
    <t>Typically a source system shipment identifier</t>
  </si>
  <si>
    <t>shipFromLocation</t>
  </si>
  <si>
    <t>Ship from location ID</t>
  </si>
  <si>
    <t>9K8</t>
  </si>
  <si>
    <t>Unique identifier for the destination location for the shipment</t>
  </si>
  <si>
    <t>Unique identifier for the origin location for the shipment</t>
  </si>
  <si>
    <t>carrier</t>
  </si>
  <si>
    <t>Carrier ID</t>
  </si>
  <si>
    <t>Unique identifier for the carrier/shipping organization</t>
  </si>
  <si>
    <t>Shipment lines associated with the shipment</t>
  </si>
  <si>
    <t>Invoices associated with the shipment</t>
  </si>
  <si>
    <t>orders</t>
  </si>
  <si>
    <t>Orders</t>
  </si>
  <si>
    <t>OrdersCursor</t>
  </si>
  <si>
    <t>Orders associated with the shipment</t>
  </si>
  <si>
    <t>Payments associated with the shipment</t>
  </si>
  <si>
    <t>Count of shipment lines associated with the shipment</t>
  </si>
  <si>
    <t>dateCreated</t>
  </si>
  <si>
    <t>Date created</t>
  </si>
  <si>
    <t>Date-time that the shipment was created</t>
  </si>
  <si>
    <t>requestedTimeOfArrival</t>
  </si>
  <si>
    <t>Requested time of arrival</t>
  </si>
  <si>
    <t>Date-time that the buyer has requested the order to be delivered</t>
  </si>
  <si>
    <t>committedTimeOfArrival</t>
  </si>
  <si>
    <t>Committed time of arrival</t>
  </si>
  <si>
    <t>Date-time that the seller has committed for the shipment to be delivered</t>
  </si>
  <si>
    <t>actualShipDate</t>
  </si>
  <si>
    <t>Actual ship date</t>
  </si>
  <si>
    <t>Date-time that the shipment was actually shipped by the seller</t>
  </si>
  <si>
    <t>shipmentConfirmTimestamp</t>
  </si>
  <si>
    <t>Shipment confirm timestamp</t>
  </si>
  <si>
    <t>Date-time that the shipment was confirmed by the shipper/carrier</t>
  </si>
  <si>
    <t>estimatedTimeOfArrival</t>
  </si>
  <si>
    <t>Estimated time of arrival</t>
  </si>
  <si>
    <t>Date-time that the shipment is expected to be delivered</t>
  </si>
  <si>
    <t>revisedEstimatedTimeOfArrival</t>
  </si>
  <si>
    <t>Revised estimated time of arrival</t>
  </si>
  <si>
    <t>Revised date-time that the shipment is expected to be delivered</t>
  </si>
  <si>
    <t xml:space="preserve">Typically used when there is a modification after shipment.  ISO 8601 format required. </t>
  </si>
  <si>
    <t>predictedTimeOfArrival</t>
  </si>
  <si>
    <t>Predicted time of arrival</t>
  </si>
  <si>
    <t>Predicted date-time that the shipment is expected to be delivered</t>
  </si>
  <si>
    <t xml:space="preserve">Typically generated by an external service provider.  ISO 8601 format required. </t>
  </si>
  <si>
    <t>actualTimeOfArrival</t>
  </si>
  <si>
    <t>Actual time of arrival</t>
  </si>
  <si>
    <t>Date-time that the shipment was actually delivered</t>
  </si>
  <si>
    <t>Date-time the shipment was last modified in source system</t>
  </si>
  <si>
    <t>expectedPathOfShipment</t>
  </si>
  <si>
    <t>Expected path of shipment</t>
  </si>
  <si>
    <t>List of geospatial coordinates indicating expected locations the shipment will traverse</t>
  </si>
  <si>
    <t>Well-know text format required</t>
  </si>
  <si>
    <t>quantityCommit</t>
  </si>
  <si>
    <t>Quantity committed</t>
  </si>
  <si>
    <t>Committed quantity of products or materials for the shipment</t>
  </si>
  <si>
    <t>quantityCommitUnits</t>
  </si>
  <si>
    <t>Quantity committed units</t>
  </si>
  <si>
    <t>quantityShipped</t>
  </si>
  <si>
    <t>Actual shipped quantity of products or materials in this shipment</t>
  </si>
  <si>
    <t>quantityShippedUnits</t>
  </si>
  <si>
    <t>Quantity shipped units</t>
  </si>
  <si>
    <t>currentLocationCoordinates</t>
  </si>
  <si>
    <t>Current location coordinates</t>
  </si>
  <si>
    <t>POINT (35.792603 -78.883066)</t>
  </si>
  <si>
    <t>Geospatial coordinates of the shipment current location</t>
  </si>
  <si>
    <t>Well-known text or plain text LAT, LONG format</t>
  </si>
  <si>
    <t>currentRegion</t>
  </si>
  <si>
    <t>Current region</t>
  </si>
  <si>
    <t>US-East</t>
  </si>
  <si>
    <t>Description of the current geographical region of the shipment</t>
  </si>
  <si>
    <t>shippingCost</t>
  </si>
  <si>
    <t>Shipping cost</t>
  </si>
  <si>
    <t>Cost of shipping</t>
  </si>
  <si>
    <t>shippingCostCurrency</t>
  </si>
  <si>
    <t>Shipping cost currency</t>
  </si>
  <si>
    <t>expeditedShipping</t>
  </si>
  <si>
    <t>Expedited shipping</t>
  </si>
  <si>
    <t>Indidcates whether expedited shipping is required for the shipment</t>
  </si>
  <si>
    <t>expeditedShippingCost</t>
  </si>
  <si>
    <t>Expedited shipping cost</t>
  </si>
  <si>
    <t>Cost of expedited shipping</t>
  </si>
  <si>
    <t>expeditedShippingCostCurrency</t>
  </si>
  <si>
    <t>Expedited shipping cost currency</t>
  </si>
  <si>
    <t>Status</t>
  </si>
  <si>
    <t>Overall status of the shipment</t>
  </si>
  <si>
    <t>transportMode</t>
  </si>
  <si>
    <t>Transport mode</t>
  </si>
  <si>
    <t>Air</t>
  </si>
  <si>
    <t>Method of transportation</t>
  </si>
  <si>
    <t>Air, water, land, etc</t>
  </si>
  <si>
    <t>Transport carriage type</t>
  </si>
  <si>
    <t>Air Freight, Courier, LTL (less than truckload), Truckload, Padded Van, rail, etc</t>
  </si>
  <si>
    <t>carrierContainer</t>
  </si>
  <si>
    <t>Carrier container</t>
  </si>
  <si>
    <t>Container number assigned when applicable delivery method used</t>
  </si>
  <si>
    <t>freightForwarder</t>
  </si>
  <si>
    <t>Freight forwarder</t>
  </si>
  <si>
    <t>Non-asset-based logistics services company</t>
  </si>
  <si>
    <t>Reserves space for freight on asset-based carriers as an agent for the shipper</t>
  </si>
  <si>
    <t>houseAirwayBill</t>
  </si>
  <si>
    <t>House airway bill</t>
  </si>
  <si>
    <t>A bill of lading for air transport or a contract of carriage between a shipper (or Beneficial Cargo Owner) and the freight forwarder</t>
  </si>
  <si>
    <t>transportDescription</t>
  </si>
  <si>
    <t>Transport description</t>
  </si>
  <si>
    <t>Air Express Expedite</t>
  </si>
  <si>
    <t>Description or name of the transportation service being used</t>
  </si>
  <si>
    <t>parcelTrackingNumber</t>
  </si>
  <si>
    <t>Parcel tracking number</t>
  </si>
  <si>
    <t>1Z0264920233</t>
  </si>
  <si>
    <t>Assigned to an individual package delivered using a courier service</t>
  </si>
  <si>
    <t>airwayMasterNumber</t>
  </si>
  <si>
    <t>Airway master number</t>
  </si>
  <si>
    <t>Used in Air Freight transport method, a contract of carriage between a forwarder and a carrier</t>
  </si>
  <si>
    <t>billOfLadingNumber</t>
  </si>
  <si>
    <t>Bill of lading number</t>
  </si>
  <si>
    <t>Detailed list of a shipment of goods in the form of a receipt given by the carrier to the person consigning the goods</t>
  </si>
  <si>
    <t>proNumber</t>
  </si>
  <si>
    <t>Pro number</t>
  </si>
  <si>
    <t>Any progressive or serialized number applied for identification of freight bills, bills of lading, etc.</t>
  </si>
  <si>
    <t>manifest</t>
  </si>
  <si>
    <t>Manifest</t>
  </si>
  <si>
    <t>A document that is typically presented to the carrier outlining the individual shipping orders included in a shipment</t>
  </si>
  <si>
    <t>weight</t>
  </si>
  <si>
    <t>Weight</t>
  </si>
  <si>
    <t>Weight of the shipment</t>
  </si>
  <si>
    <t>weightUnits</t>
  </si>
  <si>
    <t>Weight units</t>
  </si>
  <si>
    <t>LB</t>
  </si>
  <si>
    <t>shipAckType</t>
  </si>
  <si>
    <t>Shipment acknowledge type</t>
  </si>
  <si>
    <t>Shipment lines are order line specific subcomponents of a shipment</t>
  </si>
  <si>
    <t>Shipment Line</t>
  </si>
  <si>
    <t>ShipmentLine</t>
  </si>
  <si>
    <t>Shipment line ID</t>
  </si>
  <si>
    <t>4282dc1c-e913-11e9-81b4</t>
  </si>
  <si>
    <t>Generated unique identifier for a shipment line</t>
  </si>
  <si>
    <t>shipment</t>
  </si>
  <si>
    <t>Unique identifier of the shipment that contains the shipment line</t>
  </si>
  <si>
    <t>Multiple shipment lines may be in one shipment</t>
  </si>
  <si>
    <t>Unique identifier of the order line that this shipment line is fulfilling</t>
  </si>
  <si>
    <t>Multiple shipment lines may be used to fulfill one shipment</t>
  </si>
  <si>
    <t>Products associated with the shipment line</t>
  </si>
  <si>
    <t>Order associated with the shipment line</t>
  </si>
  <si>
    <t>shipmentSublines</t>
  </si>
  <si>
    <t>Shipment sublines associated with the shipment line</t>
  </si>
  <si>
    <t>shipmentLineNumber</t>
  </si>
  <si>
    <t>Shipment line number</t>
  </si>
  <si>
    <t>Sequential number of the shipment line</t>
  </si>
  <si>
    <t>Date-time that the shipment line was created</t>
  </si>
  <si>
    <t>Date-time the shipment line was last modified in source system</t>
  </si>
  <si>
    <t>Quantity of products or materials in the shipment line</t>
  </si>
  <si>
    <t>Value of the product or material in the shipment line</t>
  </si>
  <si>
    <t>Total value of products or materials in the shipment line</t>
  </si>
  <si>
    <t>nodeType</t>
  </si>
  <si>
    <t>Node type</t>
  </si>
  <si>
    <t>Store</t>
  </si>
  <si>
    <t>releaseNo</t>
  </si>
  <si>
    <t>Release number</t>
  </si>
  <si>
    <t>x</t>
  </si>
  <si>
    <t>Payment sublines associated with the payment line</t>
  </si>
  <si>
    <t>Inventory Lot</t>
  </si>
  <si>
    <t>InventoryLot</t>
  </si>
  <si>
    <t>Inventory ID</t>
  </si>
  <si>
    <t>AB123</t>
  </si>
  <si>
    <t>IV</t>
  </si>
  <si>
    <t>location</t>
  </si>
  <si>
    <t>Location ID</t>
  </si>
  <si>
    <t>storageLocation</t>
  </si>
  <si>
    <t>9K8-5749-r11-1322</t>
  </si>
  <si>
    <t>Inventory</t>
  </si>
  <si>
    <t>Orders associated with the selling organization</t>
  </si>
  <si>
    <t>inventoryParentType</t>
  </si>
  <si>
    <t>Inventory parent type</t>
  </si>
  <si>
    <t>ONHAND</t>
  </si>
  <si>
    <t>class</t>
  </si>
  <si>
    <t>Class</t>
  </si>
  <si>
    <t>segment</t>
  </si>
  <si>
    <t>Segment</t>
  </si>
  <si>
    <t>UNSEGMENTED</t>
  </si>
  <si>
    <t>lotCode</t>
  </si>
  <si>
    <t>expirationDate</t>
  </si>
  <si>
    <t>Expiration date</t>
  </si>
  <si>
    <t>DateTime</t>
  </si>
  <si>
    <t>quantityDelta</t>
  </si>
  <si>
    <t>Quantity delta</t>
  </si>
  <si>
    <t>storageDate</t>
  </si>
  <si>
    <t>Storage date</t>
  </si>
  <si>
    <t>approachingExpirationDate</t>
  </si>
  <si>
    <t>Approaching expiration date</t>
  </si>
  <si>
    <t>Partial Reserve</t>
  </si>
  <si>
    <t>Value</t>
  </si>
  <si>
    <t>inventoryLots</t>
  </si>
  <si>
    <t>Inventory lots</t>
  </si>
  <si>
    <t>InventoryLotsCursor</t>
  </si>
  <si>
    <t>NEW, OPEN_BOX</t>
  </si>
  <si>
    <t>reservationOrders</t>
  </si>
  <si>
    <t>Reservation for orders</t>
  </si>
  <si>
    <t>reservationPickup</t>
  </si>
  <si>
    <t>Reservation for pick up</t>
  </si>
  <si>
    <t>reservationShip</t>
  </si>
  <si>
    <t>Reservation for ship</t>
  </si>
  <si>
    <t>daysOfSupply</t>
  </si>
  <si>
    <t>Days of supply</t>
  </si>
  <si>
    <t>Expected lead time in days needed when ordering the product or material</t>
  </si>
  <si>
    <t>expectedLeadTime</t>
  </si>
  <si>
    <t>turns</t>
  </si>
  <si>
    <t>Turns</t>
  </si>
  <si>
    <t>daysOfSupplyAboveUpperThreshold</t>
  </si>
  <si>
    <t>Days of supply below lower threshold</t>
  </si>
  <si>
    <t>daysOfSupplyBelowLowerThreshold</t>
  </si>
  <si>
    <t>quantityAboveUpperThreshold</t>
  </si>
  <si>
    <t>Quantity above upper threshold</t>
  </si>
  <si>
    <t>quantityBelowLowerThreshold</t>
  </si>
  <si>
    <t>Quantity below lower threshold</t>
  </si>
  <si>
    <t>daysOfSupplyUpperThreshold</t>
  </si>
  <si>
    <t>Days of supply upper threshold</t>
  </si>
  <si>
    <t>daysOfSupplyLowerThreshold</t>
  </si>
  <si>
    <t>Days of supply lower threshold</t>
  </si>
  <si>
    <t>quantityUpperThreshold</t>
  </si>
  <si>
    <t>Quantity upper threshold</t>
  </si>
  <si>
    <t>quantityLowerThreshold</t>
  </si>
  <si>
    <t>Quantity lower threshold</t>
  </si>
  <si>
    <t>reorderLevel</t>
  </si>
  <si>
    <t>Reorder level</t>
  </si>
  <si>
    <t>Quantity of available inventory below which a re-order is needed</t>
  </si>
  <si>
    <t>Expected lead time</t>
  </si>
  <si>
    <t>expiringThreshold</t>
  </si>
  <si>
    <t>Expiring Threshold</t>
  </si>
  <si>
    <t>Time in days past which a product or material is considered aged</t>
  </si>
  <si>
    <t>shelfLife</t>
  </si>
  <si>
    <t>Shelf life</t>
  </si>
  <si>
    <t>Shelf life of the product or material in days</t>
  </si>
  <si>
    <t>Supply Plan</t>
  </si>
  <si>
    <t>SupplyPlan</t>
  </si>
  <si>
    <t>Plan ID</t>
  </si>
  <si>
    <t>planParentType</t>
  </si>
  <si>
    <t>PLAN, INTRANSIT, PO_PLACED</t>
  </si>
  <si>
    <t>planType</t>
  </si>
  <si>
    <t>Plan type</t>
  </si>
  <si>
    <t>source</t>
  </si>
  <si>
    <t>Source</t>
  </si>
  <si>
    <t>startDate</t>
  </si>
  <si>
    <t>Start date</t>
  </si>
  <si>
    <t>duration</t>
  </si>
  <si>
    <t>Duration</t>
  </si>
  <si>
    <t>reference</t>
  </si>
  <si>
    <t>Reference</t>
  </si>
  <si>
    <t>validFrom</t>
  </si>
  <si>
    <t>Valid from</t>
  </si>
  <si>
    <t>validTo</t>
  </si>
  <si>
    <t>Valid to</t>
  </si>
  <si>
    <t>planningCycle</t>
  </si>
  <si>
    <t>Planning cycle</t>
  </si>
  <si>
    <t>Demand Plan</t>
  </si>
  <si>
    <t>DemandPlan</t>
  </si>
  <si>
    <t>Organization is a business enity which is involved in a supply chain</t>
  </si>
  <si>
    <t>Master Data</t>
  </si>
  <si>
    <t>Organization ID</t>
  </si>
  <si>
    <t>d763ad84-e913-11e9-81b4</t>
  </si>
  <si>
    <t>Generated unique identifier for an organization</t>
  </si>
  <si>
    <t>organizationIdentifier</t>
  </si>
  <si>
    <t>Organization identifier</t>
  </si>
  <si>
    <t>7584245</t>
  </si>
  <si>
    <t>Unique identifier for an organization</t>
  </si>
  <si>
    <t>Organization may be supplier, customer, carrier/shipper</t>
  </si>
  <si>
    <t>Unique identifier for the location of the organization</t>
  </si>
  <si>
    <t>sellerOrders</t>
  </si>
  <si>
    <t>buyerOrders</t>
  </si>
  <si>
    <t>Orders associated with the buying organization</t>
  </si>
  <si>
    <t>owningOrganizationOrders</t>
  </si>
  <si>
    <t>Owning organization orders</t>
  </si>
  <si>
    <t>Orders associated with the owning organization</t>
  </si>
  <si>
    <t>billToOrganizationOrders</t>
  </si>
  <si>
    <t>Bill to organization orders</t>
  </si>
  <si>
    <t>Orders associated with the bill-to organization</t>
  </si>
  <si>
    <t>carrierShipments</t>
  </si>
  <si>
    <t>Carrier shipments</t>
  </si>
  <si>
    <t>Shipments associated with the shipper/carrier organization</t>
  </si>
  <si>
    <t>Invoices associated with the organization</t>
  </si>
  <si>
    <t>Organization type</t>
  </si>
  <si>
    <t>Supplier</t>
  </si>
  <si>
    <t>Indicates the type of organization for categorization and filtering purposes</t>
  </si>
  <si>
    <t>Supplier, Customer, Carrier</t>
  </si>
  <si>
    <t>name</t>
  </si>
  <si>
    <t>Organization name</t>
  </si>
  <si>
    <t>Descriptive name of the organization</t>
  </si>
  <si>
    <t>division</t>
  </si>
  <si>
    <t>Organization division</t>
  </si>
  <si>
    <t>Services</t>
  </si>
  <si>
    <t>Division name of this unique organization, if applicable</t>
  </si>
  <si>
    <t>Product is an identifiable unit of goods or materials</t>
  </si>
  <si>
    <t>Catalog</t>
  </si>
  <si>
    <t>Catalog ID</t>
  </si>
  <si>
    <t>Generated unique identifier for a catalog entry</t>
  </si>
  <si>
    <t>parentLevel</t>
  </si>
  <si>
    <t>Parent Catalog ID</t>
  </si>
  <si>
    <t>Generated unique identifier for a parent catalog entry</t>
  </si>
  <si>
    <t>levelType</t>
  </si>
  <si>
    <t>Category</t>
  </si>
  <si>
    <t>Description of the product</t>
  </si>
  <si>
    <t>code</t>
  </si>
  <si>
    <t>Code</t>
  </si>
  <si>
    <t>HMC</t>
  </si>
  <si>
    <t>Name</t>
  </si>
  <si>
    <t>Hardware Maintenance Control</t>
  </si>
  <si>
    <t>Generated unique identifier for a specific product</t>
  </si>
  <si>
    <t>Generated unique identifier for a the product category</t>
  </si>
  <si>
    <t>Order lines associated with the product</t>
  </si>
  <si>
    <t>partNumber</t>
  </si>
  <si>
    <t>Part Number</t>
  </si>
  <si>
    <t>73R4733</t>
  </si>
  <si>
    <t>Hardware Maintenance Cont CR9</t>
  </si>
  <si>
    <t>productType</t>
  </si>
  <si>
    <t>Type of the product</t>
  </si>
  <si>
    <t>Brand</t>
  </si>
  <si>
    <t>POWER</t>
  </si>
  <si>
    <t>Brand of the product</t>
  </si>
  <si>
    <t>Family</t>
  </si>
  <si>
    <t>Family name of the product</t>
  </si>
  <si>
    <t>Line</t>
  </si>
  <si>
    <t>Product line name</t>
  </si>
  <si>
    <t>Value or price of the product or material</t>
  </si>
  <si>
    <t>defaultQuantityUnits</t>
  </si>
  <si>
    <t>Default quantity units</t>
  </si>
  <si>
    <t>EA</t>
  </si>
  <si>
    <t xml:space="preserve">Location contains information about a physical presence in a supply chain </t>
  </si>
  <si>
    <t>d763b43c-e913-11e9-81b4</t>
  </si>
  <si>
    <t>Generated unique identifier for a location</t>
  </si>
  <si>
    <t>shipToLocationOrders</t>
  </si>
  <si>
    <t>Ship-to location orders</t>
  </si>
  <si>
    <t>Orders associated with the ship-to location</t>
  </si>
  <si>
    <t>shipToLocationOrderLines</t>
  </si>
  <si>
    <t>Ship-to location order lines</t>
  </si>
  <si>
    <t>Order lines associated with the ship-to location</t>
  </si>
  <si>
    <t>shipFromLocationShipments</t>
  </si>
  <si>
    <t>Ship-from location shipments</t>
  </si>
  <si>
    <t>Shipments associated with the ship-from location</t>
  </si>
  <si>
    <t>shipToLocationShipments</t>
  </si>
  <si>
    <t>Ship-to location shipments</t>
  </si>
  <si>
    <t>Shipments associated with the ship-to location</t>
  </si>
  <si>
    <t>locationGroups</t>
  </si>
  <si>
    <t>Location groups</t>
  </si>
  <si>
    <t>LocationGroupsCursor</t>
  </si>
  <si>
    <t>organizations</t>
  </si>
  <si>
    <t>Organizations</t>
  </si>
  <si>
    <t>OrganizationsCursor</t>
  </si>
  <si>
    <t>Organizations associated with the location</t>
  </si>
  <si>
    <t>locationIdentifier</t>
  </si>
  <si>
    <t>Location identifier</t>
  </si>
  <si>
    <t>Unique identifier for a location</t>
  </si>
  <si>
    <t>Locations include suppliers, customers, manufacturing, warehouse, distribution centers, etc</t>
  </si>
  <si>
    <t>locationName</t>
  </si>
  <si>
    <t>IBM SHENZHEN</t>
  </si>
  <si>
    <t>locationType</t>
  </si>
  <si>
    <t>Location type</t>
  </si>
  <si>
    <t>Type of location used for categorization or filtering purposes</t>
  </si>
  <si>
    <t>Organization, Node, Customer, Supplier, Store, etc</t>
  </si>
  <si>
    <t>locationSubtype</t>
  </si>
  <si>
    <t>Location subtype</t>
  </si>
  <si>
    <t>Manufacturing</t>
  </si>
  <si>
    <t>Subtype of location used for categorization or filtering purposes</t>
  </si>
  <si>
    <t>Manufacturing, Distroibution, Headquarters, etc</t>
  </si>
  <si>
    <t>address1</t>
  </si>
  <si>
    <t>Address 1</t>
  </si>
  <si>
    <t>Keji South 1st Rd</t>
  </si>
  <si>
    <t>Street address line 1</t>
  </si>
  <si>
    <t>address2</t>
  </si>
  <si>
    <t>Address 2</t>
  </si>
  <si>
    <t>Street address line 2</t>
  </si>
  <si>
    <t>city</t>
  </si>
  <si>
    <t>City</t>
  </si>
  <si>
    <t>Guangdong Sheng</t>
  </si>
  <si>
    <t>Name of the location city</t>
  </si>
  <si>
    <t>postalCode</t>
  </si>
  <si>
    <t>Postal code</t>
  </si>
  <si>
    <t>Postal code or zip code</t>
  </si>
  <si>
    <t>stateProvince</t>
  </si>
  <si>
    <t>State-province</t>
  </si>
  <si>
    <t>Shenzhen Shi</t>
  </si>
  <si>
    <t>State or province name</t>
  </si>
  <si>
    <t>country</t>
  </si>
  <si>
    <t>Country</t>
  </si>
  <si>
    <t>China</t>
  </si>
  <si>
    <t>Country name</t>
  </si>
  <si>
    <t>coordinates</t>
  </si>
  <si>
    <t>Coordinates</t>
  </si>
  <si>
    <t>POINT (22.543615 113.942662)</t>
  </si>
  <si>
    <t>geoLocation</t>
  </si>
  <si>
    <t>Geographical location</t>
  </si>
  <si>
    <t>Chicago, IL. 60606 - US</t>
  </si>
  <si>
    <t>Derived string of the full location</t>
  </si>
  <si>
    <t>includeInCorrelation</t>
  </si>
  <si>
    <t>Include in correlation</t>
  </si>
  <si>
    <t>TRUE</t>
  </si>
  <si>
    <t>Boolean</t>
  </si>
  <si>
    <t>Indicates whether this location should be used in correlation calculations</t>
  </si>
  <si>
    <t>Use this to omit locations from being included in alerts</t>
  </si>
  <si>
    <t>Location Group</t>
  </si>
  <si>
    <t>LocationGroup</t>
  </si>
  <si>
    <t>Locations</t>
  </si>
  <si>
    <t>locationGroupName</t>
  </si>
  <si>
    <t>locationGroupType</t>
  </si>
  <si>
    <t>severity</t>
  </si>
  <si>
    <t>Severity</t>
  </si>
  <si>
    <t>Active</t>
  </si>
  <si>
    <t>Order Allocation</t>
  </si>
  <si>
    <t>Number</t>
  </si>
  <si>
    <t>RETAIL</t>
  </si>
  <si>
    <t>Composite</t>
  </si>
  <si>
    <t>id</t>
  </si>
  <si>
    <t>plannerCode</t>
  </si>
  <si>
    <t>Planner code</t>
  </si>
  <si>
    <t>velocityCode</t>
  </si>
  <si>
    <t>Velocity code</t>
  </si>
  <si>
    <t>totalValue</t>
  </si>
  <si>
    <t>shippedQuantity</t>
  </si>
  <si>
    <t>Unique identifierfor the acknowledgement associated with the order</t>
  </si>
  <si>
    <t>Unique identifier for the organization which is supplying the order</t>
  </si>
  <si>
    <t>Unique identifier for the desired location from which the order should ship</t>
  </si>
  <si>
    <t>Date-time that the buyer has identified the order is required to arrive</t>
  </si>
  <si>
    <t>SCAC Code Instructions</t>
  </si>
  <si>
    <t>referenceReceived</t>
  </si>
  <si>
    <t>Reference received</t>
  </si>
  <si>
    <t>totalShippedQuantity</t>
  </si>
  <si>
    <t>Total quantity shipped</t>
  </si>
  <si>
    <t>Quantity of products or materials that have been shipped</t>
  </si>
  <si>
    <t>Acknowledgement line</t>
  </si>
  <si>
    <t>shipper</t>
  </si>
  <si>
    <t>Shipper ID</t>
  </si>
  <si>
    <t>Unique identifier for the organization which is shipping the order</t>
  </si>
  <si>
    <t>acknowledgements</t>
  </si>
  <si>
    <t>AcknowledgementsCursor</t>
  </si>
  <si>
    <t>netWeight</t>
  </si>
  <si>
    <t>volume</t>
  </si>
  <si>
    <t>cartons</t>
  </si>
  <si>
    <t>pallets</t>
  </si>
  <si>
    <t>trailerNumber</t>
  </si>
  <si>
    <t>Trailer number</t>
  </si>
  <si>
    <t>Pallets</t>
  </si>
  <si>
    <t>Cartons</t>
  </si>
  <si>
    <t>Volume</t>
  </si>
  <si>
    <t>owningTenant</t>
  </si>
  <si>
    <t>Owning tenant</t>
  </si>
  <si>
    <t>DistributionGroupsCursor</t>
  </si>
  <si>
    <t>Order Item ID</t>
  </si>
  <si>
    <t>quantityRequired</t>
  </si>
  <si>
    <t>quantityAllocated</t>
  </si>
  <si>
    <t>String Array</t>
  </si>
  <si>
    <t>alternateItems</t>
  </si>
  <si>
    <t>45W2942, 44R2234</t>
  </si>
  <si>
    <t>Supplier ID</t>
  </si>
  <si>
    <t>productItem</t>
  </si>
  <si>
    <t>OrderAllocationsCursor</t>
  </si>
  <si>
    <t>Order Allocations</t>
  </si>
  <si>
    <t>orderAllocations</t>
  </si>
  <si>
    <t>orderLineIdentifier</t>
  </si>
  <si>
    <t>Order line identifier</t>
  </si>
  <si>
    <t>productSuppliers</t>
  </si>
  <si>
    <t>Suppliers</t>
  </si>
  <si>
    <t>ProductSuppliersCursor</t>
  </si>
  <si>
    <t>quantityRequiredUnits</t>
  </si>
  <si>
    <t>quantityAllocatedUnits</t>
  </si>
  <si>
    <t>43BDD-100</t>
  </si>
  <si>
    <t>Shipment line identifier</t>
  </si>
  <si>
    <t>OrderAllocation</t>
  </si>
  <si>
    <t>Shipped quantity</t>
  </si>
  <si>
    <t>openQuantity</t>
  </si>
  <si>
    <t>Open quantity</t>
  </si>
  <si>
    <t>quantityShort</t>
  </si>
  <si>
    <t>Location group IDs</t>
  </si>
  <si>
    <t>shortageRevenue</t>
  </si>
  <si>
    <t>quantityNeeded</t>
  </si>
  <si>
    <t>Shortage revenue</t>
  </si>
  <si>
    <t>Quantity needed</t>
  </si>
  <si>
    <t>Quantity allocated</t>
  </si>
  <si>
    <t>9/15/2017, 500</t>
  </si>
  <si>
    <t>allocationComment</t>
  </si>
  <si>
    <t>Allocation comment</t>
  </si>
  <si>
    <t>Quantity required</t>
  </si>
  <si>
    <t>Quantity required units</t>
  </si>
  <si>
    <t>Quantity allocated units</t>
  </si>
  <si>
    <t>Quantity short</t>
  </si>
  <si>
    <t>Alternate items</t>
  </si>
  <si>
    <t>Product item ID</t>
  </si>
  <si>
    <t>quantityAvailable</t>
  </si>
  <si>
    <t>Quantity available</t>
  </si>
  <si>
    <t>confidence</t>
  </si>
  <si>
    <t>Confidence</t>
  </si>
  <si>
    <t>PLAN, OPEN_ORDER, STERLING_PLAN</t>
  </si>
  <si>
    <t>Location Group identifier</t>
  </si>
  <si>
    <t>locationGroupIdentifier</t>
  </si>
  <si>
    <t>Northeast</t>
  </si>
  <si>
    <t>Northeast Region</t>
  </si>
  <si>
    <t>geo</t>
  </si>
  <si>
    <t>Geo</t>
  </si>
  <si>
    <t>AP</t>
  </si>
  <si>
    <t>orgType</t>
  </si>
  <si>
    <t>Inventory type</t>
  </si>
  <si>
    <t>PRODUCT</t>
  </si>
  <si>
    <t>catalogType</t>
  </si>
  <si>
    <t>CATEGORY</t>
  </si>
  <si>
    <t>ORGANIZATION</t>
  </si>
  <si>
    <t>inventoryType</t>
  </si>
  <si>
    <t>shipmentStatusByDate</t>
  </si>
  <si>
    <t>Actual shipment status</t>
  </si>
  <si>
    <t>Actual delivery status</t>
  </si>
  <si>
    <t>FULLY_SHIPPED</t>
  </si>
  <si>
    <t>PARTIALLY_DELIVERED</t>
  </si>
  <si>
    <t>deliveryStatusByDate</t>
  </si>
  <si>
    <t>statusByDate</t>
  </si>
  <si>
    <t>Derived status</t>
  </si>
  <si>
    <t>INBOUND</t>
  </si>
  <si>
    <t>shipmentType</t>
  </si>
  <si>
    <t>Shipment type</t>
  </si>
  <si>
    <t>System</t>
  </si>
  <si>
    <t>Received</t>
  </si>
  <si>
    <t>Purpose</t>
  </si>
  <si>
    <t>Data</t>
  </si>
  <si>
    <t>Lifecycle</t>
  </si>
  <si>
    <t>Metrics</t>
  </si>
  <si>
    <t>Ingest Priority</t>
  </si>
  <si>
    <t>calculated</t>
  </si>
  <si>
    <t>inactive</t>
  </si>
  <si>
    <t>as needed</t>
  </si>
  <si>
    <t>derived</t>
  </si>
  <si>
    <t>N</t>
  </si>
  <si>
    <t>&lt;see target entity&gt;</t>
  </si>
  <si>
    <t>Threshold</t>
  </si>
  <si>
    <t>order.orderType</t>
  </si>
  <si>
    <t>order.orderIdentifier</t>
  </si>
  <si>
    <t>shipment.shipmentIdentifier</t>
  </si>
  <si>
    <t>shipment.shipmentType</t>
  </si>
  <si>
    <t>OUTBOUND</t>
  </si>
  <si>
    <t>product.partNumber</t>
  </si>
  <si>
    <t>location.locationIdentifier</t>
  </si>
  <si>
    <t>productItem.partNumber</t>
  </si>
  <si>
    <t>orderLine.orderLineNumber</t>
  </si>
  <si>
    <t>12R3456</t>
  </si>
  <si>
    <t>Lot code</t>
  </si>
  <si>
    <t>SUPPLIER</t>
  </si>
  <si>
    <t>category.code</t>
  </si>
  <si>
    <t>brand.code</t>
  </si>
  <si>
    <t>family.code</t>
  </si>
  <si>
    <t>line.code</t>
  </si>
  <si>
    <t>segment.code</t>
  </si>
  <si>
    <t>Level type</t>
  </si>
  <si>
    <t>Catalog type</t>
  </si>
  <si>
    <t>2021Q3</t>
  </si>
  <si>
    <t>2021-06-28T14:30:36+0000</t>
  </si>
  <si>
    <t>calc (future)</t>
  </si>
  <si>
    <t>ProductAssociationsCursor</t>
  </si>
  <si>
    <t>http://source-system.com/home.html</t>
  </si>
  <si>
    <t>PROPOSED CALC</t>
  </si>
  <si>
    <t>storageLocation.locationIdentifier</t>
  </si>
  <si>
    <t>Storage location</t>
  </si>
  <si>
    <t>vendor.organizationIdentifier</t>
  </si>
  <si>
    <t>buyer.organizationIdentifier</t>
  </si>
  <si>
    <t>shipToLocation.locationIdentifier</t>
  </si>
  <si>
    <t>shipFromInstructionLocation.locationIdentifier</t>
  </si>
  <si>
    <t>AIG</t>
  </si>
  <si>
    <t>BIGCO</t>
  </si>
  <si>
    <t>Ship to location</t>
  </si>
  <si>
    <t>Ship from location</t>
  </si>
  <si>
    <t>shipFromLocation.locationIdentifier</t>
  </si>
  <si>
    <t>carrier.organizationIdentifier</t>
  </si>
  <si>
    <t>Carrier</t>
  </si>
  <si>
    <t>IN_TRANSIT</t>
  </si>
  <si>
    <t>Derived shipment status</t>
  </si>
  <si>
    <t>Derived delivery status</t>
  </si>
  <si>
    <t>Customer</t>
  </si>
  <si>
    <t>Customer ID</t>
  </si>
  <si>
    <t>On hold</t>
  </si>
  <si>
    <t>NATEX</t>
  </si>
  <si>
    <t>Product item</t>
  </si>
  <si>
    <t>Days</t>
  </si>
  <si>
    <t>Product type</t>
  </si>
  <si>
    <t>Ingest tip</t>
  </si>
  <si>
    <t>plannedShipDelay</t>
  </si>
  <si>
    <t>plannedDeliveryDelay</t>
  </si>
  <si>
    <t>estimatedDeliveryDelay</t>
  </si>
  <si>
    <t>Planned delivery delay</t>
  </si>
  <si>
    <t>Estimated delivery delay</t>
  </si>
  <si>
    <t>actualDeliveryDelay</t>
  </si>
  <si>
    <t>Actual delivery delay</t>
  </si>
  <si>
    <t>actualShipDelay</t>
  </si>
  <si>
    <t>Actual ship delay</t>
  </si>
  <si>
    <t>Planned ship delay</t>
  </si>
  <si>
    <t>predictedDeliveryDelay</t>
  </si>
  <si>
    <t>Predicted delivery delay</t>
  </si>
  <si>
    <t>hours</t>
  </si>
  <si>
    <t>Plan category</t>
  </si>
  <si>
    <t>n</t>
  </si>
  <si>
    <t>system</t>
  </si>
  <si>
    <t>123456789</t>
  </si>
  <si>
    <t>2645842</t>
  </si>
  <si>
    <t>4565217-7</t>
  </si>
  <si>
    <t>Nested ID</t>
  </si>
  <si>
    <t>Global ID</t>
  </si>
  <si>
    <t>Supplier orders</t>
  </si>
  <si>
    <t>Customer orders</t>
  </si>
  <si>
    <t>2021-06-28</t>
  </si>
  <si>
    <t>Order.orderIdentifier</t>
  </si>
  <si>
    <t>Order.orderType</t>
  </si>
  <si>
    <t>Order.vendor.organizationIdentifier</t>
  </si>
  <si>
    <t>Order.buyer.organizationIdentifier</t>
  </si>
  <si>
    <t>Order.shipFromInstructionLocation.locationIdentifier</t>
  </si>
  <si>
    <t>Order.shipToLocation.locationIdentifier</t>
  </si>
  <si>
    <t>Order.vendor</t>
  </si>
  <si>
    <t>Order.buyer</t>
  </si>
  <si>
    <t>Order.shipToLocation</t>
  </si>
  <si>
    <t>Order.shipFromInstructionLocation</t>
  </si>
  <si>
    <t>Order.orderLines</t>
  </si>
  <si>
    <t>Order.shipments</t>
  </si>
  <si>
    <t>Order.orderStatus</t>
  </si>
  <si>
    <t>Order.shipmentStatusByDate</t>
  </si>
  <si>
    <t>Order.deliveryStatusByDate</t>
  </si>
  <si>
    <t>Order.createdDate</t>
  </si>
  <si>
    <t>Order.requestedShipDate</t>
  </si>
  <si>
    <t>Order.requestedDeliveryDate</t>
  </si>
  <si>
    <t>Order.plannedShipDate</t>
  </si>
  <si>
    <t>Order.plannedDeliveryDate</t>
  </si>
  <si>
    <t>Order.lastModifiedDate</t>
  </si>
  <si>
    <t>Order.quantity</t>
  </si>
  <si>
    <t>Order.quantityUnits</t>
  </si>
  <si>
    <t>Order.totalValue</t>
  </si>
  <si>
    <t>Order.orderValueCurrency</t>
  </si>
  <si>
    <t>Order.lineCount</t>
  </si>
  <si>
    <t>Order.totalShippedQuantity</t>
  </si>
  <si>
    <t>Order.plannedShipDelay</t>
  </si>
  <si>
    <t>Order.plannedDeliveryDelay</t>
  </si>
  <si>
    <t>Order.actualShipDelay</t>
  </si>
  <si>
    <t>Order.estimatedDeliveryDelay</t>
  </si>
  <si>
    <t>Order.actualDeliveryDelay</t>
  </si>
  <si>
    <t>Order.changeSequence</t>
  </si>
  <si>
    <t>Order.department</t>
  </si>
  <si>
    <t>Order.freightTerms</t>
  </si>
  <si>
    <t>Order.scacCodeInstructions</t>
  </si>
  <si>
    <t>Order.tag</t>
  </si>
  <si>
    <t>Order.exclude</t>
  </si>
  <si>
    <t>Order.sourceLink</t>
  </si>
  <si>
    <t>Order.customAttributes</t>
  </si>
  <si>
    <t>Order.id</t>
  </si>
  <si>
    <t>Order.globalIdentifiers</t>
  </si>
  <si>
    <t>Order.localIdentifiers</t>
  </si>
  <si>
    <t>Order.type</t>
  </si>
  <si>
    <t>Order.tenantId</t>
  </si>
  <si>
    <t>Order.createReceived</t>
  </si>
  <si>
    <t>Order.updateReceived</t>
  </si>
  <si>
    <t>Order.referenceReceived</t>
  </si>
  <si>
    <t>Order.billToOrganization</t>
  </si>
  <si>
    <t>Order.owningOrganization</t>
  </si>
  <si>
    <t>Order.acknowledgement</t>
  </si>
  <si>
    <t>Order.seller</t>
  </si>
  <si>
    <t>Order.invoices</t>
  </si>
  <si>
    <t>Order.payments</t>
  </si>
  <si>
    <t>Order.shipmentStatus</t>
  </si>
  <si>
    <t>Order.deliveryStatus</t>
  </si>
  <si>
    <t>Order.invoiceStatus</t>
  </si>
  <si>
    <t>Order.paymentStatus</t>
  </si>
  <si>
    <t>Order.ackStatus</t>
  </si>
  <si>
    <t>Order.ackType</t>
  </si>
  <si>
    <t>Order.ackDate</t>
  </si>
  <si>
    <t>Order.requiredByDate</t>
  </si>
  <si>
    <t>OrderLine.order.orderIdentifier</t>
  </si>
  <si>
    <t>OrderLine.orderLineNumber</t>
  </si>
  <si>
    <t>OrderLine.orderType</t>
  </si>
  <si>
    <t>OrderLine.product.partNumber</t>
  </si>
  <si>
    <t>OrderLine.shipToLocation.locationIdentifier</t>
  </si>
  <si>
    <t>OrderLine.shipFromInstructionLocation.locationIdentifier</t>
  </si>
  <si>
    <t>OrderLine.order</t>
  </si>
  <si>
    <t>OrderLine.product</t>
  </si>
  <si>
    <t>OrderLine.shipToLocation</t>
  </si>
  <si>
    <t>OrderLine.shipFromInstructionLocation</t>
  </si>
  <si>
    <t>OrderLine.shipmentLines</t>
  </si>
  <si>
    <t>OrderLine.status</t>
  </si>
  <si>
    <t>OrderLine.shipmentStatusByDate</t>
  </si>
  <si>
    <t>OrderLine.deliveryStatusByDate</t>
  </si>
  <si>
    <t>OrderLine.createdDate</t>
  </si>
  <si>
    <t>OrderLine.requestedShipDate</t>
  </si>
  <si>
    <t>OrderLine.requestedDeliveryDate</t>
  </si>
  <si>
    <t>OrderLine.plannedShipDate</t>
  </si>
  <si>
    <t>OrderLine.plannedDeliveryDate</t>
  </si>
  <si>
    <t>OrderLine.lastModifiedDate</t>
  </si>
  <si>
    <t>OrderLine.quantity</t>
  </si>
  <si>
    <t>OrderLine.quantityUnits</t>
  </si>
  <si>
    <t>OrderLine.productValue</t>
  </si>
  <si>
    <t>OrderLine.value</t>
  </si>
  <si>
    <t>OrderLine.valueCurrency</t>
  </si>
  <si>
    <t>OrderLine.shippedQuantity</t>
  </si>
  <si>
    <t>OrderLine.openQuantity</t>
  </si>
  <si>
    <t>OrderLine.shipmentCount</t>
  </si>
  <si>
    <t>OrderLine.plannedShipDelay</t>
  </si>
  <si>
    <t>OrderLine.plannedDeliveryDelay</t>
  </si>
  <si>
    <t>OrderLine.actualShipDelay</t>
  </si>
  <si>
    <t>OrderLine.estimatedDeliveryDelay</t>
  </si>
  <si>
    <t>OrderLine.actualDeliveryDelay</t>
  </si>
  <si>
    <t>OrderLine.description</t>
  </si>
  <si>
    <t>OrderLine.chargeCategory</t>
  </si>
  <si>
    <t>OrderLine.changeStatus</t>
  </si>
  <si>
    <t>OrderLine.changeCode</t>
  </si>
  <si>
    <t>OrderLine.customAttributes</t>
  </si>
  <si>
    <t>OrderLine.id</t>
  </si>
  <si>
    <t>OrderLine.globalIdentifiers</t>
  </si>
  <si>
    <t>OrderLine.localIdentifiers</t>
  </si>
  <si>
    <t>OrderLine.type</t>
  </si>
  <si>
    <t>OrderLine.tenantId</t>
  </si>
  <si>
    <t>OrderLine.createReceived</t>
  </si>
  <si>
    <t>OrderLine.updateReceived</t>
  </si>
  <si>
    <t>OrderLine.referenceReceived</t>
  </si>
  <si>
    <t>OrderLine.acknowledgementLine</t>
  </si>
  <si>
    <t>OrderLine.orderAllocations</t>
  </si>
  <si>
    <t>OrderLine.productAssociations</t>
  </si>
  <si>
    <t>OrderLine.invoiceLines</t>
  </si>
  <si>
    <t>OrderLine.orderSublines</t>
  </si>
  <si>
    <t>OrderLine.fulfillmentStatus</t>
  </si>
  <si>
    <t>OrderLine.invoiceStatus</t>
  </si>
  <si>
    <t>OrderLine.invoiceQuantity</t>
  </si>
  <si>
    <t>OrderLine.ackStatus</t>
  </si>
  <si>
    <t>OrderLine.orderLineIdentifier</t>
  </si>
  <si>
    <t>OrderLine.orderReleaseKey</t>
  </si>
  <si>
    <t>OrderLine.ackType</t>
  </si>
  <si>
    <t>OrderLine.ackQuantity</t>
  </si>
  <si>
    <t>OrderLine.calculate</t>
  </si>
  <si>
    <t>OrderLine.tax</t>
  </si>
  <si>
    <t>OrderLine.taxName</t>
  </si>
  <si>
    <t>OrderLine.taxPercentage</t>
  </si>
  <si>
    <t>OrderLine.paymentType</t>
  </si>
  <si>
    <t>OrderLine.paymentTerms</t>
  </si>
  <si>
    <t>OrderLine.deliveryMethod</t>
  </si>
  <si>
    <t>Shipment.shipmentIdentifier</t>
  </si>
  <si>
    <t>Shipment.shipmentType</t>
  </si>
  <si>
    <t>Shipment.shipFromLocation.locationIdentifier</t>
  </si>
  <si>
    <t>Shipment.shipToLocation.locationIdentifier</t>
  </si>
  <si>
    <t>Shipment.vendor.organizationIdentifier</t>
  </si>
  <si>
    <t>Shipment.buyer.organizationIdentifier</t>
  </si>
  <si>
    <t>Shipment.carrier.organizationIdentifier</t>
  </si>
  <si>
    <t>Shipment.shipFromLocation</t>
  </si>
  <si>
    <t>Shipment.shipToLocation</t>
  </si>
  <si>
    <t>Shipment.vendor</t>
  </si>
  <si>
    <t>Shipment.buyer</t>
  </si>
  <si>
    <t>Shipment.carrier</t>
  </si>
  <si>
    <t>Shipment.shipmentLines</t>
  </si>
  <si>
    <t>Shipment.orders</t>
  </si>
  <si>
    <t>Shipment.status</t>
  </si>
  <si>
    <t>Shipment.statusByDate</t>
  </si>
  <si>
    <t>Shipment.dateCreated</t>
  </si>
  <si>
    <t>Shipment.requestedTimeOfArrival</t>
  </si>
  <si>
    <t>Shipment.committedTimeOfArrival</t>
  </si>
  <si>
    <t>Shipment.actualShipDate</t>
  </si>
  <si>
    <t>Shipment.estimatedTimeOfArrival</t>
  </si>
  <si>
    <t>Shipment.revisedEstimatedTimeOfArrival</t>
  </si>
  <si>
    <t>Shipment.predictedTimeOfArrival</t>
  </si>
  <si>
    <t>Shipment.actualTimeOfArrival</t>
  </si>
  <si>
    <t>Shipment.lastModifiedDate</t>
  </si>
  <si>
    <t>Shipment.lineCount</t>
  </si>
  <si>
    <t>Shipment.shippingCost</t>
  </si>
  <si>
    <t>Shipment.shippingCostCurrency</t>
  </si>
  <si>
    <t>Shipment.expeditedShipping</t>
  </si>
  <si>
    <t>Shipment.expeditedShippingCost</t>
  </si>
  <si>
    <t>Shipment.expeditedShippingCostCurrency</t>
  </si>
  <si>
    <t>Shipment.weight</t>
  </si>
  <si>
    <t>Shipment.weightUnits</t>
  </si>
  <si>
    <t>Shipment.netWeight</t>
  </si>
  <si>
    <t>Shipment.volume</t>
  </si>
  <si>
    <t>Shipment.cartons</t>
  </si>
  <si>
    <t>Shipment.pallets</t>
  </si>
  <si>
    <t>Shipment.estimatedDeliveryDelay</t>
  </si>
  <si>
    <t>Shipment.predictedDeliveryDelay</t>
  </si>
  <si>
    <t>Shipment.actualDeliveryDelay</t>
  </si>
  <si>
    <t>Shipment.currentLocationCoordinates</t>
  </si>
  <si>
    <t>Shipment.currentRegion</t>
  </si>
  <si>
    <t>Shipment.expectedPathOfShipment</t>
  </si>
  <si>
    <t>Shipment.transportMode</t>
  </si>
  <si>
    <t>Shipment.transportDescription</t>
  </si>
  <si>
    <t>Shipment.carrierContainer</t>
  </si>
  <si>
    <t>Shipment.freightForwarder</t>
  </si>
  <si>
    <t>Shipment.houseAirwayBill</t>
  </si>
  <si>
    <t>Shipment.parcelTrackingNumber</t>
  </si>
  <si>
    <t>Shipment.airwayMasterNumber</t>
  </si>
  <si>
    <t>Shipment.billOfLadingNumber</t>
  </si>
  <si>
    <t>Shipment.proNumber</t>
  </si>
  <si>
    <t>Shipment.manifest</t>
  </si>
  <si>
    <t>Shipment.trailerNumber</t>
  </si>
  <si>
    <t>Shipment.department</t>
  </si>
  <si>
    <t>Shipment.exclude</t>
  </si>
  <si>
    <t>Shipment.sourceLink</t>
  </si>
  <si>
    <t>Shipment.customAttributes</t>
  </si>
  <si>
    <t>Shipment.id</t>
  </si>
  <si>
    <t>Shipment.globalIdentifiers</t>
  </si>
  <si>
    <t>Shipment.localIdentifiers</t>
  </si>
  <si>
    <t>Shipment.type</t>
  </si>
  <si>
    <t>Shipment.tenantId</t>
  </si>
  <si>
    <t>Shipment.createReceived</t>
  </si>
  <si>
    <t>Shipment.updateReceived</t>
  </si>
  <si>
    <t>Shipment.referenceReceived</t>
  </si>
  <si>
    <t>Shipment.shipper</t>
  </si>
  <si>
    <t>Shipment.invoices</t>
  </si>
  <si>
    <t>Shipment.payments</t>
  </si>
  <si>
    <t>Shipment.acknowledgements</t>
  </si>
  <si>
    <t>OrderLine.shipmentStatus</t>
  </si>
  <si>
    <t>Shipment.shipmentConfirmTimestamp</t>
  </si>
  <si>
    <t>Shipment.quantityCommit</t>
  </si>
  <si>
    <t>Shipment.quantityCommitUnits</t>
  </si>
  <si>
    <t>Shipment.quantityShipped</t>
  </si>
  <si>
    <t>Shipment.quantityShippedUnits</t>
  </si>
  <si>
    <t>Shipment.deliveryMethod</t>
  </si>
  <si>
    <t>Shipment.shipAckType</t>
  </si>
  <si>
    <t>ShipmentLine.shipment.shipmentIdentifier</t>
  </si>
  <si>
    <t>ShipmentLine.shipmentLineNumber</t>
  </si>
  <si>
    <t>ShipmentLine.shipmentType</t>
  </si>
  <si>
    <t>ShipmentLine.order.orderIdentifier</t>
  </si>
  <si>
    <t>ShipmentLine.orderLine.orderLineNumber</t>
  </si>
  <si>
    <t>ShipmentLine.orderLine</t>
  </si>
  <si>
    <t>ShipmentLine.shipment</t>
  </si>
  <si>
    <t>ShipmentLine.product</t>
  </si>
  <si>
    <t>ShipmentLine.order</t>
  </si>
  <si>
    <t>ShipmentLine.statusByDate</t>
  </si>
  <si>
    <t>ShipmentLine.dateCreated</t>
  </si>
  <si>
    <t>ShipmentLine.lastModifiedDate</t>
  </si>
  <si>
    <t>ShipmentLine.quantity</t>
  </si>
  <si>
    <t>ShipmentLine.quantityUnits</t>
  </si>
  <si>
    <t>ShipmentLine.productValue</t>
  </si>
  <si>
    <t>ShipmentLine.value</t>
  </si>
  <si>
    <t>ShipmentLine.valueCurrency</t>
  </si>
  <si>
    <t>ShipmentLine.description</t>
  </si>
  <si>
    <t>ShipmentLine.customAttributes</t>
  </si>
  <si>
    <t>ShipmentLine.id</t>
  </si>
  <si>
    <t>ShipmentLine.globalIdentifiers</t>
  </si>
  <si>
    <t>ShipmentLine.localIdentifiers</t>
  </si>
  <si>
    <t>ShipmentLine.type</t>
  </si>
  <si>
    <t>ShipmentLine.tenantId</t>
  </si>
  <si>
    <t>ShipmentLine.createReceived</t>
  </si>
  <si>
    <t>ShipmentLine.updateReceived</t>
  </si>
  <si>
    <t>ShipmentLine.referenceReceived</t>
  </si>
  <si>
    <t>ShipmentLine.shipmentSublines</t>
  </si>
  <si>
    <t>ShipmentLine.committedTimeOfArrival</t>
  </si>
  <si>
    <t>ShipmentLine.quantityCommit</t>
  </si>
  <si>
    <t>ShipmentLine.quantityCommitUnits</t>
  </si>
  <si>
    <t>ShipmentLine.quantityShipped</t>
  </si>
  <si>
    <t>ShipmentLine.quantityShippedUnits</t>
  </si>
  <si>
    <t>ShipmentLine.nodeType</t>
  </si>
  <si>
    <t>ShipmentLine.releaseNo</t>
  </si>
  <si>
    <t>ShipmentLine.parcelTrackingNumber</t>
  </si>
  <si>
    <t>OrderAllocation.order.orderIdentifier</t>
  </si>
  <si>
    <t>OrderAllocation.orderLine.orderLineNumber</t>
  </si>
  <si>
    <t>OrderAllocation.productItem.partNumber</t>
  </si>
  <si>
    <t>OrderAllocation.orderType</t>
  </si>
  <si>
    <t>OrderAllocation.orderLine</t>
  </si>
  <si>
    <t>OrderAllocation.productItem</t>
  </si>
  <si>
    <t>OrderAllocation.quantityRequired</t>
  </si>
  <si>
    <t>OrderAllocation.quantityRequiredUnits</t>
  </si>
  <si>
    <t>OrderAllocation.quantityAllocated</t>
  </si>
  <si>
    <t>OrderAllocation.quantityAllocatedUnits</t>
  </si>
  <si>
    <t>OrderAllocation.quantityShort</t>
  </si>
  <si>
    <t>OrderAllocation.allocationComment</t>
  </si>
  <si>
    <t>OrderAllocation.alternateItems</t>
  </si>
  <si>
    <t>OrderAllocation.sourceLink</t>
  </si>
  <si>
    <t>OrderAllocation.customAttributes</t>
  </si>
  <si>
    <t>OrderAllocation.id</t>
  </si>
  <si>
    <t>OrderAllocation.globalIdentifiers</t>
  </si>
  <si>
    <t>OrderAllocation.localIdentifiers</t>
  </si>
  <si>
    <t>OrderAllocation.type</t>
  </si>
  <si>
    <t>OrderAllocation.tenantId</t>
  </si>
  <si>
    <t>OrderAllocation.createReceived</t>
  </si>
  <si>
    <t>OrderAllocation.updateReceived</t>
  </si>
  <si>
    <t>OrderAllocation.referenceReceived</t>
  </si>
  <si>
    <t>InventoryLot.product.partNumber</t>
  </si>
  <si>
    <t>InventoryLot.location.locationIdentifier</t>
  </si>
  <si>
    <t>InventoryLot.lotCode</t>
  </si>
  <si>
    <t>InventoryLot.inventoryType</t>
  </si>
  <si>
    <t>InventoryLot.product</t>
  </si>
  <si>
    <t>InventoryLot.location</t>
  </si>
  <si>
    <t>InventoryLot.storageLocation</t>
  </si>
  <si>
    <t>InventoryLot.status</t>
  </si>
  <si>
    <t>InventoryLot.expirationDate</t>
  </si>
  <si>
    <t>InventoryLot.approachingExpirationDate</t>
  </si>
  <si>
    <t>InventoryLot.quantity</t>
  </si>
  <si>
    <t>InventoryLot.quantityUnits</t>
  </si>
  <si>
    <t>InventoryLot.value</t>
  </si>
  <si>
    <t>InventoryLot.valueCurrency</t>
  </si>
  <si>
    <t>InventoryLot.quantityAvailable</t>
  </si>
  <si>
    <t>InventoryLot.storageDate</t>
  </si>
  <si>
    <t>InventoryLot.storageLocation.locationIdentifier</t>
  </si>
  <si>
    <t>InventoryLot.inventoryParentType</t>
  </si>
  <si>
    <t>InventoryLot.class</t>
  </si>
  <si>
    <t>InventoryLot.segment</t>
  </si>
  <si>
    <t>InventoryLot.sourceLink</t>
  </si>
  <si>
    <t>InventoryLot.customAttributes</t>
  </si>
  <si>
    <t>InventoryLot.id</t>
  </si>
  <si>
    <t>InventoryLot.globalIdentifiers</t>
  </si>
  <si>
    <t>InventoryLot.localIdentifiers</t>
  </si>
  <si>
    <t>InventoryLot.type</t>
  </si>
  <si>
    <t>InventoryLot.tenantId</t>
  </si>
  <si>
    <t>InventoryLot.createReceived</t>
  </si>
  <si>
    <t>InventoryLot.updateReceived</t>
  </si>
  <si>
    <t>InventoryLot.referenceReceived</t>
  </si>
  <si>
    <t>InventoryLot.quantityDelta</t>
  </si>
  <si>
    <t>Inventory.product.partNumber</t>
  </si>
  <si>
    <t>Inventory.location.locationIdentifier</t>
  </si>
  <si>
    <t>Inventory.inventoryType</t>
  </si>
  <si>
    <t>Inventory.product</t>
  </si>
  <si>
    <t>Inventory.location</t>
  </si>
  <si>
    <t>Inventory.inventoryLots</t>
  </si>
  <si>
    <t>Inventory.quantity</t>
  </si>
  <si>
    <t>Inventory.quantityUnits</t>
  </si>
  <si>
    <t>Inventory.value</t>
  </si>
  <si>
    <t>Inventory.valueCurrency</t>
  </si>
  <si>
    <t>Inventory.reservationOrders</t>
  </si>
  <si>
    <t>Inventory.reservationPickup</t>
  </si>
  <si>
    <t>Inventory.reservationShip</t>
  </si>
  <si>
    <t>Inventory.daysOfSupply</t>
  </si>
  <si>
    <t>Inventory.shelfLife</t>
  </si>
  <si>
    <t>Inventory.quantityAboveUpperThreshold</t>
  </si>
  <si>
    <t>Inventory.quantityBelowLowerThreshold</t>
  </si>
  <si>
    <t>Inventory.daysOfSupplyAboveUpperThreshold</t>
  </si>
  <si>
    <t>Inventory.daysOfSupplyBelowLowerThreshold</t>
  </si>
  <si>
    <t>Inventory.reorderLevel</t>
  </si>
  <si>
    <t>Inventory.expectedLeadTime</t>
  </si>
  <si>
    <t>Inventory.quantityUpperThreshold</t>
  </si>
  <si>
    <t>Inventory.quantityLowerThreshold</t>
  </si>
  <si>
    <t>Inventory.daysOfSupplyUpperThreshold</t>
  </si>
  <si>
    <t>Inventory.daysOfSupplyLowerThreshold</t>
  </si>
  <si>
    <t>Inventory.expiringThreshold</t>
  </si>
  <si>
    <t>Inventory.plannerCode</t>
  </si>
  <si>
    <t>Inventory.velocityCode</t>
  </si>
  <si>
    <t>Inventory.inventoryParentType</t>
  </si>
  <si>
    <t>Inventory.class</t>
  </si>
  <si>
    <t>Inventory.segment</t>
  </si>
  <si>
    <t>Inventory.customAttributes</t>
  </si>
  <si>
    <t>Inventory.id</t>
  </si>
  <si>
    <t>Inventory.globalIdentifiers</t>
  </si>
  <si>
    <t>Inventory.localIdentifiers</t>
  </si>
  <si>
    <t>Inventory.type</t>
  </si>
  <si>
    <t>Inventory.tenantId</t>
  </si>
  <si>
    <t>Inventory.createReceived</t>
  </si>
  <si>
    <t>Inventory.updateReceived</t>
  </si>
  <si>
    <t>Inventory.referenceReceived</t>
  </si>
  <si>
    <t>Inventory.turns</t>
  </si>
  <si>
    <t>SupplyPlan.product.partNumber</t>
  </si>
  <si>
    <t>SupplyPlan.location.locationIdentifier</t>
  </si>
  <si>
    <t>SupplyPlan.startDate</t>
  </si>
  <si>
    <t>SupplyPlan.duration</t>
  </si>
  <si>
    <t>SupplyPlan.planParentType</t>
  </si>
  <si>
    <t>SupplyPlan.planType</t>
  </si>
  <si>
    <t>SupplyPlan.product</t>
  </si>
  <si>
    <t>SupplyPlan.location</t>
  </si>
  <si>
    <t>SupplyPlan.quantity</t>
  </si>
  <si>
    <t>SupplyPlan.quantityUnits</t>
  </si>
  <si>
    <t>SupplyPlan.planningCycle</t>
  </si>
  <si>
    <t>SupplyPlan.source</t>
  </si>
  <si>
    <t>SupplyPlan.class</t>
  </si>
  <si>
    <t>SupplyPlan.validFrom</t>
  </si>
  <si>
    <t>SupplyPlan.validTo</t>
  </si>
  <si>
    <t>SupplyPlan.reference</t>
  </si>
  <si>
    <t>SupplyPlan.sourceLink</t>
  </si>
  <si>
    <t>SupplyPlan.customAttributes</t>
  </si>
  <si>
    <t>SupplyPlan.id</t>
  </si>
  <si>
    <t>SupplyPlan.globalIdentifiers</t>
  </si>
  <si>
    <t>SupplyPlan.localIdentifiers</t>
  </si>
  <si>
    <t>SupplyPlan.type</t>
  </si>
  <si>
    <t>SupplyPlan.tenantId</t>
  </si>
  <si>
    <t>SupplyPlan.createReceived</t>
  </si>
  <si>
    <t>SupplyPlan.updateReceived</t>
  </si>
  <si>
    <t>SupplyPlan.referenceReceived</t>
  </si>
  <si>
    <t>DemandPlan.product.partNumber</t>
  </si>
  <si>
    <t>DemandPlan.location.locationIdentifier</t>
  </si>
  <si>
    <t>DemandPlan.startDate</t>
  </si>
  <si>
    <t>DemandPlan.duration</t>
  </si>
  <si>
    <t>DemandPlan.planParentType</t>
  </si>
  <si>
    <t>DemandPlan.planType</t>
  </si>
  <si>
    <t>DemandPlan.product</t>
  </si>
  <si>
    <t>DemandPlan.location</t>
  </si>
  <si>
    <t>DemandPlan.quantity</t>
  </si>
  <si>
    <t>DemandPlan.quantityUnits</t>
  </si>
  <si>
    <t>DemandPlan.confidence</t>
  </si>
  <si>
    <t>DemandPlan.planningCycle</t>
  </si>
  <si>
    <t>DemandPlan.source</t>
  </si>
  <si>
    <t>DemandPlan.class</t>
  </si>
  <si>
    <t>DemandPlan.reference</t>
  </si>
  <si>
    <t>DemandPlan.validFrom</t>
  </si>
  <si>
    <t>DemandPlan.validTo</t>
  </si>
  <si>
    <t>DemandPlan.sourceLink</t>
  </si>
  <si>
    <t>DemandPlan.customAttributes</t>
  </si>
  <si>
    <t>DemandPlan.id</t>
  </si>
  <si>
    <t>DemandPlan.globalIdentifiers</t>
  </si>
  <si>
    <t>DemandPlan.localIdentifiers</t>
  </si>
  <si>
    <t>DemandPlan.type</t>
  </si>
  <si>
    <t>DemandPlan.tenantId</t>
  </si>
  <si>
    <t>DemandPlan.createReceived</t>
  </si>
  <si>
    <t>DemandPlan.updateReceived</t>
  </si>
  <si>
    <t>DemandPlan.referenceReceived</t>
  </si>
  <si>
    <t>Organization.organizationIdentifier</t>
  </si>
  <si>
    <t>Organization.location.locationIdentifier</t>
  </si>
  <si>
    <t>Organization.orgType</t>
  </si>
  <si>
    <t>Organization.location</t>
  </si>
  <si>
    <t>Organization.sellerOrders</t>
  </si>
  <si>
    <t>Organization.buyerOrders</t>
  </si>
  <si>
    <t>Organization.carrierShipments</t>
  </si>
  <si>
    <t>Organization.name</t>
  </si>
  <si>
    <t>Organization.division</t>
  </si>
  <si>
    <t>Organization.sourceLink</t>
  </si>
  <si>
    <t>Organization.customAttributes</t>
  </si>
  <si>
    <t>Organization.id</t>
  </si>
  <si>
    <t>Organization.globalIdentifiers</t>
  </si>
  <si>
    <t>Organization.localIdentifiers</t>
  </si>
  <si>
    <t>Organization.type</t>
  </si>
  <si>
    <t>Organization.tenantId</t>
  </si>
  <si>
    <t>Organization.createReceived</t>
  </si>
  <si>
    <t>Organization.updateReceived</t>
  </si>
  <si>
    <t>Organization.referenceReceived</t>
  </si>
  <si>
    <t>Organization.owningOrganizationOrders</t>
  </si>
  <si>
    <t>Organization.billToOrganizationOrders</t>
  </si>
  <si>
    <t>Organization.invoices</t>
  </si>
  <si>
    <t>Organization.owningTenant</t>
  </si>
  <si>
    <t>Catalog.levelType</t>
  </si>
  <si>
    <t>Catalog.code</t>
  </si>
  <si>
    <t>Catalog.catalogType</t>
  </si>
  <si>
    <t>Catalog.name</t>
  </si>
  <si>
    <t>Catalog.description</t>
  </si>
  <si>
    <t>Catalog.sourceLink</t>
  </si>
  <si>
    <t>Catalog.customAttributes</t>
  </si>
  <si>
    <t>Catalog.id</t>
  </si>
  <si>
    <t>Catalog.globalIdentifiers</t>
  </si>
  <si>
    <t>Catalog.localIdentifiers</t>
  </si>
  <si>
    <t>Catalog.type</t>
  </si>
  <si>
    <t>Catalog.tenantId</t>
  </si>
  <si>
    <t>Catalog.createReceived</t>
  </si>
  <si>
    <t>Catalog.updateReceived</t>
  </si>
  <si>
    <t>Catalog.referenceReceived</t>
  </si>
  <si>
    <t>Catalog.parentLevel</t>
  </si>
  <si>
    <t>Product.partNumber</t>
  </si>
  <si>
    <t>Product.productType</t>
  </si>
  <si>
    <t>Product.category.code</t>
  </si>
  <si>
    <t>Product.brand.code</t>
  </si>
  <si>
    <t>Product.family.code</t>
  </si>
  <si>
    <t>Product.line.code</t>
  </si>
  <si>
    <t>Product.segment.code</t>
  </si>
  <si>
    <t>Product.orderLines</t>
  </si>
  <si>
    <t>Product.orderAllocations</t>
  </si>
  <si>
    <t>Product.productSuppliers</t>
  </si>
  <si>
    <t>Product.status</t>
  </si>
  <si>
    <t>Product.value</t>
  </si>
  <si>
    <t>Product.valueCurrency</t>
  </si>
  <si>
    <t>Product.defaultQuantityUnits</t>
  </si>
  <si>
    <t>Product.shortageRevenue</t>
  </si>
  <si>
    <t>Product.quantityNeeded</t>
  </si>
  <si>
    <t>Product.quantityAllocated</t>
  </si>
  <si>
    <t>Product.name</t>
  </si>
  <si>
    <t>Product.description</t>
  </si>
  <si>
    <t>Product.plannerCode</t>
  </si>
  <si>
    <t>Product.sourceLink</t>
  </si>
  <si>
    <t>Product.customAttributes</t>
  </si>
  <si>
    <t>Product.id</t>
  </si>
  <si>
    <t>Product.globalIdentifiers</t>
  </si>
  <si>
    <t>Product.localIdentifiers</t>
  </si>
  <si>
    <t>Product.type</t>
  </si>
  <si>
    <t>Product.tenantId</t>
  </si>
  <si>
    <t>Product.createReceived</t>
  </si>
  <si>
    <t>Product.updateReceived</t>
  </si>
  <si>
    <t>Product.referenceReceived</t>
  </si>
  <si>
    <t>Location.locationIdentifier</t>
  </si>
  <si>
    <t>Location.locationType</t>
  </si>
  <si>
    <t>Location.shipToLocationOrders</t>
  </si>
  <si>
    <t>Location.shipToLocationOrderLines</t>
  </si>
  <si>
    <t>Location.shipFromLocationShipments</t>
  </si>
  <si>
    <t>Location.shipToLocationShipments</t>
  </si>
  <si>
    <t>Location.locationGroups</t>
  </si>
  <si>
    <t>Location.organizations</t>
  </si>
  <si>
    <t>Location.locationName</t>
  </si>
  <si>
    <t>Location.address1</t>
  </si>
  <si>
    <t>Location.address2</t>
  </si>
  <si>
    <t>Location.city</t>
  </si>
  <si>
    <t>Location.postalCode</t>
  </si>
  <si>
    <t>Location.stateProvince</t>
  </si>
  <si>
    <t>Location.country</t>
  </si>
  <si>
    <t>Location.coordinates</t>
  </si>
  <si>
    <t>Location.includeInCorrelation</t>
  </si>
  <si>
    <t>Location.geo</t>
  </si>
  <si>
    <t>Location.locationSubtype</t>
  </si>
  <si>
    <t>Location.sourceLink</t>
  </si>
  <si>
    <t>Location.customAttributes</t>
  </si>
  <si>
    <t>Location.id</t>
  </si>
  <si>
    <t>Location.globalIdentifiers</t>
  </si>
  <si>
    <t>Location.localIdentifiers</t>
  </si>
  <si>
    <t>Location.type</t>
  </si>
  <si>
    <t>Location.tenantId</t>
  </si>
  <si>
    <t>Location.createReceived</t>
  </si>
  <si>
    <t>Location.updateReceived</t>
  </si>
  <si>
    <t>Location.referenceReceived</t>
  </si>
  <si>
    <t>Location.geoLocation</t>
  </si>
  <si>
    <t>LocationGroup.locationGroupIdentifier</t>
  </si>
  <si>
    <t>LocationGroup.location.locationIdentifier</t>
  </si>
  <si>
    <t>LocationGroup.locationGroupType</t>
  </si>
  <si>
    <t>LocationGroup.locationGroupName</t>
  </si>
  <si>
    <t>LocationGroup.sourceLink</t>
  </si>
  <si>
    <t>LocationGroup.customAttributes</t>
  </si>
  <si>
    <t>LocationGroup.id</t>
  </si>
  <si>
    <t>LocationGroup.globalIdentifiers</t>
  </si>
  <si>
    <t>LocationGroup.localIdentifiers</t>
  </si>
  <si>
    <t>LocationGroup.type</t>
  </si>
  <si>
    <t>LocationGroup.tenantId</t>
  </si>
  <si>
    <t>LocationGroup.createReceived</t>
  </si>
  <si>
    <t>LocationGroup.updateReceived</t>
  </si>
  <si>
    <t>LocationGroup.referenceReceived</t>
  </si>
  <si>
    <t>Days of supply target</t>
  </si>
  <si>
    <t>daysOfSupplyTarget</t>
  </si>
  <si>
    <t>Inventory.daysOfSupplyTarget</t>
  </si>
  <si>
    <t>External Event</t>
  </si>
  <si>
    <t>ExternalEvent</t>
  </si>
  <si>
    <t>External event ID</t>
  </si>
  <si>
    <t>RI-E252</t>
  </si>
  <si>
    <t>RI-L252</t>
  </si>
  <si>
    <t>locationCoordinates</t>
  </si>
  <si>
    <t>Location coordinates</t>
  </si>
  <si>
    <t>areaCounty</t>
  </si>
  <si>
    <t>Area-county</t>
  </si>
  <si>
    <t>Western Highlands</t>
  </si>
  <si>
    <t>Malaysia</t>
  </si>
  <si>
    <t>radius</t>
  </si>
  <si>
    <t>Radius</t>
  </si>
  <si>
    <t>5000</t>
  </si>
  <si>
    <t>dateRaised</t>
  </si>
  <si>
    <t>Date raised</t>
  </si>
  <si>
    <t>subject</t>
  </si>
  <si>
    <t>Subject</t>
  </si>
  <si>
    <t>Typhoon approaching Malaysia</t>
  </si>
  <si>
    <t>category</t>
  </si>
  <si>
    <t>Weather</t>
  </si>
  <si>
    <t>lorem ipsum</t>
  </si>
  <si>
    <t>3</t>
  </si>
  <si>
    <t>start</t>
  </si>
  <si>
    <t>Start</t>
  </si>
  <si>
    <t>forecastedEnd</t>
  </si>
  <si>
    <t>Forecasted end</t>
  </si>
  <si>
    <t>actualEnd</t>
  </si>
  <si>
    <t>Actual end</t>
  </si>
  <si>
    <t>lastUpdate</t>
  </si>
  <si>
    <t>Last update</t>
  </si>
  <si>
    <t>eventSource</t>
  </si>
  <si>
    <t>Thompson Reuters</t>
  </si>
  <si>
    <t>http://yahoo.com/news</t>
  </si>
  <si>
    <t>attribution</t>
  </si>
  <si>
    <t>Attribution</t>
  </si>
  <si>
    <t>National Weather Service</t>
  </si>
  <si>
    <t>attributionLink</t>
  </si>
  <si>
    <t>Attribution link</t>
  </si>
  <si>
    <t>http://nws.org</t>
  </si>
  <si>
    <t>15</t>
  </si>
  <si>
    <t>45.999, 134.789</t>
  </si>
  <si>
    <t>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</si>
</sst>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&quot; &quot;h:mm&quot; &quot;AM/PM"/>
    <numFmt numFmtId="165" formatCode="&quot;$&quot;#,##0&quot; &quot;;\(&quot;$&quot;#,##0\)"/>
    <numFmt numFmtId="166" formatCode="&quot;$&quot;#,##0.00&quot; &quot;;\(&quot;$&quot;#,##0.00\)"/>
  </numFmts>
  <fonts count="49" x14ac:knownFonts="1">
    <font>
      <sz val="12"/>
      <color indexed="8"/>
      <name val="Calibri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sz val="11"/>
      <color theme="1"/>
      <name val="Helvetica"/>
      <family val="2"/>
      <scheme val="minor"/>
    </font>
    <font>
      <u/>
      <sz val="12"/>
      <color theme="10"/>
      <name val="Calibri"/>
      <family val="2"/>
    </font>
    <font>
      <sz val="11"/>
      <color indexed="8"/>
      <name val="Calibri"/>
      <family val="2"/>
      <charset val="204"/>
    </font>
    <font>
      <b/>
      <sz val="11"/>
      <color indexed="12"/>
      <name val="Calibri"/>
      <family val="2"/>
      <charset val="204"/>
    </font>
    <font>
      <sz val="11"/>
      <color indexed="12"/>
      <name val="Calibri"/>
      <family val="2"/>
      <charset val="204"/>
    </font>
    <font>
      <b/>
      <sz val="11"/>
      <color indexed="14"/>
      <name val="Calibri"/>
      <family val="2"/>
      <charset val="204"/>
    </font>
    <font>
      <sz val="11"/>
      <color indexed="14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8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</font>
    <font>
      <sz val="11"/>
      <color theme="3"/>
      <name val="Calibri"/>
      <family val="2"/>
    </font>
    <font>
      <b/>
      <sz val="11"/>
      <color theme="3"/>
      <name val="Calibri"/>
      <family val="2"/>
    </font>
    <font>
      <sz val="11"/>
      <color theme="1"/>
      <name val="Calibri"/>
      <family val="2"/>
    </font>
    <font>
      <sz val="11"/>
      <color indexed="12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b/>
      <sz val="11"/>
      <color theme="6" tint="-0.499984740745262"/>
      <name val="Calibri"/>
      <family val="2"/>
    </font>
    <font>
      <sz val="11"/>
      <color theme="6" tint="-0.499984740745262"/>
      <name val="Calibri"/>
      <family val="2"/>
    </font>
    <font>
      <i/>
      <sz val="11"/>
      <color rgb="FFC00000"/>
      <name val="Calibri"/>
      <family val="2"/>
    </font>
    <font>
      <b/>
      <sz val="11"/>
      <color rgb="FFC00000"/>
      <name val="Calibri"/>
      <family val="2"/>
      <charset val="204"/>
    </font>
    <font>
      <b/>
      <sz val="11"/>
      <color rgb="FF7030A0"/>
      <name val="Calibri"/>
      <family val="2"/>
    </font>
    <font>
      <sz val="11"/>
      <color rgb="FF7030A0"/>
      <name val="Calibri"/>
      <family val="2"/>
    </font>
    <font>
      <b/>
      <sz val="11"/>
      <color theme="9" tint="-0.249977111117893"/>
      <name val="Calibri"/>
      <family val="2"/>
      <charset val="204"/>
    </font>
    <font>
      <sz val="11"/>
      <color theme="9" tint="-0.249977111117893"/>
      <name val="Calibri"/>
      <family val="2"/>
      <charset val="204"/>
    </font>
    <font>
      <u/>
      <sz val="12"/>
      <color theme="10"/>
      <name val="Calibri"/>
      <family val="2"/>
    </font>
    <font>
      <b/>
      <sz val="11"/>
      <color indexed="12"/>
      <name val="Calibri"/>
      <family val="2"/>
    </font>
    <font>
      <b/>
      <sz val="11"/>
      <color theme="1"/>
      <name val="Calibri"/>
      <family val="2"/>
    </font>
    <font>
      <b/>
      <sz val="11"/>
      <color theme="4"/>
      <name val="Calibri"/>
      <family val="2"/>
    </font>
    <font>
      <sz val="11"/>
      <color rgb="FF000000"/>
      <name val="Calibri"/>
      <family val="2"/>
    </font>
    <font>
      <sz val="11"/>
      <color theme="9" tint="-0.249977111117893"/>
      <name val="Calibri"/>
      <family val="2"/>
    </font>
    <font>
      <sz val="11"/>
      <color rgb="FFFF0000"/>
      <name val="Calibri"/>
      <family val="2"/>
      <charset val="204"/>
    </font>
    <font>
      <sz val="11"/>
      <color indexed="14"/>
      <name val="Calibri"/>
      <family val="2"/>
    </font>
    <font>
      <sz val="11"/>
      <color theme="4"/>
      <name val="Calibri"/>
      <family val="2"/>
    </font>
    <font>
      <sz val="11"/>
      <color rgb="FFC00000"/>
      <name val="Calibri"/>
      <family val="2"/>
      <charset val="204"/>
    </font>
    <font>
      <b/>
      <sz val="11"/>
      <color indexed="14"/>
      <name val="Calibri"/>
      <family val="2"/>
    </font>
    <font>
      <sz val="12"/>
      <color theme="1"/>
      <name val="Helvetica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C7F7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6B0F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1" tint="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 applyNumberFormat="0" applyFill="0" applyBorder="0" applyProtection="0"/>
    <xf numFmtId="0" fontId="15" fillId="0" borderId="1" applyNumberFormat="0" applyFill="0" applyBorder="0" applyProtection="0"/>
    <xf numFmtId="0" fontId="6" fillId="0" borderId="1" applyNumberFormat="0" applyFill="0" applyBorder="0" applyAlignment="0" applyProtection="0"/>
    <xf numFmtId="0" fontId="15" fillId="0" borderId="1" applyNumberFormat="0" applyFill="0" applyBorder="0" applyProtection="0"/>
    <xf numFmtId="0" fontId="15" fillId="0" borderId="1" applyNumberFormat="0" applyFill="0" applyBorder="0" applyProtection="0"/>
    <xf numFmtId="0" fontId="15" fillId="0" borderId="1" applyNumberFormat="0" applyFill="0" applyBorder="0" applyProtection="0"/>
    <xf numFmtId="0" fontId="15" fillId="0" borderId="1" applyNumberFormat="0" applyFill="0" applyBorder="0" applyProtection="0"/>
    <xf numFmtId="0" fontId="15" fillId="0" borderId="1" applyNumberFormat="0" applyFill="0" applyBorder="0" applyProtection="0"/>
    <xf numFmtId="0" fontId="5" fillId="0" borderId="1"/>
    <xf numFmtId="0" fontId="4" fillId="0" borderId="1"/>
    <xf numFmtId="0" fontId="37" fillId="0" borderId="0" applyNumberFormat="0" applyFill="0" applyBorder="0" applyAlignment="0" applyProtection="0"/>
    <xf numFmtId="0" fontId="3" fillId="0" borderId="1"/>
    <xf numFmtId="9" fontId="3" fillId="0" borderId="1" applyFont="0" applyFill="0" applyBorder="0" applyAlignment="0" applyProtection="0"/>
    <xf numFmtId="0" fontId="2" fillId="0" borderId="1"/>
    <xf numFmtId="0" fontId="48" fillId="0" borderId="1"/>
    <xf numFmtId="0" fontId="1" fillId="27" borderId="1" applyNumberFormat="0" applyBorder="0" applyAlignment="0" applyProtection="0"/>
    <xf numFmtId="0" fontId="1" fillId="0" borderId="1"/>
  </cellStyleXfs>
  <cellXfs count="349">
    <xf numFmtId="0" fontId="0" fillId="0" borderId="0" xfId="0"/>
    <xf numFmtId="0" fontId="7" fillId="0" borderId="1" xfId="0" applyFont="1" applyBorder="1"/>
    <xf numFmtId="0" fontId="12" fillId="0" borderId="1" xfId="0" applyFont="1" applyBorder="1"/>
    <xf numFmtId="49" fontId="7" fillId="3" borderId="2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2" fillId="2" borderId="2" xfId="0" applyNumberFormat="1" applyFont="1" applyFill="1" applyBorder="1"/>
    <xf numFmtId="49" fontId="12" fillId="2" borderId="2" xfId="0" applyNumberFormat="1" applyFont="1" applyFill="1" applyBorder="1" applyAlignment="1"/>
    <xf numFmtId="0" fontId="12" fillId="2" borderId="2" xfId="0" applyNumberFormat="1" applyFont="1" applyFill="1" applyBorder="1" applyAlignment="1"/>
    <xf numFmtId="49" fontId="7" fillId="3" borderId="2" xfId="0" applyNumberFormat="1" applyFont="1" applyFill="1" applyBorder="1" applyAlignment="1"/>
    <xf numFmtId="0" fontId="7" fillId="3" borderId="2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/>
    <xf numFmtId="49" fontId="16" fillId="3" borderId="2" xfId="0" applyNumberFormat="1" applyFont="1" applyFill="1" applyBorder="1" applyAlignment="1"/>
    <xf numFmtId="0" fontId="7" fillId="0" borderId="2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9" fillId="4" borderId="2" xfId="0" applyNumberFormat="1" applyFont="1" applyFill="1" applyBorder="1" applyAlignment="1"/>
    <xf numFmtId="0" fontId="7" fillId="0" borderId="2" xfId="0" applyNumberFormat="1" applyFont="1" applyFill="1" applyBorder="1" applyAlignment="1">
      <alignment horizontal="left"/>
    </xf>
    <xf numFmtId="49" fontId="7" fillId="0" borderId="2" xfId="0" applyNumberFormat="1" applyFont="1" applyFill="1" applyBorder="1" applyAlignment="1">
      <alignment horizontal="left"/>
    </xf>
    <xf numFmtId="165" fontId="7" fillId="0" borderId="2" xfId="0" applyNumberFormat="1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left"/>
    </xf>
    <xf numFmtId="1" fontId="7" fillId="0" borderId="2" xfId="0" applyNumberFormat="1" applyFont="1" applyFill="1" applyBorder="1" applyAlignment="1">
      <alignment horizontal="left"/>
    </xf>
    <xf numFmtId="49" fontId="16" fillId="0" borderId="2" xfId="0" applyNumberFormat="1" applyFont="1" applyFill="1" applyBorder="1" applyAlignment="1"/>
    <xf numFmtId="14" fontId="14" fillId="0" borderId="2" xfId="2" applyNumberFormat="1" applyFont="1" applyFill="1" applyBorder="1" applyAlignment="1">
      <alignment horizontal="left"/>
    </xf>
    <xf numFmtId="166" fontId="7" fillId="0" borderId="2" xfId="0" applyNumberFormat="1" applyFont="1" applyFill="1" applyBorder="1" applyAlignment="1">
      <alignment horizontal="left"/>
    </xf>
    <xf numFmtId="0" fontId="7" fillId="0" borderId="1" xfId="0" applyFont="1" applyBorder="1" applyAlignment="1"/>
    <xf numFmtId="164" fontId="16" fillId="0" borderId="2" xfId="0" applyNumberFormat="1" applyFont="1" applyFill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16" fillId="0" borderId="2" xfId="0" applyFont="1" applyBorder="1"/>
    <xf numFmtId="14" fontId="21" fillId="3" borderId="2" xfId="2" applyNumberFormat="1" applyFont="1" applyFill="1" applyBorder="1" applyAlignment="1">
      <alignment horizontal="left"/>
    </xf>
    <xf numFmtId="49" fontId="8" fillId="6" borderId="2" xfId="0" applyNumberFormat="1" applyFont="1" applyFill="1" applyBorder="1" applyAlignment="1"/>
    <xf numFmtId="49" fontId="9" fillId="6" borderId="2" xfId="0" applyNumberFormat="1" applyFont="1" applyFill="1" applyBorder="1" applyAlignment="1"/>
    <xf numFmtId="49" fontId="8" fillId="7" borderId="2" xfId="0" applyNumberFormat="1" applyFont="1" applyFill="1" applyBorder="1" applyAlignment="1"/>
    <xf numFmtId="49" fontId="9" fillId="7" borderId="2" xfId="0" applyNumberFormat="1" applyFont="1" applyFill="1" applyBorder="1" applyAlignment="1"/>
    <xf numFmtId="0" fontId="16" fillId="0" borderId="0" xfId="0" applyFont="1"/>
    <xf numFmtId="0" fontId="16" fillId="0" borderId="0" xfId="0" applyFont="1" applyAlignment="1">
      <alignment horizontal="left"/>
    </xf>
    <xf numFmtId="0" fontId="19" fillId="0" borderId="2" xfId="0" applyFont="1" applyBorder="1"/>
    <xf numFmtId="49" fontId="8" fillId="8" borderId="2" xfId="0" applyNumberFormat="1" applyFont="1" applyFill="1" applyBorder="1" applyAlignment="1"/>
    <xf numFmtId="0" fontId="20" fillId="9" borderId="2" xfId="0" applyFont="1" applyFill="1" applyBorder="1" applyAlignment="1"/>
    <xf numFmtId="49" fontId="8" fillId="11" borderId="2" xfId="0" applyNumberFormat="1" applyFont="1" applyFill="1" applyBorder="1" applyAlignment="1"/>
    <xf numFmtId="0" fontId="24" fillId="0" borderId="2" xfId="0" applyFont="1" applyBorder="1" applyAlignment="1">
      <alignment horizontal="left"/>
    </xf>
    <xf numFmtId="49" fontId="24" fillId="3" borderId="2" xfId="0" applyNumberFormat="1" applyFont="1" applyFill="1" applyBorder="1" applyAlignment="1"/>
    <xf numFmtId="49" fontId="24" fillId="0" borderId="2" xfId="0" applyNumberFormat="1" applyFont="1" applyFill="1" applyBorder="1" applyAlignment="1"/>
    <xf numFmtId="49" fontId="24" fillId="3" borderId="2" xfId="0" applyNumberFormat="1" applyFont="1" applyFill="1" applyBorder="1" applyAlignment="1">
      <alignment horizontal="left"/>
    </xf>
    <xf numFmtId="49" fontId="24" fillId="0" borderId="2" xfId="0" applyNumberFormat="1" applyFont="1" applyFill="1" applyBorder="1" applyAlignment="1">
      <alignment horizontal="left"/>
    </xf>
    <xf numFmtId="0" fontId="25" fillId="0" borderId="2" xfId="0" applyNumberFormat="1" applyFont="1" applyFill="1" applyBorder="1" applyAlignment="1" applyProtection="1"/>
    <xf numFmtId="164" fontId="25" fillId="0" borderId="2" xfId="0" applyNumberFormat="1" applyFont="1" applyFill="1" applyBorder="1" applyAlignment="1">
      <alignment horizontal="left"/>
    </xf>
    <xf numFmtId="49" fontId="26" fillId="8" borderId="2" xfId="0" applyNumberFormat="1" applyFont="1" applyFill="1" applyBorder="1" applyAlignment="1"/>
    <xf numFmtId="0" fontId="22" fillId="9" borderId="2" xfId="0" applyFont="1" applyFill="1" applyBorder="1" applyAlignment="1"/>
    <xf numFmtId="49" fontId="26" fillId="11" borderId="2" xfId="0" applyNumberFormat="1" applyFont="1" applyFill="1" applyBorder="1" applyAlignment="1"/>
    <xf numFmtId="0" fontId="12" fillId="2" borderId="2" xfId="0" applyFont="1" applyFill="1" applyBorder="1" applyAlignment="1">
      <alignment horizontal="left"/>
    </xf>
    <xf numFmtId="0" fontId="12" fillId="2" borderId="2" xfId="0" applyNumberFormat="1" applyFont="1" applyFill="1" applyBorder="1" applyAlignment="1">
      <alignment horizontal="left"/>
    </xf>
    <xf numFmtId="0" fontId="12" fillId="2" borderId="2" xfId="0" quotePrefix="1" applyNumberFormat="1" applyFont="1" applyFill="1" applyBorder="1" applyAlignment="1">
      <alignment horizontal="left"/>
    </xf>
    <xf numFmtId="0" fontId="10" fillId="3" borderId="2" xfId="0" applyNumberFormat="1" applyFont="1" applyFill="1" applyBorder="1" applyAlignment="1">
      <alignment horizontal="left"/>
    </xf>
    <xf numFmtId="0" fontId="16" fillId="0" borderId="2" xfId="0" applyNumberFormat="1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6" fillId="0" borderId="0" xfId="0" applyFont="1" applyFill="1" applyAlignment="1">
      <alignment vertical="center"/>
    </xf>
    <xf numFmtId="0" fontId="12" fillId="2" borderId="2" xfId="0" applyNumberFormat="1" applyFont="1" applyFill="1" applyBorder="1"/>
    <xf numFmtId="0" fontId="11" fillId="3" borderId="2" xfId="0" applyNumberFormat="1" applyFont="1" applyFill="1" applyBorder="1" applyAlignment="1"/>
    <xf numFmtId="0" fontId="13" fillId="0" borderId="2" xfId="0" applyNumberFormat="1" applyFont="1" applyFill="1" applyBorder="1" applyAlignment="1"/>
    <xf numFmtId="0" fontId="11" fillId="0" borderId="2" xfId="0" applyNumberFormat="1" applyFont="1" applyFill="1" applyBorder="1" applyAlignment="1"/>
    <xf numFmtId="0" fontId="7" fillId="3" borderId="2" xfId="0" applyNumberFormat="1" applyFont="1" applyFill="1" applyBorder="1" applyAlignment="1"/>
    <xf numFmtId="0" fontId="7" fillId="0" borderId="1" xfId="0" applyNumberFormat="1" applyFont="1" applyBorder="1"/>
    <xf numFmtId="49" fontId="19" fillId="0" borderId="2" xfId="0" applyNumberFormat="1" applyFont="1" applyFill="1" applyBorder="1" applyAlignment="1"/>
    <xf numFmtId="49" fontId="19" fillId="0" borderId="2" xfId="0" applyNumberFormat="1" applyFont="1" applyFill="1" applyBorder="1" applyAlignment="1">
      <alignment horizontal="left"/>
    </xf>
    <xf numFmtId="0" fontId="19" fillId="0" borderId="2" xfId="0" applyNumberFormat="1" applyFont="1" applyFill="1" applyBorder="1" applyAlignment="1">
      <alignment horizontal="left"/>
    </xf>
    <xf numFmtId="49" fontId="27" fillId="0" borderId="2" xfId="0" applyNumberFormat="1" applyFont="1" applyFill="1" applyBorder="1" applyAlignment="1">
      <alignment horizontal="left"/>
    </xf>
    <xf numFmtId="49" fontId="28" fillId="0" borderId="2" xfId="0" applyNumberFormat="1" applyFont="1" applyFill="1" applyBorder="1" applyAlignment="1"/>
    <xf numFmtId="0" fontId="28" fillId="0" borderId="2" xfId="0" applyNumberFormat="1" applyFont="1" applyFill="1" applyBorder="1" applyAlignment="1"/>
    <xf numFmtId="49" fontId="27" fillId="3" borderId="2" xfId="0" applyNumberFormat="1" applyFont="1" applyFill="1" applyBorder="1" applyAlignment="1"/>
    <xf numFmtId="49" fontId="28" fillId="3" borderId="2" xfId="0" applyNumberFormat="1" applyFont="1" applyFill="1" applyBorder="1" applyAlignment="1"/>
    <xf numFmtId="49" fontId="30" fillId="0" borderId="2" xfId="0" applyNumberFormat="1" applyFont="1" applyFill="1" applyBorder="1" applyAlignment="1"/>
    <xf numFmtId="0" fontId="30" fillId="0" borderId="2" xfId="0" applyNumberFormat="1" applyFont="1" applyFill="1" applyBorder="1" applyAlignment="1"/>
    <xf numFmtId="0" fontId="19" fillId="0" borderId="2" xfId="0" applyNumberFormat="1" applyFont="1" applyFill="1" applyBorder="1" applyAlignment="1"/>
    <xf numFmtId="0" fontId="31" fillId="0" borderId="2" xfId="0" applyNumberFormat="1" applyFont="1" applyFill="1" applyBorder="1" applyAlignment="1"/>
    <xf numFmtId="0" fontId="27" fillId="2" borderId="2" xfId="0" applyFont="1" applyFill="1" applyBorder="1" applyAlignment="1">
      <alignment horizontal="left"/>
    </xf>
    <xf numFmtId="0" fontId="19" fillId="12" borderId="2" xfId="0" applyFont="1" applyFill="1" applyBorder="1" applyAlignment="1">
      <alignment horizontal="left"/>
    </xf>
    <xf numFmtId="49" fontId="12" fillId="2" borderId="2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49" fontId="16" fillId="2" borderId="2" xfId="0" applyNumberFormat="1" applyFont="1" applyFill="1" applyBorder="1" applyAlignment="1">
      <alignment horizontal="left"/>
    </xf>
    <xf numFmtId="49" fontId="28" fillId="0" borderId="2" xfId="0" applyNumberFormat="1" applyFont="1" applyFill="1" applyBorder="1" applyAlignment="1">
      <alignment horizontal="left"/>
    </xf>
    <xf numFmtId="0" fontId="28" fillId="0" borderId="2" xfId="0" applyNumberFormat="1" applyFont="1" applyFill="1" applyBorder="1" applyAlignment="1">
      <alignment horizontal="left"/>
    </xf>
    <xf numFmtId="49" fontId="16" fillId="0" borderId="2" xfId="0" applyNumberFormat="1" applyFont="1" applyFill="1" applyBorder="1" applyAlignment="1">
      <alignment horizontal="left"/>
    </xf>
    <xf numFmtId="49" fontId="28" fillId="3" borderId="2" xfId="0" applyNumberFormat="1" applyFont="1" applyFill="1" applyBorder="1" applyAlignment="1">
      <alignment horizontal="left"/>
    </xf>
    <xf numFmtId="49" fontId="8" fillId="15" borderId="2" xfId="0" applyNumberFormat="1" applyFont="1" applyFill="1" applyBorder="1" applyAlignment="1">
      <alignment horizontal="left"/>
    </xf>
    <xf numFmtId="49" fontId="26" fillId="15" borderId="2" xfId="0" applyNumberFormat="1" applyFont="1" applyFill="1" applyBorder="1" applyAlignment="1">
      <alignment horizontal="left"/>
    </xf>
    <xf numFmtId="49" fontId="33" fillId="0" borderId="2" xfId="0" applyNumberFormat="1" applyFont="1" applyFill="1" applyBorder="1" applyAlignment="1"/>
    <xf numFmtId="49" fontId="34" fillId="0" borderId="2" xfId="0" applyNumberFormat="1" applyFont="1" applyFill="1" applyBorder="1" applyAlignment="1"/>
    <xf numFmtId="49" fontId="36" fillId="3" borderId="2" xfId="0" applyNumberFormat="1" applyFont="1" applyFill="1" applyBorder="1" applyAlignment="1"/>
    <xf numFmtId="0" fontId="36" fillId="3" borderId="2" xfId="0" applyNumberFormat="1" applyFont="1" applyFill="1" applyBorder="1" applyAlignment="1"/>
    <xf numFmtId="0" fontId="33" fillId="0" borderId="2" xfId="0" applyNumberFormat="1" applyFont="1" applyFill="1" applyBorder="1" applyAlignment="1">
      <alignment horizontal="left"/>
    </xf>
    <xf numFmtId="0" fontId="16" fillId="0" borderId="2" xfId="0" applyNumberFormat="1" applyFont="1" applyFill="1" applyBorder="1" applyAlignment="1"/>
    <xf numFmtId="0" fontId="19" fillId="0" borderId="2" xfId="0" applyNumberFormat="1" applyFont="1" applyBorder="1" applyAlignment="1"/>
    <xf numFmtId="0" fontId="24" fillId="0" borderId="2" xfId="0" applyNumberFormat="1" applyFont="1" applyFill="1" applyBorder="1" applyAlignment="1">
      <alignment horizontal="left"/>
    </xf>
    <xf numFmtId="0" fontId="24" fillId="0" borderId="2" xfId="0" applyNumberFormat="1" applyFont="1" applyFill="1" applyBorder="1" applyAlignment="1"/>
    <xf numFmtId="0" fontId="25" fillId="0" borderId="2" xfId="0" applyNumberFormat="1" applyFont="1" applyFill="1" applyBorder="1" applyAlignment="1"/>
    <xf numFmtId="0" fontId="16" fillId="3" borderId="2" xfId="0" applyNumberFormat="1" applyFont="1" applyFill="1" applyBorder="1" applyAlignment="1"/>
    <xf numFmtId="14" fontId="37" fillId="0" borderId="2" xfId="10" applyNumberFormat="1" applyFill="1" applyBorder="1" applyAlignment="1">
      <alignment horizontal="left"/>
    </xf>
    <xf numFmtId="0" fontId="12" fillId="2" borderId="2" xfId="0" quotePrefix="1" applyFont="1" applyFill="1" applyBorder="1" applyAlignment="1">
      <alignment horizontal="left"/>
    </xf>
    <xf numFmtId="0" fontId="7" fillId="0" borderId="2" xfId="0" applyFont="1" applyBorder="1"/>
    <xf numFmtId="49" fontId="8" fillId="10" borderId="2" xfId="0" applyNumberFormat="1" applyFont="1" applyFill="1" applyBorder="1" applyAlignment="1"/>
    <xf numFmtId="49" fontId="26" fillId="10" borderId="2" xfId="0" applyNumberFormat="1" applyFont="1" applyFill="1" applyBorder="1" applyAlignment="1"/>
    <xf numFmtId="0" fontId="7" fillId="3" borderId="2" xfId="0" applyFont="1" applyFill="1" applyBorder="1"/>
    <xf numFmtId="49" fontId="7" fillId="3" borderId="2" xfId="0" applyNumberFormat="1" applyFont="1" applyFill="1" applyBorder="1"/>
    <xf numFmtId="49" fontId="38" fillId="10" borderId="2" xfId="0" applyNumberFormat="1" applyFont="1" applyFill="1" applyBorder="1" applyAlignment="1"/>
    <xf numFmtId="0" fontId="17" fillId="3" borderId="2" xfId="0" applyFont="1" applyFill="1" applyBorder="1"/>
    <xf numFmtId="0" fontId="17" fillId="0" borderId="1" xfId="0" applyFont="1" applyBorder="1"/>
    <xf numFmtId="49" fontId="16" fillId="3" borderId="2" xfId="0" applyNumberFormat="1" applyFont="1" applyFill="1" applyBorder="1"/>
    <xf numFmtId="0" fontId="16" fillId="3" borderId="2" xfId="0" applyFont="1" applyFill="1" applyBorder="1"/>
    <xf numFmtId="0" fontId="16" fillId="3" borderId="2" xfId="0" applyFont="1" applyFill="1" applyBorder="1" applyAlignment="1">
      <alignment horizontal="left"/>
    </xf>
    <xf numFmtId="49" fontId="19" fillId="3" borderId="2" xfId="0" applyNumberFormat="1" applyFont="1" applyFill="1" applyBorder="1"/>
    <xf numFmtId="0" fontId="19" fillId="3" borderId="2" xfId="0" applyFont="1" applyFill="1" applyBorder="1" applyAlignment="1">
      <alignment horizontal="left"/>
    </xf>
    <xf numFmtId="49" fontId="19" fillId="3" borderId="2" xfId="0" applyNumberFormat="1" applyFont="1" applyFill="1" applyBorder="1" applyAlignment="1"/>
    <xf numFmtId="0" fontId="19" fillId="3" borderId="2" xfId="0" applyNumberFormat="1" applyFont="1" applyFill="1" applyBorder="1" applyAlignment="1">
      <alignment horizontal="left"/>
    </xf>
    <xf numFmtId="1" fontId="19" fillId="3" borderId="2" xfId="0" applyNumberFormat="1" applyFont="1" applyFill="1" applyBorder="1" applyAlignment="1">
      <alignment horizontal="left"/>
    </xf>
    <xf numFmtId="165" fontId="19" fillId="3" borderId="2" xfId="0" applyNumberFormat="1" applyFont="1" applyFill="1" applyBorder="1" applyAlignment="1">
      <alignment horizontal="left"/>
    </xf>
    <xf numFmtId="49" fontId="39" fillId="2" borderId="2" xfId="0" applyNumberFormat="1" applyFont="1" applyFill="1" applyBorder="1" applyAlignment="1"/>
    <xf numFmtId="0" fontId="39" fillId="2" borderId="2" xfId="0" applyNumberFormat="1" applyFont="1" applyFill="1" applyBorder="1" applyAlignment="1">
      <alignment horizontal="left"/>
    </xf>
    <xf numFmtId="0" fontId="39" fillId="2" borderId="2" xfId="0" applyNumberFormat="1" applyFont="1" applyFill="1" applyBorder="1" applyAlignment="1"/>
    <xf numFmtId="0" fontId="39" fillId="2" borderId="2" xfId="0" quotePrefix="1" applyNumberFormat="1" applyFont="1" applyFill="1" applyBorder="1" applyAlignment="1">
      <alignment horizontal="left"/>
    </xf>
    <xf numFmtId="0" fontId="25" fillId="3" borderId="2" xfId="0" applyNumberFormat="1" applyFont="1" applyFill="1" applyBorder="1" applyAlignment="1"/>
    <xf numFmtId="0" fontId="39" fillId="3" borderId="2" xfId="0" applyNumberFormat="1" applyFont="1" applyFill="1" applyBorder="1" applyAlignment="1"/>
    <xf numFmtId="49" fontId="40" fillId="3" borderId="2" xfId="0" applyNumberFormat="1" applyFont="1" applyFill="1" applyBorder="1" applyAlignment="1"/>
    <xf numFmtId="49" fontId="40" fillId="3" borderId="2" xfId="0" applyNumberFormat="1" applyFont="1" applyFill="1" applyBorder="1" applyAlignment="1">
      <alignment horizontal="left"/>
    </xf>
    <xf numFmtId="0" fontId="41" fillId="0" borderId="2" xfId="0" applyNumberFormat="1" applyFont="1" applyFill="1" applyBorder="1" applyAlignment="1">
      <alignment horizontal="left"/>
    </xf>
    <xf numFmtId="49" fontId="8" fillId="14" borderId="2" xfId="0" applyNumberFormat="1" applyFont="1" applyFill="1" applyBorder="1" applyAlignment="1">
      <alignment horizontal="left"/>
    </xf>
    <xf numFmtId="49" fontId="26" fillId="14" borderId="2" xfId="0" applyNumberFormat="1" applyFont="1" applyFill="1" applyBorder="1" applyAlignment="1">
      <alignment horizontal="left"/>
    </xf>
    <xf numFmtId="49" fontId="23" fillId="0" borderId="2" xfId="0" applyNumberFormat="1" applyFont="1" applyFill="1" applyBorder="1" applyAlignment="1"/>
    <xf numFmtId="0" fontId="16" fillId="0" borderId="2" xfId="0" applyFont="1" applyFill="1" applyBorder="1" applyAlignment="1">
      <alignment horizontal="left"/>
    </xf>
    <xf numFmtId="49" fontId="7" fillId="0" borderId="2" xfId="0" applyNumberFormat="1" applyFont="1" applyFill="1" applyBorder="1"/>
    <xf numFmtId="0" fontId="7" fillId="3" borderId="2" xfId="0" applyNumberFormat="1" applyFont="1" applyFill="1" applyBorder="1"/>
    <xf numFmtId="0" fontId="12" fillId="2" borderId="2" xfId="0" quotePrefix="1" applyNumberFormat="1" applyFont="1" applyFill="1" applyBorder="1"/>
    <xf numFmtId="49" fontId="8" fillId="19" borderId="2" xfId="0" applyNumberFormat="1" applyFont="1" applyFill="1" applyBorder="1"/>
    <xf numFmtId="49" fontId="26" fillId="19" borderId="2" xfId="0" applyNumberFormat="1" applyFont="1" applyFill="1" applyBorder="1"/>
    <xf numFmtId="49" fontId="43" fillId="0" borderId="2" xfId="0" applyNumberFormat="1" applyFont="1" applyFill="1" applyBorder="1"/>
    <xf numFmtId="0" fontId="12" fillId="0" borderId="1" xfId="0" applyFont="1" applyBorder="1" applyAlignment="1"/>
    <xf numFmtId="0" fontId="16" fillId="0" borderId="0" xfId="0" applyFont="1" applyAlignment="1"/>
    <xf numFmtId="0" fontId="17" fillId="0" borderId="1" xfId="0" applyNumberFormat="1" applyFont="1" applyBorder="1" applyAlignment="1"/>
    <xf numFmtId="0" fontId="7" fillId="0" borderId="1" xfId="0" applyNumberFormat="1" applyFont="1" applyBorder="1" applyAlignment="1"/>
    <xf numFmtId="0" fontId="27" fillId="2" borderId="2" xfId="0" applyNumberFormat="1" applyFont="1" applyFill="1" applyBorder="1" applyAlignment="1"/>
    <xf numFmtId="0" fontId="27" fillId="2" borderId="2" xfId="0" applyNumberFormat="1" applyFont="1" applyFill="1" applyBorder="1"/>
    <xf numFmtId="0" fontId="12" fillId="2" borderId="2" xfId="0" applyNumberFormat="1" applyFont="1" applyFill="1" applyBorder="1" applyAlignment="1">
      <alignment horizontal="center"/>
    </xf>
    <xf numFmtId="0" fontId="10" fillId="16" borderId="2" xfId="0" applyNumberFormat="1" applyFont="1" applyFill="1" applyBorder="1" applyAlignment="1">
      <alignment horizontal="center"/>
    </xf>
    <xf numFmtId="0" fontId="12" fillId="2" borderId="2" xfId="0" quotePrefix="1" applyNumberFormat="1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44" fillId="3" borderId="2" xfId="0" applyNumberFormat="1" applyFont="1" applyFill="1" applyBorder="1" applyAlignment="1">
      <alignment horizontal="center"/>
    </xf>
    <xf numFmtId="0" fontId="44" fillId="0" borderId="2" xfId="0" applyNumberFormat="1" applyFont="1" applyFill="1" applyBorder="1" applyAlignment="1">
      <alignment horizontal="center"/>
    </xf>
    <xf numFmtId="0" fontId="16" fillId="2" borderId="2" xfId="0" quotePrefix="1" applyNumberFormat="1" applyFont="1" applyFill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0" fontId="44" fillId="21" borderId="2" xfId="0" applyNumberFormat="1" applyFont="1" applyFill="1" applyBorder="1" applyAlignment="1">
      <alignment horizontal="center"/>
    </xf>
    <xf numFmtId="49" fontId="28" fillId="21" borderId="2" xfId="0" applyNumberFormat="1" applyFont="1" applyFill="1" applyBorder="1" applyAlignment="1"/>
    <xf numFmtId="0" fontId="28" fillId="21" borderId="2" xfId="0" applyNumberFormat="1" applyFont="1" applyFill="1" applyBorder="1" applyAlignment="1"/>
    <xf numFmtId="49" fontId="34" fillId="21" borderId="2" xfId="0" applyNumberFormat="1" applyFont="1" applyFill="1" applyBorder="1" applyAlignment="1"/>
    <xf numFmtId="49" fontId="7" fillId="21" borderId="2" xfId="0" applyNumberFormat="1" applyFont="1" applyFill="1" applyBorder="1" applyAlignment="1"/>
    <xf numFmtId="49" fontId="7" fillId="21" borderId="2" xfId="0" applyNumberFormat="1" applyFont="1" applyFill="1" applyBorder="1" applyAlignment="1">
      <alignment horizontal="left"/>
    </xf>
    <xf numFmtId="0" fontId="7" fillId="21" borderId="2" xfId="0" applyNumberFormat="1" applyFont="1" applyFill="1" applyBorder="1" applyAlignment="1"/>
    <xf numFmtId="0" fontId="16" fillId="21" borderId="2" xfId="0" applyFont="1" applyFill="1" applyBorder="1" applyAlignment="1">
      <alignment horizontal="left"/>
    </xf>
    <xf numFmtId="49" fontId="16" fillId="21" borderId="2" xfId="0" applyNumberFormat="1" applyFont="1" applyFill="1" applyBorder="1" applyAlignment="1"/>
    <xf numFmtId="0" fontId="10" fillId="5" borderId="2" xfId="0" applyNumberFormat="1" applyFont="1" applyFill="1" applyBorder="1" applyAlignment="1">
      <alignment horizontal="center"/>
    </xf>
    <xf numFmtId="0" fontId="10" fillId="12" borderId="2" xfId="0" applyNumberFormat="1" applyFont="1" applyFill="1" applyBorder="1" applyAlignment="1">
      <alignment horizontal="center"/>
    </xf>
    <xf numFmtId="0" fontId="10" fillId="18" borderId="2" xfId="0" applyNumberFormat="1" applyFont="1" applyFill="1" applyBorder="1" applyAlignment="1">
      <alignment horizontal="center"/>
    </xf>
    <xf numFmtId="0" fontId="10" fillId="20" borderId="2" xfId="0" applyNumberFormat="1" applyFont="1" applyFill="1" applyBorder="1" applyAlignment="1">
      <alignment horizontal="center"/>
    </xf>
    <xf numFmtId="0" fontId="10" fillId="22" borderId="2" xfId="0" applyNumberFormat="1" applyFont="1" applyFill="1" applyBorder="1" applyAlignment="1">
      <alignment horizontal="center"/>
    </xf>
    <xf numFmtId="0" fontId="28" fillId="3" borderId="2" xfId="0" applyNumberFormat="1" applyFont="1" applyFill="1" applyBorder="1" applyAlignment="1">
      <alignment horizontal="center"/>
    </xf>
    <xf numFmtId="49" fontId="18" fillId="2" borderId="2" xfId="0" applyNumberFormat="1" applyFont="1" applyFill="1" applyBorder="1"/>
    <xf numFmtId="49" fontId="29" fillId="21" borderId="2" xfId="0" applyNumberFormat="1" applyFont="1" applyFill="1" applyBorder="1" applyAlignment="1"/>
    <xf numFmtId="49" fontId="29" fillId="21" borderId="2" xfId="0" applyNumberFormat="1" applyFont="1" applyFill="1" applyBorder="1" applyAlignment="1">
      <alignment horizontal="left"/>
    </xf>
    <xf numFmtId="49" fontId="30" fillId="21" borderId="2" xfId="0" applyNumberFormat="1" applyFont="1" applyFill="1" applyBorder="1" applyAlignment="1"/>
    <xf numFmtId="0" fontId="30" fillId="21" borderId="2" xfId="0" applyNumberFormat="1" applyFont="1" applyFill="1" applyBorder="1" applyAlignment="1"/>
    <xf numFmtId="0" fontId="16" fillId="21" borderId="2" xfId="0" applyFont="1" applyFill="1" applyBorder="1"/>
    <xf numFmtId="49" fontId="19" fillId="21" borderId="2" xfId="0" applyNumberFormat="1" applyFont="1" applyFill="1" applyBorder="1" applyAlignment="1"/>
    <xf numFmtId="49" fontId="19" fillId="21" borderId="2" xfId="0" applyNumberFormat="1" applyFont="1" applyFill="1" applyBorder="1" applyAlignment="1">
      <alignment horizontal="left"/>
    </xf>
    <xf numFmtId="0" fontId="19" fillId="21" borderId="2" xfId="0" applyNumberFormat="1" applyFont="1" applyFill="1" applyBorder="1" applyAlignment="1"/>
    <xf numFmtId="0" fontId="7" fillId="21" borderId="2" xfId="0" applyNumberFormat="1" applyFont="1" applyFill="1" applyBorder="1" applyAlignment="1">
      <alignment horizontal="left"/>
    </xf>
    <xf numFmtId="164" fontId="25" fillId="21" borderId="2" xfId="0" applyNumberFormat="1" applyFont="1" applyFill="1" applyBorder="1" applyAlignment="1">
      <alignment horizontal="left"/>
    </xf>
    <xf numFmtId="0" fontId="16" fillId="21" borderId="2" xfId="0" applyNumberFormat="1" applyFont="1" applyFill="1" applyBorder="1" applyAlignment="1" applyProtection="1"/>
    <xf numFmtId="164" fontId="16" fillId="21" borderId="2" xfId="0" applyNumberFormat="1" applyFont="1" applyFill="1" applyBorder="1" applyAlignment="1">
      <alignment horizontal="left"/>
    </xf>
    <xf numFmtId="0" fontId="16" fillId="21" borderId="2" xfId="0" applyNumberFormat="1" applyFont="1" applyFill="1" applyBorder="1" applyAlignment="1"/>
    <xf numFmtId="1" fontId="16" fillId="21" borderId="2" xfId="0" applyNumberFormat="1" applyFont="1" applyFill="1" applyBorder="1" applyAlignment="1">
      <alignment horizontal="left"/>
    </xf>
    <xf numFmtId="49" fontId="10" fillId="21" borderId="2" xfId="0" applyNumberFormat="1" applyFont="1" applyFill="1" applyBorder="1" applyAlignment="1"/>
    <xf numFmtId="49" fontId="10" fillId="21" borderId="2" xfId="0" applyNumberFormat="1" applyFont="1" applyFill="1" applyBorder="1" applyAlignment="1">
      <alignment horizontal="left"/>
    </xf>
    <xf numFmtId="49" fontId="11" fillId="21" borderId="2" xfId="0" applyNumberFormat="1" applyFont="1" applyFill="1" applyBorder="1" applyAlignment="1"/>
    <xf numFmtId="0" fontId="11" fillId="21" borderId="2" xfId="0" applyNumberFormat="1" applyFont="1" applyFill="1" applyBorder="1" applyAlignment="1"/>
    <xf numFmtId="49" fontId="40" fillId="21" borderId="2" xfId="0" applyNumberFormat="1" applyFont="1" applyFill="1" applyBorder="1" applyAlignment="1"/>
    <xf numFmtId="49" fontId="40" fillId="21" borderId="2" xfId="0" applyNumberFormat="1" applyFont="1" applyFill="1" applyBorder="1" applyAlignment="1">
      <alignment horizontal="left"/>
    </xf>
    <xf numFmtId="0" fontId="40" fillId="21" borderId="2" xfId="0" applyNumberFormat="1" applyFont="1" applyFill="1" applyBorder="1" applyAlignment="1"/>
    <xf numFmtId="49" fontId="35" fillId="21" borderId="2" xfId="0" applyNumberFormat="1" applyFont="1" applyFill="1" applyBorder="1" applyAlignment="1"/>
    <xf numFmtId="49" fontId="35" fillId="21" borderId="2" xfId="0" applyNumberFormat="1" applyFont="1" applyFill="1" applyBorder="1" applyAlignment="1">
      <alignment horizontal="left"/>
    </xf>
    <xf numFmtId="49" fontId="36" fillId="21" borderId="2" xfId="0" applyNumberFormat="1" applyFont="1" applyFill="1" applyBorder="1" applyAlignment="1"/>
    <xf numFmtId="0" fontId="36" fillId="21" borderId="2" xfId="0" applyNumberFormat="1" applyFont="1" applyFill="1" applyBorder="1" applyAlignment="1"/>
    <xf numFmtId="164" fontId="7" fillId="21" borderId="2" xfId="0" applyNumberFormat="1" applyFont="1" applyFill="1" applyBorder="1" applyAlignment="1">
      <alignment horizontal="left"/>
    </xf>
    <xf numFmtId="0" fontId="19" fillId="21" borderId="2" xfId="0" applyNumberFormat="1" applyFont="1" applyFill="1" applyBorder="1" applyAlignment="1">
      <alignment horizontal="left"/>
    </xf>
    <xf numFmtId="49" fontId="7" fillId="21" borderId="2" xfId="0" applyNumberFormat="1" applyFont="1" applyFill="1" applyBorder="1"/>
    <xf numFmtId="0" fontId="10" fillId="21" borderId="2" xfId="0" applyNumberFormat="1" applyFont="1" applyFill="1" applyBorder="1"/>
    <xf numFmtId="49" fontId="11" fillId="21" borderId="2" xfId="0" applyNumberFormat="1" applyFont="1" applyFill="1" applyBorder="1"/>
    <xf numFmtId="49" fontId="42" fillId="21" borderId="2" xfId="0" applyNumberFormat="1" applyFont="1" applyFill="1" applyBorder="1" applyAlignment="1"/>
    <xf numFmtId="0" fontId="10" fillId="17" borderId="2" xfId="0" applyNumberFormat="1" applyFont="1" applyFill="1" applyBorder="1" applyAlignment="1">
      <alignment horizontal="center"/>
    </xf>
    <xf numFmtId="0" fontId="10" fillId="23" borderId="2" xfId="0" applyNumberFormat="1" applyFont="1" applyFill="1" applyBorder="1" applyAlignment="1">
      <alignment horizontal="center"/>
    </xf>
    <xf numFmtId="49" fontId="19" fillId="0" borderId="2" xfId="0" applyNumberFormat="1" applyFont="1" applyFill="1" applyBorder="1"/>
    <xf numFmtId="49" fontId="23" fillId="21" borderId="2" xfId="0" applyNumberFormat="1" applyFont="1" applyFill="1" applyBorder="1" applyAlignment="1"/>
    <xf numFmtId="49" fontId="45" fillId="21" borderId="2" xfId="0" applyNumberFormat="1" applyFont="1" applyFill="1" applyBorder="1" applyAlignment="1"/>
    <xf numFmtId="49" fontId="46" fillId="3" borderId="2" xfId="0" applyNumberFormat="1" applyFont="1" applyFill="1" applyBorder="1"/>
    <xf numFmtId="0" fontId="32" fillId="3" borderId="2" xfId="0" applyNumberFormat="1" applyFont="1" applyFill="1" applyBorder="1"/>
    <xf numFmtId="0" fontId="23" fillId="0" borderId="2" xfId="0" applyNumberFormat="1" applyFont="1" applyFill="1" applyBorder="1" applyAlignment="1"/>
    <xf numFmtId="49" fontId="11" fillId="21" borderId="2" xfId="0" applyNumberFormat="1" applyFont="1" applyFill="1" applyBorder="1" applyAlignment="1">
      <alignment horizontal="left"/>
    </xf>
    <xf numFmtId="49" fontId="16" fillId="21" borderId="2" xfId="0" applyNumberFormat="1" applyFont="1" applyFill="1" applyBorder="1" applyAlignment="1">
      <alignment horizontal="left"/>
    </xf>
    <xf numFmtId="49" fontId="23" fillId="3" borderId="2" xfId="0" applyNumberFormat="1" applyFont="1" applyFill="1" applyBorder="1" applyAlignment="1"/>
    <xf numFmtId="0" fontId="23" fillId="3" borderId="2" xfId="0" applyNumberFormat="1" applyFont="1" applyFill="1" applyBorder="1" applyAlignment="1">
      <alignment horizontal="center"/>
    </xf>
    <xf numFmtId="0" fontId="24" fillId="3" borderId="2" xfId="0" applyNumberFormat="1" applyFont="1" applyFill="1" applyBorder="1"/>
    <xf numFmtId="49" fontId="23" fillId="3" borderId="2" xfId="0" applyNumberFormat="1" applyFont="1" applyFill="1" applyBorder="1" applyAlignment="1">
      <alignment horizontal="left"/>
    </xf>
    <xf numFmtId="0" fontId="23" fillId="3" borderId="2" xfId="0" applyNumberFormat="1" applyFont="1" applyFill="1" applyBorder="1" applyAlignment="1"/>
    <xf numFmtId="0" fontId="24" fillId="3" borderId="2" xfId="0" applyNumberFormat="1" applyFont="1" applyFill="1" applyBorder="1" applyAlignment="1"/>
    <xf numFmtId="49" fontId="16" fillId="3" borderId="2" xfId="0" applyNumberFormat="1" applyFont="1" applyFill="1" applyBorder="1" applyAlignment="1">
      <alignment horizontal="left"/>
    </xf>
    <xf numFmtId="0" fontId="16" fillId="2" borderId="2" xfId="0" applyNumberFormat="1" applyFont="1" applyFill="1" applyBorder="1"/>
    <xf numFmtId="0" fontId="16" fillId="2" borderId="2" xfId="0" applyNumberFormat="1" applyFont="1" applyFill="1" applyBorder="1" applyAlignment="1"/>
    <xf numFmtId="0" fontId="44" fillId="3" borderId="2" xfId="0" applyNumberFormat="1" applyFont="1" applyFill="1" applyBorder="1" applyAlignment="1"/>
    <xf numFmtId="0" fontId="44" fillId="0" borderId="2" xfId="0" applyNumberFormat="1" applyFont="1" applyFill="1" applyBorder="1" applyAlignment="1"/>
    <xf numFmtId="0" fontId="44" fillId="21" borderId="2" xfId="0" applyNumberFormat="1" applyFont="1" applyFill="1" applyBorder="1" applyAlignment="1"/>
    <xf numFmtId="49" fontId="16" fillId="2" borderId="2" xfId="0" applyNumberFormat="1" applyFont="1" applyFill="1" applyBorder="1"/>
    <xf numFmtId="0" fontId="44" fillId="3" borderId="2" xfId="0" applyFont="1" applyFill="1" applyBorder="1"/>
    <xf numFmtId="0" fontId="44" fillId="21" borderId="2" xfId="0" applyFont="1" applyFill="1" applyBorder="1"/>
    <xf numFmtId="0" fontId="16" fillId="2" borderId="2" xfId="0" applyFont="1" applyFill="1" applyBorder="1"/>
    <xf numFmtId="0" fontId="16" fillId="2" borderId="2" xfId="0" applyNumberFormat="1" applyFont="1" applyFill="1" applyBorder="1" applyAlignment="1">
      <alignment horizontal="left"/>
    </xf>
    <xf numFmtId="0" fontId="16" fillId="2" borderId="2" xfId="0" quotePrefix="1" applyNumberFormat="1" applyFont="1" applyFill="1" applyBorder="1" applyAlignment="1">
      <alignment horizontal="left"/>
    </xf>
    <xf numFmtId="0" fontId="16" fillId="0" borderId="1" xfId="0" applyNumberFormat="1" applyFont="1" applyBorder="1" applyAlignment="1"/>
    <xf numFmtId="49" fontId="16" fillId="2" borderId="2" xfId="0" applyNumberFormat="1" applyFont="1" applyFill="1" applyBorder="1" applyAlignment="1">
      <alignment horizontal="center"/>
    </xf>
    <xf numFmtId="0" fontId="44" fillId="3" borderId="2" xfId="0" applyFont="1" applyFill="1" applyBorder="1" applyAlignment="1">
      <alignment horizontal="center"/>
    </xf>
    <xf numFmtId="0" fontId="44" fillId="21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23" fillId="21" borderId="2" xfId="0" applyNumberFormat="1" applyFont="1" applyFill="1" applyBorder="1" applyAlignment="1">
      <alignment horizontal="left"/>
    </xf>
    <xf numFmtId="0" fontId="23" fillId="21" borderId="2" xfId="0" applyNumberFormat="1" applyFont="1" applyFill="1" applyBorder="1" applyAlignment="1"/>
    <xf numFmtId="49" fontId="33" fillId="3" borderId="2" xfId="0" applyNumberFormat="1" applyFont="1" applyFill="1" applyBorder="1" applyAlignment="1"/>
    <xf numFmtId="49" fontId="33" fillId="3" borderId="2" xfId="0" applyNumberFormat="1" applyFont="1" applyFill="1" applyBorder="1" applyAlignment="1">
      <alignment horizontal="left"/>
    </xf>
    <xf numFmtId="0" fontId="34" fillId="3" borderId="2" xfId="0" applyNumberFormat="1" applyFont="1" applyFill="1" applyBorder="1" applyAlignment="1">
      <alignment horizontal="left"/>
    </xf>
    <xf numFmtId="0" fontId="34" fillId="3" borderId="2" xfId="0" applyNumberFormat="1" applyFont="1" applyFill="1" applyBorder="1" applyAlignment="1">
      <alignment horizontal="center"/>
    </xf>
    <xf numFmtId="49" fontId="33" fillId="3" borderId="2" xfId="0" applyNumberFormat="1" applyFont="1" applyFill="1" applyBorder="1"/>
    <xf numFmtId="0" fontId="33" fillId="0" borderId="2" xfId="0" applyFont="1" applyBorder="1" applyAlignment="1">
      <alignment horizontal="left"/>
    </xf>
    <xf numFmtId="0" fontId="33" fillId="0" borderId="2" xfId="0" applyNumberFormat="1" applyFont="1" applyFill="1" applyBorder="1" applyAlignment="1"/>
    <xf numFmtId="0" fontId="33" fillId="3" borderId="2" xfId="0" applyNumberFormat="1" applyFont="1" applyFill="1" applyBorder="1" applyAlignment="1">
      <alignment horizontal="center"/>
    </xf>
    <xf numFmtId="49" fontId="34" fillId="0" borderId="2" xfId="0" applyNumberFormat="1" applyFont="1" applyFill="1" applyBorder="1" applyAlignment="1">
      <alignment horizontal="left"/>
    </xf>
    <xf numFmtId="0" fontId="42" fillId="21" borderId="2" xfId="0" applyNumberFormat="1" applyFont="1" applyFill="1" applyBorder="1" applyAlignment="1"/>
    <xf numFmtId="0" fontId="16" fillId="3" borderId="2" xfId="0" applyNumberFormat="1" applyFont="1" applyFill="1" applyBorder="1" applyAlignment="1">
      <alignment horizontal="left"/>
    </xf>
    <xf numFmtId="0" fontId="16" fillId="21" borderId="2" xfId="0" applyNumberFormat="1" applyFont="1" applyFill="1" applyBorder="1" applyAlignment="1">
      <alignment horizontal="left"/>
    </xf>
    <xf numFmtId="49" fontId="44" fillId="21" borderId="2" xfId="0" applyNumberFormat="1" applyFont="1" applyFill="1" applyBorder="1" applyAlignment="1"/>
    <xf numFmtId="0" fontId="28" fillId="21" borderId="2" xfId="0" applyFont="1" applyFill="1" applyBorder="1"/>
    <xf numFmtId="49" fontId="19" fillId="2" borderId="2" xfId="0" applyNumberFormat="1" applyFont="1" applyFill="1" applyBorder="1"/>
    <xf numFmtId="49" fontId="19" fillId="2" borderId="2" xfId="0" applyNumberFormat="1" applyFont="1" applyFill="1" applyBorder="1" applyAlignment="1"/>
    <xf numFmtId="0" fontId="19" fillId="3" borderId="2" xfId="0" applyNumberFormat="1" applyFont="1" applyFill="1" applyBorder="1" applyAlignment="1"/>
    <xf numFmtId="49" fontId="19" fillId="12" borderId="2" xfId="0" applyNumberFormat="1" applyFont="1" applyFill="1" applyBorder="1" applyAlignment="1"/>
    <xf numFmtId="0" fontId="19" fillId="21" borderId="2" xfId="0" applyFont="1" applyFill="1" applyBorder="1"/>
    <xf numFmtId="0" fontId="19" fillId="21" borderId="2" xfId="0" applyFont="1" applyFill="1" applyBorder="1" applyAlignment="1">
      <alignment horizontal="left"/>
    </xf>
    <xf numFmtId="0" fontId="19" fillId="21" borderId="2" xfId="0" applyNumberFormat="1" applyFont="1" applyFill="1" applyBorder="1" applyAlignment="1" applyProtection="1"/>
    <xf numFmtId="0" fontId="19" fillId="2" borderId="2" xfId="0" applyNumberFormat="1" applyFont="1" applyFill="1" applyBorder="1"/>
    <xf numFmtId="0" fontId="19" fillId="2" borderId="2" xfId="0" quotePrefix="1" applyNumberFormat="1" applyFont="1" applyFill="1" applyBorder="1"/>
    <xf numFmtId="0" fontId="19" fillId="21" borderId="2" xfId="0" applyFont="1" applyFill="1" applyBorder="1" applyAlignment="1">
      <alignment vertical="center"/>
    </xf>
    <xf numFmtId="0" fontId="19" fillId="2" borderId="2" xfId="0" applyNumberFormat="1" applyFont="1" applyFill="1" applyBorder="1" applyAlignment="1">
      <alignment horizontal="left"/>
    </xf>
    <xf numFmtId="49" fontId="19" fillId="2" borderId="2" xfId="0" applyNumberFormat="1" applyFont="1" applyFill="1" applyBorder="1" applyAlignment="1">
      <alignment horizontal="left"/>
    </xf>
    <xf numFmtId="0" fontId="19" fillId="2" borderId="2" xfId="0" quotePrefix="1" applyNumberFormat="1" applyFont="1" applyFill="1" applyBorder="1" applyAlignment="1">
      <alignment horizontal="left"/>
    </xf>
    <xf numFmtId="0" fontId="19" fillId="0" borderId="1" xfId="0" applyNumberFormat="1" applyFont="1" applyBorder="1" applyAlignment="1"/>
    <xf numFmtId="49" fontId="30" fillId="0" borderId="2" xfId="0" applyNumberFormat="1" applyFont="1" applyFill="1" applyBorder="1" applyAlignment="1">
      <alignment horizontal="left"/>
    </xf>
    <xf numFmtId="49" fontId="28" fillId="21" borderId="2" xfId="0" applyNumberFormat="1" applyFont="1" applyFill="1" applyBorder="1" applyAlignment="1">
      <alignment horizontal="left"/>
    </xf>
    <xf numFmtId="0" fontId="28" fillId="21" borderId="2" xfId="0" applyFont="1" applyFill="1" applyBorder="1" applyAlignment="1">
      <alignment horizontal="left"/>
    </xf>
    <xf numFmtId="49" fontId="34" fillId="21" borderId="2" xfId="0" applyNumberFormat="1" applyFont="1" applyFill="1" applyBorder="1" applyAlignment="1">
      <alignment horizontal="left"/>
    </xf>
    <xf numFmtId="49" fontId="44" fillId="21" borderId="2" xfId="0" applyNumberFormat="1" applyFont="1" applyFill="1" applyBorder="1" applyAlignment="1">
      <alignment horizontal="left"/>
    </xf>
    <xf numFmtId="49" fontId="45" fillId="21" borderId="2" xfId="0" applyNumberFormat="1" applyFont="1" applyFill="1" applyBorder="1" applyAlignment="1">
      <alignment horizontal="left"/>
    </xf>
    <xf numFmtId="0" fontId="45" fillId="21" borderId="2" xfId="0" applyNumberFormat="1" applyFont="1" applyFill="1" applyBorder="1" applyAlignment="1"/>
    <xf numFmtId="49" fontId="42" fillId="21" borderId="2" xfId="0" applyNumberFormat="1" applyFont="1" applyFill="1" applyBorder="1" applyAlignment="1">
      <alignment horizontal="left"/>
    </xf>
    <xf numFmtId="49" fontId="30" fillId="21" borderId="2" xfId="0" applyNumberFormat="1" applyFont="1" applyFill="1" applyBorder="1" applyAlignment="1">
      <alignment horizontal="left"/>
    </xf>
    <xf numFmtId="0" fontId="34" fillId="0" borderId="2" xfId="0" applyNumberFormat="1" applyFont="1" applyFill="1" applyBorder="1" applyAlignment="1">
      <alignment horizontal="left"/>
    </xf>
    <xf numFmtId="0" fontId="34" fillId="0" borderId="2" xfId="0" applyNumberFormat="1" applyFont="1" applyFill="1" applyBorder="1" applyAlignment="1"/>
    <xf numFmtId="49" fontId="28" fillId="3" borderId="2" xfId="0" applyNumberFormat="1" applyFont="1" applyFill="1" applyBorder="1"/>
    <xf numFmtId="49" fontId="16" fillId="0" borderId="2" xfId="0" applyNumberFormat="1" applyFont="1" applyFill="1" applyBorder="1"/>
    <xf numFmtId="14" fontId="21" fillId="0" borderId="2" xfId="2" applyNumberFormat="1" applyFont="1" applyFill="1" applyBorder="1" applyAlignment="1">
      <alignment horizontal="left"/>
    </xf>
    <xf numFmtId="49" fontId="44" fillId="21" borderId="2" xfId="0" applyNumberFormat="1" applyFont="1" applyFill="1" applyBorder="1"/>
    <xf numFmtId="1" fontId="16" fillId="3" borderId="2" xfId="0" applyNumberFormat="1" applyFont="1" applyFill="1" applyBorder="1" applyAlignment="1">
      <alignment horizontal="left"/>
    </xf>
    <xf numFmtId="165" fontId="16" fillId="3" borderId="2" xfId="0" applyNumberFormat="1" applyFont="1" applyFill="1" applyBorder="1" applyAlignment="1">
      <alignment horizontal="left"/>
    </xf>
    <xf numFmtId="49" fontId="23" fillId="21" borderId="2" xfId="0" applyNumberFormat="1" applyFont="1" applyFill="1" applyBorder="1" applyAlignment="1">
      <alignment horizontal="left"/>
    </xf>
    <xf numFmtId="49" fontId="34" fillId="3" borderId="2" xfId="0" applyNumberFormat="1" applyFont="1" applyFill="1" applyBorder="1" applyAlignment="1"/>
    <xf numFmtId="49" fontId="30" fillId="17" borderId="2" xfId="0" applyNumberFormat="1" applyFont="1" applyFill="1" applyBorder="1" applyAlignment="1"/>
    <xf numFmtId="49" fontId="34" fillId="3" borderId="2" xfId="0" applyNumberFormat="1" applyFont="1" applyFill="1" applyBorder="1" applyAlignment="1">
      <alignment horizontal="left"/>
    </xf>
    <xf numFmtId="0" fontId="30" fillId="3" borderId="2" xfId="0" applyNumberFormat="1" applyFont="1" applyFill="1" applyBorder="1" applyAlignment="1">
      <alignment horizontal="center"/>
    </xf>
    <xf numFmtId="0" fontId="30" fillId="21" borderId="2" xfId="0" applyNumberFormat="1" applyFont="1" applyFill="1" applyBorder="1" applyAlignment="1">
      <alignment horizontal="center"/>
    </xf>
    <xf numFmtId="0" fontId="22" fillId="9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2" borderId="2" xfId="0" applyNumberFormat="1" applyFont="1" applyFill="1" applyBorder="1" applyAlignment="1">
      <alignment horizontal="center" vertical="center"/>
    </xf>
    <xf numFmtId="0" fontId="26" fillId="6" borderId="2" xfId="0" applyNumberFormat="1" applyFont="1" applyFill="1" applyBorder="1" applyAlignment="1">
      <alignment horizontal="center" vertical="center"/>
    </xf>
    <xf numFmtId="0" fontId="26" fillId="4" borderId="2" xfId="0" applyNumberFormat="1" applyFont="1" applyFill="1" applyBorder="1" applyAlignment="1">
      <alignment horizontal="center" vertical="center"/>
    </xf>
    <xf numFmtId="0" fontId="26" fillId="8" borderId="2" xfId="0" applyNumberFormat="1" applyFont="1" applyFill="1" applyBorder="1" applyAlignment="1">
      <alignment horizontal="center" vertical="center"/>
    </xf>
    <xf numFmtId="0" fontId="26" fillId="19" borderId="2" xfId="0" applyNumberFormat="1" applyFont="1" applyFill="1" applyBorder="1" applyAlignment="1">
      <alignment horizontal="center" vertical="center"/>
    </xf>
    <xf numFmtId="0" fontId="26" fillId="11" borderId="2" xfId="0" applyNumberFormat="1" applyFont="1" applyFill="1" applyBorder="1" applyAlignment="1">
      <alignment horizontal="center" vertical="center"/>
    </xf>
    <xf numFmtId="0" fontId="26" fillId="10" borderId="2" xfId="0" applyNumberFormat="1" applyFont="1" applyFill="1" applyBorder="1" applyAlignment="1">
      <alignment horizontal="center" vertical="center"/>
    </xf>
    <xf numFmtId="0" fontId="26" fillId="15" borderId="2" xfId="0" applyNumberFormat="1" applyFont="1" applyFill="1" applyBorder="1" applyAlignment="1">
      <alignment horizontal="center" vertical="center"/>
    </xf>
    <xf numFmtId="0" fontId="26" fillId="14" borderId="2" xfId="0" applyNumberFormat="1" applyFont="1" applyFill="1" applyBorder="1" applyAlignment="1">
      <alignment horizontal="center" vertical="center"/>
    </xf>
    <xf numFmtId="0" fontId="26" fillId="7" borderId="2" xfId="0" applyNumberFormat="1" applyFont="1" applyFill="1" applyBorder="1" applyAlignment="1">
      <alignment horizontal="center" vertical="center"/>
    </xf>
    <xf numFmtId="49" fontId="22" fillId="11" borderId="2" xfId="0" applyNumberFormat="1" applyFont="1" applyFill="1" applyBorder="1" applyAlignment="1">
      <alignment horizontal="center" vertical="center"/>
    </xf>
    <xf numFmtId="0" fontId="20" fillId="11" borderId="2" xfId="0" applyNumberFormat="1" applyFont="1" applyFill="1" applyBorder="1" applyAlignment="1">
      <alignment horizontal="center" vertical="center"/>
    </xf>
    <xf numFmtId="49" fontId="20" fillId="11" borderId="2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7" fillId="0" borderId="0" xfId="0" applyFont="1" applyBorder="1"/>
    <xf numFmtId="0" fontId="16" fillId="0" borderId="1" xfId="0" applyFont="1" applyFill="1" applyBorder="1" applyAlignment="1">
      <alignment vertical="center"/>
    </xf>
    <xf numFmtId="0" fontId="12" fillId="0" borderId="0" xfId="0" applyFont="1" applyBorder="1"/>
    <xf numFmtId="0" fontId="16" fillId="0" borderId="1" xfId="0" applyFont="1" applyBorder="1" applyAlignment="1">
      <alignment horizontal="left"/>
    </xf>
    <xf numFmtId="0" fontId="16" fillId="0" borderId="1" xfId="0" applyFont="1" applyBorder="1" applyAlignment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6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22" fillId="13" borderId="2" xfId="0" applyNumberFormat="1" applyFont="1" applyFill="1" applyBorder="1" applyAlignment="1">
      <alignment horizontal="center" vertical="center"/>
    </xf>
    <xf numFmtId="49" fontId="20" fillId="13" borderId="2" xfId="0" applyNumberFormat="1" applyFont="1" applyFill="1" applyBorder="1" applyAlignment="1"/>
    <xf numFmtId="49" fontId="22" fillId="13" borderId="2" xfId="0" applyNumberFormat="1" applyFont="1" applyFill="1" applyBorder="1" applyAlignment="1"/>
    <xf numFmtId="0" fontId="26" fillId="13" borderId="2" xfId="0" applyNumberFormat="1" applyFont="1" applyFill="1" applyBorder="1" applyAlignment="1">
      <alignment horizontal="center" vertical="center"/>
    </xf>
    <xf numFmtId="49" fontId="8" fillId="13" borderId="2" xfId="0" applyNumberFormat="1" applyFont="1" applyFill="1" applyBorder="1" applyAlignment="1"/>
    <xf numFmtId="49" fontId="9" fillId="13" borderId="2" xfId="0" applyNumberFormat="1" applyFont="1" applyFill="1" applyBorder="1" applyAlignment="1"/>
    <xf numFmtId="0" fontId="24" fillId="0" borderId="2" xfId="0" applyFont="1" applyFill="1" applyBorder="1" applyAlignment="1">
      <alignment horizontal="left"/>
    </xf>
    <xf numFmtId="0" fontId="34" fillId="3" borderId="2" xfId="0" applyNumberFormat="1" applyFont="1" applyFill="1" applyBorder="1" applyAlignment="1"/>
    <xf numFmtId="49" fontId="23" fillId="0" borderId="2" xfId="0" applyNumberFormat="1" applyFont="1" applyFill="1" applyBorder="1" applyAlignment="1">
      <alignment horizontal="left"/>
    </xf>
    <xf numFmtId="164" fontId="23" fillId="0" borderId="2" xfId="0" applyNumberFormat="1" applyFont="1" applyFill="1" applyBorder="1" applyAlignment="1">
      <alignment horizontal="left"/>
    </xf>
    <xf numFmtId="0" fontId="23" fillId="0" borderId="2" xfId="0" applyNumberFormat="1" applyFont="1" applyFill="1" applyBorder="1" applyAlignment="1">
      <alignment horizontal="left"/>
    </xf>
    <xf numFmtId="0" fontId="10" fillId="24" borderId="2" xfId="0" applyNumberFormat="1" applyFont="1" applyFill="1" applyBorder="1" applyAlignment="1">
      <alignment horizontal="center"/>
    </xf>
    <xf numFmtId="0" fontId="10" fillId="25" borderId="2" xfId="0" applyNumberFormat="1" applyFont="1" applyFill="1" applyBorder="1" applyAlignment="1">
      <alignment horizontal="center"/>
    </xf>
    <xf numFmtId="0" fontId="20" fillId="11" borderId="2" xfId="0" applyNumberFormat="1" applyFont="1" applyFill="1" applyBorder="1" applyAlignment="1">
      <alignment horizontal="center" vertical="center" wrapText="1"/>
    </xf>
    <xf numFmtId="49" fontId="34" fillId="17" borderId="2" xfId="0" applyNumberFormat="1" applyFont="1" applyFill="1" applyBorder="1" applyAlignment="1"/>
    <xf numFmtId="49" fontId="24" fillId="3" borderId="2" xfId="0" applyNumberFormat="1" applyFont="1" applyFill="1" applyBorder="1"/>
    <xf numFmtId="164" fontId="24" fillId="0" borderId="2" xfId="0" quotePrefix="1" applyNumberFormat="1" applyFont="1" applyFill="1" applyBorder="1" applyAlignment="1">
      <alignment horizontal="left"/>
    </xf>
    <xf numFmtId="49" fontId="30" fillId="12" borderId="2" xfId="0" applyNumberFormat="1" applyFont="1" applyFill="1" applyBorder="1" applyAlignment="1"/>
    <xf numFmtId="49" fontId="16" fillId="26" borderId="2" xfId="0" applyNumberFormat="1" applyFont="1" applyFill="1" applyBorder="1" applyAlignment="1"/>
    <xf numFmtId="49" fontId="30" fillId="26" borderId="2" xfId="0" applyNumberFormat="1" applyFont="1" applyFill="1" applyBorder="1" applyAlignment="1"/>
    <xf numFmtId="0" fontId="35" fillId="3" borderId="2" xfId="0" applyFont="1" applyFill="1" applyBorder="1" applyAlignment="1">
      <alignment horizontal="left"/>
    </xf>
    <xf numFmtId="49" fontId="39" fillId="2" borderId="2" xfId="0" applyNumberFormat="1" applyFont="1" applyFill="1" applyBorder="1"/>
    <xf numFmtId="49" fontId="8" fillId="28" borderId="2" xfId="0" applyNumberFormat="1" applyFont="1" applyFill="1" applyBorder="1"/>
    <xf numFmtId="49" fontId="26" fillId="28" borderId="2" xfId="0" applyNumberFormat="1" applyFont="1" applyFill="1" applyBorder="1"/>
    <xf numFmtId="49" fontId="10" fillId="0" borderId="2" xfId="0" applyNumberFormat="1" applyFont="1" applyFill="1" applyBorder="1"/>
    <xf numFmtId="49" fontId="24" fillId="0" borderId="2" xfId="0" applyNumberFormat="1" applyFont="1" applyFill="1" applyBorder="1"/>
    <xf numFmtId="49" fontId="11" fillId="3" borderId="2" xfId="0" applyNumberFormat="1" applyFont="1" applyFill="1" applyBorder="1"/>
    <xf numFmtId="0" fontId="10" fillId="0" borderId="2" xfId="0" applyNumberFormat="1" applyFont="1" applyFill="1" applyBorder="1"/>
    <xf numFmtId="0" fontId="7" fillId="0" borderId="2" xfId="0" applyFont="1" applyFill="1" applyBorder="1" applyAlignment="1">
      <alignment vertical="top"/>
    </xf>
    <xf numFmtId="0" fontId="47" fillId="3" borderId="2" xfId="0" applyNumberFormat="1" applyFont="1" applyFill="1" applyBorder="1"/>
    <xf numFmtId="0" fontId="7" fillId="0" borderId="2" xfId="0" applyNumberFormat="1" applyFont="1" applyFill="1" applyBorder="1"/>
    <xf numFmtId="0" fontId="40" fillId="3" borderId="2" xfId="0" applyNumberFormat="1" applyFont="1" applyFill="1" applyBorder="1"/>
    <xf numFmtId="49" fontId="40" fillId="3" borderId="2" xfId="0" applyNumberFormat="1" applyFont="1" applyFill="1" applyBorder="1"/>
    <xf numFmtId="0" fontId="39" fillId="0" borderId="2" xfId="0" applyNumberFormat="1" applyFont="1" applyFill="1" applyBorder="1"/>
    <xf numFmtId="49" fontId="25" fillId="3" borderId="2" xfId="0" applyNumberFormat="1" applyFont="1" applyFill="1" applyBorder="1"/>
    <xf numFmtId="49" fontId="27" fillId="0" borderId="2" xfId="0" applyNumberFormat="1" applyFont="1" applyFill="1" applyBorder="1"/>
    <xf numFmtId="49" fontId="27" fillId="3" borderId="2" xfId="0" applyNumberFormat="1" applyFont="1" applyFill="1" applyBorder="1"/>
    <xf numFmtId="49" fontId="28" fillId="0" borderId="2" xfId="0" applyNumberFormat="1" applyFont="1" applyFill="1" applyBorder="1"/>
    <xf numFmtId="0" fontId="35" fillId="3" borderId="2" xfId="0" applyNumberFormat="1" applyFont="1" applyFill="1" applyBorder="1"/>
    <xf numFmtId="14" fontId="7" fillId="0" borderId="2" xfId="0" applyNumberFormat="1" applyFont="1" applyFill="1" applyBorder="1" applyAlignment="1">
      <alignment horizontal="left"/>
    </xf>
    <xf numFmtId="14" fontId="7" fillId="0" borderId="2" xfId="0" quotePrefix="1" applyNumberFormat="1" applyFont="1" applyFill="1" applyBorder="1" applyAlignment="1">
      <alignment horizontal="left"/>
    </xf>
    <xf numFmtId="14" fontId="7" fillId="3" borderId="2" xfId="0" applyNumberFormat="1" applyFont="1" applyFill="1" applyBorder="1" applyAlignment="1">
      <alignment horizontal="left"/>
    </xf>
  </cellXfs>
  <cellStyles count="17">
    <cellStyle name="20% - Accent1 2" xfId="15" xr:uid="{308D2E93-E68C-4D82-A3FA-122A21785EC1}"/>
    <cellStyle name="Hyperlink" xfId="10" builtinId="8"/>
    <cellStyle name="Hyperlink 2" xfId="2" xr:uid="{00000000-0005-0000-0000-000001000000}"/>
    <cellStyle name="Normal" xfId="0" builtinId="0"/>
    <cellStyle name="Normal 10" xfId="11" xr:uid="{F2D9BB1A-1BF8-4B69-B725-AB6B3A9E17F7}"/>
    <cellStyle name="Normal 10 2" xfId="13" xr:uid="{E703B5A3-6DA1-4CA0-863B-E1441448A6A7}"/>
    <cellStyle name="Normal 10 3" xfId="16" xr:uid="{37464D32-E560-4E53-B45C-9FF0F8AB283C}"/>
    <cellStyle name="Normal 11" xfId="14" xr:uid="{912F3A0D-B3DB-4254-9600-FBC1D2DA126A}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00000000-0005-0000-0000-000006000000}"/>
    <cellStyle name="Normal 6" xfId="6" xr:uid="{00000000-0005-0000-0000-000007000000}"/>
    <cellStyle name="Normal 7" xfId="7" xr:uid="{00000000-0005-0000-0000-000008000000}"/>
    <cellStyle name="Normal 8" xfId="8" xr:uid="{AB56B422-6252-47FB-AA4E-0B806371F70D}"/>
    <cellStyle name="Normal 9" xfId="9" xr:uid="{44CBF2D0-8B63-486A-A5B5-B31144C1A960}"/>
    <cellStyle name="Percent 2" xfId="12" xr:uid="{F05AF798-843F-48B1-9297-D7C94D3CFEA2}"/>
  </cellStyles>
  <dxfs count="1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2B1A8"/>
      <rgbColor rgb="FFAAAAAA"/>
      <rgbColor rgb="FFD6D4CA"/>
      <rgbColor rgb="FFFFFFFF"/>
      <rgbColor rgb="FF00B050"/>
      <rgbColor rgb="FF1F497D"/>
      <rgbColor rgb="FF7030A0"/>
      <rgbColor rgb="FFEAF1DD"/>
      <rgbColor rgb="FFD6E3BC"/>
      <rgbColor rgb="FFFF0000"/>
      <rgbColor rgb="FFFFFF00"/>
      <rgbColor rgb="FFF2F2F2"/>
      <rgbColor rgb="FFFDE9D9"/>
      <rgbColor rgb="FFFBD4B4"/>
      <rgbColor rgb="FFD2DAE4"/>
      <rgbColor rgb="FF92D050"/>
      <rgbColor rgb="FFE5DFEC"/>
      <rgbColor rgb="FFFFC9E8"/>
      <rgbColor rgb="FFCCC0D9"/>
      <rgbColor rgb="FF7B4B23"/>
      <rgbColor rgb="FFD8D8D8"/>
      <rgbColor rgb="FFC00000"/>
      <rgbColor rgb="FFDAEEF3"/>
      <rgbColor rgb="FFCF7B79"/>
      <rgbColor rgb="FFB97034"/>
      <rgbColor rgb="FF00B0F0"/>
      <rgbColor rgb="FFFFC000"/>
      <rgbColor rgb="FF7F7F7F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6B0F3"/>
      <color rgb="FFFFE7FF"/>
      <color rgb="FFFFCCFF"/>
      <color rgb="FFF9C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yahoo.com/news" TargetMode="External"/><Relationship Id="rId13" Type="http://schemas.openxmlformats.org/officeDocument/2006/relationships/hyperlink" Target="http://yahoo.com/news" TargetMode="External"/><Relationship Id="rId18" Type="http://schemas.openxmlformats.org/officeDocument/2006/relationships/hyperlink" Target="http://nws.org/" TargetMode="External"/><Relationship Id="rId3" Type="http://schemas.openxmlformats.org/officeDocument/2006/relationships/hyperlink" Target="http://source.com/563456" TargetMode="External"/><Relationship Id="rId7" Type="http://schemas.openxmlformats.org/officeDocument/2006/relationships/hyperlink" Target="http://yahoo.com/news" TargetMode="External"/><Relationship Id="rId12" Type="http://schemas.openxmlformats.org/officeDocument/2006/relationships/hyperlink" Target="http://yahoo.com/news" TargetMode="External"/><Relationship Id="rId17" Type="http://schemas.openxmlformats.org/officeDocument/2006/relationships/hyperlink" Target="http://yahoo.com/news" TargetMode="External"/><Relationship Id="rId2" Type="http://schemas.openxmlformats.org/officeDocument/2006/relationships/hyperlink" Target="http://yahoo.com/news" TargetMode="External"/><Relationship Id="rId16" Type="http://schemas.openxmlformats.org/officeDocument/2006/relationships/hyperlink" Target="http://yahoo.com/news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source.com/563456" TargetMode="External"/><Relationship Id="rId6" Type="http://schemas.openxmlformats.org/officeDocument/2006/relationships/hyperlink" Target="http://yahoo.com/news" TargetMode="External"/><Relationship Id="rId11" Type="http://schemas.openxmlformats.org/officeDocument/2006/relationships/hyperlink" Target="http://yahoo.com/news" TargetMode="External"/><Relationship Id="rId5" Type="http://schemas.openxmlformats.org/officeDocument/2006/relationships/hyperlink" Target="http://yahoo.com/news" TargetMode="External"/><Relationship Id="rId15" Type="http://schemas.openxmlformats.org/officeDocument/2006/relationships/hyperlink" Target="http://yahoo.com/news" TargetMode="External"/><Relationship Id="rId10" Type="http://schemas.openxmlformats.org/officeDocument/2006/relationships/hyperlink" Target="http://yahoo.com/news" TargetMode="External"/><Relationship Id="rId19" Type="http://schemas.openxmlformats.org/officeDocument/2006/relationships/hyperlink" Target="http://yahoo.com/news" TargetMode="External"/><Relationship Id="rId4" Type="http://schemas.openxmlformats.org/officeDocument/2006/relationships/hyperlink" Target="http://yahoo.com/news" TargetMode="External"/><Relationship Id="rId9" Type="http://schemas.openxmlformats.org/officeDocument/2006/relationships/hyperlink" Target="http://yahoo.com/news" TargetMode="External"/><Relationship Id="rId14" Type="http://schemas.openxmlformats.org/officeDocument/2006/relationships/hyperlink" Target="http://yahoo.com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C583"/>
  <sheetViews>
    <sheetView showGridLines="0" tabSelected="1" zoomScaleNormal="100" workbookViewId="0">
      <pane ySplit="1" topLeftCell="A2" activePane="bottomLeft" state="frozen"/>
      <selection pane="bottomLeft" activeCell="I41" sqref="I41"/>
    </sheetView>
  </sheetViews>
  <sheetFormatPr defaultColWidth="10.875" defaultRowHeight="15" x14ac:dyDescent="0.25"/>
  <cols>
    <col min="1" max="1" width="3" style="283" bestFit="1" customWidth="1"/>
    <col min="2" max="2" width="10.5" style="23" customWidth="1"/>
    <col min="3" max="3" width="11.5" style="23" hidden="1" customWidth="1"/>
    <col min="4" max="4" width="20.625" style="136" hidden="1" customWidth="1"/>
    <col min="5" max="5" width="46.5" style="136" hidden="1" customWidth="1"/>
    <col min="6" max="6" width="13.75" style="143" customWidth="1"/>
    <col min="7" max="7" width="11" style="148" customWidth="1"/>
    <col min="8" max="8" width="5.875" style="148" hidden="1" customWidth="1"/>
    <col min="9" max="9" width="26.375" style="23" customWidth="1"/>
    <col min="10" max="10" width="23.375" style="23" customWidth="1"/>
    <col min="11" max="11" width="22.875" style="4" customWidth="1"/>
    <col min="12" max="12" width="15.5" style="61" customWidth="1"/>
    <col min="13" max="13" width="29.375" style="224" customWidth="1"/>
    <col min="14" max="14" width="13.625" style="148" bestFit="1" customWidth="1"/>
    <col min="15" max="15" width="56.375" style="258" customWidth="1"/>
    <col min="16" max="16" width="50.125" style="258" customWidth="1"/>
    <col min="17" max="17" width="3.5" style="23" customWidth="1"/>
    <col min="18" max="18" width="7.375" style="1" hidden="1" customWidth="1"/>
    <col min="19" max="19" width="34.375" style="54" hidden="1" customWidth="1"/>
    <col min="20" max="20" width="56.375" style="137" hidden="1" customWidth="1"/>
    <col min="21" max="21" width="35.5" style="54" hidden="1" customWidth="1"/>
    <col min="22" max="22" width="18.875" style="61" hidden="1" customWidth="1"/>
    <col min="23" max="23" width="15.375" style="61" hidden="1" customWidth="1"/>
    <col min="24" max="16384" width="10.875" style="23"/>
  </cols>
  <sheetData>
    <row r="1" spans="1:24" s="134" customFormat="1" ht="29.25" customHeight="1" x14ac:dyDescent="0.25">
      <c r="A1" s="294" t="s">
        <v>826</v>
      </c>
      <c r="B1" s="296" t="s">
        <v>1450</v>
      </c>
      <c r="C1" s="296" t="s">
        <v>0</v>
      </c>
      <c r="D1" s="295" t="s">
        <v>1</v>
      </c>
      <c r="E1" s="295" t="s">
        <v>709</v>
      </c>
      <c r="F1" s="295" t="s">
        <v>817</v>
      </c>
      <c r="G1" s="320" t="s">
        <v>821</v>
      </c>
      <c r="H1" s="295" t="s">
        <v>892</v>
      </c>
      <c r="I1" s="296" t="s">
        <v>2</v>
      </c>
      <c r="J1" s="296" t="s">
        <v>3</v>
      </c>
      <c r="K1" s="296" t="s">
        <v>4</v>
      </c>
      <c r="L1" s="295" t="s">
        <v>6</v>
      </c>
      <c r="M1" s="295" t="s">
        <v>709</v>
      </c>
      <c r="N1" s="295" t="s">
        <v>7</v>
      </c>
      <c r="O1" s="295" t="s">
        <v>12</v>
      </c>
      <c r="P1" s="295" t="s">
        <v>877</v>
      </c>
      <c r="Q1" s="134" t="s">
        <v>459</v>
      </c>
      <c r="R1" s="164" t="s">
        <v>5</v>
      </c>
      <c r="S1" s="74" t="s">
        <v>9</v>
      </c>
      <c r="T1" s="138" t="s">
        <v>13</v>
      </c>
      <c r="U1" s="74" t="s">
        <v>8</v>
      </c>
      <c r="V1" s="139" t="s">
        <v>10</v>
      </c>
      <c r="W1" s="139" t="s">
        <v>11</v>
      </c>
    </row>
    <row r="2" spans="1:24" s="2" customFormat="1" x14ac:dyDescent="0.25">
      <c r="A2" s="284">
        <v>1</v>
      </c>
      <c r="B2" s="6"/>
      <c r="C2" s="5"/>
      <c r="D2" s="56"/>
      <c r="E2" s="56"/>
      <c r="F2" s="140"/>
      <c r="G2" s="144"/>
      <c r="H2" s="144">
        <v>1</v>
      </c>
      <c r="I2" s="5"/>
      <c r="J2" s="5"/>
      <c r="K2" s="5"/>
      <c r="L2" s="56"/>
      <c r="M2" s="213"/>
      <c r="N2" s="144"/>
      <c r="O2" s="245"/>
      <c r="P2" s="245"/>
      <c r="R2" s="5"/>
      <c r="S2" s="49"/>
      <c r="T2" s="56"/>
      <c r="U2" s="49"/>
      <c r="V2" s="56"/>
      <c r="W2" s="56"/>
    </row>
    <row r="3" spans="1:24" s="2" customFormat="1" x14ac:dyDescent="0.25">
      <c r="A3" s="284">
        <v>1</v>
      </c>
      <c r="B3" s="6"/>
      <c r="C3" s="6"/>
      <c r="D3" s="7"/>
      <c r="E3" s="7"/>
      <c r="F3" s="140"/>
      <c r="G3" s="144"/>
      <c r="H3" s="144">
        <v>2</v>
      </c>
      <c r="I3" s="6"/>
      <c r="J3" s="6"/>
      <c r="K3" s="6"/>
      <c r="L3" s="7"/>
      <c r="M3" s="214"/>
      <c r="N3" s="144"/>
      <c r="O3" s="246" t="s">
        <v>14</v>
      </c>
      <c r="P3" s="246"/>
      <c r="R3" s="6"/>
      <c r="S3" s="6"/>
      <c r="T3" s="7" t="str">
        <f>"**"&amp;CHAR(34)&amp;CHAR(34)&amp;CHAR(34)&amp;"**"&amp;O3&amp;"**"&amp;CHAR(34)&amp;CHAR(34)&amp;CHAR(34)</f>
        <v>**"""**Order of goods or services placed by one organization on another**"""</v>
      </c>
      <c r="U3" s="6" t="str">
        <f>D45</f>
        <v>Order</v>
      </c>
      <c r="V3" s="7"/>
      <c r="W3" s="7"/>
    </row>
    <row r="4" spans="1:24" s="2" customFormat="1" x14ac:dyDescent="0.25">
      <c r="A4" s="284">
        <v>1</v>
      </c>
      <c r="B4" s="6"/>
      <c r="C4" s="6"/>
      <c r="D4" s="7"/>
      <c r="E4" s="7"/>
      <c r="F4" s="140"/>
      <c r="G4" s="144"/>
      <c r="H4" s="144">
        <v>3</v>
      </c>
      <c r="I4" s="6"/>
      <c r="J4" s="6"/>
      <c r="K4" s="6"/>
      <c r="L4" s="7"/>
      <c r="M4" s="214"/>
      <c r="N4" s="144"/>
      <c r="O4" s="246"/>
      <c r="P4" s="246"/>
      <c r="R4" s="6"/>
      <c r="S4" s="51" t="str">
        <f>"type "&amp;U3&amp;" implements BusinessObject &amp; CursoredObject {"</f>
        <v>type Order implements BusinessObject &amp; CursoredObject {</v>
      </c>
      <c r="T4" s="7" t="str">
        <f>S4</f>
        <v>type Order implements BusinessObject &amp; CursoredObject {</v>
      </c>
      <c r="U4" s="51" t="s">
        <v>15</v>
      </c>
      <c r="V4" s="7"/>
      <c r="W4" s="7"/>
      <c r="X4" s="23"/>
    </row>
    <row r="5" spans="1:24" s="134" customFormat="1" x14ac:dyDescent="0.25">
      <c r="A5" s="285">
        <v>1</v>
      </c>
      <c r="B5" s="29" t="s">
        <v>16</v>
      </c>
      <c r="C5" s="30" t="s">
        <v>17</v>
      </c>
      <c r="D5" s="12" t="s">
        <v>16</v>
      </c>
      <c r="E5" s="12" t="s">
        <v>902</v>
      </c>
      <c r="F5" s="197" t="s">
        <v>898</v>
      </c>
      <c r="G5" s="207">
        <v>1</v>
      </c>
      <c r="H5" s="207">
        <v>4</v>
      </c>
      <c r="I5" s="41" t="s">
        <v>36</v>
      </c>
      <c r="J5" s="41" t="s">
        <v>37</v>
      </c>
      <c r="K5" s="92">
        <v>100013204</v>
      </c>
      <c r="L5" s="93" t="s">
        <v>22</v>
      </c>
      <c r="M5" s="215" t="str">
        <f t="shared" ref="M5:M36" si="0">D5&amp;"."&amp;I5</f>
        <v>Order.orderIdentifier</v>
      </c>
      <c r="N5" s="145"/>
      <c r="O5" s="247" t="s">
        <v>39</v>
      </c>
      <c r="P5" s="111" t="s">
        <v>40</v>
      </c>
      <c r="Q5" s="1"/>
      <c r="R5" s="41" t="s">
        <v>21</v>
      </c>
      <c r="S5" s="98" t="str">
        <f t="shared" ref="S5:S36" si="1">"    "&amp;I5&amp;": "&amp;L5</f>
        <v xml:space="preserve">    orderIdentifier: String</v>
      </c>
      <c r="T5" s="72" t="str">
        <f t="shared" ref="T5:T36" si="2">"    "&amp;CHAR(34)&amp;O5&amp;CHAR(34)&amp;"**"&amp;S5</f>
        <v xml:space="preserve">    "Unique identifier for an order"**    orderIdentifier: String</v>
      </c>
      <c r="U5" s="98" t="e">
        <f>IF(#REF!="Primary Key",D5&amp;I5&amp;" PK "&amp;L5,IF(#REF!="Foreign Key",I5&amp;" FK &gt;- "&amp;#REF!&amp;"."&amp;#REF!&amp;"_id "&amp;L5,I5&amp;" "&amp;L5))</f>
        <v>#REF!</v>
      </c>
      <c r="V5" s="12"/>
      <c r="W5" s="12"/>
      <c r="X5" s="297"/>
    </row>
    <row r="6" spans="1:24" s="1" customFormat="1" x14ac:dyDescent="0.25">
      <c r="A6" s="285">
        <v>1</v>
      </c>
      <c r="B6" s="29" t="s">
        <v>16</v>
      </c>
      <c r="C6" s="30" t="s">
        <v>17</v>
      </c>
      <c r="D6" s="12" t="s">
        <v>16</v>
      </c>
      <c r="E6" s="12" t="s">
        <v>903</v>
      </c>
      <c r="F6" s="197" t="s">
        <v>898</v>
      </c>
      <c r="G6" s="207">
        <v>1</v>
      </c>
      <c r="H6" s="207">
        <v>5</v>
      </c>
      <c r="I6" s="313" t="s">
        <v>157</v>
      </c>
      <c r="J6" s="39" t="s">
        <v>158</v>
      </c>
      <c r="K6" s="39" t="s">
        <v>812</v>
      </c>
      <c r="L6" s="93" t="s">
        <v>22</v>
      </c>
      <c r="M6" s="215" t="str">
        <f t="shared" si="0"/>
        <v>Order.orderType</v>
      </c>
      <c r="N6" s="145"/>
      <c r="O6" s="26" t="s">
        <v>159</v>
      </c>
      <c r="P6" s="26"/>
      <c r="Q6" s="297"/>
      <c r="R6" s="41" t="s">
        <v>46</v>
      </c>
      <c r="S6" s="98" t="str">
        <f t="shared" si="1"/>
        <v xml:space="preserve">    orderType: String</v>
      </c>
      <c r="T6" s="72" t="str">
        <f t="shared" si="2"/>
        <v xml:space="preserve">    "Used to designate whether an order is inbound or outbound"**    orderType: String</v>
      </c>
      <c r="U6" s="98" t="e">
        <f>IF(#REF!="Primary Key",D6&amp;I6&amp;" PK "&amp;L6,IF(#REF!="Foreign Key",I6&amp;" FK &gt;- "&amp;#REF!&amp;"."&amp;#REF!&amp;"_id "&amp;L6,I6&amp;" "&amp;L6))</f>
        <v>#REF!</v>
      </c>
      <c r="V6" s="12"/>
      <c r="W6" s="12"/>
      <c r="X6" s="2"/>
    </row>
    <row r="7" spans="1:24" s="2" customFormat="1" x14ac:dyDescent="0.25">
      <c r="A7" s="285">
        <v>1</v>
      </c>
      <c r="B7" s="29" t="s">
        <v>16</v>
      </c>
      <c r="C7" s="30" t="s">
        <v>17</v>
      </c>
      <c r="D7" s="12" t="s">
        <v>16</v>
      </c>
      <c r="E7" s="12" t="s">
        <v>904</v>
      </c>
      <c r="F7" s="318" t="s">
        <v>897</v>
      </c>
      <c r="G7" s="207">
        <v>1</v>
      </c>
      <c r="H7" s="145">
        <v>6</v>
      </c>
      <c r="I7" s="86" t="s">
        <v>856</v>
      </c>
      <c r="J7" s="86" t="s">
        <v>751</v>
      </c>
      <c r="K7" s="239" t="s">
        <v>860</v>
      </c>
      <c r="L7" s="86" t="s">
        <v>22</v>
      </c>
      <c r="M7" s="215" t="str">
        <f t="shared" si="0"/>
        <v>Order.vendor.organizationIdentifier</v>
      </c>
      <c r="N7" s="145"/>
      <c r="O7" s="72" t="s">
        <v>718</v>
      </c>
      <c r="P7" s="62"/>
      <c r="Q7" s="1"/>
      <c r="R7" s="66" t="s">
        <v>46</v>
      </c>
      <c r="S7" s="98" t="str">
        <f t="shared" si="1"/>
        <v xml:space="preserve">    vendor.organizationIdentifier: String</v>
      </c>
      <c r="T7" s="72" t="str">
        <f t="shared" si="2"/>
        <v xml:space="preserve">    "Unique identifier for the organization which is supplying the order"**    vendor.organizationIdentifier: String</v>
      </c>
      <c r="U7" s="98" t="e">
        <f>IF(#REF!="Primary Key",D7&amp;I7&amp;" PK "&amp;L7,IF(#REF!="Foreign Key",I7&amp;" FK &gt;- "&amp;#REF!&amp;"."&amp;#REF!&amp;"_id "&amp;L7,I7&amp;" "&amp;L7))</f>
        <v>#REF!</v>
      </c>
      <c r="V7" s="73" t="str">
        <f t="shared" ref="V7:V14" si="3">I7&amp;D7&amp;"s"</f>
        <v>vendor.organizationIdentifierOrders</v>
      </c>
      <c r="W7" s="73" t="str">
        <f t="shared" ref="W7:W14" si="4">"["&amp;D7&amp;"]"</f>
        <v>[Order]</v>
      </c>
      <c r="X7" s="134"/>
    </row>
    <row r="8" spans="1:24" s="33" customFormat="1" x14ac:dyDescent="0.25">
      <c r="A8" s="285">
        <v>1</v>
      </c>
      <c r="B8" s="29" t="s">
        <v>16</v>
      </c>
      <c r="C8" s="30" t="s">
        <v>17</v>
      </c>
      <c r="D8" s="12" t="s">
        <v>16</v>
      </c>
      <c r="E8" s="12" t="s">
        <v>905</v>
      </c>
      <c r="F8" s="318" t="s">
        <v>897</v>
      </c>
      <c r="G8" s="207">
        <v>1</v>
      </c>
      <c r="H8" s="145">
        <v>7</v>
      </c>
      <c r="I8" s="86" t="s">
        <v>857</v>
      </c>
      <c r="J8" s="86" t="s">
        <v>871</v>
      </c>
      <c r="K8" s="239" t="s">
        <v>861</v>
      </c>
      <c r="L8" s="86" t="s">
        <v>22</v>
      </c>
      <c r="M8" s="215" t="str">
        <f t="shared" si="0"/>
        <v>Order.buyer.organizationIdentifier</v>
      </c>
      <c r="N8" s="145"/>
      <c r="O8" s="72" t="s">
        <v>49</v>
      </c>
      <c r="P8" s="62"/>
      <c r="Q8" s="298"/>
      <c r="R8" s="66" t="s">
        <v>46</v>
      </c>
      <c r="S8" s="98" t="str">
        <f t="shared" si="1"/>
        <v xml:space="preserve">    buyer.organizationIdentifier: String</v>
      </c>
      <c r="T8" s="72" t="str">
        <f t="shared" si="2"/>
        <v xml:space="preserve">    "Unique identifier for the buying organization"**    buyer.organizationIdentifier: String</v>
      </c>
      <c r="U8" s="98" t="e">
        <f>IF(#REF!="Primary Key",D8&amp;I8&amp;" PK "&amp;L8,IF(#REF!="Foreign Key",I8&amp;" FK &gt;- "&amp;#REF!&amp;"."&amp;#REF!&amp;"_id "&amp;L8,I8&amp;" "&amp;L8))</f>
        <v>#REF!</v>
      </c>
      <c r="V8" s="73" t="str">
        <f t="shared" si="3"/>
        <v>buyer.organizationIdentifierOrders</v>
      </c>
      <c r="W8" s="73" t="str">
        <f t="shared" si="4"/>
        <v>[Order]</v>
      </c>
      <c r="X8" s="306"/>
    </row>
    <row r="9" spans="1:24" s="1" customFormat="1" x14ac:dyDescent="0.25">
      <c r="A9" s="285">
        <v>1</v>
      </c>
      <c r="B9" s="29" t="s">
        <v>16</v>
      </c>
      <c r="C9" s="30" t="s">
        <v>17</v>
      </c>
      <c r="D9" s="12" t="s">
        <v>16</v>
      </c>
      <c r="E9" s="12" t="s">
        <v>906</v>
      </c>
      <c r="F9" s="318" t="s">
        <v>897</v>
      </c>
      <c r="G9" s="145">
        <v>1</v>
      </c>
      <c r="H9" s="145">
        <v>8</v>
      </c>
      <c r="I9" s="86" t="s">
        <v>859</v>
      </c>
      <c r="J9" s="86" t="s">
        <v>304</v>
      </c>
      <c r="K9" s="239" t="s">
        <v>861</v>
      </c>
      <c r="L9" s="86" t="s">
        <v>22</v>
      </c>
      <c r="M9" s="215" t="str">
        <f t="shared" si="0"/>
        <v>Order.shipFromInstructionLocation.locationIdentifier</v>
      </c>
      <c r="N9" s="145"/>
      <c r="O9" s="72" t="s">
        <v>719</v>
      </c>
      <c r="P9" s="62"/>
      <c r="R9" s="66" t="s">
        <v>46</v>
      </c>
      <c r="S9" s="98" t="str">
        <f t="shared" si="1"/>
        <v xml:space="preserve">    shipFromInstructionLocation.locationIdentifier: String</v>
      </c>
      <c r="T9" s="72" t="str">
        <f t="shared" si="2"/>
        <v xml:space="preserve">    "Unique identifier for the desired location from which the order should ship"**    shipFromInstructionLocation.locationIdentifier: String</v>
      </c>
      <c r="U9" s="98" t="e">
        <f>IF(#REF!="Primary Key",D9&amp;I9&amp;" PK "&amp;L9,IF(#REF!="Foreign Key",I9&amp;" FK &gt;- "&amp;#REF!&amp;"."&amp;#REF!&amp;"_id "&amp;L9,I9&amp;" "&amp;L9))</f>
        <v>#REF!</v>
      </c>
      <c r="V9" s="73" t="str">
        <f t="shared" si="3"/>
        <v>shipFromInstructionLocation.locationIdentifierOrders</v>
      </c>
      <c r="W9" s="73" t="str">
        <f t="shared" si="4"/>
        <v>[Order]</v>
      </c>
      <c r="X9" s="297"/>
    </row>
    <row r="10" spans="1:24" s="1" customFormat="1" x14ac:dyDescent="0.25">
      <c r="A10" s="285">
        <v>1</v>
      </c>
      <c r="B10" s="29" t="s">
        <v>16</v>
      </c>
      <c r="C10" s="30" t="s">
        <v>17</v>
      </c>
      <c r="D10" s="12" t="s">
        <v>16</v>
      </c>
      <c r="E10" s="12" t="s">
        <v>907</v>
      </c>
      <c r="F10" s="318" t="s">
        <v>897</v>
      </c>
      <c r="G10" s="145">
        <v>1</v>
      </c>
      <c r="H10" s="145">
        <v>9</v>
      </c>
      <c r="I10" s="86" t="s">
        <v>858</v>
      </c>
      <c r="J10" s="86" t="s">
        <v>58</v>
      </c>
      <c r="K10" s="239" t="s">
        <v>305</v>
      </c>
      <c r="L10" s="86" t="s">
        <v>22</v>
      </c>
      <c r="M10" s="215" t="str">
        <f t="shared" si="0"/>
        <v>Order.shipToLocation.locationIdentifier</v>
      </c>
      <c r="N10" s="145"/>
      <c r="O10" s="72" t="s">
        <v>60</v>
      </c>
      <c r="P10" s="62"/>
      <c r="R10" s="66" t="s">
        <v>46</v>
      </c>
      <c r="S10" s="98" t="str">
        <f t="shared" si="1"/>
        <v xml:space="preserve">    shipToLocation.locationIdentifier: String</v>
      </c>
      <c r="T10" s="72" t="str">
        <f t="shared" si="2"/>
        <v xml:space="preserve">    "Unique identifier for the origin location for the order line"**    shipToLocation.locationIdentifier: String</v>
      </c>
      <c r="U10" s="98" t="e">
        <f>IF(#REF!="Primary Key",D10&amp;I10&amp;" PK "&amp;L10,IF(#REF!="Foreign Key",I10&amp;" FK &gt;- "&amp;#REF!&amp;"."&amp;#REF!&amp;"_id "&amp;L10,I10&amp;" "&amp;L10))</f>
        <v>#REF!</v>
      </c>
      <c r="V10" s="73" t="str">
        <f t="shared" si="3"/>
        <v>shipToLocation.locationIdentifierOrders</v>
      </c>
      <c r="W10" s="73" t="str">
        <f t="shared" si="4"/>
        <v>[Order]</v>
      </c>
      <c r="X10" s="23"/>
    </row>
    <row r="11" spans="1:24" s="1" customFormat="1" x14ac:dyDescent="0.25">
      <c r="A11" s="285">
        <v>1</v>
      </c>
      <c r="B11" s="29" t="s">
        <v>16</v>
      </c>
      <c r="C11" s="30" t="s">
        <v>17</v>
      </c>
      <c r="D11" s="12" t="s">
        <v>16</v>
      </c>
      <c r="E11" s="12" t="s">
        <v>908</v>
      </c>
      <c r="F11" s="141" t="s">
        <v>547</v>
      </c>
      <c r="G11" s="207" t="s">
        <v>825</v>
      </c>
      <c r="H11" s="207">
        <v>10</v>
      </c>
      <c r="I11" s="66" t="s">
        <v>270</v>
      </c>
      <c r="J11" s="66" t="s">
        <v>581</v>
      </c>
      <c r="K11" s="79" t="s">
        <v>827</v>
      </c>
      <c r="L11" s="66" t="s">
        <v>45</v>
      </c>
      <c r="M11" s="215" t="str">
        <f t="shared" si="0"/>
        <v>Order.vendor</v>
      </c>
      <c r="N11" s="145"/>
      <c r="O11" s="72" t="s">
        <v>718</v>
      </c>
      <c r="P11" s="62"/>
      <c r="R11" s="66" t="s">
        <v>46</v>
      </c>
      <c r="S11" s="98" t="str">
        <f t="shared" si="1"/>
        <v xml:space="preserve">    vendor: Organization</v>
      </c>
      <c r="T11" s="72" t="str">
        <f t="shared" si="2"/>
        <v xml:space="preserve">    "Unique identifier for the organization which is supplying the order"**    vendor: Organization</v>
      </c>
      <c r="U11" s="98" t="e">
        <f>IF(#REF!="Primary Key",D11&amp;I11&amp;" PK "&amp;L11,IF(#REF!="Foreign Key",I11&amp;" FK &gt;- "&amp;#REF!&amp;"."&amp;#REF!&amp;"_id "&amp;L11,I11&amp;" "&amp;L11))</f>
        <v>#REF!</v>
      </c>
      <c r="V11" s="73" t="str">
        <f t="shared" si="3"/>
        <v>vendorOrders</v>
      </c>
      <c r="W11" s="73" t="str">
        <f t="shared" si="4"/>
        <v>[Order]</v>
      </c>
    </row>
    <row r="12" spans="1:24" s="1" customFormat="1" x14ac:dyDescent="0.25">
      <c r="A12" s="285">
        <v>1</v>
      </c>
      <c r="B12" s="29" t="s">
        <v>16</v>
      </c>
      <c r="C12" s="30" t="s">
        <v>17</v>
      </c>
      <c r="D12" s="12" t="s">
        <v>16</v>
      </c>
      <c r="E12" s="12" t="s">
        <v>909</v>
      </c>
      <c r="F12" s="141" t="s">
        <v>547</v>
      </c>
      <c r="G12" s="207" t="s">
        <v>825</v>
      </c>
      <c r="H12" s="207">
        <v>11</v>
      </c>
      <c r="I12" s="66" t="s">
        <v>48</v>
      </c>
      <c r="J12" s="66" t="s">
        <v>870</v>
      </c>
      <c r="K12" s="79" t="s">
        <v>827</v>
      </c>
      <c r="L12" s="66" t="s">
        <v>45</v>
      </c>
      <c r="M12" s="215" t="str">
        <f t="shared" si="0"/>
        <v>Order.buyer</v>
      </c>
      <c r="N12" s="145"/>
      <c r="O12" s="72" t="s">
        <v>49</v>
      </c>
      <c r="P12" s="62"/>
      <c r="R12" s="66" t="s">
        <v>46</v>
      </c>
      <c r="S12" s="98" t="str">
        <f t="shared" si="1"/>
        <v xml:space="preserve">    buyer: Organization</v>
      </c>
      <c r="T12" s="72" t="str">
        <f t="shared" si="2"/>
        <v xml:space="preserve">    "Unique identifier for the buying organization"**    buyer: Organization</v>
      </c>
      <c r="U12" s="98" t="e">
        <f>IF(#REF!="Primary Key",D12&amp;I12&amp;" PK "&amp;L12,IF(#REF!="Foreign Key",I12&amp;" FK &gt;- "&amp;#REF!&amp;"."&amp;#REF!&amp;"_id "&amp;L12,I12&amp;" "&amp;L12))</f>
        <v>#REF!</v>
      </c>
      <c r="V12" s="73" t="str">
        <f t="shared" si="3"/>
        <v>buyerOrders</v>
      </c>
      <c r="W12" s="73" t="str">
        <f t="shared" si="4"/>
        <v>[Order]</v>
      </c>
      <c r="X12" s="2"/>
    </row>
    <row r="13" spans="1:24" s="1" customFormat="1" x14ac:dyDescent="0.25">
      <c r="A13" s="285">
        <v>1</v>
      </c>
      <c r="B13" s="29" t="s">
        <v>16</v>
      </c>
      <c r="C13" s="30" t="s">
        <v>17</v>
      </c>
      <c r="D13" s="12" t="s">
        <v>16</v>
      </c>
      <c r="E13" s="12" t="s">
        <v>910</v>
      </c>
      <c r="F13" s="141" t="s">
        <v>547</v>
      </c>
      <c r="G13" s="207" t="s">
        <v>825</v>
      </c>
      <c r="H13" s="207">
        <v>12</v>
      </c>
      <c r="I13" s="66" t="s">
        <v>57</v>
      </c>
      <c r="J13" s="66" t="s">
        <v>862</v>
      </c>
      <c r="K13" s="79" t="s">
        <v>827</v>
      </c>
      <c r="L13" s="66" t="s">
        <v>59</v>
      </c>
      <c r="M13" s="215" t="str">
        <f t="shared" si="0"/>
        <v>Order.shipToLocation</v>
      </c>
      <c r="N13" s="145"/>
      <c r="O13" s="72" t="s">
        <v>60</v>
      </c>
      <c r="P13" s="62"/>
      <c r="R13" s="66" t="s">
        <v>46</v>
      </c>
      <c r="S13" s="98" t="str">
        <f t="shared" si="1"/>
        <v xml:space="preserve">    shipToLocation: Location</v>
      </c>
      <c r="T13" s="72" t="str">
        <f t="shared" si="2"/>
        <v xml:space="preserve">    "Unique identifier for the origin location for the order line"**    shipToLocation: Location</v>
      </c>
      <c r="U13" s="98" t="e">
        <f>IF(#REF!="Primary Key",D13&amp;I13&amp;" PK "&amp;L13,IF(#REF!="Foreign Key",I13&amp;" FK &gt;- "&amp;#REF!&amp;"."&amp;#REF!&amp;"_id "&amp;L13,I13&amp;" "&amp;L13))</f>
        <v>#REF!</v>
      </c>
      <c r="V13" s="73" t="str">
        <f t="shared" si="3"/>
        <v>shipToLocationOrders</v>
      </c>
      <c r="W13" s="73" t="str">
        <f t="shared" si="4"/>
        <v>[Order]</v>
      </c>
    </row>
    <row r="14" spans="1:24" s="1" customFormat="1" x14ac:dyDescent="0.25">
      <c r="A14" s="285">
        <v>1</v>
      </c>
      <c r="B14" s="29" t="s">
        <v>16</v>
      </c>
      <c r="C14" s="30" t="s">
        <v>17</v>
      </c>
      <c r="D14" s="12" t="s">
        <v>16</v>
      </c>
      <c r="E14" s="12" t="s">
        <v>911</v>
      </c>
      <c r="F14" s="141" t="s">
        <v>547</v>
      </c>
      <c r="G14" s="207" t="s">
        <v>825</v>
      </c>
      <c r="H14" s="207">
        <v>13</v>
      </c>
      <c r="I14" s="66" t="s">
        <v>269</v>
      </c>
      <c r="J14" s="66" t="s">
        <v>863</v>
      </c>
      <c r="K14" s="79" t="s">
        <v>827</v>
      </c>
      <c r="L14" s="66" t="s">
        <v>59</v>
      </c>
      <c r="M14" s="215" t="str">
        <f t="shared" si="0"/>
        <v>Order.shipFromInstructionLocation</v>
      </c>
      <c r="N14" s="145"/>
      <c r="O14" s="72" t="s">
        <v>719</v>
      </c>
      <c r="P14" s="62"/>
      <c r="R14" s="66" t="s">
        <v>46</v>
      </c>
      <c r="S14" s="98" t="str">
        <f t="shared" si="1"/>
        <v xml:space="preserve">    shipFromInstructionLocation: Location</v>
      </c>
      <c r="T14" s="72" t="str">
        <f t="shared" si="2"/>
        <v xml:space="preserve">    "Unique identifier for the desired location from which the order should ship"**    shipFromInstructionLocation: Location</v>
      </c>
      <c r="U14" s="98" t="e">
        <f>IF(#REF!="Primary Key",D14&amp;I14&amp;" PK "&amp;L14,IF(#REF!="Foreign Key",I14&amp;" FK &gt;- "&amp;#REF!&amp;"."&amp;#REF!&amp;"_id "&amp;L14,I14&amp;" "&amp;L14))</f>
        <v>#REF!</v>
      </c>
      <c r="V14" s="73" t="str">
        <f t="shared" si="3"/>
        <v>shipFromInstructionLocationOrders</v>
      </c>
      <c r="W14" s="73" t="str">
        <f t="shared" si="4"/>
        <v>[Order]</v>
      </c>
      <c r="X14" s="302"/>
    </row>
    <row r="15" spans="1:24" s="1" customFormat="1" x14ac:dyDescent="0.25">
      <c r="A15" s="285">
        <v>1</v>
      </c>
      <c r="B15" s="29" t="s">
        <v>16</v>
      </c>
      <c r="C15" s="30" t="s">
        <v>17</v>
      </c>
      <c r="D15" s="12" t="s">
        <v>16</v>
      </c>
      <c r="E15" s="12" t="s">
        <v>912</v>
      </c>
      <c r="F15" s="141" t="s">
        <v>547</v>
      </c>
      <c r="G15" s="207" t="s">
        <v>825</v>
      </c>
      <c r="H15" s="207">
        <v>14</v>
      </c>
      <c r="I15" s="70" t="s">
        <v>61</v>
      </c>
      <c r="J15" s="70" t="s">
        <v>62</v>
      </c>
      <c r="K15" s="259" t="s">
        <v>827</v>
      </c>
      <c r="L15" s="70" t="s">
        <v>63</v>
      </c>
      <c r="M15" s="215" t="str">
        <f t="shared" si="0"/>
        <v>Order.orderLines</v>
      </c>
      <c r="N15" s="145"/>
      <c r="O15" s="72" t="s">
        <v>64</v>
      </c>
      <c r="P15" s="72" t="s">
        <v>65</v>
      </c>
      <c r="R15" s="70" t="s">
        <v>21</v>
      </c>
      <c r="S15" s="98" t="str">
        <f t="shared" si="1"/>
        <v xml:space="preserve">    orderLines: OrderLinesCursor</v>
      </c>
      <c r="T15" s="72" t="str">
        <f t="shared" si="2"/>
        <v xml:space="preserve">    "Order lines associated with the order"**    orderLines: OrderLinesCursor</v>
      </c>
      <c r="U15" s="98" t="e">
        <f>IF(#REF!="Primary Key",D15&amp;I15&amp;" PK "&amp;L15,IF(#REF!="Foreign Key",I15&amp;" FK &gt;- "&amp;#REF!&amp;"."&amp;#REF!&amp;"_id "&amp;L15,I15&amp;" "&amp;L15))</f>
        <v>#REF!</v>
      </c>
      <c r="V15" s="71"/>
      <c r="W15" s="71"/>
      <c r="X15" s="297"/>
    </row>
    <row r="16" spans="1:24" s="1" customFormat="1" x14ac:dyDescent="0.25">
      <c r="A16" s="285">
        <v>1</v>
      </c>
      <c r="B16" s="29" t="s">
        <v>16</v>
      </c>
      <c r="C16" s="30" t="s">
        <v>17</v>
      </c>
      <c r="D16" s="12" t="s">
        <v>16</v>
      </c>
      <c r="E16" s="12" t="s">
        <v>913</v>
      </c>
      <c r="F16" s="141" t="s">
        <v>547</v>
      </c>
      <c r="G16" s="207" t="s">
        <v>825</v>
      </c>
      <c r="H16" s="207">
        <v>15</v>
      </c>
      <c r="I16" s="70" t="s">
        <v>66</v>
      </c>
      <c r="J16" s="70" t="s">
        <v>67</v>
      </c>
      <c r="K16" s="259" t="s">
        <v>827</v>
      </c>
      <c r="L16" s="70" t="s">
        <v>68</v>
      </c>
      <c r="M16" s="215" t="str">
        <f t="shared" si="0"/>
        <v>Order.shipments</v>
      </c>
      <c r="N16" s="145"/>
      <c r="O16" s="72" t="s">
        <v>69</v>
      </c>
      <c r="P16" s="72" t="s">
        <v>65</v>
      </c>
      <c r="R16" s="86" t="s">
        <v>21</v>
      </c>
      <c r="S16" s="98" t="str">
        <f t="shared" si="1"/>
        <v xml:space="preserve">    shipments: ShipmentsCursor</v>
      </c>
      <c r="T16" s="72" t="str">
        <f t="shared" si="2"/>
        <v xml:space="preserve">    "Shipments associated with the order"**    shipments: ShipmentsCursor</v>
      </c>
      <c r="U16" s="98" t="e">
        <f>IF(#REF!="Primary Key",D16&amp;I16&amp;" PK "&amp;L16,IF(#REF!="Foreign Key",I16&amp;" FK &gt;- "&amp;#REF!&amp;"."&amp;#REF!&amp;"_id "&amp;L16,I16&amp;" "&amp;L16))</f>
        <v>#REF!</v>
      </c>
      <c r="V16" s="71"/>
      <c r="W16" s="71"/>
      <c r="X16" s="297"/>
    </row>
    <row r="17" spans="1:24" s="1" customFormat="1" x14ac:dyDescent="0.25">
      <c r="A17" s="285">
        <v>1</v>
      </c>
      <c r="B17" s="29" t="s">
        <v>16</v>
      </c>
      <c r="C17" s="30" t="s">
        <v>17</v>
      </c>
      <c r="D17" s="12" t="s">
        <v>16</v>
      </c>
      <c r="E17" s="12" t="s">
        <v>914</v>
      </c>
      <c r="F17" s="162" t="s">
        <v>384</v>
      </c>
      <c r="G17" s="145">
        <v>2</v>
      </c>
      <c r="H17" s="145">
        <v>16</v>
      </c>
      <c r="I17" s="10" t="s">
        <v>120</v>
      </c>
      <c r="J17" s="10" t="s">
        <v>121</v>
      </c>
      <c r="K17" s="16" t="s">
        <v>816</v>
      </c>
      <c r="L17" s="12" t="s">
        <v>22</v>
      </c>
      <c r="M17" s="215" t="str">
        <f t="shared" si="0"/>
        <v>Order.orderStatus</v>
      </c>
      <c r="N17" s="145"/>
      <c r="O17" s="62" t="s">
        <v>122</v>
      </c>
      <c r="P17" s="62" t="s">
        <v>123</v>
      </c>
      <c r="R17" s="10" t="s">
        <v>46</v>
      </c>
      <c r="S17" s="98" t="str">
        <f t="shared" si="1"/>
        <v xml:space="preserve">    orderStatus: String</v>
      </c>
      <c r="T17" s="72" t="str">
        <f t="shared" si="2"/>
        <v xml:space="preserve">    "The overall status of the order, considering shipment, invoice, and payment"**    orderStatus: String</v>
      </c>
      <c r="U17" s="98" t="e">
        <f>IF(#REF!="Primary Key",D17&amp;I17&amp;" PK "&amp;L17,IF(#REF!="Foreign Key",I17&amp;" FK &gt;- "&amp;#REF!&amp;"."&amp;#REF!&amp;"_id "&amp;L17,I17&amp;" "&amp;L17))</f>
        <v>#REF!</v>
      </c>
      <c r="V17" s="12"/>
      <c r="W17" s="12"/>
    </row>
    <row r="18" spans="1:24" s="1" customFormat="1" x14ac:dyDescent="0.25">
      <c r="A18" s="285">
        <v>1</v>
      </c>
      <c r="B18" s="29" t="s">
        <v>16</v>
      </c>
      <c r="C18" s="30" t="s">
        <v>17</v>
      </c>
      <c r="D18" s="12" t="s">
        <v>16</v>
      </c>
      <c r="E18" s="12" t="s">
        <v>915</v>
      </c>
      <c r="F18" s="162" t="s">
        <v>384</v>
      </c>
      <c r="G18" s="280" t="s">
        <v>822</v>
      </c>
      <c r="H18" s="280">
        <v>17</v>
      </c>
      <c r="I18" s="10" t="s">
        <v>804</v>
      </c>
      <c r="J18" s="10" t="s">
        <v>805</v>
      </c>
      <c r="K18" s="16" t="s">
        <v>807</v>
      </c>
      <c r="L18" s="12" t="s">
        <v>22</v>
      </c>
      <c r="M18" s="215" t="str">
        <f t="shared" si="0"/>
        <v>Order.shipmentStatusByDate</v>
      </c>
      <c r="N18" s="145" t="s">
        <v>250</v>
      </c>
      <c r="O18" s="62" t="s">
        <v>129</v>
      </c>
      <c r="P18" s="62" t="s">
        <v>130</v>
      </c>
      <c r="R18" s="10" t="s">
        <v>46</v>
      </c>
      <c r="S18" s="98" t="str">
        <f t="shared" si="1"/>
        <v xml:space="preserve">    shipmentStatusByDate: String</v>
      </c>
      <c r="T18" s="72" t="str">
        <f t="shared" si="2"/>
        <v xml:space="preserve">    "Indicates if some or all of the order lines were included in a shipment"**    shipmentStatusByDate: String</v>
      </c>
      <c r="U18" s="98" t="e">
        <f>IF(#REF!="Primary Key",D18&amp;I18&amp;" PK "&amp;L18,IF(#REF!="Foreign Key",I18&amp;" FK &gt;- "&amp;#REF!&amp;"."&amp;#REF!&amp;"_id "&amp;L18,I18&amp;" "&amp;L18))</f>
        <v>#REF!</v>
      </c>
      <c r="V18" s="12"/>
      <c r="W18" s="12"/>
    </row>
    <row r="19" spans="1:24" s="1" customFormat="1" x14ac:dyDescent="0.25">
      <c r="A19" s="285">
        <v>1</v>
      </c>
      <c r="B19" s="29" t="s">
        <v>16</v>
      </c>
      <c r="C19" s="30" t="s">
        <v>17</v>
      </c>
      <c r="D19" s="12" t="s">
        <v>16</v>
      </c>
      <c r="E19" s="12" t="s">
        <v>916</v>
      </c>
      <c r="F19" s="162" t="s">
        <v>384</v>
      </c>
      <c r="G19" s="280" t="s">
        <v>822</v>
      </c>
      <c r="H19" s="280">
        <v>18</v>
      </c>
      <c r="I19" s="10" t="s">
        <v>809</v>
      </c>
      <c r="J19" s="10" t="s">
        <v>806</v>
      </c>
      <c r="K19" s="16" t="s">
        <v>808</v>
      </c>
      <c r="L19" s="12" t="s">
        <v>22</v>
      </c>
      <c r="M19" s="215" t="str">
        <f t="shared" si="0"/>
        <v>Order.deliveryStatusByDate</v>
      </c>
      <c r="N19" s="145" t="s">
        <v>250</v>
      </c>
      <c r="O19" s="62" t="s">
        <v>133</v>
      </c>
      <c r="P19" s="62" t="s">
        <v>134</v>
      </c>
      <c r="R19" s="10" t="s">
        <v>46</v>
      </c>
      <c r="S19" s="98" t="str">
        <f t="shared" si="1"/>
        <v xml:space="preserve">    deliveryStatusByDate: String</v>
      </c>
      <c r="T19" s="72" t="str">
        <f t="shared" si="2"/>
        <v xml:space="preserve">    "Indicates if some or all of the order lines have been delivered to final destination"**    deliveryStatusByDate: String</v>
      </c>
      <c r="U19" s="98" t="e">
        <f>IF(#REF!="Primary Key",D19&amp;I19&amp;" PK "&amp;L19,IF(#REF!="Foreign Key",I19&amp;" FK &gt;- "&amp;#REF!&amp;"."&amp;#REF!&amp;"_id "&amp;L19,I19&amp;" "&amp;L19))</f>
        <v>#REF!</v>
      </c>
      <c r="V19" s="12"/>
      <c r="W19" s="12"/>
    </row>
    <row r="20" spans="1:24" s="1" customFormat="1" x14ac:dyDescent="0.25">
      <c r="A20" s="285">
        <v>1</v>
      </c>
      <c r="B20" s="29" t="s">
        <v>16</v>
      </c>
      <c r="C20" s="30" t="s">
        <v>17</v>
      </c>
      <c r="D20" s="12" t="s">
        <v>16</v>
      </c>
      <c r="E20" s="12" t="s">
        <v>917</v>
      </c>
      <c r="F20" s="161" t="s">
        <v>819</v>
      </c>
      <c r="G20" s="145">
        <v>2</v>
      </c>
      <c r="H20" s="145">
        <v>19</v>
      </c>
      <c r="I20" s="10" t="s">
        <v>83</v>
      </c>
      <c r="J20" s="10" t="s">
        <v>84</v>
      </c>
      <c r="K20" s="18" t="s">
        <v>85</v>
      </c>
      <c r="L20" s="12" t="s">
        <v>22</v>
      </c>
      <c r="M20" s="215" t="str">
        <f t="shared" si="0"/>
        <v>Order.createdDate</v>
      </c>
      <c r="N20" s="145"/>
      <c r="O20" s="62" t="s">
        <v>86</v>
      </c>
      <c r="P20" s="62" t="s">
        <v>87</v>
      </c>
      <c r="R20" s="10" t="s">
        <v>80</v>
      </c>
      <c r="S20" s="98" t="str">
        <f t="shared" si="1"/>
        <v xml:space="preserve">    createdDate: String</v>
      </c>
      <c r="T20" s="72" t="str">
        <f t="shared" si="2"/>
        <v xml:space="preserve">    "Date-time that the order was created in the source system"**    createdDate: String</v>
      </c>
      <c r="U20" s="98" t="e">
        <f>IF(#REF!="Primary Key",D20&amp;I20&amp;" PK "&amp;L20,IF(#REF!="Foreign Key",I20&amp;" FK &gt;- "&amp;#REF!&amp;"."&amp;#REF!&amp;"_id "&amp;L20,I20&amp;" "&amp;L20))</f>
        <v>#REF!</v>
      </c>
      <c r="V20" s="12"/>
      <c r="W20" s="12"/>
      <c r="X20" s="297"/>
    </row>
    <row r="21" spans="1:24" s="1" customFormat="1" x14ac:dyDescent="0.25">
      <c r="A21" s="285">
        <v>1</v>
      </c>
      <c r="B21" s="29" t="s">
        <v>16</v>
      </c>
      <c r="C21" s="30" t="s">
        <v>17</v>
      </c>
      <c r="D21" s="12" t="s">
        <v>16</v>
      </c>
      <c r="E21" s="12" t="s">
        <v>918</v>
      </c>
      <c r="F21" s="161" t="s">
        <v>819</v>
      </c>
      <c r="G21" s="145">
        <v>1</v>
      </c>
      <c r="H21" s="145">
        <v>20</v>
      </c>
      <c r="I21" s="10" t="s">
        <v>91</v>
      </c>
      <c r="J21" s="10" t="s">
        <v>92</v>
      </c>
      <c r="K21" s="45" t="s">
        <v>85</v>
      </c>
      <c r="L21" s="12" t="s">
        <v>22</v>
      </c>
      <c r="M21" s="215" t="str">
        <f t="shared" si="0"/>
        <v>Order.requestedShipDate</v>
      </c>
      <c r="N21" s="145"/>
      <c r="O21" s="62" t="s">
        <v>93</v>
      </c>
      <c r="P21" s="62" t="s">
        <v>87</v>
      </c>
      <c r="R21" s="10" t="s">
        <v>80</v>
      </c>
      <c r="S21" s="98" t="str">
        <f t="shared" si="1"/>
        <v xml:space="preserve">    requestedShipDate: String</v>
      </c>
      <c r="T21" s="72" t="str">
        <f t="shared" si="2"/>
        <v xml:space="preserve">    "Date-time that the buyer has requested the order be shipped"**    requestedShipDate: String</v>
      </c>
      <c r="U21" s="98" t="e">
        <f>IF(#REF!="Primary Key",D21&amp;I21&amp;" PK "&amp;L21,IF(#REF!="Foreign Key",I21&amp;" FK &gt;- "&amp;#REF!&amp;"."&amp;#REF!&amp;"_id "&amp;L21,I21&amp;" "&amp;L21))</f>
        <v>#REF!</v>
      </c>
      <c r="V21" s="12"/>
      <c r="W21" s="12"/>
      <c r="X21" s="297"/>
    </row>
    <row r="22" spans="1:24" s="1" customFormat="1" x14ac:dyDescent="0.25">
      <c r="A22" s="285">
        <v>1</v>
      </c>
      <c r="B22" s="29" t="s">
        <v>16</v>
      </c>
      <c r="C22" s="30" t="s">
        <v>17</v>
      </c>
      <c r="D22" s="12" t="s">
        <v>16</v>
      </c>
      <c r="E22" s="12" t="s">
        <v>919</v>
      </c>
      <c r="F22" s="161" t="s">
        <v>819</v>
      </c>
      <c r="G22" s="145">
        <v>1</v>
      </c>
      <c r="H22" s="145">
        <v>21</v>
      </c>
      <c r="I22" s="10" t="s">
        <v>94</v>
      </c>
      <c r="J22" s="10" t="s">
        <v>95</v>
      </c>
      <c r="K22" s="18" t="s">
        <v>85</v>
      </c>
      <c r="L22" s="12" t="s">
        <v>22</v>
      </c>
      <c r="M22" s="215" t="str">
        <f t="shared" si="0"/>
        <v>Order.requestedDeliveryDate</v>
      </c>
      <c r="N22" s="145"/>
      <c r="O22" s="62" t="s">
        <v>96</v>
      </c>
      <c r="P22" s="62" t="s">
        <v>87</v>
      </c>
      <c r="R22" s="10" t="s">
        <v>80</v>
      </c>
      <c r="S22" s="98" t="str">
        <f t="shared" si="1"/>
        <v xml:space="preserve">    requestedDeliveryDate: String</v>
      </c>
      <c r="T22" s="72" t="str">
        <f t="shared" si="2"/>
        <v xml:space="preserve">    "Date-time that the buyer has requested the order be delivered"**    requestedDeliveryDate: String</v>
      </c>
      <c r="U22" s="98" t="e">
        <f>IF(#REF!="Primary Key",D22&amp;I22&amp;" PK "&amp;L22,IF(#REF!="Foreign Key",I22&amp;" FK &gt;- "&amp;#REF!&amp;"."&amp;#REF!&amp;"_id "&amp;L22,I22&amp;" "&amp;L22))</f>
        <v>#REF!</v>
      </c>
      <c r="V22" s="12"/>
      <c r="W22" s="12"/>
    </row>
    <row r="23" spans="1:24" s="1" customFormat="1" x14ac:dyDescent="0.25">
      <c r="A23" s="285">
        <v>1</v>
      </c>
      <c r="B23" s="29" t="s">
        <v>16</v>
      </c>
      <c r="C23" s="30" t="s">
        <v>17</v>
      </c>
      <c r="D23" s="12" t="s">
        <v>16</v>
      </c>
      <c r="E23" s="12" t="s">
        <v>920</v>
      </c>
      <c r="F23" s="161" t="s">
        <v>819</v>
      </c>
      <c r="G23" s="145">
        <v>1</v>
      </c>
      <c r="H23" s="145">
        <v>22</v>
      </c>
      <c r="I23" s="10" t="s">
        <v>97</v>
      </c>
      <c r="J23" s="10" t="s">
        <v>98</v>
      </c>
      <c r="K23" s="24" t="s">
        <v>85</v>
      </c>
      <c r="L23" s="12" t="s">
        <v>22</v>
      </c>
      <c r="M23" s="215" t="str">
        <f t="shared" si="0"/>
        <v>Order.plannedShipDate</v>
      </c>
      <c r="N23" s="145"/>
      <c r="O23" s="62" t="s">
        <v>99</v>
      </c>
      <c r="P23" s="62" t="s">
        <v>87</v>
      </c>
      <c r="R23" s="10" t="s">
        <v>80</v>
      </c>
      <c r="S23" s="98" t="str">
        <f t="shared" si="1"/>
        <v xml:space="preserve">    plannedShipDate: String</v>
      </c>
      <c r="T23" s="72" t="str">
        <f t="shared" si="2"/>
        <v xml:space="preserve">    "Date-time that fulfillment expects to ship the order"**    plannedShipDate: String</v>
      </c>
      <c r="U23" s="98" t="e">
        <f>IF(#REF!="Primary Key",D23&amp;I23&amp;" PK "&amp;L23,IF(#REF!="Foreign Key",I23&amp;" FK &gt;- "&amp;#REF!&amp;"."&amp;#REF!&amp;"_id "&amp;L23,I23&amp;" "&amp;L23))</f>
        <v>#REF!</v>
      </c>
      <c r="V23" s="12"/>
      <c r="W23" s="12"/>
    </row>
    <row r="24" spans="1:24" s="1" customFormat="1" x14ac:dyDescent="0.25">
      <c r="A24" s="285">
        <v>1</v>
      </c>
      <c r="B24" s="29" t="s">
        <v>16</v>
      </c>
      <c r="C24" s="30" t="s">
        <v>17</v>
      </c>
      <c r="D24" s="12" t="s">
        <v>16</v>
      </c>
      <c r="E24" s="12" t="s">
        <v>921</v>
      </c>
      <c r="F24" s="161" t="s">
        <v>819</v>
      </c>
      <c r="G24" s="145">
        <v>1</v>
      </c>
      <c r="H24" s="145">
        <v>23</v>
      </c>
      <c r="I24" s="10" t="s">
        <v>100</v>
      </c>
      <c r="J24" s="10" t="s">
        <v>101</v>
      </c>
      <c r="K24" s="24" t="s">
        <v>85</v>
      </c>
      <c r="L24" s="12" t="s">
        <v>22</v>
      </c>
      <c r="M24" s="215" t="str">
        <f t="shared" si="0"/>
        <v>Order.plannedDeliveryDate</v>
      </c>
      <c r="N24" s="145"/>
      <c r="O24" s="62" t="s">
        <v>102</v>
      </c>
      <c r="P24" s="62" t="s">
        <v>87</v>
      </c>
      <c r="R24" s="10" t="s">
        <v>80</v>
      </c>
      <c r="S24" s="98" t="str">
        <f t="shared" si="1"/>
        <v xml:space="preserve">    plannedDeliveryDate: String</v>
      </c>
      <c r="T24" s="72" t="str">
        <f t="shared" si="2"/>
        <v xml:space="preserve">    "Date-time that the order is planned to be delivered"**    plannedDeliveryDate: String</v>
      </c>
      <c r="U24" s="98" t="e">
        <f>IF(#REF!="Primary Key",D24&amp;I24&amp;" PK "&amp;L24,IF(#REF!="Foreign Key",I24&amp;" FK &gt;- "&amp;#REF!&amp;"."&amp;#REF!&amp;"_id "&amp;L24,I24&amp;" "&amp;L24))</f>
        <v>#REF!</v>
      </c>
      <c r="V24" s="12"/>
      <c r="W24" s="12"/>
      <c r="X24" s="297"/>
    </row>
    <row r="25" spans="1:24" s="1" customFormat="1" x14ac:dyDescent="0.25">
      <c r="A25" s="285">
        <v>1</v>
      </c>
      <c r="B25" s="29" t="s">
        <v>16</v>
      </c>
      <c r="C25" s="30" t="s">
        <v>17</v>
      </c>
      <c r="D25" s="12" t="s">
        <v>16</v>
      </c>
      <c r="E25" s="12" t="s">
        <v>922</v>
      </c>
      <c r="F25" s="161" t="s">
        <v>819</v>
      </c>
      <c r="G25" s="145">
        <v>3</v>
      </c>
      <c r="H25" s="145">
        <v>24</v>
      </c>
      <c r="I25" s="10" t="s">
        <v>88</v>
      </c>
      <c r="J25" s="10" t="s">
        <v>89</v>
      </c>
      <c r="K25" s="24" t="s">
        <v>85</v>
      </c>
      <c r="L25" s="12" t="s">
        <v>22</v>
      </c>
      <c r="M25" s="215" t="str">
        <f t="shared" si="0"/>
        <v>Order.lastModifiedDate</v>
      </c>
      <c r="N25" s="145"/>
      <c r="O25" s="62" t="s">
        <v>90</v>
      </c>
      <c r="P25" s="62" t="s">
        <v>87</v>
      </c>
      <c r="Q25" s="2"/>
      <c r="R25" s="10" t="s">
        <v>80</v>
      </c>
      <c r="S25" s="98" t="str">
        <f t="shared" si="1"/>
        <v xml:space="preserve">    lastModifiedDate: String</v>
      </c>
      <c r="T25" s="72" t="str">
        <f t="shared" si="2"/>
        <v xml:space="preserve">    "Date-time the order was last modified in source system"**    lastModifiedDate: String</v>
      </c>
      <c r="U25" s="98" t="e">
        <f>IF(#REF!="Primary Key",D25&amp;I25&amp;" PK "&amp;L25,IF(#REF!="Foreign Key",I25&amp;" FK &gt;- "&amp;#REF!&amp;"."&amp;#REF!&amp;"_id "&amp;L25,I25&amp;" "&amp;L25))</f>
        <v>#REF!</v>
      </c>
      <c r="V25" s="12"/>
      <c r="W25" s="12"/>
      <c r="X25" s="2"/>
    </row>
    <row r="26" spans="1:24" s="1" customFormat="1" x14ac:dyDescent="0.25">
      <c r="A26" s="285">
        <v>1</v>
      </c>
      <c r="B26" s="29" t="s">
        <v>16</v>
      </c>
      <c r="C26" s="30" t="s">
        <v>17</v>
      </c>
      <c r="D26" s="12" t="s">
        <v>16</v>
      </c>
      <c r="E26" s="12" t="s">
        <v>923</v>
      </c>
      <c r="F26" s="160" t="s">
        <v>820</v>
      </c>
      <c r="G26" s="145">
        <v>1</v>
      </c>
      <c r="H26" s="145">
        <v>25</v>
      </c>
      <c r="I26" s="20" t="s">
        <v>103</v>
      </c>
      <c r="J26" s="20" t="s">
        <v>104</v>
      </c>
      <c r="K26" s="53">
        <v>5</v>
      </c>
      <c r="L26" s="12" t="s">
        <v>105</v>
      </c>
      <c r="M26" s="215" t="str">
        <f t="shared" si="0"/>
        <v>Order.quantity</v>
      </c>
      <c r="N26" s="145"/>
      <c r="O26" s="72" t="s">
        <v>106</v>
      </c>
      <c r="P26" s="62"/>
      <c r="R26" s="10" t="s">
        <v>80</v>
      </c>
      <c r="S26" s="98" t="str">
        <f t="shared" si="1"/>
        <v xml:space="preserve">    quantity: Float</v>
      </c>
      <c r="T26" s="72" t="str">
        <f t="shared" si="2"/>
        <v xml:space="preserve">    "Quantity of products or materials in the order"**    quantity: Float</v>
      </c>
      <c r="U26" s="98" t="e">
        <f>IF(#REF!="Primary Key",D26&amp;I26&amp;" PK "&amp;L26,IF(#REF!="Foreign Key",I26&amp;" FK &gt;- "&amp;#REF!&amp;"."&amp;#REF!&amp;"_id "&amp;L26,I26&amp;" "&amp;L26))</f>
        <v>#REF!</v>
      </c>
      <c r="V26" s="12"/>
      <c r="W26" s="12"/>
      <c r="X26" s="23"/>
    </row>
    <row r="27" spans="1:24" s="2" customFormat="1" x14ac:dyDescent="0.25">
      <c r="A27" s="285">
        <v>1</v>
      </c>
      <c r="B27" s="29" t="s">
        <v>16</v>
      </c>
      <c r="C27" s="30" t="s">
        <v>17</v>
      </c>
      <c r="D27" s="12" t="s">
        <v>16</v>
      </c>
      <c r="E27" s="12" t="s">
        <v>924</v>
      </c>
      <c r="F27" s="160" t="s">
        <v>820</v>
      </c>
      <c r="G27" s="145">
        <v>1</v>
      </c>
      <c r="H27" s="145">
        <v>26</v>
      </c>
      <c r="I27" s="10" t="s">
        <v>107</v>
      </c>
      <c r="J27" s="10" t="s">
        <v>108</v>
      </c>
      <c r="K27" s="15" t="s">
        <v>625</v>
      </c>
      <c r="L27" s="12" t="s">
        <v>22</v>
      </c>
      <c r="M27" s="215" t="str">
        <f t="shared" si="0"/>
        <v>Order.quantityUnits</v>
      </c>
      <c r="N27" s="145"/>
      <c r="O27" s="62" t="s">
        <v>109</v>
      </c>
      <c r="P27" s="62" t="s">
        <v>110</v>
      </c>
      <c r="Q27" s="1"/>
      <c r="R27" s="10" t="s">
        <v>21</v>
      </c>
      <c r="S27" s="98" t="str">
        <f t="shared" si="1"/>
        <v xml:space="preserve">    quantityUnits: String</v>
      </c>
      <c r="T27" s="72" t="str">
        <f t="shared" si="2"/>
        <v xml:space="preserve">    "Units of measure from the source system"**    quantityUnits: String</v>
      </c>
      <c r="U27" s="98" t="e">
        <f>IF(#REF!="Primary Key",D27&amp;I27&amp;" PK "&amp;L27,IF(#REF!="Foreign Key",I27&amp;" FK &gt;- "&amp;#REF!&amp;"."&amp;#REF!&amp;"_id "&amp;L27,I27&amp;" "&amp;L27))</f>
        <v>#REF!</v>
      </c>
      <c r="V27" s="12"/>
      <c r="W27" s="12"/>
      <c r="X27" s="1"/>
    </row>
    <row r="28" spans="1:24" s="1" customFormat="1" x14ac:dyDescent="0.25">
      <c r="A28" s="285">
        <v>1</v>
      </c>
      <c r="B28" s="29" t="s">
        <v>16</v>
      </c>
      <c r="C28" s="30" t="s">
        <v>17</v>
      </c>
      <c r="D28" s="12" t="s">
        <v>16</v>
      </c>
      <c r="E28" s="12" t="s">
        <v>925</v>
      </c>
      <c r="F28" s="160" t="s">
        <v>820</v>
      </c>
      <c r="G28" s="145">
        <v>1</v>
      </c>
      <c r="H28" s="145">
        <v>27</v>
      </c>
      <c r="I28" s="10" t="s">
        <v>715</v>
      </c>
      <c r="J28" s="10" t="s">
        <v>112</v>
      </c>
      <c r="K28" s="19">
        <v>10850</v>
      </c>
      <c r="L28" s="12" t="s">
        <v>105</v>
      </c>
      <c r="M28" s="215" t="str">
        <f t="shared" si="0"/>
        <v>Order.totalValue</v>
      </c>
      <c r="N28" s="145"/>
      <c r="O28" s="72" t="s">
        <v>113</v>
      </c>
      <c r="P28" s="62"/>
      <c r="R28" s="10" t="s">
        <v>80</v>
      </c>
      <c r="S28" s="98" t="str">
        <f t="shared" si="1"/>
        <v xml:space="preserve">    totalValue: Float</v>
      </c>
      <c r="T28" s="72" t="str">
        <f t="shared" si="2"/>
        <v xml:space="preserve">    "Total value of products or materials in the order"**    totalValue: Float</v>
      </c>
      <c r="U28" s="98" t="e">
        <f>IF(#REF!="Primary Key",D28&amp;I28&amp;" PK "&amp;L28,IF(#REF!="Foreign Key",I28&amp;" FK &gt;- "&amp;#REF!&amp;"."&amp;#REF!&amp;"_id "&amp;L28,I28&amp;" "&amp;L28))</f>
        <v>#REF!</v>
      </c>
      <c r="V28" s="12"/>
      <c r="W28" s="12"/>
    </row>
    <row r="29" spans="1:24" s="1" customFormat="1" x14ac:dyDescent="0.25">
      <c r="A29" s="285">
        <v>1</v>
      </c>
      <c r="B29" s="29" t="s">
        <v>16</v>
      </c>
      <c r="C29" s="30" t="s">
        <v>17</v>
      </c>
      <c r="D29" s="12" t="s">
        <v>16</v>
      </c>
      <c r="E29" s="12" t="s">
        <v>926</v>
      </c>
      <c r="F29" s="160" t="s">
        <v>820</v>
      </c>
      <c r="G29" s="145">
        <v>1</v>
      </c>
      <c r="H29" s="145">
        <v>28</v>
      </c>
      <c r="I29" s="10" t="s">
        <v>119</v>
      </c>
      <c r="J29" s="10" t="s">
        <v>115</v>
      </c>
      <c r="K29" s="17" t="s">
        <v>116</v>
      </c>
      <c r="L29" s="12" t="s">
        <v>22</v>
      </c>
      <c r="M29" s="215" t="str">
        <f t="shared" si="0"/>
        <v>Order.orderValueCurrency</v>
      </c>
      <c r="N29" s="145"/>
      <c r="O29" s="62" t="s">
        <v>117</v>
      </c>
      <c r="P29" s="62" t="s">
        <v>118</v>
      </c>
      <c r="R29" s="10" t="s">
        <v>21</v>
      </c>
      <c r="S29" s="98" t="str">
        <f t="shared" si="1"/>
        <v xml:space="preserve">    orderValueCurrency: String</v>
      </c>
      <c r="T29" s="72" t="str">
        <f t="shared" si="2"/>
        <v xml:space="preserve">    "Currency designation in ISO 4217 format"**    orderValueCurrency: String</v>
      </c>
      <c r="U29" s="98" t="e">
        <f>IF(#REF!="Primary Key",D29&amp;I29&amp;" PK "&amp;L29,IF(#REF!="Foreign Key",I29&amp;" FK &gt;- "&amp;#REF!&amp;"."&amp;#REF!&amp;"_id "&amp;L29,I29&amp;" "&amp;L29))</f>
        <v>#REF!</v>
      </c>
      <c r="V29" s="12"/>
      <c r="W29" s="12"/>
    </row>
    <row r="30" spans="1:24" s="1" customFormat="1" x14ac:dyDescent="0.25">
      <c r="A30" s="285">
        <v>1</v>
      </c>
      <c r="B30" s="29" t="s">
        <v>16</v>
      </c>
      <c r="C30" s="30" t="s">
        <v>17</v>
      </c>
      <c r="D30" s="12" t="s">
        <v>16</v>
      </c>
      <c r="E30" s="12" t="s">
        <v>927</v>
      </c>
      <c r="F30" s="160" t="s">
        <v>820</v>
      </c>
      <c r="G30" s="145">
        <v>2</v>
      </c>
      <c r="H30" s="145">
        <v>29</v>
      </c>
      <c r="I30" s="127" t="s">
        <v>78</v>
      </c>
      <c r="J30" s="127" t="s">
        <v>79</v>
      </c>
      <c r="K30" s="127">
        <v>5</v>
      </c>
      <c r="L30" s="12" t="s">
        <v>81</v>
      </c>
      <c r="M30" s="216" t="str">
        <f t="shared" si="0"/>
        <v>Order.lineCount</v>
      </c>
      <c r="N30" s="146"/>
      <c r="O30" s="26" t="s">
        <v>82</v>
      </c>
      <c r="P30" s="26"/>
      <c r="Q30" s="297"/>
      <c r="R30" s="10" t="s">
        <v>80</v>
      </c>
      <c r="S30" s="98" t="str">
        <f t="shared" si="1"/>
        <v xml:space="preserve">    lineCount: Int</v>
      </c>
      <c r="T30" s="72" t="str">
        <f t="shared" si="2"/>
        <v xml:space="preserve">    "Count of order lines associated with the order"**    lineCount: Int</v>
      </c>
      <c r="U30" s="98" t="e">
        <f>IF(#REF!="Primary Key",D30&amp;I30&amp;" PK "&amp;L30,IF(#REF!="Foreign Key",I30&amp;" FK &gt;- "&amp;#REF!&amp;"."&amp;#REF!&amp;"_id "&amp;L30,I30&amp;" "&amp;L30))</f>
        <v>#REF!</v>
      </c>
      <c r="V30" s="12"/>
      <c r="W30" s="12"/>
      <c r="X30" s="301"/>
    </row>
    <row r="31" spans="1:24" s="1" customFormat="1" x14ac:dyDescent="0.25">
      <c r="A31" s="285">
        <v>1</v>
      </c>
      <c r="B31" s="29" t="s">
        <v>16</v>
      </c>
      <c r="C31" s="30" t="s">
        <v>17</v>
      </c>
      <c r="D31" s="12" t="s">
        <v>16</v>
      </c>
      <c r="E31" s="12" t="s">
        <v>928</v>
      </c>
      <c r="F31" s="160" t="s">
        <v>820</v>
      </c>
      <c r="G31" s="145">
        <v>2</v>
      </c>
      <c r="H31" s="145">
        <v>30</v>
      </c>
      <c r="I31" s="20" t="s">
        <v>724</v>
      </c>
      <c r="J31" s="20" t="s">
        <v>725</v>
      </c>
      <c r="K31" s="53">
        <v>5</v>
      </c>
      <c r="L31" s="12" t="s">
        <v>105</v>
      </c>
      <c r="M31" s="215" t="str">
        <f t="shared" si="0"/>
        <v>Order.totalShippedQuantity</v>
      </c>
      <c r="N31" s="145"/>
      <c r="O31" s="72" t="s">
        <v>726</v>
      </c>
      <c r="P31" s="62"/>
      <c r="R31" s="10" t="s">
        <v>80</v>
      </c>
      <c r="S31" s="98" t="str">
        <f t="shared" si="1"/>
        <v xml:space="preserve">    totalShippedQuantity: Float</v>
      </c>
      <c r="T31" s="72" t="str">
        <f t="shared" si="2"/>
        <v xml:space="preserve">    "Quantity of products or materials that have been shipped"**    totalShippedQuantity: Float</v>
      </c>
      <c r="U31" s="98" t="e">
        <f>IF(#REF!="Primary Key",D31&amp;I31&amp;" PK "&amp;L31,IF(#REF!="Foreign Key",I31&amp;" FK &gt;- "&amp;#REF!&amp;"."&amp;#REF!&amp;"_id "&amp;L31,I31&amp;" "&amp;L31))</f>
        <v>#REF!</v>
      </c>
      <c r="V31" s="12"/>
      <c r="W31" s="12"/>
    </row>
    <row r="32" spans="1:24" s="33" customFormat="1" x14ac:dyDescent="0.25">
      <c r="A32" s="285">
        <v>1</v>
      </c>
      <c r="B32" s="29" t="s">
        <v>16</v>
      </c>
      <c r="C32" s="30" t="s">
        <v>17</v>
      </c>
      <c r="D32" s="12" t="s">
        <v>16</v>
      </c>
      <c r="E32" s="12" t="s">
        <v>929</v>
      </c>
      <c r="F32" s="160" t="s">
        <v>820</v>
      </c>
      <c r="G32" s="280" t="s">
        <v>822</v>
      </c>
      <c r="H32" s="280">
        <v>31</v>
      </c>
      <c r="I32" s="10" t="s">
        <v>878</v>
      </c>
      <c r="J32" s="10" t="s">
        <v>887</v>
      </c>
      <c r="K32" s="15">
        <v>2</v>
      </c>
      <c r="L32" s="12" t="s">
        <v>22</v>
      </c>
      <c r="M32" s="215" t="str">
        <f t="shared" si="0"/>
        <v>Order.plannedShipDelay</v>
      </c>
      <c r="N32" s="145" t="s">
        <v>250</v>
      </c>
      <c r="O32" s="248"/>
      <c r="P32" s="62"/>
      <c r="Q32" s="298"/>
      <c r="R32" s="10" t="s">
        <v>46</v>
      </c>
      <c r="S32" s="98" t="str">
        <f t="shared" si="1"/>
        <v xml:space="preserve">    plannedShipDelay: String</v>
      </c>
      <c r="T32" s="72" t="str">
        <f t="shared" si="2"/>
        <v xml:space="preserve">    ""**    plannedShipDelay: String</v>
      </c>
      <c r="U32" s="98" t="e">
        <f>IF(#REF!="Primary Key",D32&amp;I32&amp;" PK "&amp;L32,IF(#REF!="Foreign Key",I32&amp;" FK &gt;- "&amp;#REF!&amp;"."&amp;#REF!&amp;"_id "&amp;L32,I32&amp;" "&amp;L32))</f>
        <v>#REF!</v>
      </c>
      <c r="V32" s="12"/>
      <c r="W32" s="12"/>
      <c r="X32" s="298"/>
    </row>
    <row r="33" spans="1:24" s="1" customFormat="1" x14ac:dyDescent="0.25">
      <c r="A33" s="285">
        <v>1</v>
      </c>
      <c r="B33" s="29" t="s">
        <v>16</v>
      </c>
      <c r="C33" s="30" t="s">
        <v>17</v>
      </c>
      <c r="D33" s="12" t="s">
        <v>16</v>
      </c>
      <c r="E33" s="12" t="s">
        <v>930</v>
      </c>
      <c r="F33" s="160" t="s">
        <v>820</v>
      </c>
      <c r="G33" s="280" t="s">
        <v>822</v>
      </c>
      <c r="H33" s="280">
        <v>32</v>
      </c>
      <c r="I33" s="10" t="s">
        <v>879</v>
      </c>
      <c r="J33" s="10" t="s">
        <v>881</v>
      </c>
      <c r="K33" s="15">
        <v>3</v>
      </c>
      <c r="L33" s="12" t="s">
        <v>22</v>
      </c>
      <c r="M33" s="215" t="str">
        <f t="shared" si="0"/>
        <v>Order.plannedDeliveryDelay</v>
      </c>
      <c r="N33" s="145" t="s">
        <v>250</v>
      </c>
      <c r="O33" s="248"/>
      <c r="P33" s="62"/>
      <c r="R33" s="10" t="s">
        <v>46</v>
      </c>
      <c r="S33" s="98" t="str">
        <f t="shared" si="1"/>
        <v xml:space="preserve">    plannedDeliveryDelay: String</v>
      </c>
      <c r="T33" s="72" t="str">
        <f t="shared" si="2"/>
        <v xml:space="preserve">    ""**    plannedDeliveryDelay: String</v>
      </c>
      <c r="U33" s="98" t="e">
        <f>IF(#REF!="Primary Key",D33&amp;I33&amp;" PK "&amp;L33,IF(#REF!="Foreign Key",I33&amp;" FK &gt;- "&amp;#REF!&amp;"."&amp;#REF!&amp;"_id "&amp;L33,I33&amp;" "&amp;L33))</f>
        <v>#REF!</v>
      </c>
      <c r="V33" s="12"/>
      <c r="W33" s="12"/>
    </row>
    <row r="34" spans="1:24" s="1" customFormat="1" x14ac:dyDescent="0.25">
      <c r="A34" s="285">
        <v>1</v>
      </c>
      <c r="B34" s="29" t="s">
        <v>16</v>
      </c>
      <c r="C34" s="30" t="s">
        <v>17</v>
      </c>
      <c r="D34" s="12" t="s">
        <v>16</v>
      </c>
      <c r="E34" s="12" t="s">
        <v>931</v>
      </c>
      <c r="F34" s="160" t="s">
        <v>820</v>
      </c>
      <c r="G34" s="280" t="s">
        <v>822</v>
      </c>
      <c r="H34" s="280">
        <v>33</v>
      </c>
      <c r="I34" s="10" t="s">
        <v>885</v>
      </c>
      <c r="J34" s="10" t="s">
        <v>886</v>
      </c>
      <c r="K34" s="15">
        <v>0</v>
      </c>
      <c r="L34" s="12" t="s">
        <v>22</v>
      </c>
      <c r="M34" s="215" t="str">
        <f t="shared" si="0"/>
        <v>Order.actualShipDelay</v>
      </c>
      <c r="N34" s="145" t="s">
        <v>250</v>
      </c>
      <c r="O34" s="248"/>
      <c r="P34" s="62"/>
      <c r="R34" s="10" t="s">
        <v>46</v>
      </c>
      <c r="S34" s="98" t="str">
        <f t="shared" si="1"/>
        <v xml:space="preserve">    actualShipDelay: String</v>
      </c>
      <c r="T34" s="72" t="str">
        <f t="shared" si="2"/>
        <v xml:space="preserve">    ""**    actualShipDelay: String</v>
      </c>
      <c r="U34" s="98" t="e">
        <f>IF(#REF!="Primary Key",D34&amp;I34&amp;" PK "&amp;L34,IF(#REF!="Foreign Key",I34&amp;" FK &gt;- "&amp;#REF!&amp;"."&amp;#REF!&amp;"_id "&amp;L34,I34&amp;" "&amp;L34))</f>
        <v>#REF!</v>
      </c>
      <c r="V34" s="12"/>
      <c r="W34" s="12"/>
    </row>
    <row r="35" spans="1:24" s="1" customFormat="1" x14ac:dyDescent="0.25">
      <c r="A35" s="285">
        <v>1</v>
      </c>
      <c r="B35" s="29" t="s">
        <v>16</v>
      </c>
      <c r="C35" s="30" t="s">
        <v>17</v>
      </c>
      <c r="D35" s="12" t="s">
        <v>16</v>
      </c>
      <c r="E35" s="12" t="s">
        <v>932</v>
      </c>
      <c r="F35" s="160" t="s">
        <v>820</v>
      </c>
      <c r="G35" s="280" t="s">
        <v>822</v>
      </c>
      <c r="H35" s="280">
        <v>34</v>
      </c>
      <c r="I35" s="10" t="s">
        <v>880</v>
      </c>
      <c r="J35" s="10" t="s">
        <v>882</v>
      </c>
      <c r="K35" s="15">
        <v>-1</v>
      </c>
      <c r="L35" s="12" t="s">
        <v>22</v>
      </c>
      <c r="M35" s="215" t="str">
        <f t="shared" si="0"/>
        <v>Order.estimatedDeliveryDelay</v>
      </c>
      <c r="N35" s="145" t="s">
        <v>250</v>
      </c>
      <c r="O35" s="248"/>
      <c r="P35" s="62"/>
      <c r="R35" s="10" t="s">
        <v>46</v>
      </c>
      <c r="S35" s="98" t="str">
        <f t="shared" si="1"/>
        <v xml:space="preserve">    estimatedDeliveryDelay: String</v>
      </c>
      <c r="T35" s="72" t="str">
        <f t="shared" si="2"/>
        <v xml:space="preserve">    ""**    estimatedDeliveryDelay: String</v>
      </c>
      <c r="U35" s="98" t="e">
        <f>IF(#REF!="Primary Key",D35&amp;I35&amp;" PK "&amp;L35,IF(#REF!="Foreign Key",I35&amp;" FK &gt;- "&amp;#REF!&amp;"."&amp;#REF!&amp;"_id "&amp;L35,I35&amp;" "&amp;L35))</f>
        <v>#REF!</v>
      </c>
      <c r="V35" s="12"/>
      <c r="W35" s="12"/>
      <c r="X35" s="297"/>
    </row>
    <row r="36" spans="1:24" s="1" customFormat="1" x14ac:dyDescent="0.25">
      <c r="A36" s="285">
        <v>1</v>
      </c>
      <c r="B36" s="29" t="s">
        <v>16</v>
      </c>
      <c r="C36" s="30" t="s">
        <v>17</v>
      </c>
      <c r="D36" s="12" t="s">
        <v>16</v>
      </c>
      <c r="E36" s="12" t="s">
        <v>933</v>
      </c>
      <c r="F36" s="160" t="s">
        <v>820</v>
      </c>
      <c r="G36" s="280" t="s">
        <v>822</v>
      </c>
      <c r="H36" s="280">
        <v>35</v>
      </c>
      <c r="I36" s="10" t="s">
        <v>883</v>
      </c>
      <c r="J36" s="10" t="s">
        <v>884</v>
      </c>
      <c r="K36" s="15">
        <v>0</v>
      </c>
      <c r="L36" s="12" t="s">
        <v>22</v>
      </c>
      <c r="M36" s="215" t="str">
        <f t="shared" si="0"/>
        <v>Order.actualDeliveryDelay</v>
      </c>
      <c r="N36" s="145" t="s">
        <v>250</v>
      </c>
      <c r="O36" s="248"/>
      <c r="P36" s="62"/>
      <c r="R36" s="10" t="s">
        <v>46</v>
      </c>
      <c r="S36" s="98" t="str">
        <f t="shared" si="1"/>
        <v xml:space="preserve">    actualDeliveryDelay: String</v>
      </c>
      <c r="T36" s="72" t="str">
        <f t="shared" si="2"/>
        <v xml:space="preserve">    ""**    actualDeliveryDelay: String</v>
      </c>
      <c r="U36" s="98" t="e">
        <f>IF(#REF!="Primary Key",D36&amp;I36&amp;" PK "&amp;L36,IF(#REF!="Foreign Key",I36&amp;" FK &gt;- "&amp;#REF!&amp;"."&amp;#REF!&amp;"_id "&amp;L36,I36&amp;" "&amp;L36))</f>
        <v>#REF!</v>
      </c>
      <c r="V36" s="12"/>
      <c r="W36" s="12"/>
    </row>
    <row r="37" spans="1:24" s="1" customFormat="1" x14ac:dyDescent="0.25">
      <c r="A37" s="285">
        <v>1</v>
      </c>
      <c r="B37" s="29" t="s">
        <v>16</v>
      </c>
      <c r="C37" s="30" t="s">
        <v>17</v>
      </c>
      <c r="D37" s="12" t="s">
        <v>16</v>
      </c>
      <c r="E37" s="12" t="s">
        <v>934</v>
      </c>
      <c r="F37" s="159" t="s">
        <v>818</v>
      </c>
      <c r="G37" s="145">
        <v>3</v>
      </c>
      <c r="H37" s="145">
        <v>36</v>
      </c>
      <c r="I37" s="127" t="s">
        <v>155</v>
      </c>
      <c r="J37" s="25" t="s">
        <v>156</v>
      </c>
      <c r="K37" s="25"/>
      <c r="L37" s="12" t="s">
        <v>22</v>
      </c>
      <c r="M37" s="215" t="str">
        <f t="shared" ref="M37:M66" si="5">D37&amp;"."&amp;I37</f>
        <v>Order.changeSequence</v>
      </c>
      <c r="N37" s="145"/>
      <c r="O37" s="248" t="s">
        <v>156</v>
      </c>
      <c r="P37" s="26"/>
      <c r="Q37" s="297"/>
      <c r="R37" s="10" t="s">
        <v>21</v>
      </c>
      <c r="S37" s="98" t="str">
        <f t="shared" ref="S37:S66" si="6">"    "&amp;I37&amp;": "&amp;L37</f>
        <v xml:space="preserve">    changeSequence: String</v>
      </c>
      <c r="T37" s="72" t="str">
        <f t="shared" ref="T37:T66" si="7">"    "&amp;CHAR(34)&amp;O37&amp;CHAR(34)&amp;"**"&amp;S37</f>
        <v xml:space="preserve">    "Change sequence"**    changeSequence: String</v>
      </c>
      <c r="U37" s="98" t="e">
        <f>IF(#REF!="Primary Key",D37&amp;I37&amp;" PK "&amp;L37,IF(#REF!="Foreign Key",I37&amp;" FK &gt;- "&amp;#REF!&amp;"."&amp;#REF!&amp;"_id "&amp;L37,I37&amp;" "&amp;L37))</f>
        <v>#REF!</v>
      </c>
      <c r="V37" s="12"/>
      <c r="W37" s="12"/>
    </row>
    <row r="38" spans="1:24" s="1" customFormat="1" x14ac:dyDescent="0.25">
      <c r="A38" s="285">
        <v>1</v>
      </c>
      <c r="B38" s="29" t="s">
        <v>16</v>
      </c>
      <c r="C38" s="30" t="s">
        <v>17</v>
      </c>
      <c r="D38" s="12" t="s">
        <v>16</v>
      </c>
      <c r="E38" s="12" t="s">
        <v>935</v>
      </c>
      <c r="F38" s="159" t="s">
        <v>818</v>
      </c>
      <c r="G38" s="145">
        <v>3</v>
      </c>
      <c r="H38" s="145">
        <v>37</v>
      </c>
      <c r="I38" s="127" t="s">
        <v>271</v>
      </c>
      <c r="J38" s="25" t="s">
        <v>272</v>
      </c>
      <c r="K38" s="25"/>
      <c r="L38" s="12" t="s">
        <v>22</v>
      </c>
      <c r="M38" s="215" t="str">
        <f t="shared" si="5"/>
        <v>Order.department</v>
      </c>
      <c r="N38" s="145"/>
      <c r="O38" s="248"/>
      <c r="P38" s="26"/>
      <c r="Q38" s="297"/>
      <c r="R38" s="10" t="s">
        <v>21</v>
      </c>
      <c r="S38" s="98" t="str">
        <f t="shared" si="6"/>
        <v xml:space="preserve">    department: String</v>
      </c>
      <c r="T38" s="72" t="str">
        <f t="shared" si="7"/>
        <v xml:space="preserve">    ""**    department: String</v>
      </c>
      <c r="U38" s="98" t="e">
        <f>IF(#REF!="Primary Key",D38&amp;I38&amp;" PK "&amp;L38,IF(#REF!="Foreign Key",I38&amp;" FK &gt;- "&amp;#REF!&amp;"."&amp;#REF!&amp;"_id "&amp;L38,I38&amp;" "&amp;L38))</f>
        <v>#REF!</v>
      </c>
      <c r="V38" s="12"/>
      <c r="W38" s="12"/>
      <c r="X38" s="297"/>
    </row>
    <row r="39" spans="1:24" s="33" customFormat="1" x14ac:dyDescent="0.25">
      <c r="A39" s="285">
        <v>1</v>
      </c>
      <c r="B39" s="29" t="s">
        <v>16</v>
      </c>
      <c r="C39" s="30" t="s">
        <v>17</v>
      </c>
      <c r="D39" s="12" t="s">
        <v>16</v>
      </c>
      <c r="E39" s="12" t="s">
        <v>936</v>
      </c>
      <c r="F39" s="159" t="s">
        <v>818</v>
      </c>
      <c r="G39" s="145">
        <v>3</v>
      </c>
      <c r="H39" s="145">
        <v>38</v>
      </c>
      <c r="I39" s="127" t="s">
        <v>275</v>
      </c>
      <c r="J39" s="25" t="s">
        <v>276</v>
      </c>
      <c r="K39" s="25"/>
      <c r="L39" s="12" t="s">
        <v>22</v>
      </c>
      <c r="M39" s="215" t="str">
        <f t="shared" si="5"/>
        <v>Order.freightTerms</v>
      </c>
      <c r="N39" s="145"/>
      <c r="O39" s="248"/>
      <c r="P39" s="26"/>
      <c r="Q39" s="303"/>
      <c r="R39" s="10" t="s">
        <v>21</v>
      </c>
      <c r="S39" s="98" t="str">
        <f t="shared" si="6"/>
        <v xml:space="preserve">    freightTerms: String</v>
      </c>
      <c r="T39" s="72" t="str">
        <f t="shared" si="7"/>
        <v xml:space="preserve">    ""**    freightTerms: String</v>
      </c>
      <c r="U39" s="98" t="e">
        <f>IF(#REF!="Primary Key",D39&amp;I39&amp;" PK "&amp;L39,IF(#REF!="Foreign Key",I39&amp;" FK &gt;- "&amp;#REF!&amp;"."&amp;#REF!&amp;"_id "&amp;L39,I39&amp;" "&amp;L39))</f>
        <v>#REF!</v>
      </c>
      <c r="V39" s="12"/>
      <c r="W39" s="12"/>
      <c r="X39" s="298"/>
    </row>
    <row r="40" spans="1:24" s="33" customFormat="1" x14ac:dyDescent="0.25">
      <c r="A40" s="285">
        <v>1</v>
      </c>
      <c r="B40" s="29" t="s">
        <v>16</v>
      </c>
      <c r="C40" s="30" t="s">
        <v>17</v>
      </c>
      <c r="D40" s="12" t="s">
        <v>16</v>
      </c>
      <c r="E40" s="12" t="s">
        <v>937</v>
      </c>
      <c r="F40" s="159" t="s">
        <v>818</v>
      </c>
      <c r="G40" s="145">
        <v>3</v>
      </c>
      <c r="H40" s="145">
        <v>39</v>
      </c>
      <c r="I40" s="127" t="s">
        <v>277</v>
      </c>
      <c r="J40" s="25" t="s">
        <v>721</v>
      </c>
      <c r="K40" s="25"/>
      <c r="L40" s="12" t="s">
        <v>22</v>
      </c>
      <c r="M40" s="215" t="str">
        <f t="shared" si="5"/>
        <v>Order.scacCodeInstructions</v>
      </c>
      <c r="N40" s="145"/>
      <c r="O40" s="248"/>
      <c r="P40" s="26"/>
      <c r="Q40" s="303"/>
      <c r="R40" s="10" t="s">
        <v>21</v>
      </c>
      <c r="S40" s="98" t="str">
        <f t="shared" si="6"/>
        <v xml:space="preserve">    scacCodeInstructions: String</v>
      </c>
      <c r="T40" s="72" t="str">
        <f t="shared" si="7"/>
        <v xml:space="preserve">    ""**    scacCodeInstructions: String</v>
      </c>
      <c r="U40" s="98" t="e">
        <f>IF(#REF!="Primary Key",D40&amp;I40&amp;" PK "&amp;L40,IF(#REF!="Foreign Key",I40&amp;" FK &gt;- "&amp;#REF!&amp;"."&amp;#REF!&amp;"_id "&amp;L40,I40&amp;" "&amp;L40))</f>
        <v>#REF!</v>
      </c>
      <c r="V40" s="12"/>
      <c r="W40" s="12"/>
      <c r="X40" s="303"/>
    </row>
    <row r="41" spans="1:24" s="33" customFormat="1" x14ac:dyDescent="0.25">
      <c r="A41" s="285">
        <v>1</v>
      </c>
      <c r="B41" s="29" t="s">
        <v>16</v>
      </c>
      <c r="C41" s="30" t="s">
        <v>17</v>
      </c>
      <c r="D41" s="12" t="s">
        <v>16</v>
      </c>
      <c r="E41" s="12" t="s">
        <v>938</v>
      </c>
      <c r="F41" s="159" t="s">
        <v>818</v>
      </c>
      <c r="G41" s="145">
        <v>3</v>
      </c>
      <c r="H41" s="145">
        <v>40</v>
      </c>
      <c r="I41" s="10" t="s">
        <v>160</v>
      </c>
      <c r="J41" s="10" t="s">
        <v>161</v>
      </c>
      <c r="K41" s="16" t="s">
        <v>162</v>
      </c>
      <c r="L41" s="12" t="s">
        <v>22</v>
      </c>
      <c r="M41" s="215" t="str">
        <f t="shared" si="5"/>
        <v>Order.tag</v>
      </c>
      <c r="N41" s="145"/>
      <c r="O41" s="62" t="s">
        <v>163</v>
      </c>
      <c r="P41" s="62" t="s">
        <v>164</v>
      </c>
      <c r="Q41" s="298"/>
      <c r="R41" s="10" t="s">
        <v>46</v>
      </c>
      <c r="S41" s="98" t="str">
        <f t="shared" si="6"/>
        <v xml:space="preserve">    tag: String</v>
      </c>
      <c r="T41" s="72" t="str">
        <f t="shared" si="7"/>
        <v xml:space="preserve">    "Used to indicate a special condition or situation"**    tag: String</v>
      </c>
      <c r="U41" s="98" t="e">
        <f>IF(#REF!="Primary Key",D41&amp;I41&amp;" PK "&amp;L41,IF(#REF!="Foreign Key",I41&amp;" FK &gt;- "&amp;#REF!&amp;"."&amp;#REF!&amp;"_id "&amp;L41,I41&amp;" "&amp;L41))</f>
        <v>#REF!</v>
      </c>
      <c r="V41" s="12"/>
      <c r="W41" s="12"/>
      <c r="X41" s="303"/>
    </row>
    <row r="42" spans="1:24" s="33" customFormat="1" x14ac:dyDescent="0.25">
      <c r="A42" s="285">
        <v>1</v>
      </c>
      <c r="B42" s="29" t="s">
        <v>16</v>
      </c>
      <c r="C42" s="30" t="s">
        <v>17</v>
      </c>
      <c r="D42" s="12" t="s">
        <v>16</v>
      </c>
      <c r="E42" s="12" t="s">
        <v>939</v>
      </c>
      <c r="F42" s="159" t="s">
        <v>818</v>
      </c>
      <c r="G42" s="145">
        <v>2</v>
      </c>
      <c r="H42" s="145">
        <v>41</v>
      </c>
      <c r="I42" s="10" t="s">
        <v>165</v>
      </c>
      <c r="J42" s="10" t="s">
        <v>166</v>
      </c>
      <c r="K42" s="16" t="s">
        <v>167</v>
      </c>
      <c r="L42" s="12" t="s">
        <v>22</v>
      </c>
      <c r="M42" s="215" t="str">
        <f t="shared" si="5"/>
        <v>Order.exclude</v>
      </c>
      <c r="N42" s="145"/>
      <c r="O42" s="62" t="s">
        <v>168</v>
      </c>
      <c r="P42" s="62" t="s">
        <v>169</v>
      </c>
      <c r="Q42" s="298"/>
      <c r="R42" s="10" t="s">
        <v>46</v>
      </c>
      <c r="S42" s="98" t="str">
        <f t="shared" si="6"/>
        <v xml:space="preserve">    exclude: String</v>
      </c>
      <c r="T42" s="72" t="str">
        <f t="shared" si="7"/>
        <v xml:space="preserve">    "Free-form label which identifies shipments that are not to be included in kpi calculations"**    exclude: String</v>
      </c>
      <c r="U42" s="98" t="e">
        <f>IF(#REF!="Primary Key",D42&amp;I42&amp;" PK "&amp;L42,IF(#REF!="Foreign Key",I42&amp;" FK &gt;- "&amp;#REF!&amp;"."&amp;#REF!&amp;"_id "&amp;L42,I42&amp;" "&amp;L42))</f>
        <v>#REF!</v>
      </c>
      <c r="V42" s="12"/>
      <c r="W42" s="12"/>
      <c r="X42" s="298"/>
    </row>
    <row r="43" spans="1:24" s="1" customFormat="1" ht="15.75" x14ac:dyDescent="0.25">
      <c r="A43" s="285">
        <v>1</v>
      </c>
      <c r="B43" s="29" t="s">
        <v>16</v>
      </c>
      <c r="C43" s="30" t="s">
        <v>17</v>
      </c>
      <c r="D43" s="12" t="s">
        <v>16</v>
      </c>
      <c r="E43" s="12" t="s">
        <v>940</v>
      </c>
      <c r="F43" s="159" t="s">
        <v>818</v>
      </c>
      <c r="G43" s="145">
        <v>2</v>
      </c>
      <c r="H43" s="145">
        <v>42</v>
      </c>
      <c r="I43" s="10" t="s">
        <v>170</v>
      </c>
      <c r="J43" s="10" t="s">
        <v>171</v>
      </c>
      <c r="K43" s="96" t="s">
        <v>172</v>
      </c>
      <c r="L43" s="12" t="s">
        <v>22</v>
      </c>
      <c r="M43" s="215" t="str">
        <f t="shared" si="5"/>
        <v>Order.sourceLink</v>
      </c>
      <c r="N43" s="145"/>
      <c r="O43" s="62" t="s">
        <v>173</v>
      </c>
      <c r="P43" s="62"/>
      <c r="Q43" s="2"/>
      <c r="R43" s="10" t="s">
        <v>21</v>
      </c>
      <c r="S43" s="98" t="str">
        <f t="shared" si="6"/>
        <v xml:space="preserve">    sourceLink: String</v>
      </c>
      <c r="T43" s="72" t="str">
        <f t="shared" si="7"/>
        <v xml:space="preserve">    "Direct link to source of data if available"**    sourceLink: String</v>
      </c>
      <c r="U43" s="98" t="e">
        <f>IF(#REF!="Primary Key",D43&amp;I43&amp;" PK "&amp;L43,IF(#REF!="Foreign Key",I43&amp;" FK &gt;- "&amp;#REF!&amp;"."&amp;#REF!&amp;"_id "&amp;L43,I43&amp;" "&amp;L43))</f>
        <v>#REF!</v>
      </c>
      <c r="V43" s="12"/>
      <c r="W43" s="12"/>
    </row>
    <row r="44" spans="1:24" s="134" customFormat="1" x14ac:dyDescent="0.25">
      <c r="A44" s="285">
        <v>1</v>
      </c>
      <c r="B44" s="29" t="s">
        <v>16</v>
      </c>
      <c r="C44" s="30" t="s">
        <v>17</v>
      </c>
      <c r="D44" s="12" t="s">
        <v>16</v>
      </c>
      <c r="E44" s="12" t="s">
        <v>941</v>
      </c>
      <c r="F44" s="159" t="s">
        <v>818</v>
      </c>
      <c r="G44" s="145" t="s">
        <v>824</v>
      </c>
      <c r="H44" s="145">
        <v>43</v>
      </c>
      <c r="I44" s="10" t="s">
        <v>185</v>
      </c>
      <c r="J44" s="10" t="s">
        <v>186</v>
      </c>
      <c r="K44" s="24"/>
      <c r="L44" s="12" t="str">
        <f>D44&amp;"CustomAttributes"</f>
        <v>OrderCustomAttributes</v>
      </c>
      <c r="M44" s="215" t="str">
        <f t="shared" si="5"/>
        <v>Order.customAttributes</v>
      </c>
      <c r="N44" s="145"/>
      <c r="O44" s="72" t="str">
        <f>"Custom attributes for "&amp;LOWER(B44)</f>
        <v>Custom attributes for order</v>
      </c>
      <c r="P44" s="62"/>
      <c r="Q44" s="2"/>
      <c r="R44" s="10" t="s">
        <v>21</v>
      </c>
      <c r="S44" s="98" t="str">
        <f t="shared" si="6"/>
        <v xml:space="preserve">    customAttributes: OrderCustomAttributes</v>
      </c>
      <c r="T44" s="72" t="str">
        <f t="shared" si="7"/>
        <v xml:space="preserve">    "Custom attributes for order"**    customAttributes: OrderCustomAttributes</v>
      </c>
      <c r="U44" s="98" t="e">
        <f>IF(#REF!="Primary Key",D44&amp;I44&amp;" PK "&amp;L44,IF(#REF!="Foreign Key",I44&amp;" FK &gt;- "&amp;#REF!&amp;"."&amp;#REF!&amp;"_id "&amp;L44,I44&amp;" "&amp;L44))</f>
        <v>#REF!</v>
      </c>
      <c r="V44" s="12"/>
      <c r="W44" s="12"/>
      <c r="X44" s="2"/>
    </row>
    <row r="45" spans="1:24" x14ac:dyDescent="0.25">
      <c r="A45" s="285">
        <v>1</v>
      </c>
      <c r="B45" s="29" t="s">
        <v>16</v>
      </c>
      <c r="C45" s="30" t="s">
        <v>17</v>
      </c>
      <c r="D45" s="12" t="s">
        <v>16</v>
      </c>
      <c r="E45" s="12" t="s">
        <v>942</v>
      </c>
      <c r="F45" s="158" t="s">
        <v>815</v>
      </c>
      <c r="G45" s="281" t="s">
        <v>893</v>
      </c>
      <c r="H45" s="281">
        <v>44</v>
      </c>
      <c r="I45" s="243" t="s">
        <v>710</v>
      </c>
      <c r="J45" s="243" t="s">
        <v>18</v>
      </c>
      <c r="K45" s="263" t="s">
        <v>19</v>
      </c>
      <c r="L45" s="217" t="s">
        <v>22</v>
      </c>
      <c r="M45" s="217" t="str">
        <f t="shared" si="5"/>
        <v>Order.id</v>
      </c>
      <c r="N45" s="149"/>
      <c r="O45" s="172" t="s">
        <v>23</v>
      </c>
      <c r="P45" s="170"/>
      <c r="Q45" s="1"/>
      <c r="R45" s="181" t="s">
        <v>21</v>
      </c>
      <c r="S45" s="98" t="str">
        <f t="shared" si="6"/>
        <v xml:space="preserve">    id: String</v>
      </c>
      <c r="T45" s="72" t="str">
        <f t="shared" si="7"/>
        <v xml:space="preserve">    "Generated unique identifier for an order"**    id: String</v>
      </c>
      <c r="U45" s="98" t="e">
        <f>IF(#REF!="Primary Key",D45&amp;I45&amp;" PK "&amp;L45,IF(#REF!="Foreign Key",I45&amp;" FK &gt;- "&amp;#REF!&amp;"."&amp;#REF!&amp;"_id "&amp;L45,I45&amp;" "&amp;L45))</f>
        <v>#REF!</v>
      </c>
      <c r="V45" s="57"/>
      <c r="W45" s="57"/>
      <c r="X45" s="297"/>
    </row>
    <row r="46" spans="1:24" s="1" customFormat="1" x14ac:dyDescent="0.25">
      <c r="A46" s="285">
        <v>1</v>
      </c>
      <c r="B46" s="29" t="s">
        <v>16</v>
      </c>
      <c r="C46" s="30" t="s">
        <v>17</v>
      </c>
      <c r="D46" s="12" t="s">
        <v>16</v>
      </c>
      <c r="E46" s="12" t="s">
        <v>943</v>
      </c>
      <c r="F46" s="158" t="s">
        <v>815</v>
      </c>
      <c r="G46" s="281" t="s">
        <v>893</v>
      </c>
      <c r="H46" s="281">
        <v>45</v>
      </c>
      <c r="I46" s="183" t="s">
        <v>24</v>
      </c>
      <c r="J46" s="183" t="s">
        <v>25</v>
      </c>
      <c r="K46" s="184"/>
      <c r="L46" s="185" t="s">
        <v>28</v>
      </c>
      <c r="M46" s="217" t="str">
        <f t="shared" si="5"/>
        <v>Order.globalIdentifiers</v>
      </c>
      <c r="N46" s="149"/>
      <c r="O46" s="172" t="s">
        <v>25</v>
      </c>
      <c r="P46" s="170"/>
      <c r="Q46" s="2"/>
      <c r="R46" s="183" t="s">
        <v>21</v>
      </c>
      <c r="S46" s="98" t="str">
        <f t="shared" si="6"/>
        <v xml:space="preserve">    globalIdentifiers: NameValuePair</v>
      </c>
      <c r="T46" s="72" t="str">
        <f t="shared" si="7"/>
        <v xml:space="preserve">    "Global identifiers"**    globalIdentifiers: NameValuePair</v>
      </c>
      <c r="U46" s="98" t="e">
        <f>IF(#REF!="Primary Key",D46&amp;I46&amp;" PK "&amp;L46,IF(#REF!="Foreign Key",I46&amp;" FK &gt;- "&amp;#REF!&amp;"."&amp;#REF!&amp;"_id "&amp;L46,I46&amp;" "&amp;L46))</f>
        <v>#REF!</v>
      </c>
      <c r="V46" s="120"/>
      <c r="W46" s="120"/>
      <c r="X46" s="297"/>
    </row>
    <row r="47" spans="1:24" s="2" customFormat="1" x14ac:dyDescent="0.25">
      <c r="A47" s="285">
        <v>1</v>
      </c>
      <c r="B47" s="29" t="s">
        <v>16</v>
      </c>
      <c r="C47" s="30" t="s">
        <v>17</v>
      </c>
      <c r="D47" s="12" t="s">
        <v>16</v>
      </c>
      <c r="E47" s="12" t="s">
        <v>944</v>
      </c>
      <c r="F47" s="158" t="s">
        <v>815</v>
      </c>
      <c r="G47" s="281" t="s">
        <v>893</v>
      </c>
      <c r="H47" s="281">
        <v>46</v>
      </c>
      <c r="I47" s="183" t="s">
        <v>29</v>
      </c>
      <c r="J47" s="183" t="s">
        <v>30</v>
      </c>
      <c r="K47" s="184"/>
      <c r="L47" s="185" t="s">
        <v>31</v>
      </c>
      <c r="M47" s="217" t="str">
        <f t="shared" si="5"/>
        <v>Order.localIdentifiers</v>
      </c>
      <c r="N47" s="149"/>
      <c r="O47" s="172" t="s">
        <v>30</v>
      </c>
      <c r="P47" s="170"/>
      <c r="R47" s="183" t="s">
        <v>21</v>
      </c>
      <c r="S47" s="98" t="str">
        <f t="shared" si="6"/>
        <v xml:space="preserve">    localIdentifiers: OrderedNameValuePair</v>
      </c>
      <c r="T47" s="72" t="str">
        <f t="shared" si="7"/>
        <v xml:space="preserve">    "Local identifiers"**    localIdentifiers: OrderedNameValuePair</v>
      </c>
      <c r="U47" s="98" t="e">
        <f>IF(#REF!="Primary Key",D47&amp;I47&amp;" PK "&amp;L47,IF(#REF!="Foreign Key",I47&amp;" FK &gt;- "&amp;#REF!&amp;"."&amp;#REF!&amp;"_id "&amp;L47,I47&amp;" "&amp;L47))</f>
        <v>#REF!</v>
      </c>
      <c r="V47" s="120"/>
      <c r="W47" s="120"/>
      <c r="X47" s="1"/>
    </row>
    <row r="48" spans="1:24" s="2" customFormat="1" x14ac:dyDescent="0.25">
      <c r="A48" s="285">
        <v>1</v>
      </c>
      <c r="B48" s="29" t="s">
        <v>16</v>
      </c>
      <c r="C48" s="30" t="s">
        <v>17</v>
      </c>
      <c r="D48" s="12" t="s">
        <v>16</v>
      </c>
      <c r="E48" s="12" t="s">
        <v>945</v>
      </c>
      <c r="F48" s="158" t="s">
        <v>815</v>
      </c>
      <c r="G48" s="281" t="s">
        <v>893</v>
      </c>
      <c r="H48" s="281">
        <v>47</v>
      </c>
      <c r="I48" s="186" t="s">
        <v>32</v>
      </c>
      <c r="J48" s="186"/>
      <c r="K48" s="187"/>
      <c r="L48" s="189" t="s">
        <v>34</v>
      </c>
      <c r="M48" s="217" t="str">
        <f t="shared" si="5"/>
        <v>Order.type</v>
      </c>
      <c r="N48" s="149"/>
      <c r="O48" s="172" t="s">
        <v>35</v>
      </c>
      <c r="P48" s="170"/>
      <c r="Q48" s="1"/>
      <c r="R48" s="188" t="s">
        <v>21</v>
      </c>
      <c r="S48" s="98" t="str">
        <f t="shared" si="6"/>
        <v xml:space="preserve">    type: BusinessObjectType!</v>
      </c>
      <c r="T48" s="72" t="str">
        <f t="shared" si="7"/>
        <v xml:space="preserve">    "Type of business object"**    type: BusinessObjectType!</v>
      </c>
      <c r="U48" s="98" t="e">
        <f>IF(#REF!="Primary Key",D48&amp;I48&amp;" PK "&amp;L48,IF(#REF!="Foreign Key",I48&amp;" FK &gt;- "&amp;#REF!&amp;"."&amp;#REF!&amp;"_id "&amp;L48,I48&amp;" "&amp;L48))</f>
        <v>#REF!</v>
      </c>
      <c r="V48" s="88"/>
      <c r="W48" s="88"/>
      <c r="X48" s="1"/>
    </row>
    <row r="49" spans="1:24" s="1" customFormat="1" ht="16.5" customHeight="1" x14ac:dyDescent="0.25">
      <c r="A49" s="285">
        <v>1</v>
      </c>
      <c r="B49" s="29" t="s">
        <v>16</v>
      </c>
      <c r="C49" s="30" t="s">
        <v>17</v>
      </c>
      <c r="D49" s="12" t="s">
        <v>16</v>
      </c>
      <c r="E49" s="12" t="s">
        <v>946</v>
      </c>
      <c r="F49" s="158" t="s">
        <v>815</v>
      </c>
      <c r="G49" s="281" t="s">
        <v>893</v>
      </c>
      <c r="H49" s="281">
        <v>48</v>
      </c>
      <c r="I49" s="170" t="s">
        <v>174</v>
      </c>
      <c r="J49" s="170" t="s">
        <v>175</v>
      </c>
      <c r="K49" s="191">
        <v>12345</v>
      </c>
      <c r="L49" s="155" t="s">
        <v>22</v>
      </c>
      <c r="M49" s="217" t="str">
        <f t="shared" si="5"/>
        <v>Order.tenantId</v>
      </c>
      <c r="N49" s="149"/>
      <c r="O49" s="170" t="s">
        <v>177</v>
      </c>
      <c r="P49" s="170"/>
      <c r="R49" s="153" t="s">
        <v>21</v>
      </c>
      <c r="S49" s="98" t="str">
        <f t="shared" si="6"/>
        <v xml:space="preserve">    tenantId: String</v>
      </c>
      <c r="T49" s="72" t="str">
        <f t="shared" si="7"/>
        <v xml:space="preserve">    "Generated unique ID of the tenant company"**    tenantId: String</v>
      </c>
      <c r="U49" s="98" t="e">
        <f>IF(#REF!="Primary Key",D49&amp;I49&amp;" PK "&amp;L49,IF(#REF!="Foreign Key",I49&amp;" FK &gt;- "&amp;#REF!&amp;"."&amp;#REF!&amp;"_id "&amp;L49,I49&amp;" "&amp;L49))</f>
        <v>#REF!</v>
      </c>
      <c r="V49" s="12"/>
      <c r="W49" s="12"/>
    </row>
    <row r="50" spans="1:24" s="2" customFormat="1" x14ac:dyDescent="0.25">
      <c r="A50" s="285">
        <v>1</v>
      </c>
      <c r="B50" s="29" t="s">
        <v>16</v>
      </c>
      <c r="C50" s="30" t="s">
        <v>17</v>
      </c>
      <c r="D50" s="12" t="s">
        <v>16</v>
      </c>
      <c r="E50" s="12" t="s">
        <v>947</v>
      </c>
      <c r="F50" s="158" t="s">
        <v>815</v>
      </c>
      <c r="G50" s="281" t="s">
        <v>893</v>
      </c>
      <c r="H50" s="281">
        <v>49</v>
      </c>
      <c r="I50" s="153" t="s">
        <v>178</v>
      </c>
      <c r="J50" s="153" t="s">
        <v>179</v>
      </c>
      <c r="K50" s="190" t="s">
        <v>849</v>
      </c>
      <c r="L50" s="155" t="s">
        <v>22</v>
      </c>
      <c r="M50" s="217" t="str">
        <f t="shared" si="5"/>
        <v>Order.createReceived</v>
      </c>
      <c r="N50" s="149"/>
      <c r="O50" s="170" t="s">
        <v>180</v>
      </c>
      <c r="P50" s="170" t="s">
        <v>181</v>
      </c>
      <c r="Q50" s="1"/>
      <c r="R50" s="153" t="s">
        <v>80</v>
      </c>
      <c r="S50" s="98" t="str">
        <f t="shared" si="6"/>
        <v xml:space="preserve">    createReceived: String</v>
      </c>
      <c r="T50" s="72" t="str">
        <f t="shared" si="7"/>
        <v xml:space="preserve">    "Timestamp when record was created"**    createReceived: String</v>
      </c>
      <c r="U50" s="98" t="e">
        <f>IF(#REF!="Primary Key",D50&amp;I50&amp;" PK "&amp;L50,IF(#REF!="Foreign Key",I50&amp;" FK &gt;- "&amp;#REF!&amp;"."&amp;#REF!&amp;"_id "&amp;L50,I50&amp;" "&amp;L50))</f>
        <v>#REF!</v>
      </c>
      <c r="V50" s="12"/>
      <c r="W50" s="12"/>
      <c r="X50" s="1"/>
    </row>
    <row r="51" spans="1:24" s="2" customFormat="1" x14ac:dyDescent="0.25">
      <c r="A51" s="285">
        <v>1</v>
      </c>
      <c r="B51" s="29" t="s">
        <v>16</v>
      </c>
      <c r="C51" s="30" t="s">
        <v>17</v>
      </c>
      <c r="D51" s="12" t="s">
        <v>16</v>
      </c>
      <c r="E51" s="12" t="s">
        <v>948</v>
      </c>
      <c r="F51" s="158" t="s">
        <v>815</v>
      </c>
      <c r="G51" s="281" t="s">
        <v>893</v>
      </c>
      <c r="H51" s="281">
        <v>50</v>
      </c>
      <c r="I51" s="153" t="s">
        <v>182</v>
      </c>
      <c r="J51" s="153" t="s">
        <v>183</v>
      </c>
      <c r="K51" s="176" t="s">
        <v>849</v>
      </c>
      <c r="L51" s="155" t="s">
        <v>22</v>
      </c>
      <c r="M51" s="217" t="str">
        <f t="shared" si="5"/>
        <v>Order.updateReceived</v>
      </c>
      <c r="N51" s="149"/>
      <c r="O51" s="170" t="s">
        <v>184</v>
      </c>
      <c r="P51" s="170" t="s">
        <v>181</v>
      </c>
      <c r="R51" s="153" t="s">
        <v>80</v>
      </c>
      <c r="S51" s="98" t="str">
        <f t="shared" si="6"/>
        <v xml:space="preserve">    updateReceived: String</v>
      </c>
      <c r="T51" s="72" t="str">
        <f t="shared" si="7"/>
        <v xml:space="preserve">    "Timestamp when record was last updated"**    updateReceived: String</v>
      </c>
      <c r="U51" s="98" t="e">
        <f>IF(#REF!="Primary Key",D51&amp;I51&amp;" PK "&amp;L51,IF(#REF!="Foreign Key",I51&amp;" FK &gt;- "&amp;#REF!&amp;"."&amp;#REF!&amp;"_id "&amp;L51,I51&amp;" "&amp;L51))</f>
        <v>#REF!</v>
      </c>
      <c r="V51" s="12"/>
      <c r="W51" s="12"/>
      <c r="X51" s="1"/>
    </row>
    <row r="52" spans="1:24" x14ac:dyDescent="0.25">
      <c r="A52" s="285">
        <v>1</v>
      </c>
      <c r="B52" s="29" t="s">
        <v>16</v>
      </c>
      <c r="C52" s="30" t="s">
        <v>17</v>
      </c>
      <c r="D52" s="12" t="s">
        <v>16</v>
      </c>
      <c r="E52" s="12" t="s">
        <v>949</v>
      </c>
      <c r="F52" s="158" t="s">
        <v>815</v>
      </c>
      <c r="G52" s="281" t="s">
        <v>893</v>
      </c>
      <c r="H52" s="149">
        <v>51</v>
      </c>
      <c r="I52" s="153" t="s">
        <v>722</v>
      </c>
      <c r="J52" s="153" t="s">
        <v>723</v>
      </c>
      <c r="K52" s="174"/>
      <c r="L52" s="155" t="s">
        <v>22</v>
      </c>
      <c r="M52" s="217" t="str">
        <f t="shared" si="5"/>
        <v>Order.referenceReceived</v>
      </c>
      <c r="N52" s="149"/>
      <c r="O52" s="170"/>
      <c r="P52" s="170"/>
      <c r="Q52" s="297"/>
      <c r="R52" s="153" t="s">
        <v>21</v>
      </c>
      <c r="S52" s="98" t="str">
        <f t="shared" si="6"/>
        <v xml:space="preserve">    referenceReceived: String</v>
      </c>
      <c r="T52" s="72" t="str">
        <f t="shared" si="7"/>
        <v xml:space="preserve">    ""**    referenceReceived: String</v>
      </c>
      <c r="U52" s="98" t="e">
        <f>IF(#REF!="Primary Key",D52&amp;I52&amp;" PK "&amp;L52,IF(#REF!="Foreign Key",I52&amp;" FK &gt;- "&amp;#REF!&amp;"."&amp;#REF!&amp;"_id "&amp;L52,I52&amp;" "&amp;L52))</f>
        <v>#REF!</v>
      </c>
      <c r="V52" s="12"/>
      <c r="W52" s="12"/>
      <c r="X52" s="2"/>
    </row>
    <row r="53" spans="1:24" s="1" customFormat="1" x14ac:dyDescent="0.25">
      <c r="A53" s="285">
        <v>1</v>
      </c>
      <c r="B53" s="29" t="s">
        <v>16</v>
      </c>
      <c r="C53" s="30" t="s">
        <v>17</v>
      </c>
      <c r="D53" s="12" t="s">
        <v>16</v>
      </c>
      <c r="E53" s="12" t="s">
        <v>950</v>
      </c>
      <c r="F53" s="141" t="s">
        <v>547</v>
      </c>
      <c r="G53" s="149" t="s">
        <v>823</v>
      </c>
      <c r="H53" s="149">
        <v>52</v>
      </c>
      <c r="I53" s="150" t="s">
        <v>53</v>
      </c>
      <c r="J53" s="150" t="s">
        <v>54</v>
      </c>
      <c r="K53" s="260" t="s">
        <v>827</v>
      </c>
      <c r="L53" s="150" t="s">
        <v>45</v>
      </c>
      <c r="M53" s="217" t="str">
        <f t="shared" si="5"/>
        <v>Order.billToOrganization</v>
      </c>
      <c r="N53" s="149"/>
      <c r="O53" s="172" t="s">
        <v>56</v>
      </c>
      <c r="P53" s="170"/>
      <c r="R53" s="150" t="s">
        <v>46</v>
      </c>
      <c r="S53" s="98" t="str">
        <f t="shared" si="6"/>
        <v xml:space="preserve">    billToOrganization: Organization</v>
      </c>
      <c r="T53" s="72" t="str">
        <f t="shared" si="7"/>
        <v xml:space="preserve">    "Unique identifier for the organization which is to be billed for the order"**    billToOrganization: Organization</v>
      </c>
      <c r="U53" s="98" t="e">
        <f>IF(#REF!="Primary Key",D53&amp;I53&amp;" PK "&amp;L53,IF(#REF!="Foreign Key",I53&amp;" FK &gt;- "&amp;#REF!&amp;"."&amp;#REF!&amp;"_id "&amp;L53,I53&amp;" "&amp;L53))</f>
        <v>#REF!</v>
      </c>
      <c r="V53" s="73" t="str">
        <f>I53&amp;D53&amp;"s"</f>
        <v>billToOrganizationOrders</v>
      </c>
      <c r="W53" s="73" t="str">
        <f>"["&amp;D53&amp;"]"</f>
        <v>[Order]</v>
      </c>
    </row>
    <row r="54" spans="1:24" s="1" customFormat="1" x14ac:dyDescent="0.25">
      <c r="A54" s="285">
        <v>1</v>
      </c>
      <c r="B54" s="29" t="s">
        <v>16</v>
      </c>
      <c r="C54" s="30" t="s">
        <v>17</v>
      </c>
      <c r="D54" s="12" t="s">
        <v>16</v>
      </c>
      <c r="E54" s="12" t="s">
        <v>951</v>
      </c>
      <c r="F54" s="141" t="s">
        <v>547</v>
      </c>
      <c r="G54" s="149" t="s">
        <v>823</v>
      </c>
      <c r="H54" s="149">
        <v>53</v>
      </c>
      <c r="I54" s="244" t="s">
        <v>50</v>
      </c>
      <c r="J54" s="244" t="s">
        <v>51</v>
      </c>
      <c r="K54" s="261" t="s">
        <v>827</v>
      </c>
      <c r="L54" s="150" t="s">
        <v>45</v>
      </c>
      <c r="M54" s="217" t="str">
        <f t="shared" si="5"/>
        <v>Order.owningOrganization</v>
      </c>
      <c r="N54" s="149"/>
      <c r="O54" s="172" t="s">
        <v>52</v>
      </c>
      <c r="P54" s="249"/>
      <c r="Q54" s="297"/>
      <c r="R54" s="150" t="s">
        <v>46</v>
      </c>
      <c r="S54" s="98" t="str">
        <f t="shared" si="6"/>
        <v xml:space="preserve">    owningOrganization: Organization</v>
      </c>
      <c r="T54" s="72" t="str">
        <f t="shared" si="7"/>
        <v xml:space="preserve">    "Unique identifier for the organization which submitted the data"**    owningOrganization: Organization</v>
      </c>
      <c r="U54" s="98" t="e">
        <f>IF(#REF!="Primary Key",D54&amp;I54&amp;" PK "&amp;L54,IF(#REF!="Foreign Key",I54&amp;" FK &gt;- "&amp;#REF!&amp;"."&amp;#REF!&amp;"_id "&amp;L54,I54&amp;" "&amp;L54))</f>
        <v>#REF!</v>
      </c>
      <c r="V54" s="73" t="str">
        <f>I54&amp;D54&amp;"s"</f>
        <v>owningOrganizationOrders</v>
      </c>
      <c r="W54" s="73" t="str">
        <f>"["&amp;D54&amp;"]"</f>
        <v>[Order]</v>
      </c>
      <c r="X54" s="301"/>
    </row>
    <row r="55" spans="1:24" s="1" customFormat="1" x14ac:dyDescent="0.25">
      <c r="A55" s="285">
        <v>1</v>
      </c>
      <c r="B55" s="29" t="s">
        <v>16</v>
      </c>
      <c r="C55" s="30" t="s">
        <v>17</v>
      </c>
      <c r="D55" s="12" t="s">
        <v>16</v>
      </c>
      <c r="E55" s="12" t="s">
        <v>952</v>
      </c>
      <c r="F55" s="141" t="s">
        <v>547</v>
      </c>
      <c r="G55" s="149" t="s">
        <v>823</v>
      </c>
      <c r="H55" s="149">
        <v>54</v>
      </c>
      <c r="I55" s="150" t="s">
        <v>278</v>
      </c>
      <c r="J55" s="150" t="s">
        <v>268</v>
      </c>
      <c r="K55" s="260" t="s">
        <v>827</v>
      </c>
      <c r="L55" s="150" t="s">
        <v>268</v>
      </c>
      <c r="M55" s="217" t="str">
        <f t="shared" si="5"/>
        <v>Order.acknowledgement</v>
      </c>
      <c r="N55" s="149"/>
      <c r="O55" s="172" t="s">
        <v>717</v>
      </c>
      <c r="P55" s="170"/>
      <c r="R55" s="150" t="s">
        <v>46</v>
      </c>
      <c r="S55" s="98" t="str">
        <f t="shared" si="6"/>
        <v xml:space="preserve">    acknowledgement: Acknowledgement</v>
      </c>
      <c r="T55" s="72" t="str">
        <f t="shared" si="7"/>
        <v xml:space="preserve">    "Unique identifierfor the acknowledgement associated with the order"**    acknowledgement: Acknowledgement</v>
      </c>
      <c r="U55" s="98" t="e">
        <f>IF(#REF!="Primary Key",D55&amp;I55&amp;" PK "&amp;L55,IF(#REF!="Foreign Key",I55&amp;" FK &gt;- "&amp;#REF!&amp;"."&amp;#REF!&amp;"_id "&amp;L55,I55&amp;" "&amp;L55))</f>
        <v>#REF!</v>
      </c>
      <c r="V55" s="73" t="str">
        <f>I55&amp;D55&amp;"s"</f>
        <v>acknowledgementOrders</v>
      </c>
      <c r="W55" s="73" t="str">
        <f>"["&amp;D55&amp;"]"</f>
        <v>[Order]</v>
      </c>
    </row>
    <row r="56" spans="1:24" s="2" customFormat="1" x14ac:dyDescent="0.25">
      <c r="A56" s="285">
        <v>1</v>
      </c>
      <c r="B56" s="29" t="s">
        <v>16</v>
      </c>
      <c r="C56" s="30" t="s">
        <v>17</v>
      </c>
      <c r="D56" s="12" t="s">
        <v>16</v>
      </c>
      <c r="E56" s="12" t="s">
        <v>953</v>
      </c>
      <c r="F56" s="141" t="s">
        <v>547</v>
      </c>
      <c r="G56" s="149" t="s">
        <v>823</v>
      </c>
      <c r="H56" s="149">
        <v>55</v>
      </c>
      <c r="I56" s="150" t="s">
        <v>41</v>
      </c>
      <c r="J56" s="150" t="s">
        <v>42</v>
      </c>
      <c r="K56" s="260" t="s">
        <v>827</v>
      </c>
      <c r="L56" s="150" t="s">
        <v>45</v>
      </c>
      <c r="M56" s="217" t="str">
        <f t="shared" si="5"/>
        <v>Order.seller</v>
      </c>
      <c r="N56" s="149"/>
      <c r="O56" s="172" t="s">
        <v>47</v>
      </c>
      <c r="P56" s="170"/>
      <c r="Q56" s="1"/>
      <c r="R56" s="150" t="s">
        <v>46</v>
      </c>
      <c r="S56" s="98" t="str">
        <f t="shared" si="6"/>
        <v xml:space="preserve">    seller: Organization</v>
      </c>
      <c r="T56" s="72" t="str">
        <f t="shared" si="7"/>
        <v xml:space="preserve">    "Unique identifier for the selling organization"**    seller: Organization</v>
      </c>
      <c r="U56" s="98" t="e">
        <f>IF(#REF!="Primary Key",D56&amp;I56&amp;" PK "&amp;L56,IF(#REF!="Foreign Key",I56&amp;" FK &gt;- "&amp;#REF!&amp;"."&amp;#REF!&amp;"_id "&amp;L56,I56&amp;" "&amp;L56))</f>
        <v>#REF!</v>
      </c>
      <c r="V56" s="73" t="str">
        <f>I56&amp;D56&amp;"s"</f>
        <v>sellerOrders</v>
      </c>
      <c r="W56" s="73" t="str">
        <f>"["&amp;D56&amp;"]"</f>
        <v>[Order]</v>
      </c>
      <c r="X56" s="1"/>
    </row>
    <row r="57" spans="1:24" s="1" customFormat="1" x14ac:dyDescent="0.25">
      <c r="A57" s="285">
        <v>1</v>
      </c>
      <c r="B57" s="29" t="s">
        <v>16</v>
      </c>
      <c r="C57" s="30" t="s">
        <v>17</v>
      </c>
      <c r="D57" s="12" t="s">
        <v>16</v>
      </c>
      <c r="E57" s="12" t="s">
        <v>954</v>
      </c>
      <c r="F57" s="141" t="s">
        <v>547</v>
      </c>
      <c r="G57" s="149" t="s">
        <v>823</v>
      </c>
      <c r="H57" s="149">
        <v>56</v>
      </c>
      <c r="I57" s="152" t="s">
        <v>70</v>
      </c>
      <c r="J57" s="152" t="s">
        <v>71</v>
      </c>
      <c r="K57" s="262" t="s">
        <v>827</v>
      </c>
      <c r="L57" s="152" t="s">
        <v>72</v>
      </c>
      <c r="M57" s="217" t="str">
        <f t="shared" si="5"/>
        <v>Order.invoices</v>
      </c>
      <c r="N57" s="149"/>
      <c r="O57" s="172" t="s">
        <v>73</v>
      </c>
      <c r="P57" s="172" t="s">
        <v>65</v>
      </c>
      <c r="R57" s="152" t="s">
        <v>21</v>
      </c>
      <c r="S57" s="98" t="str">
        <f t="shared" si="6"/>
        <v xml:space="preserve">    invoices: InvoicesCursor</v>
      </c>
      <c r="T57" s="72" t="str">
        <f t="shared" si="7"/>
        <v xml:space="preserve">    "Invoices associated with the order"**    invoices: InvoicesCursor</v>
      </c>
      <c r="U57" s="98" t="e">
        <f>IF(#REF!="Primary Key",D57&amp;I57&amp;" PK "&amp;L57,IF(#REF!="Foreign Key",I57&amp;" FK &gt;- "&amp;#REF!&amp;"."&amp;#REF!&amp;"_id "&amp;L57,I57&amp;" "&amp;L57))</f>
        <v>#REF!</v>
      </c>
      <c r="V57" s="71"/>
      <c r="W57" s="71"/>
      <c r="X57" s="297"/>
    </row>
    <row r="58" spans="1:24" s="33" customFormat="1" x14ac:dyDescent="0.25">
      <c r="A58" s="285">
        <v>1</v>
      </c>
      <c r="B58" s="29" t="s">
        <v>16</v>
      </c>
      <c r="C58" s="30" t="s">
        <v>17</v>
      </c>
      <c r="D58" s="12" t="s">
        <v>16</v>
      </c>
      <c r="E58" s="12" t="s">
        <v>955</v>
      </c>
      <c r="F58" s="141" t="s">
        <v>547</v>
      </c>
      <c r="G58" s="149" t="s">
        <v>823</v>
      </c>
      <c r="H58" s="149">
        <v>57</v>
      </c>
      <c r="I58" s="152" t="s">
        <v>74</v>
      </c>
      <c r="J58" s="152" t="s">
        <v>75</v>
      </c>
      <c r="K58" s="262" t="s">
        <v>827</v>
      </c>
      <c r="L58" s="152" t="s">
        <v>76</v>
      </c>
      <c r="M58" s="217" t="str">
        <f t="shared" si="5"/>
        <v>Order.payments</v>
      </c>
      <c r="N58" s="149"/>
      <c r="O58" s="172" t="s">
        <v>77</v>
      </c>
      <c r="P58" s="172" t="s">
        <v>65</v>
      </c>
      <c r="Q58" s="298"/>
      <c r="R58" s="152" t="s">
        <v>21</v>
      </c>
      <c r="S58" s="98" t="str">
        <f t="shared" si="6"/>
        <v xml:space="preserve">    payments: PaymentsCursor</v>
      </c>
      <c r="T58" s="72" t="str">
        <f t="shared" si="7"/>
        <v xml:space="preserve">    "Payments associated with the order"**    payments: PaymentsCursor</v>
      </c>
      <c r="U58" s="98" t="e">
        <f>IF(#REF!="Primary Key",D58&amp;I58&amp;" PK "&amp;L58,IF(#REF!="Foreign Key",I58&amp;" FK &gt;- "&amp;#REF!&amp;"."&amp;#REF!&amp;"_id "&amp;L58,I58&amp;" "&amp;L58))</f>
        <v>#REF!</v>
      </c>
      <c r="V58" s="71"/>
      <c r="W58" s="71"/>
      <c r="X58" s="298"/>
    </row>
    <row r="59" spans="1:24" s="1" customFormat="1" x14ac:dyDescent="0.25">
      <c r="A59" s="285">
        <v>1</v>
      </c>
      <c r="B59" s="29" t="s">
        <v>16</v>
      </c>
      <c r="C59" s="30" t="s">
        <v>17</v>
      </c>
      <c r="D59" s="12" t="s">
        <v>16</v>
      </c>
      <c r="E59" s="12" t="s">
        <v>956</v>
      </c>
      <c r="F59" s="162" t="s">
        <v>384</v>
      </c>
      <c r="G59" s="149" t="s">
        <v>823</v>
      </c>
      <c r="H59" s="149">
        <v>58</v>
      </c>
      <c r="I59" s="157" t="s">
        <v>125</v>
      </c>
      <c r="J59" s="157" t="s">
        <v>126</v>
      </c>
      <c r="K59" s="205" t="s">
        <v>807</v>
      </c>
      <c r="L59" s="177" t="s">
        <v>22</v>
      </c>
      <c r="M59" s="217" t="str">
        <f t="shared" si="5"/>
        <v>Order.shipmentStatus</v>
      </c>
      <c r="N59" s="149"/>
      <c r="O59" s="170" t="s">
        <v>129</v>
      </c>
      <c r="P59" s="170" t="s">
        <v>130</v>
      </c>
      <c r="R59" s="153" t="s">
        <v>46</v>
      </c>
      <c r="S59" s="98" t="str">
        <f t="shared" si="6"/>
        <v xml:space="preserve">    shipmentStatus: String</v>
      </c>
      <c r="T59" s="72" t="str">
        <f t="shared" si="7"/>
        <v xml:space="preserve">    "Indicates if some or all of the order lines were included in a shipment"**    shipmentStatus: String</v>
      </c>
      <c r="U59" s="98" t="e">
        <f>IF(#REF!="Primary Key",D59&amp;I59&amp;" PK "&amp;L59,IF(#REF!="Foreign Key",I59&amp;" FK &gt;- "&amp;#REF!&amp;"."&amp;#REF!&amp;"_id "&amp;L59,I59&amp;" "&amp;L59))</f>
        <v>#REF!</v>
      </c>
      <c r="V59" s="12"/>
      <c r="W59" s="12"/>
    </row>
    <row r="60" spans="1:24" s="1" customFormat="1" x14ac:dyDescent="0.25">
      <c r="A60" s="285">
        <v>1</v>
      </c>
      <c r="B60" s="29" t="s">
        <v>16</v>
      </c>
      <c r="C60" s="30" t="s">
        <v>17</v>
      </c>
      <c r="D60" s="12" t="s">
        <v>16</v>
      </c>
      <c r="E60" s="12" t="s">
        <v>957</v>
      </c>
      <c r="F60" s="162" t="s">
        <v>384</v>
      </c>
      <c r="G60" s="149" t="s">
        <v>823</v>
      </c>
      <c r="H60" s="149">
        <v>59</v>
      </c>
      <c r="I60" s="153" t="s">
        <v>131</v>
      </c>
      <c r="J60" s="153" t="s">
        <v>132</v>
      </c>
      <c r="K60" s="154" t="s">
        <v>808</v>
      </c>
      <c r="L60" s="155" t="s">
        <v>22</v>
      </c>
      <c r="M60" s="217" t="str">
        <f t="shared" si="5"/>
        <v>Order.deliveryStatus</v>
      </c>
      <c r="N60" s="149"/>
      <c r="O60" s="170" t="s">
        <v>133</v>
      </c>
      <c r="P60" s="170" t="s">
        <v>134</v>
      </c>
      <c r="R60" s="153" t="s">
        <v>46</v>
      </c>
      <c r="S60" s="98" t="str">
        <f t="shared" si="6"/>
        <v xml:space="preserve">    deliveryStatus: String</v>
      </c>
      <c r="T60" s="72" t="str">
        <f t="shared" si="7"/>
        <v xml:space="preserve">    "Indicates if some or all of the order lines have been delivered to final destination"**    deliveryStatus: String</v>
      </c>
      <c r="U60" s="98" t="e">
        <f>IF(#REF!="Primary Key",D60&amp;I60&amp;" PK "&amp;L60,IF(#REF!="Foreign Key",I60&amp;" FK &gt;- "&amp;#REF!&amp;"."&amp;#REF!&amp;"_id "&amp;L60,I60&amp;" "&amp;L60))</f>
        <v>#REF!</v>
      </c>
      <c r="V60" s="12"/>
      <c r="W60" s="12"/>
      <c r="X60" s="302"/>
    </row>
    <row r="61" spans="1:24" s="1" customFormat="1" x14ac:dyDescent="0.25">
      <c r="A61" s="285">
        <v>1</v>
      </c>
      <c r="B61" s="29" t="s">
        <v>16</v>
      </c>
      <c r="C61" s="30" t="s">
        <v>17</v>
      </c>
      <c r="D61" s="12" t="s">
        <v>16</v>
      </c>
      <c r="E61" s="12" t="s">
        <v>958</v>
      </c>
      <c r="F61" s="162" t="s">
        <v>384</v>
      </c>
      <c r="G61" s="149" t="s">
        <v>823</v>
      </c>
      <c r="H61" s="149">
        <v>60</v>
      </c>
      <c r="I61" s="153" t="s">
        <v>135</v>
      </c>
      <c r="J61" s="153" t="s">
        <v>136</v>
      </c>
      <c r="K61" s="154" t="s">
        <v>137</v>
      </c>
      <c r="L61" s="155" t="s">
        <v>22</v>
      </c>
      <c r="M61" s="217" t="str">
        <f t="shared" si="5"/>
        <v>Order.invoiceStatus</v>
      </c>
      <c r="N61" s="149"/>
      <c r="O61" s="170" t="s">
        <v>138</v>
      </c>
      <c r="P61" s="170" t="s">
        <v>139</v>
      </c>
      <c r="R61" s="153" t="s">
        <v>46</v>
      </c>
      <c r="S61" s="98" t="str">
        <f t="shared" si="6"/>
        <v xml:space="preserve">    invoiceStatus: String</v>
      </c>
      <c r="T61" s="72" t="str">
        <f t="shared" si="7"/>
        <v xml:space="preserve">    "Indicates if some or all of the order lines were included in an invoice"**    invoiceStatus: String</v>
      </c>
      <c r="U61" s="98" t="e">
        <f>IF(#REF!="Primary Key",D61&amp;I61&amp;" PK "&amp;L61,IF(#REF!="Foreign Key",I61&amp;" FK &gt;- "&amp;#REF!&amp;"."&amp;#REF!&amp;"_id "&amp;L61,I61&amp;" "&amp;L61))</f>
        <v>#REF!</v>
      </c>
      <c r="V61" s="12"/>
      <c r="W61" s="12"/>
    </row>
    <row r="62" spans="1:24" s="1" customFormat="1" x14ac:dyDescent="0.25">
      <c r="A62" s="285">
        <v>1</v>
      </c>
      <c r="B62" s="29" t="s">
        <v>16</v>
      </c>
      <c r="C62" s="30" t="s">
        <v>17</v>
      </c>
      <c r="D62" s="12" t="s">
        <v>16</v>
      </c>
      <c r="E62" s="12" t="s">
        <v>959</v>
      </c>
      <c r="F62" s="162" t="s">
        <v>384</v>
      </c>
      <c r="G62" s="149" t="s">
        <v>823</v>
      </c>
      <c r="H62" s="149">
        <v>61</v>
      </c>
      <c r="I62" s="153" t="s">
        <v>140</v>
      </c>
      <c r="J62" s="153" t="s">
        <v>141</v>
      </c>
      <c r="K62" s="154" t="s">
        <v>142</v>
      </c>
      <c r="L62" s="155" t="s">
        <v>22</v>
      </c>
      <c r="M62" s="217" t="str">
        <f t="shared" si="5"/>
        <v>Order.paymentStatus</v>
      </c>
      <c r="N62" s="149"/>
      <c r="O62" s="170" t="s">
        <v>143</v>
      </c>
      <c r="P62" s="170" t="s">
        <v>139</v>
      </c>
      <c r="R62" s="153" t="s">
        <v>46</v>
      </c>
      <c r="S62" s="98" t="str">
        <f t="shared" si="6"/>
        <v xml:space="preserve">    paymentStatus: String</v>
      </c>
      <c r="T62" s="72" t="str">
        <f t="shared" si="7"/>
        <v xml:space="preserve">    "Indicates if some or all invoices associated with the order have been references in a payment"**    paymentStatus: String</v>
      </c>
      <c r="U62" s="98" t="e">
        <f>IF(#REF!="Primary Key",D62&amp;I62&amp;" PK "&amp;L62,IF(#REF!="Foreign Key",I62&amp;" FK &gt;- "&amp;#REF!&amp;"."&amp;#REF!&amp;"_id "&amp;L62,I62&amp;" "&amp;L62))</f>
        <v>#REF!</v>
      </c>
      <c r="V62" s="12"/>
      <c r="W62" s="12"/>
    </row>
    <row r="63" spans="1:24" s="1" customFormat="1" x14ac:dyDescent="0.25">
      <c r="A63" s="285">
        <v>1</v>
      </c>
      <c r="B63" s="29" t="s">
        <v>16</v>
      </c>
      <c r="C63" s="30" t="s">
        <v>17</v>
      </c>
      <c r="D63" s="12" t="s">
        <v>16</v>
      </c>
      <c r="E63" s="12" t="s">
        <v>960</v>
      </c>
      <c r="F63" s="162" t="s">
        <v>384</v>
      </c>
      <c r="G63" s="149" t="s">
        <v>823</v>
      </c>
      <c r="H63" s="149">
        <v>62</v>
      </c>
      <c r="I63" s="153" t="s">
        <v>144</v>
      </c>
      <c r="J63" s="153" t="s">
        <v>145</v>
      </c>
      <c r="K63" s="154" t="s">
        <v>137</v>
      </c>
      <c r="L63" s="155" t="s">
        <v>22</v>
      </c>
      <c r="M63" s="217" t="str">
        <f t="shared" si="5"/>
        <v>Order.ackStatus</v>
      </c>
      <c r="N63" s="149"/>
      <c r="O63" s="170" t="s">
        <v>146</v>
      </c>
      <c r="P63" s="170" t="s">
        <v>147</v>
      </c>
      <c r="R63" s="153" t="s">
        <v>46</v>
      </c>
      <c r="S63" s="98" t="str">
        <f t="shared" si="6"/>
        <v xml:space="preserve">    ackStatus: String</v>
      </c>
      <c r="T63" s="72" t="str">
        <f t="shared" si="7"/>
        <v xml:space="preserve">    "Indicates if some or all of the order lines were included in a shipment and if all order lines have been delivered to final destination]"**    ackStatus: String</v>
      </c>
      <c r="U63" s="98" t="e">
        <f>IF(#REF!="Primary Key",D63&amp;I63&amp;" PK "&amp;L63,IF(#REF!="Foreign Key",I63&amp;" FK &gt;- "&amp;#REF!&amp;"."&amp;#REF!&amp;"_id "&amp;L63,I63&amp;" "&amp;L63))</f>
        <v>#REF!</v>
      </c>
      <c r="V63" s="12"/>
      <c r="W63" s="12"/>
      <c r="X63" s="23"/>
    </row>
    <row r="64" spans="1:24" s="1" customFormat="1" x14ac:dyDescent="0.25">
      <c r="A64" s="285">
        <v>1</v>
      </c>
      <c r="B64" s="29" t="s">
        <v>16</v>
      </c>
      <c r="C64" s="30" t="s">
        <v>17</v>
      </c>
      <c r="D64" s="12" t="s">
        <v>16</v>
      </c>
      <c r="E64" s="12" t="s">
        <v>961</v>
      </c>
      <c r="F64" s="159" t="s">
        <v>818</v>
      </c>
      <c r="G64" s="149" t="s">
        <v>823</v>
      </c>
      <c r="H64" s="149">
        <v>63</v>
      </c>
      <c r="I64" s="156" t="s">
        <v>148</v>
      </c>
      <c r="J64" s="156" t="s">
        <v>149</v>
      </c>
      <c r="K64" s="154" t="s">
        <v>150</v>
      </c>
      <c r="L64" s="155" t="s">
        <v>22</v>
      </c>
      <c r="M64" s="217" t="str">
        <f t="shared" si="5"/>
        <v>Order.ackType</v>
      </c>
      <c r="N64" s="149"/>
      <c r="O64" s="170" t="s">
        <v>151</v>
      </c>
      <c r="P64" s="170"/>
      <c r="Q64" s="23"/>
      <c r="R64" s="153" t="s">
        <v>46</v>
      </c>
      <c r="S64" s="98" t="str">
        <f t="shared" si="6"/>
        <v xml:space="preserve">    ackType: String</v>
      </c>
      <c r="T64" s="72" t="str">
        <f t="shared" si="7"/>
        <v xml:space="preserve">    "Acknowledgement status"**    ackType: String</v>
      </c>
      <c r="U64" s="98" t="e">
        <f>IF(#REF!="Primary Key",D64&amp;I64&amp;" PK "&amp;L64,IF(#REF!="Foreign Key",I64&amp;" FK &gt;- "&amp;#REF!&amp;"."&amp;#REF!&amp;"_id "&amp;L64,I64&amp;" "&amp;L64))</f>
        <v>#REF!</v>
      </c>
      <c r="V64" s="12"/>
      <c r="W64" s="12"/>
    </row>
    <row r="65" spans="1:24" s="1" customFormat="1" x14ac:dyDescent="0.25">
      <c r="A65" s="285">
        <v>1</v>
      </c>
      <c r="B65" s="29" t="s">
        <v>16</v>
      </c>
      <c r="C65" s="30" t="s">
        <v>17</v>
      </c>
      <c r="D65" s="12" t="s">
        <v>16</v>
      </c>
      <c r="E65" s="12" t="s">
        <v>962</v>
      </c>
      <c r="F65" s="159" t="s">
        <v>818</v>
      </c>
      <c r="G65" s="149" t="s">
        <v>823</v>
      </c>
      <c r="H65" s="149">
        <v>64</v>
      </c>
      <c r="I65" s="156" t="s">
        <v>152</v>
      </c>
      <c r="J65" s="156" t="s">
        <v>153</v>
      </c>
      <c r="K65" s="154" t="s">
        <v>849</v>
      </c>
      <c r="L65" s="155" t="s">
        <v>22</v>
      </c>
      <c r="M65" s="217" t="str">
        <f t="shared" si="5"/>
        <v>Order.ackDate</v>
      </c>
      <c r="N65" s="149"/>
      <c r="O65" s="170" t="s">
        <v>154</v>
      </c>
      <c r="P65" s="170" t="s">
        <v>87</v>
      </c>
      <c r="Q65" s="23"/>
      <c r="R65" s="153" t="s">
        <v>80</v>
      </c>
      <c r="S65" s="98" t="str">
        <f t="shared" si="6"/>
        <v xml:space="preserve">    ackDate: String</v>
      </c>
      <c r="T65" s="72" t="str">
        <f t="shared" si="7"/>
        <v xml:space="preserve">    "Date-time that the acknowledgement was received"**    ackDate: String</v>
      </c>
      <c r="U65" s="98" t="e">
        <f>IF(#REF!="Primary Key",D65&amp;I65&amp;" PK "&amp;L65,IF(#REF!="Foreign Key",I65&amp;" FK &gt;- "&amp;#REF!&amp;"."&amp;#REF!&amp;"_id "&amp;L65,I65&amp;" "&amp;L65))</f>
        <v>#REF!</v>
      </c>
      <c r="V65" s="12"/>
      <c r="W65" s="12"/>
    </row>
    <row r="66" spans="1:24" s="1" customFormat="1" x14ac:dyDescent="0.25">
      <c r="A66" s="285">
        <v>1</v>
      </c>
      <c r="B66" s="29" t="s">
        <v>16</v>
      </c>
      <c r="C66" s="30" t="s">
        <v>17</v>
      </c>
      <c r="D66" s="12" t="s">
        <v>16</v>
      </c>
      <c r="E66" s="12" t="s">
        <v>963</v>
      </c>
      <c r="F66" s="161" t="s">
        <v>819</v>
      </c>
      <c r="G66" s="149" t="s">
        <v>823</v>
      </c>
      <c r="H66" s="149">
        <v>65</v>
      </c>
      <c r="I66" s="153" t="s">
        <v>273</v>
      </c>
      <c r="J66" s="153" t="s">
        <v>274</v>
      </c>
      <c r="K66" s="174" t="s">
        <v>849</v>
      </c>
      <c r="L66" s="155" t="s">
        <v>22</v>
      </c>
      <c r="M66" s="217" t="str">
        <f t="shared" si="5"/>
        <v>Order.requiredByDate</v>
      </c>
      <c r="N66" s="149"/>
      <c r="O66" s="170" t="s">
        <v>720</v>
      </c>
      <c r="P66" s="170" t="s">
        <v>87</v>
      </c>
      <c r="R66" s="153" t="s">
        <v>80</v>
      </c>
      <c r="S66" s="98" t="str">
        <f t="shared" si="6"/>
        <v xml:space="preserve">    requiredByDate: String</v>
      </c>
      <c r="T66" s="72" t="str">
        <f t="shared" si="7"/>
        <v xml:space="preserve">    "Date-time that the buyer has identified the order is required to arrive"**    requiredByDate: String</v>
      </c>
      <c r="U66" s="98" t="e">
        <f>IF(#REF!="Primary Key",D66&amp;I66&amp;" PK "&amp;L66,IF(#REF!="Foreign Key",I66&amp;" FK &gt;- "&amp;#REF!&amp;"."&amp;#REF!&amp;"_id "&amp;L66,I66&amp;" "&amp;L66))</f>
        <v>#REF!</v>
      </c>
      <c r="V66" s="12"/>
      <c r="W66" s="12"/>
      <c r="X66" s="2"/>
    </row>
    <row r="67" spans="1:24" x14ac:dyDescent="0.25">
      <c r="A67" s="284">
        <v>2</v>
      </c>
      <c r="B67" s="6"/>
      <c r="C67" s="6"/>
      <c r="D67" s="7"/>
      <c r="E67" s="7"/>
      <c r="F67" s="140"/>
      <c r="G67" s="144"/>
      <c r="H67" s="144">
        <v>66</v>
      </c>
      <c r="I67" s="6"/>
      <c r="J67" s="6"/>
      <c r="K67" s="6"/>
      <c r="L67" s="7"/>
      <c r="M67" s="214"/>
      <c r="N67" s="144"/>
      <c r="O67" s="246"/>
      <c r="P67" s="246"/>
      <c r="Q67" s="2"/>
      <c r="R67" s="6"/>
      <c r="S67" s="50" t="s">
        <v>187</v>
      </c>
      <c r="T67" s="50" t="s">
        <v>187</v>
      </c>
      <c r="U67" s="50" t="e">
        <f>IF(#REF!="Primary Key",D67&amp;I67&amp;" PK "&amp;L67,IF(#REF!="Foreign Key",I67&amp;" FK &gt;- "&amp;#REF!&amp;"."&amp;#REF!&amp;"_id "&amp;L67,I67&amp;" "&amp;L67))</f>
        <v>#REF!</v>
      </c>
      <c r="V67" s="7"/>
      <c r="W67" s="7"/>
      <c r="X67" s="297"/>
    </row>
    <row r="68" spans="1:24" s="1" customFormat="1" x14ac:dyDescent="0.25">
      <c r="A68" s="284">
        <v>2</v>
      </c>
      <c r="B68" s="6"/>
      <c r="C68" s="6"/>
      <c r="D68" s="7"/>
      <c r="E68" s="7"/>
      <c r="F68" s="140"/>
      <c r="G68" s="144"/>
      <c r="H68" s="144">
        <v>67</v>
      </c>
      <c r="I68" s="6"/>
      <c r="J68" s="6"/>
      <c r="K68" s="6"/>
      <c r="L68" s="7"/>
      <c r="M68" s="214"/>
      <c r="N68" s="144"/>
      <c r="O68" s="246" t="s">
        <v>188</v>
      </c>
      <c r="P68" s="246"/>
      <c r="R68" s="6"/>
      <c r="S68" s="6"/>
      <c r="T68" s="7" t="str">
        <f>"**"&amp;CHAR(34)&amp;CHAR(34)&amp;CHAR(34)&amp;"**"&amp;O68&amp;"**"&amp;CHAR(34)&amp;CHAR(34)&amp;CHAR(34)</f>
        <v>**"""**Order Lines are product-specific subcomponents of an order**"""</v>
      </c>
      <c r="U68" s="6" t="str">
        <f>D108</f>
        <v>OrderLine</v>
      </c>
      <c r="V68" s="7"/>
      <c r="W68" s="7"/>
      <c r="X68" s="2"/>
    </row>
    <row r="69" spans="1:24" s="33" customFormat="1" x14ac:dyDescent="0.25">
      <c r="A69" s="284">
        <v>2</v>
      </c>
      <c r="B69" s="6"/>
      <c r="C69" s="6"/>
      <c r="D69" s="7"/>
      <c r="E69" s="7"/>
      <c r="F69" s="140"/>
      <c r="G69" s="144"/>
      <c r="H69" s="144">
        <v>68</v>
      </c>
      <c r="I69" s="6"/>
      <c r="J69" s="6"/>
      <c r="K69" s="6"/>
      <c r="L69" s="7"/>
      <c r="M69" s="214"/>
      <c r="N69" s="144"/>
      <c r="O69" s="246"/>
      <c r="P69" s="246"/>
      <c r="Q69" s="298"/>
      <c r="R69" s="6"/>
      <c r="S69" s="51" t="str">
        <f>"type "&amp;U68&amp;" implements BusinessObject {"</f>
        <v>type OrderLine implements BusinessObject {</v>
      </c>
      <c r="T69" s="7" t="str">
        <f>S69</f>
        <v>type OrderLine implements BusinessObject {</v>
      </c>
      <c r="U69" s="51" t="s">
        <v>15</v>
      </c>
      <c r="V69" s="7"/>
      <c r="W69" s="7"/>
      <c r="X69" s="298"/>
    </row>
    <row r="70" spans="1:24" s="2" customFormat="1" x14ac:dyDescent="0.25">
      <c r="A70" s="286">
        <v>2</v>
      </c>
      <c r="B70" s="13" t="s">
        <v>189</v>
      </c>
      <c r="C70" s="14" t="s">
        <v>17</v>
      </c>
      <c r="D70" s="12" t="s">
        <v>190</v>
      </c>
      <c r="E70" s="12" t="s">
        <v>964</v>
      </c>
      <c r="F70" s="197" t="s">
        <v>898</v>
      </c>
      <c r="G70" s="238">
        <v>1</v>
      </c>
      <c r="H70" s="238">
        <v>69</v>
      </c>
      <c r="I70" s="85" t="s">
        <v>830</v>
      </c>
      <c r="J70" s="85" t="s">
        <v>37</v>
      </c>
      <c r="K70" s="89">
        <v>100013204</v>
      </c>
      <c r="L70" s="237" t="s">
        <v>22</v>
      </c>
      <c r="M70" s="215" t="str">
        <f t="shared" ref="M70:M101" si="8">D70&amp;"."&amp;I70</f>
        <v>OrderLine.order.orderIdentifier</v>
      </c>
      <c r="N70" s="145"/>
      <c r="O70" s="62" t="s">
        <v>220</v>
      </c>
      <c r="P70" s="62"/>
      <c r="Q70" s="23"/>
      <c r="R70" s="41" t="s">
        <v>21</v>
      </c>
      <c r="S70" s="98" t="str">
        <f t="shared" ref="S70:S101" si="9">"    "&amp;I70&amp;": "&amp;L70</f>
        <v xml:space="preserve">    order.orderIdentifier: String</v>
      </c>
      <c r="T70" s="72" t="str">
        <f t="shared" ref="T70:T101" si="10">"    "&amp;CHAR(34)&amp;O70&amp;CHAR(34)&amp;"**"&amp;S70</f>
        <v xml:space="preserve">    "Sequential number of the order line"**    order.orderIdentifier: String</v>
      </c>
      <c r="U70" s="98" t="e">
        <f>IF(#REF!="Primary Key",D70&amp;I70&amp;" PK "&amp;L70,IF(#REF!="Foreign Key",I70&amp;" FK &gt;- "&amp;#REF!&amp;"."&amp;#REF!&amp;"_id "&amp;L70,I70&amp;" "&amp;L70))</f>
        <v>#REF!</v>
      </c>
      <c r="V70" s="12"/>
      <c r="W70" s="12"/>
      <c r="X70" s="301"/>
    </row>
    <row r="71" spans="1:24" s="1" customFormat="1" x14ac:dyDescent="0.25">
      <c r="A71" s="286">
        <v>2</v>
      </c>
      <c r="B71" s="13" t="s">
        <v>189</v>
      </c>
      <c r="C71" s="14" t="s">
        <v>17</v>
      </c>
      <c r="D71" s="12" t="s">
        <v>190</v>
      </c>
      <c r="E71" s="12" t="s">
        <v>965</v>
      </c>
      <c r="F71" s="197" t="s">
        <v>898</v>
      </c>
      <c r="G71" s="238">
        <v>1</v>
      </c>
      <c r="H71" s="238">
        <v>70</v>
      </c>
      <c r="I71" s="41" t="s">
        <v>217</v>
      </c>
      <c r="J71" s="41" t="s">
        <v>218</v>
      </c>
      <c r="K71" s="92">
        <v>100</v>
      </c>
      <c r="L71" s="93" t="s">
        <v>22</v>
      </c>
      <c r="M71" s="215" t="str">
        <f t="shared" si="8"/>
        <v>OrderLine.orderLineNumber</v>
      </c>
      <c r="N71" s="145"/>
      <c r="O71" s="62" t="s">
        <v>220</v>
      </c>
      <c r="P71" s="62"/>
      <c r="R71" s="41" t="s">
        <v>21</v>
      </c>
      <c r="S71" s="98" t="str">
        <f t="shared" si="9"/>
        <v xml:space="preserve">    orderLineNumber: String</v>
      </c>
      <c r="T71" s="72" t="str">
        <f t="shared" si="10"/>
        <v xml:space="preserve">    "Sequential number of the order line"**    orderLineNumber: String</v>
      </c>
      <c r="U71" s="98" t="e">
        <f>IF(#REF!="Primary Key",D71&amp;I71&amp;" PK "&amp;L71,IF(#REF!="Foreign Key",I71&amp;" FK &gt;- "&amp;#REF!&amp;"."&amp;#REF!&amp;"_id "&amp;L71,I71&amp;" "&amp;L71))</f>
        <v>#REF!</v>
      </c>
      <c r="V71" s="12"/>
      <c r="W71" s="12"/>
    </row>
    <row r="72" spans="1:24" s="1" customFormat="1" x14ac:dyDescent="0.25">
      <c r="A72" s="286">
        <v>2</v>
      </c>
      <c r="B72" s="13" t="s">
        <v>189</v>
      </c>
      <c r="C72" s="14" t="s">
        <v>17</v>
      </c>
      <c r="D72" s="12" t="s">
        <v>190</v>
      </c>
      <c r="E72" s="12" t="s">
        <v>966</v>
      </c>
      <c r="F72" s="197" t="s">
        <v>898</v>
      </c>
      <c r="G72" s="238">
        <v>1</v>
      </c>
      <c r="H72" s="238">
        <v>71</v>
      </c>
      <c r="I72" s="85" t="s">
        <v>829</v>
      </c>
      <c r="J72" s="85" t="s">
        <v>158</v>
      </c>
      <c r="K72" s="89" t="s">
        <v>812</v>
      </c>
      <c r="L72" s="93" t="s">
        <v>22</v>
      </c>
      <c r="M72" s="215" t="str">
        <f t="shared" si="8"/>
        <v>OrderLine.order.orderType</v>
      </c>
      <c r="N72" s="145"/>
      <c r="O72" s="62" t="s">
        <v>220</v>
      </c>
      <c r="P72" s="62"/>
      <c r="R72" s="41" t="s">
        <v>46</v>
      </c>
      <c r="S72" s="98" t="str">
        <f t="shared" si="9"/>
        <v xml:space="preserve">    order.orderType: String</v>
      </c>
      <c r="T72" s="72" t="str">
        <f t="shared" si="10"/>
        <v xml:space="preserve">    "Sequential number of the order line"**    order.orderType: String</v>
      </c>
      <c r="U72" s="98" t="e">
        <f>IF(#REF!="Primary Key",D72&amp;I72&amp;" PK "&amp;L72,IF(#REF!="Foreign Key",I72&amp;" FK &gt;- "&amp;#REF!&amp;"."&amp;#REF!&amp;"_id "&amp;L72,I72&amp;" "&amp;L72))</f>
        <v>#REF!</v>
      </c>
      <c r="V72" s="12"/>
      <c r="W72" s="12"/>
      <c r="X72" s="23"/>
    </row>
    <row r="73" spans="1:24" x14ac:dyDescent="0.25">
      <c r="A73" s="286">
        <v>2</v>
      </c>
      <c r="B73" s="13" t="s">
        <v>189</v>
      </c>
      <c r="C73" s="14" t="s">
        <v>17</v>
      </c>
      <c r="D73" s="12" t="s">
        <v>190</v>
      </c>
      <c r="E73" s="12" t="s">
        <v>967</v>
      </c>
      <c r="F73" s="318" t="s">
        <v>897</v>
      </c>
      <c r="G73" s="145">
        <v>1</v>
      </c>
      <c r="H73" s="145">
        <v>72</v>
      </c>
      <c r="I73" s="86" t="s">
        <v>834</v>
      </c>
      <c r="J73" s="86" t="s">
        <v>198</v>
      </c>
      <c r="K73" s="239" t="s">
        <v>199</v>
      </c>
      <c r="L73" s="86" t="s">
        <v>22</v>
      </c>
      <c r="M73" s="215" t="str">
        <f t="shared" si="8"/>
        <v>OrderLine.product.partNumber</v>
      </c>
      <c r="N73" s="145"/>
      <c r="O73" s="72" t="s">
        <v>201</v>
      </c>
      <c r="P73" s="62"/>
      <c r="Q73" s="1"/>
      <c r="R73" s="66" t="s">
        <v>46</v>
      </c>
      <c r="S73" s="98" t="str">
        <f t="shared" si="9"/>
        <v xml:space="preserve">    product.partNumber: String</v>
      </c>
      <c r="T73" s="72" t="str">
        <f t="shared" si="10"/>
        <v xml:space="preserve">    "Unique identifier of the product contained in the order line"**    product.partNumber: String</v>
      </c>
      <c r="U73" s="98" t="e">
        <f>IF(#REF!="Primary Key",D73&amp;I73&amp;" PK "&amp;L73,IF(#REF!="Foreign Key",I73&amp;" FK &gt;- "&amp;#REF!&amp;"."&amp;#REF!&amp;"_id "&amp;L73,I73&amp;" "&amp;L73))</f>
        <v>#REF!</v>
      </c>
      <c r="V73" s="67" t="str">
        <f>D73&amp;"s"</f>
        <v>OrderLines</v>
      </c>
      <c r="W73" s="67" t="str">
        <f t="shared" ref="W73:W79" si="11">"["&amp;D73&amp;"]"</f>
        <v>[OrderLine]</v>
      </c>
      <c r="X73" s="2"/>
    </row>
    <row r="74" spans="1:24" s="1" customFormat="1" x14ac:dyDescent="0.25">
      <c r="A74" s="286">
        <v>2</v>
      </c>
      <c r="B74" s="13" t="s">
        <v>189</v>
      </c>
      <c r="C74" s="14" t="s">
        <v>17</v>
      </c>
      <c r="D74" s="12" t="s">
        <v>190</v>
      </c>
      <c r="E74" s="12" t="s">
        <v>968</v>
      </c>
      <c r="F74" s="318" t="s">
        <v>897</v>
      </c>
      <c r="G74" s="145">
        <v>1</v>
      </c>
      <c r="H74" s="145">
        <v>73</v>
      </c>
      <c r="I74" s="86" t="s">
        <v>858</v>
      </c>
      <c r="J74" s="86" t="s">
        <v>58</v>
      </c>
      <c r="K74" s="239" t="s">
        <v>305</v>
      </c>
      <c r="L74" s="86" t="s">
        <v>22</v>
      </c>
      <c r="M74" s="215" t="str">
        <f t="shared" si="8"/>
        <v>OrderLine.shipToLocation.locationIdentifier</v>
      </c>
      <c r="N74" s="145"/>
      <c r="O74" s="72" t="s">
        <v>60</v>
      </c>
      <c r="P74" s="62"/>
      <c r="R74" s="66" t="s">
        <v>46</v>
      </c>
      <c r="S74" s="98" t="str">
        <f t="shared" si="9"/>
        <v xml:space="preserve">    shipToLocation.locationIdentifier: String</v>
      </c>
      <c r="T74" s="72" t="str">
        <f t="shared" si="10"/>
        <v xml:space="preserve">    "Unique identifier for the origin location for the order line"**    shipToLocation.locationIdentifier: String</v>
      </c>
      <c r="U74" s="98" t="e">
        <f>IF(#REF!="Primary Key",D74&amp;I74&amp;" PK "&amp;L74,IF(#REF!="Foreign Key",I74&amp;" FK &gt;- "&amp;#REF!&amp;"."&amp;#REF!&amp;"_id "&amp;L74,I74&amp;" "&amp;L74))</f>
        <v>#REF!</v>
      </c>
      <c r="V74" s="73" t="str">
        <f>I74&amp;D74&amp;"s"</f>
        <v>shipToLocation.locationIdentifierOrderLines</v>
      </c>
      <c r="W74" s="73" t="str">
        <f t="shared" si="11"/>
        <v>[OrderLine]</v>
      </c>
      <c r="X74" s="297"/>
    </row>
    <row r="75" spans="1:24" s="1" customFormat="1" x14ac:dyDescent="0.25">
      <c r="A75" s="286">
        <v>2</v>
      </c>
      <c r="B75" s="13" t="s">
        <v>189</v>
      </c>
      <c r="C75" s="14" t="s">
        <v>17</v>
      </c>
      <c r="D75" s="12" t="s">
        <v>190</v>
      </c>
      <c r="E75" s="12" t="s">
        <v>969</v>
      </c>
      <c r="F75" s="318" t="s">
        <v>897</v>
      </c>
      <c r="G75" s="145">
        <v>1</v>
      </c>
      <c r="H75" s="145">
        <v>74</v>
      </c>
      <c r="I75" s="86" t="s">
        <v>859</v>
      </c>
      <c r="J75" s="86" t="s">
        <v>304</v>
      </c>
      <c r="K75" s="239" t="s">
        <v>861</v>
      </c>
      <c r="L75" s="86" t="s">
        <v>22</v>
      </c>
      <c r="M75" s="215" t="str">
        <f t="shared" si="8"/>
        <v>OrderLine.shipFromInstructionLocation.locationIdentifier</v>
      </c>
      <c r="N75" s="145"/>
      <c r="O75" s="72" t="s">
        <v>306</v>
      </c>
      <c r="P75" s="62"/>
      <c r="R75" s="66" t="s">
        <v>46</v>
      </c>
      <c r="S75" s="98" t="str">
        <f t="shared" si="9"/>
        <v xml:space="preserve">    shipFromInstructionLocation.locationIdentifier: String</v>
      </c>
      <c r="T75" s="72" t="str">
        <f t="shared" si="10"/>
        <v xml:space="preserve">    "Unique identifier for the destination location for the shipment"**    shipFromInstructionLocation.locationIdentifier: String</v>
      </c>
      <c r="U75" s="98" t="e">
        <f>IF(#REF!="Primary Key",D75&amp;I75&amp;" PK "&amp;L75,IF(#REF!="Foreign Key",I75&amp;" FK &gt;- "&amp;#REF!&amp;"."&amp;#REF!&amp;"_id "&amp;L75,I75&amp;" "&amp;L75))</f>
        <v>#REF!</v>
      </c>
      <c r="V75" s="73" t="str">
        <f>I75&amp;D75&amp;"s"</f>
        <v>shipFromInstructionLocation.locationIdentifierOrderLines</v>
      </c>
      <c r="W75" s="73" t="str">
        <f t="shared" si="11"/>
        <v>[OrderLine]</v>
      </c>
      <c r="X75" s="301"/>
    </row>
    <row r="76" spans="1:24" s="1" customFormat="1" x14ac:dyDescent="0.25">
      <c r="A76" s="286">
        <v>2</v>
      </c>
      <c r="B76" s="13" t="s">
        <v>189</v>
      </c>
      <c r="C76" s="14" t="s">
        <v>17</v>
      </c>
      <c r="D76" s="12" t="s">
        <v>190</v>
      </c>
      <c r="E76" s="12" t="s">
        <v>970</v>
      </c>
      <c r="F76" s="141" t="s">
        <v>547</v>
      </c>
      <c r="G76" s="207" t="s">
        <v>825</v>
      </c>
      <c r="H76" s="207">
        <v>75</v>
      </c>
      <c r="I76" s="66" t="s">
        <v>194</v>
      </c>
      <c r="J76" s="66" t="s">
        <v>16</v>
      </c>
      <c r="K76" s="79" t="s">
        <v>827</v>
      </c>
      <c r="L76" s="66" t="s">
        <v>16</v>
      </c>
      <c r="M76" s="215" t="str">
        <f t="shared" si="8"/>
        <v>OrderLine.order</v>
      </c>
      <c r="N76" s="145"/>
      <c r="O76" s="72" t="s">
        <v>195</v>
      </c>
      <c r="P76" s="62" t="s">
        <v>196</v>
      </c>
      <c r="R76" s="66" t="s">
        <v>46</v>
      </c>
      <c r="S76" s="98" t="str">
        <f t="shared" si="9"/>
        <v xml:space="preserve">    order: Order</v>
      </c>
      <c r="T76" s="72" t="str">
        <f t="shared" si="10"/>
        <v xml:space="preserve">    "Unique identifier for the order that contains the order line"**    order: Order</v>
      </c>
      <c r="U76" s="98" t="e">
        <f>IF(#REF!="Primary Key",D76&amp;I76&amp;" PK "&amp;L76,IF(#REF!="Foreign Key",I76&amp;" FK &gt;- "&amp;#REF!&amp;"."&amp;#REF!&amp;"_id "&amp;L76,I76&amp;" "&amp;L76))</f>
        <v>#REF!</v>
      </c>
      <c r="V76" s="67" t="str">
        <f>D76&amp;"s"</f>
        <v>OrderLines</v>
      </c>
      <c r="W76" s="67" t="str">
        <f t="shared" si="11"/>
        <v>[OrderLine]</v>
      </c>
      <c r="X76" s="297"/>
    </row>
    <row r="77" spans="1:24" s="1" customFormat="1" x14ac:dyDescent="0.25">
      <c r="A77" s="286">
        <v>2</v>
      </c>
      <c r="B77" s="13" t="s">
        <v>189</v>
      </c>
      <c r="C77" s="14" t="s">
        <v>17</v>
      </c>
      <c r="D77" s="12" t="s">
        <v>190</v>
      </c>
      <c r="E77" s="12" t="s">
        <v>971</v>
      </c>
      <c r="F77" s="141" t="s">
        <v>547</v>
      </c>
      <c r="G77" s="207" t="s">
        <v>825</v>
      </c>
      <c r="H77" s="207">
        <v>76</v>
      </c>
      <c r="I77" s="66" t="s">
        <v>197</v>
      </c>
      <c r="J77" s="66" t="s">
        <v>200</v>
      </c>
      <c r="K77" s="79" t="s">
        <v>827</v>
      </c>
      <c r="L77" s="66" t="s">
        <v>200</v>
      </c>
      <c r="M77" s="215" t="str">
        <f t="shared" si="8"/>
        <v>OrderLine.product</v>
      </c>
      <c r="N77" s="145"/>
      <c r="O77" s="72" t="s">
        <v>201</v>
      </c>
      <c r="P77" s="62"/>
      <c r="R77" s="66" t="s">
        <v>46</v>
      </c>
      <c r="S77" s="98" t="str">
        <f t="shared" si="9"/>
        <v xml:space="preserve">    product: Product</v>
      </c>
      <c r="T77" s="72" t="str">
        <f t="shared" si="10"/>
        <v xml:space="preserve">    "Unique identifier of the product contained in the order line"**    product: Product</v>
      </c>
      <c r="U77" s="98" t="e">
        <f>IF(#REF!="Primary Key",D77&amp;I77&amp;" PK "&amp;L77,IF(#REF!="Foreign Key",I77&amp;" FK &gt;- "&amp;#REF!&amp;"."&amp;#REF!&amp;"_id "&amp;L77,I77&amp;" "&amp;L77))</f>
        <v>#REF!</v>
      </c>
      <c r="V77" s="67" t="str">
        <f>D77&amp;"s"</f>
        <v>OrderLines</v>
      </c>
      <c r="W77" s="67" t="str">
        <f t="shared" si="11"/>
        <v>[OrderLine]</v>
      </c>
    </row>
    <row r="78" spans="1:24" s="1" customFormat="1" x14ac:dyDescent="0.25">
      <c r="A78" s="286">
        <v>2</v>
      </c>
      <c r="B78" s="13" t="s">
        <v>189</v>
      </c>
      <c r="C78" s="14" t="s">
        <v>17</v>
      </c>
      <c r="D78" s="12" t="s">
        <v>190</v>
      </c>
      <c r="E78" s="12" t="s">
        <v>972</v>
      </c>
      <c r="F78" s="141" t="s">
        <v>547</v>
      </c>
      <c r="G78" s="207" t="s">
        <v>825</v>
      </c>
      <c r="H78" s="207">
        <v>77</v>
      </c>
      <c r="I78" s="66" t="s">
        <v>57</v>
      </c>
      <c r="J78" s="66" t="s">
        <v>862</v>
      </c>
      <c r="K78" s="79" t="s">
        <v>827</v>
      </c>
      <c r="L78" s="66" t="s">
        <v>59</v>
      </c>
      <c r="M78" s="215" t="str">
        <f t="shared" si="8"/>
        <v>OrderLine.shipToLocation</v>
      </c>
      <c r="N78" s="145"/>
      <c r="O78" s="72" t="s">
        <v>60</v>
      </c>
      <c r="P78" s="62"/>
      <c r="R78" s="66" t="s">
        <v>46</v>
      </c>
      <c r="S78" s="98" t="str">
        <f t="shared" si="9"/>
        <v xml:space="preserve">    shipToLocation: Location</v>
      </c>
      <c r="T78" s="72" t="str">
        <f t="shared" si="10"/>
        <v xml:space="preserve">    "Unique identifier for the origin location for the order line"**    shipToLocation: Location</v>
      </c>
      <c r="U78" s="98" t="e">
        <f>IF(#REF!="Primary Key",D78&amp;I78&amp;" PK "&amp;L78,IF(#REF!="Foreign Key",I78&amp;" FK &gt;- "&amp;#REF!&amp;"."&amp;#REF!&amp;"_id "&amp;L78,I78&amp;" "&amp;L78))</f>
        <v>#REF!</v>
      </c>
      <c r="V78" s="73" t="str">
        <f>I78&amp;D78&amp;"s"</f>
        <v>shipToLocationOrderLines</v>
      </c>
      <c r="W78" s="73" t="str">
        <f t="shared" si="11"/>
        <v>[OrderLine]</v>
      </c>
    </row>
    <row r="79" spans="1:24" s="1" customFormat="1" x14ac:dyDescent="0.25">
      <c r="A79" s="286">
        <v>2</v>
      </c>
      <c r="B79" s="13" t="s">
        <v>189</v>
      </c>
      <c r="C79" s="14" t="s">
        <v>17</v>
      </c>
      <c r="D79" s="12" t="s">
        <v>190</v>
      </c>
      <c r="E79" s="12" t="s">
        <v>973</v>
      </c>
      <c r="F79" s="141" t="s">
        <v>547</v>
      </c>
      <c r="G79" s="207" t="s">
        <v>825</v>
      </c>
      <c r="H79" s="207">
        <v>78</v>
      </c>
      <c r="I79" s="66" t="s">
        <v>269</v>
      </c>
      <c r="J79" s="66" t="s">
        <v>863</v>
      </c>
      <c r="K79" s="79" t="s">
        <v>827</v>
      </c>
      <c r="L79" s="66" t="s">
        <v>59</v>
      </c>
      <c r="M79" s="215" t="str">
        <f t="shared" si="8"/>
        <v>OrderLine.shipFromInstructionLocation</v>
      </c>
      <c r="N79" s="145"/>
      <c r="O79" s="72" t="s">
        <v>306</v>
      </c>
      <c r="P79" s="62"/>
      <c r="R79" s="66" t="s">
        <v>46</v>
      </c>
      <c r="S79" s="98" t="str">
        <f t="shared" si="9"/>
        <v xml:space="preserve">    shipFromInstructionLocation: Location</v>
      </c>
      <c r="T79" s="72" t="str">
        <f t="shared" si="10"/>
        <v xml:space="preserve">    "Unique identifier for the destination location for the shipment"**    shipFromInstructionLocation: Location</v>
      </c>
      <c r="U79" s="98" t="e">
        <f>IF(#REF!="Primary Key",D79&amp;I79&amp;" PK "&amp;L79,IF(#REF!="Foreign Key",I79&amp;" FK &gt;- "&amp;#REF!&amp;"."&amp;#REF!&amp;"_id "&amp;L79,I79&amp;" "&amp;L79))</f>
        <v>#REF!</v>
      </c>
      <c r="V79" s="73" t="str">
        <f>I79&amp;D79&amp;"s"</f>
        <v>shipFromInstructionLocationOrderLines</v>
      </c>
      <c r="W79" s="73" t="str">
        <f t="shared" si="11"/>
        <v>[OrderLine]</v>
      </c>
    </row>
    <row r="80" spans="1:24" s="1" customFormat="1" x14ac:dyDescent="0.25">
      <c r="A80" s="286">
        <v>2</v>
      </c>
      <c r="B80" s="13" t="s">
        <v>189</v>
      </c>
      <c r="C80" s="14" t="s">
        <v>17</v>
      </c>
      <c r="D80" s="12" t="s">
        <v>190</v>
      </c>
      <c r="E80" s="12" t="s">
        <v>974</v>
      </c>
      <c r="F80" s="141" t="s">
        <v>547</v>
      </c>
      <c r="G80" s="207" t="s">
        <v>825</v>
      </c>
      <c r="H80" s="207">
        <v>79</v>
      </c>
      <c r="I80" s="70" t="s">
        <v>205</v>
      </c>
      <c r="J80" s="70" t="s">
        <v>206</v>
      </c>
      <c r="K80" s="259" t="s">
        <v>827</v>
      </c>
      <c r="L80" s="70" t="s">
        <v>207</v>
      </c>
      <c r="M80" s="215" t="str">
        <f t="shared" si="8"/>
        <v>OrderLine.shipmentLines</v>
      </c>
      <c r="N80" s="145"/>
      <c r="O80" s="72" t="s">
        <v>208</v>
      </c>
      <c r="P80" s="72" t="s">
        <v>65</v>
      </c>
      <c r="R80" s="70" t="s">
        <v>21</v>
      </c>
      <c r="S80" s="98" t="str">
        <f t="shared" si="9"/>
        <v xml:space="preserve">    shipmentLines: ShipmentLinesCursor</v>
      </c>
      <c r="T80" s="72" t="str">
        <f t="shared" si="10"/>
        <v xml:space="preserve">    "Shipment lines associated with the order line"**    shipmentLines: ShipmentLinesCursor</v>
      </c>
      <c r="U80" s="98" t="e">
        <f>IF(#REF!="Primary Key",D80&amp;I80&amp;" PK "&amp;L80,IF(#REF!="Foreign Key",I80&amp;" FK &gt;- "&amp;#REF!&amp;"."&amp;#REF!&amp;"_id "&amp;L80,I80&amp;" "&amp;L80))</f>
        <v>#REF!</v>
      </c>
      <c r="V80" s="71"/>
      <c r="W80" s="71"/>
    </row>
    <row r="81" spans="1:24" s="1" customFormat="1" x14ac:dyDescent="0.25">
      <c r="A81" s="286">
        <v>2</v>
      </c>
      <c r="B81" s="13" t="s">
        <v>189</v>
      </c>
      <c r="C81" s="14" t="s">
        <v>17</v>
      </c>
      <c r="D81" s="12" t="s">
        <v>190</v>
      </c>
      <c r="E81" s="12" t="s">
        <v>975</v>
      </c>
      <c r="F81" s="162" t="s">
        <v>384</v>
      </c>
      <c r="G81" s="145">
        <v>2</v>
      </c>
      <c r="H81" s="145">
        <v>80</v>
      </c>
      <c r="I81" s="10" t="s">
        <v>124</v>
      </c>
      <c r="J81" s="10" t="s">
        <v>242</v>
      </c>
      <c r="K81" s="16" t="s">
        <v>872</v>
      </c>
      <c r="L81" s="12" t="s">
        <v>22</v>
      </c>
      <c r="M81" s="215" t="str">
        <f t="shared" si="8"/>
        <v>OrderLine.status</v>
      </c>
      <c r="N81" s="145"/>
      <c r="O81" s="62" t="s">
        <v>243</v>
      </c>
      <c r="P81" s="62"/>
      <c r="R81" s="10" t="s">
        <v>46</v>
      </c>
      <c r="S81" s="98" t="str">
        <f t="shared" si="9"/>
        <v xml:space="preserve">    status: String</v>
      </c>
      <c r="T81" s="72" t="str">
        <f t="shared" si="10"/>
        <v xml:space="preserve">    "Overall status of the order line"**    status: String</v>
      </c>
      <c r="U81" s="98" t="e">
        <f>IF(#REF!="Primary Key",D81&amp;I81&amp;" PK "&amp;L81,IF(#REF!="Foreign Key",I81&amp;" FK &gt;- "&amp;#REF!&amp;"."&amp;#REF!&amp;"_id "&amp;L81,I81&amp;" "&amp;L81))</f>
        <v>#REF!</v>
      </c>
      <c r="V81" s="12"/>
      <c r="W81" s="12"/>
    </row>
    <row r="82" spans="1:24" s="1" customFormat="1" x14ac:dyDescent="0.25">
      <c r="A82" s="286">
        <v>2</v>
      </c>
      <c r="B82" s="13" t="s">
        <v>189</v>
      </c>
      <c r="C82" s="14" t="s">
        <v>17</v>
      </c>
      <c r="D82" s="12" t="s">
        <v>190</v>
      </c>
      <c r="E82" s="12" t="s">
        <v>976</v>
      </c>
      <c r="F82" s="162" t="s">
        <v>384</v>
      </c>
      <c r="G82" s="280" t="s">
        <v>822</v>
      </c>
      <c r="H82" s="280">
        <v>81</v>
      </c>
      <c r="I82" s="10" t="s">
        <v>804</v>
      </c>
      <c r="J82" s="10" t="s">
        <v>868</v>
      </c>
      <c r="K82" s="16" t="s">
        <v>807</v>
      </c>
      <c r="L82" s="12" t="s">
        <v>22</v>
      </c>
      <c r="M82" s="215" t="str">
        <f t="shared" si="8"/>
        <v>OrderLine.shipmentStatusByDate</v>
      </c>
      <c r="N82" s="145" t="s">
        <v>250</v>
      </c>
      <c r="O82" s="62" t="s">
        <v>129</v>
      </c>
      <c r="P82" s="62" t="s">
        <v>130</v>
      </c>
      <c r="R82" s="10" t="s">
        <v>46</v>
      </c>
      <c r="S82" s="98" t="str">
        <f t="shared" si="9"/>
        <v xml:space="preserve">    shipmentStatusByDate: String</v>
      </c>
      <c r="T82" s="72" t="str">
        <f t="shared" si="10"/>
        <v xml:space="preserve">    "Indicates if some or all of the order lines were included in a shipment"**    shipmentStatusByDate: String</v>
      </c>
      <c r="U82" s="98" t="e">
        <f>IF(#REF!="Primary Key",D82&amp;I82&amp;" PK "&amp;L82,IF(#REF!="Foreign Key",I82&amp;" FK &gt;- "&amp;#REF!&amp;"."&amp;#REF!&amp;"_id "&amp;L82,I82&amp;" "&amp;L82))</f>
        <v>#REF!</v>
      </c>
      <c r="V82" s="12"/>
      <c r="W82" s="12"/>
    </row>
    <row r="83" spans="1:24" s="1" customFormat="1" x14ac:dyDescent="0.25">
      <c r="A83" s="286">
        <v>2</v>
      </c>
      <c r="B83" s="13" t="s">
        <v>189</v>
      </c>
      <c r="C83" s="14" t="s">
        <v>17</v>
      </c>
      <c r="D83" s="12" t="s">
        <v>190</v>
      </c>
      <c r="E83" s="12" t="s">
        <v>977</v>
      </c>
      <c r="F83" s="162" t="s">
        <v>384</v>
      </c>
      <c r="G83" s="280" t="s">
        <v>822</v>
      </c>
      <c r="H83" s="280">
        <v>82</v>
      </c>
      <c r="I83" s="10" t="s">
        <v>809</v>
      </c>
      <c r="J83" s="10" t="s">
        <v>869</v>
      </c>
      <c r="K83" s="16" t="s">
        <v>808</v>
      </c>
      <c r="L83" s="12" t="s">
        <v>22</v>
      </c>
      <c r="M83" s="215" t="str">
        <f t="shared" si="8"/>
        <v>OrderLine.deliveryStatusByDate</v>
      </c>
      <c r="N83" s="145" t="s">
        <v>250</v>
      </c>
      <c r="O83" s="62" t="s">
        <v>133</v>
      </c>
      <c r="P83" s="62" t="s">
        <v>134</v>
      </c>
      <c r="R83" s="10" t="s">
        <v>46</v>
      </c>
      <c r="S83" s="98" t="str">
        <f t="shared" si="9"/>
        <v xml:space="preserve">    deliveryStatusByDate: String</v>
      </c>
      <c r="T83" s="72" t="str">
        <f t="shared" si="10"/>
        <v xml:space="preserve">    "Indicates if some or all of the order lines have been delivered to final destination"**    deliveryStatusByDate: String</v>
      </c>
      <c r="U83" s="98" t="e">
        <f>IF(#REF!="Primary Key",D83&amp;I83&amp;" PK "&amp;L83,IF(#REF!="Foreign Key",I83&amp;" FK &gt;- "&amp;#REF!&amp;"."&amp;#REF!&amp;"_id "&amp;L83,I83&amp;" "&amp;L83))</f>
        <v>#REF!</v>
      </c>
      <c r="V83" s="12"/>
      <c r="W83" s="12"/>
      <c r="X83" s="23"/>
    </row>
    <row r="84" spans="1:24" s="1" customFormat="1" x14ac:dyDescent="0.25">
      <c r="A84" s="286">
        <v>2</v>
      </c>
      <c r="B84" s="13" t="s">
        <v>189</v>
      </c>
      <c r="C84" s="14" t="s">
        <v>17</v>
      </c>
      <c r="D84" s="12" t="s">
        <v>190</v>
      </c>
      <c r="E84" s="12" t="s">
        <v>978</v>
      </c>
      <c r="F84" s="161" t="s">
        <v>819</v>
      </c>
      <c r="G84" s="145">
        <v>2</v>
      </c>
      <c r="H84" s="145">
        <v>83</v>
      </c>
      <c r="I84" s="10" t="s">
        <v>83</v>
      </c>
      <c r="J84" s="10" t="s">
        <v>84</v>
      </c>
      <c r="K84" s="24" t="s">
        <v>849</v>
      </c>
      <c r="L84" s="12" t="s">
        <v>22</v>
      </c>
      <c r="M84" s="215" t="str">
        <f t="shared" si="8"/>
        <v>OrderLine.createdDate</v>
      </c>
      <c r="N84" s="145"/>
      <c r="O84" s="62" t="s">
        <v>226</v>
      </c>
      <c r="P84" s="62" t="s">
        <v>87</v>
      </c>
      <c r="R84" s="10" t="s">
        <v>80</v>
      </c>
      <c r="S84" s="98" t="str">
        <f t="shared" si="9"/>
        <v xml:space="preserve">    createdDate: String</v>
      </c>
      <c r="T84" s="72" t="str">
        <f t="shared" si="10"/>
        <v xml:space="preserve">    "Date-time that the order line was created"**    createdDate: String</v>
      </c>
      <c r="U84" s="98" t="e">
        <f>IF(#REF!="Primary Key",D84&amp;I84&amp;" PK "&amp;L84,IF(#REF!="Foreign Key",I84&amp;" FK &gt;- "&amp;#REF!&amp;"."&amp;#REF!&amp;"_id "&amp;L84,I84&amp;" "&amp;L84))</f>
        <v>#REF!</v>
      </c>
      <c r="V84" s="12"/>
      <c r="W84" s="12"/>
    </row>
    <row r="85" spans="1:24" s="1" customFormat="1" x14ac:dyDescent="0.25">
      <c r="A85" s="286">
        <v>2</v>
      </c>
      <c r="B85" s="13" t="s">
        <v>189</v>
      </c>
      <c r="C85" s="14" t="s">
        <v>17</v>
      </c>
      <c r="D85" s="12" t="s">
        <v>190</v>
      </c>
      <c r="E85" s="12" t="s">
        <v>979</v>
      </c>
      <c r="F85" s="161" t="s">
        <v>819</v>
      </c>
      <c r="G85" s="145">
        <v>1</v>
      </c>
      <c r="H85" s="145">
        <v>84</v>
      </c>
      <c r="I85" s="44" t="s">
        <v>91</v>
      </c>
      <c r="J85" s="44" t="s">
        <v>92</v>
      </c>
      <c r="K85" s="24" t="s">
        <v>849</v>
      </c>
      <c r="L85" s="12" t="s">
        <v>22</v>
      </c>
      <c r="M85" s="215" t="str">
        <f t="shared" si="8"/>
        <v>OrderLine.requestedShipDate</v>
      </c>
      <c r="N85" s="145"/>
      <c r="O85" s="62" t="s">
        <v>227</v>
      </c>
      <c r="P85" s="62" t="s">
        <v>87</v>
      </c>
      <c r="Q85" s="297"/>
      <c r="R85" s="10" t="s">
        <v>80</v>
      </c>
      <c r="S85" s="98" t="str">
        <f t="shared" si="9"/>
        <v xml:space="preserve">    requestedShipDate: String</v>
      </c>
      <c r="T85" s="72" t="str">
        <f t="shared" si="10"/>
        <v xml:space="preserve">    "Date-time that the buyer has requested the order line be shipped"**    requestedShipDate: String</v>
      </c>
      <c r="U85" s="98" t="e">
        <f>IF(#REF!="Primary Key",D85&amp;I85&amp;" PK "&amp;L85,IF(#REF!="Foreign Key",I85&amp;" FK &gt;- "&amp;#REF!&amp;"."&amp;#REF!&amp;"_id "&amp;L85,I85&amp;" "&amp;L85))</f>
        <v>#REF!</v>
      </c>
      <c r="V85" s="12"/>
      <c r="W85" s="12"/>
    </row>
    <row r="86" spans="1:24" s="1" customFormat="1" x14ac:dyDescent="0.25">
      <c r="A86" s="286">
        <v>2</v>
      </c>
      <c r="B86" s="13" t="s">
        <v>189</v>
      </c>
      <c r="C86" s="14" t="s">
        <v>17</v>
      </c>
      <c r="D86" s="12" t="s">
        <v>190</v>
      </c>
      <c r="E86" s="12" t="s">
        <v>980</v>
      </c>
      <c r="F86" s="161" t="s">
        <v>819</v>
      </c>
      <c r="G86" s="145">
        <v>1</v>
      </c>
      <c r="H86" s="145">
        <v>85</v>
      </c>
      <c r="I86" s="44" t="s">
        <v>94</v>
      </c>
      <c r="J86" s="44" t="s">
        <v>95</v>
      </c>
      <c r="K86" s="24" t="s">
        <v>849</v>
      </c>
      <c r="L86" s="12" t="s">
        <v>22</v>
      </c>
      <c r="M86" s="215" t="str">
        <f t="shared" si="8"/>
        <v>OrderLine.requestedDeliveryDate</v>
      </c>
      <c r="N86" s="145"/>
      <c r="O86" s="62" t="s">
        <v>228</v>
      </c>
      <c r="P86" s="62" t="s">
        <v>87</v>
      </c>
      <c r="Q86" s="297"/>
      <c r="R86" s="10" t="s">
        <v>80</v>
      </c>
      <c r="S86" s="98" t="str">
        <f t="shared" si="9"/>
        <v xml:space="preserve">    requestedDeliveryDate: String</v>
      </c>
      <c r="T86" s="72" t="str">
        <f t="shared" si="10"/>
        <v xml:space="preserve">    "Date-time that the buyer has requested the order line be delivered"**    requestedDeliveryDate: String</v>
      </c>
      <c r="U86" s="98" t="e">
        <f>IF(#REF!="Primary Key",D86&amp;I86&amp;" PK "&amp;L86,IF(#REF!="Foreign Key",I86&amp;" FK &gt;- "&amp;#REF!&amp;"."&amp;#REF!&amp;"_id "&amp;L86,I86&amp;" "&amp;L86))</f>
        <v>#REF!</v>
      </c>
      <c r="V86" s="12"/>
      <c r="W86" s="12"/>
    </row>
    <row r="87" spans="1:24" s="33" customFormat="1" x14ac:dyDescent="0.25">
      <c r="A87" s="286">
        <v>2</v>
      </c>
      <c r="B87" s="13" t="s">
        <v>189</v>
      </c>
      <c r="C87" s="14" t="s">
        <v>17</v>
      </c>
      <c r="D87" s="12" t="s">
        <v>190</v>
      </c>
      <c r="E87" s="12" t="s">
        <v>981</v>
      </c>
      <c r="F87" s="161" t="s">
        <v>819</v>
      </c>
      <c r="G87" s="145">
        <v>1</v>
      </c>
      <c r="H87" s="145">
        <v>86</v>
      </c>
      <c r="I87" s="20" t="s">
        <v>97</v>
      </c>
      <c r="J87" s="10" t="s">
        <v>98</v>
      </c>
      <c r="K87" s="24" t="s">
        <v>849</v>
      </c>
      <c r="L87" s="12" t="s">
        <v>22</v>
      </c>
      <c r="M87" s="215" t="str">
        <f t="shared" si="8"/>
        <v>OrderLine.plannedShipDate</v>
      </c>
      <c r="N87" s="145"/>
      <c r="O87" s="62" t="s">
        <v>229</v>
      </c>
      <c r="P87" s="62" t="s">
        <v>87</v>
      </c>
      <c r="Q87" s="298"/>
      <c r="R87" s="10" t="s">
        <v>80</v>
      </c>
      <c r="S87" s="98" t="str">
        <f t="shared" si="9"/>
        <v xml:space="preserve">    plannedShipDate: String</v>
      </c>
      <c r="T87" s="72" t="str">
        <f t="shared" si="10"/>
        <v xml:space="preserve">    "Date-time that fulfillment expects to ship the order line"**    plannedShipDate: String</v>
      </c>
      <c r="U87" s="98" t="e">
        <f>IF(#REF!="Primary Key",D87&amp;I87&amp;" PK "&amp;L87,IF(#REF!="Foreign Key",I87&amp;" FK &gt;- "&amp;#REF!&amp;"."&amp;#REF!&amp;"_id "&amp;L87,I87&amp;" "&amp;L87))</f>
        <v>#REF!</v>
      </c>
      <c r="V87" s="12"/>
      <c r="W87" s="12"/>
      <c r="X87" s="305"/>
    </row>
    <row r="88" spans="1:24" s="33" customFormat="1" x14ac:dyDescent="0.25">
      <c r="A88" s="286">
        <v>2</v>
      </c>
      <c r="B88" s="13" t="s">
        <v>189</v>
      </c>
      <c r="C88" s="14" t="s">
        <v>17</v>
      </c>
      <c r="D88" s="12" t="s">
        <v>190</v>
      </c>
      <c r="E88" s="12" t="s">
        <v>982</v>
      </c>
      <c r="F88" s="161" t="s">
        <v>819</v>
      </c>
      <c r="G88" s="145">
        <v>1</v>
      </c>
      <c r="H88" s="145">
        <v>87</v>
      </c>
      <c r="I88" s="20" t="s">
        <v>100</v>
      </c>
      <c r="J88" s="10" t="s">
        <v>101</v>
      </c>
      <c r="K88" s="24" t="s">
        <v>849</v>
      </c>
      <c r="L88" s="12" t="s">
        <v>22</v>
      </c>
      <c r="M88" s="215" t="str">
        <f t="shared" si="8"/>
        <v>OrderLine.plannedDeliveryDate</v>
      </c>
      <c r="N88" s="145"/>
      <c r="O88" s="62" t="s">
        <v>230</v>
      </c>
      <c r="P88" s="62" t="s">
        <v>87</v>
      </c>
      <c r="Q88" s="298"/>
      <c r="R88" s="10" t="s">
        <v>80</v>
      </c>
      <c r="S88" s="98" t="str">
        <f t="shared" si="9"/>
        <v xml:space="preserve">    plannedDeliveryDate: String</v>
      </c>
      <c r="T88" s="72" t="str">
        <f t="shared" si="10"/>
        <v xml:space="preserve">    "Date-time that the order line is planned to be delivered"**    plannedDeliveryDate: String</v>
      </c>
      <c r="U88" s="98" t="e">
        <f>IF(#REF!="Primary Key",D88&amp;I88&amp;" PK "&amp;L88,IF(#REF!="Foreign Key",I88&amp;" FK &gt;- "&amp;#REF!&amp;"."&amp;#REF!&amp;"_id "&amp;L88,I88&amp;" "&amp;L88))</f>
        <v>#REF!</v>
      </c>
      <c r="V88" s="12"/>
      <c r="W88" s="12"/>
      <c r="X88" s="298"/>
    </row>
    <row r="89" spans="1:24" s="1" customFormat="1" x14ac:dyDescent="0.25">
      <c r="A89" s="286">
        <v>2</v>
      </c>
      <c r="B89" s="13" t="s">
        <v>189</v>
      </c>
      <c r="C89" s="14" t="s">
        <v>17</v>
      </c>
      <c r="D89" s="12" t="s">
        <v>190</v>
      </c>
      <c r="E89" s="12" t="s">
        <v>983</v>
      </c>
      <c r="F89" s="161" t="s">
        <v>819</v>
      </c>
      <c r="G89" s="145">
        <v>3</v>
      </c>
      <c r="H89" s="145">
        <v>88</v>
      </c>
      <c r="I89" s="10" t="s">
        <v>88</v>
      </c>
      <c r="J89" s="10" t="s">
        <v>89</v>
      </c>
      <c r="K89" s="24" t="s">
        <v>849</v>
      </c>
      <c r="L89" s="12" t="s">
        <v>22</v>
      </c>
      <c r="M89" s="215" t="str">
        <f t="shared" si="8"/>
        <v>OrderLine.lastModifiedDate</v>
      </c>
      <c r="N89" s="145"/>
      <c r="O89" s="62" t="s">
        <v>231</v>
      </c>
      <c r="P89" s="62" t="s">
        <v>87</v>
      </c>
      <c r="Q89" s="2"/>
      <c r="R89" s="10" t="s">
        <v>80</v>
      </c>
      <c r="S89" s="98" t="str">
        <f t="shared" si="9"/>
        <v xml:space="preserve">    lastModifiedDate: String</v>
      </c>
      <c r="T89" s="72" t="str">
        <f t="shared" si="10"/>
        <v xml:space="preserve">    "Date-time the order line was last modified in source system"**    lastModifiedDate: String</v>
      </c>
      <c r="U89" s="98" t="e">
        <f>IF(#REF!="Primary Key",D89&amp;I89&amp;" PK "&amp;L89,IF(#REF!="Foreign Key",I89&amp;" FK &gt;- "&amp;#REF!&amp;"."&amp;#REF!&amp;"_id "&amp;L89,I89&amp;" "&amp;L89))</f>
        <v>#REF!</v>
      </c>
      <c r="V89" s="12"/>
      <c r="W89" s="12"/>
      <c r="X89" s="2"/>
    </row>
    <row r="90" spans="1:24" s="1" customFormat="1" x14ac:dyDescent="0.25">
      <c r="A90" s="286">
        <v>2</v>
      </c>
      <c r="B90" s="13" t="s">
        <v>189</v>
      </c>
      <c r="C90" s="14" t="s">
        <v>17</v>
      </c>
      <c r="D90" s="12" t="s">
        <v>190</v>
      </c>
      <c r="E90" s="12" t="s">
        <v>984</v>
      </c>
      <c r="F90" s="160" t="s">
        <v>820</v>
      </c>
      <c r="G90" s="145">
        <v>1</v>
      </c>
      <c r="H90" s="145">
        <v>89</v>
      </c>
      <c r="I90" s="10" t="s">
        <v>103</v>
      </c>
      <c r="J90" s="10" t="s">
        <v>236</v>
      </c>
      <c r="K90" s="15">
        <v>5</v>
      </c>
      <c r="L90" s="12" t="s">
        <v>105</v>
      </c>
      <c r="M90" s="215" t="str">
        <f t="shared" si="8"/>
        <v>OrderLine.quantity</v>
      </c>
      <c r="N90" s="145"/>
      <c r="O90" s="72" t="s">
        <v>237</v>
      </c>
      <c r="P90" s="62"/>
      <c r="R90" s="10" t="s">
        <v>80</v>
      </c>
      <c r="S90" s="98" t="str">
        <f t="shared" si="9"/>
        <v xml:space="preserve">    quantity: Float</v>
      </c>
      <c r="T90" s="72" t="str">
        <f t="shared" si="10"/>
        <v xml:space="preserve">    "Quantity of products or materials in the order line"**    quantity: Float</v>
      </c>
      <c r="U90" s="98" t="e">
        <f>IF(#REF!="Primary Key",D90&amp;I90&amp;" PK "&amp;L90,IF(#REF!="Foreign Key",I90&amp;" FK &gt;- "&amp;#REF!&amp;"."&amp;#REF!&amp;"_id "&amp;L90,I90&amp;" "&amp;L90))</f>
        <v>#REF!</v>
      </c>
      <c r="V90" s="12"/>
      <c r="W90" s="12"/>
    </row>
    <row r="91" spans="1:24" s="2" customFormat="1" x14ac:dyDescent="0.25">
      <c r="A91" s="286">
        <v>2</v>
      </c>
      <c r="B91" s="13" t="s">
        <v>189</v>
      </c>
      <c r="C91" s="14" t="s">
        <v>17</v>
      </c>
      <c r="D91" s="12" t="s">
        <v>190</v>
      </c>
      <c r="E91" s="12" t="s">
        <v>985</v>
      </c>
      <c r="F91" s="160" t="s">
        <v>820</v>
      </c>
      <c r="G91" s="145">
        <v>1</v>
      </c>
      <c r="H91" s="145">
        <v>90</v>
      </c>
      <c r="I91" s="10" t="s">
        <v>107</v>
      </c>
      <c r="J91" s="10" t="s">
        <v>108</v>
      </c>
      <c r="K91" s="15" t="s">
        <v>625</v>
      </c>
      <c r="L91" s="12" t="s">
        <v>22</v>
      </c>
      <c r="M91" s="215" t="str">
        <f t="shared" si="8"/>
        <v>OrderLine.quantityUnits</v>
      </c>
      <c r="N91" s="145"/>
      <c r="O91" s="62" t="s">
        <v>109</v>
      </c>
      <c r="P91" s="62" t="s">
        <v>110</v>
      </c>
      <c r="R91" s="10" t="s">
        <v>21</v>
      </c>
      <c r="S91" s="98" t="str">
        <f t="shared" si="9"/>
        <v xml:space="preserve">    quantityUnits: String</v>
      </c>
      <c r="T91" s="72" t="str">
        <f t="shared" si="10"/>
        <v xml:space="preserve">    "Units of measure from the source system"**    quantityUnits: String</v>
      </c>
      <c r="U91" s="98" t="e">
        <f>IF(#REF!="Primary Key",D91&amp;I91&amp;" PK "&amp;L91,IF(#REF!="Foreign Key",I91&amp;" FK &gt;- "&amp;#REF!&amp;"."&amp;#REF!&amp;"_id "&amp;L91,I91&amp;" "&amp;L91))</f>
        <v>#REF!</v>
      </c>
      <c r="V91" s="12"/>
      <c r="W91" s="12"/>
      <c r="X91" s="1"/>
    </row>
    <row r="92" spans="1:24" s="1" customFormat="1" x14ac:dyDescent="0.25">
      <c r="A92" s="286">
        <v>2</v>
      </c>
      <c r="B92" s="13" t="s">
        <v>189</v>
      </c>
      <c r="C92" s="14" t="s">
        <v>17</v>
      </c>
      <c r="D92" s="12" t="s">
        <v>190</v>
      </c>
      <c r="E92" s="12" t="s">
        <v>986</v>
      </c>
      <c r="F92" s="160" t="s">
        <v>820</v>
      </c>
      <c r="G92" s="145">
        <v>1</v>
      </c>
      <c r="H92" s="145">
        <v>91</v>
      </c>
      <c r="I92" s="10" t="s">
        <v>238</v>
      </c>
      <c r="J92" s="10" t="s">
        <v>239</v>
      </c>
      <c r="K92" s="15">
        <f>K93/5</f>
        <v>2170</v>
      </c>
      <c r="L92" s="12" t="s">
        <v>105</v>
      </c>
      <c r="M92" s="215" t="str">
        <f t="shared" si="8"/>
        <v>OrderLine.productValue</v>
      </c>
      <c r="N92" s="145"/>
      <c r="O92" s="72" t="s">
        <v>240</v>
      </c>
      <c r="P92" s="62"/>
      <c r="Q92" s="2"/>
      <c r="R92" s="10" t="s">
        <v>80</v>
      </c>
      <c r="S92" s="98" t="str">
        <f t="shared" si="9"/>
        <v xml:space="preserve">    productValue: Float</v>
      </c>
      <c r="T92" s="72" t="str">
        <f t="shared" si="10"/>
        <v xml:space="preserve">    "Value of the product or material in the order line"**    productValue: Float</v>
      </c>
      <c r="U92" s="98" t="e">
        <f>IF(#REF!="Primary Key",D92&amp;I92&amp;" PK "&amp;L92,IF(#REF!="Foreign Key",I92&amp;" FK &gt;- "&amp;#REF!&amp;"."&amp;#REF!&amp;"_id "&amp;L92,I92&amp;" "&amp;L92))</f>
        <v>#REF!</v>
      </c>
      <c r="V92" s="12"/>
      <c r="W92" s="12"/>
    </row>
    <row r="93" spans="1:24" s="2" customFormat="1" x14ac:dyDescent="0.25">
      <c r="A93" s="286">
        <v>2</v>
      </c>
      <c r="B93" s="13" t="s">
        <v>189</v>
      </c>
      <c r="C93" s="14" t="s">
        <v>17</v>
      </c>
      <c r="D93" s="12" t="s">
        <v>190</v>
      </c>
      <c r="E93" s="12" t="s">
        <v>987</v>
      </c>
      <c r="F93" s="160" t="s">
        <v>820</v>
      </c>
      <c r="G93" s="145">
        <v>1</v>
      </c>
      <c r="H93" s="145">
        <v>92</v>
      </c>
      <c r="I93" s="10" t="s">
        <v>111</v>
      </c>
      <c r="J93" s="10" t="s">
        <v>112</v>
      </c>
      <c r="K93" s="19">
        <v>10850</v>
      </c>
      <c r="L93" s="12" t="s">
        <v>105</v>
      </c>
      <c r="M93" s="215" t="str">
        <f t="shared" si="8"/>
        <v>OrderLine.value</v>
      </c>
      <c r="N93" s="145"/>
      <c r="O93" s="72" t="s">
        <v>241</v>
      </c>
      <c r="P93" s="62"/>
      <c r="R93" s="10" t="s">
        <v>80</v>
      </c>
      <c r="S93" s="98" t="str">
        <f t="shared" si="9"/>
        <v xml:space="preserve">    value: Float</v>
      </c>
      <c r="T93" s="72" t="str">
        <f t="shared" si="10"/>
        <v xml:space="preserve">    "Total value of products or materials in the order line"**    value: Float</v>
      </c>
      <c r="U93" s="98" t="e">
        <f>IF(#REF!="Primary Key",D93&amp;I93&amp;" PK "&amp;L93,IF(#REF!="Foreign Key",I93&amp;" FK &gt;- "&amp;#REF!&amp;"."&amp;#REF!&amp;"_id "&amp;L93,I93&amp;" "&amp;L93))</f>
        <v>#REF!</v>
      </c>
      <c r="V93" s="12"/>
      <c r="W93" s="12"/>
      <c r="X93" s="1"/>
    </row>
    <row r="94" spans="1:24" s="2" customFormat="1" x14ac:dyDescent="0.25">
      <c r="A94" s="286">
        <v>2</v>
      </c>
      <c r="B94" s="13" t="s">
        <v>189</v>
      </c>
      <c r="C94" s="14" t="s">
        <v>17</v>
      </c>
      <c r="D94" s="12" t="s">
        <v>190</v>
      </c>
      <c r="E94" s="12" t="s">
        <v>988</v>
      </c>
      <c r="F94" s="160" t="s">
        <v>820</v>
      </c>
      <c r="G94" s="145">
        <v>1</v>
      </c>
      <c r="H94" s="145">
        <v>93</v>
      </c>
      <c r="I94" s="10" t="s">
        <v>114</v>
      </c>
      <c r="J94" s="10" t="s">
        <v>115</v>
      </c>
      <c r="K94" s="17" t="s">
        <v>116</v>
      </c>
      <c r="L94" s="12" t="s">
        <v>22</v>
      </c>
      <c r="M94" s="215" t="str">
        <f t="shared" si="8"/>
        <v>OrderLine.valueCurrency</v>
      </c>
      <c r="N94" s="145"/>
      <c r="O94" s="62" t="s">
        <v>117</v>
      </c>
      <c r="P94" s="62" t="s">
        <v>118</v>
      </c>
      <c r="Q94" s="1"/>
      <c r="R94" s="10" t="s">
        <v>21</v>
      </c>
      <c r="S94" s="98" t="str">
        <f t="shared" si="9"/>
        <v xml:space="preserve">    valueCurrency: String</v>
      </c>
      <c r="T94" s="72" t="str">
        <f t="shared" si="10"/>
        <v xml:space="preserve">    "Currency designation in ISO 4217 format"**    valueCurrency: String</v>
      </c>
      <c r="U94" s="98" t="e">
        <f>IF(#REF!="Primary Key",D94&amp;I94&amp;" PK "&amp;L94,IF(#REF!="Foreign Key",I94&amp;" FK &gt;- "&amp;#REF!&amp;"."&amp;#REF!&amp;"_id "&amp;L94,I94&amp;" "&amp;L94))</f>
        <v>#REF!</v>
      </c>
      <c r="V94" s="12"/>
      <c r="W94" s="12"/>
      <c r="X94" s="1"/>
    </row>
    <row r="95" spans="1:24" s="2" customFormat="1" x14ac:dyDescent="0.25">
      <c r="A95" s="286">
        <v>2</v>
      </c>
      <c r="B95" s="13" t="s">
        <v>189</v>
      </c>
      <c r="C95" s="14" t="s">
        <v>17</v>
      </c>
      <c r="D95" s="12" t="s">
        <v>190</v>
      </c>
      <c r="E95" s="12" t="s">
        <v>989</v>
      </c>
      <c r="F95" s="160" t="s">
        <v>820</v>
      </c>
      <c r="G95" s="163" t="s">
        <v>850</v>
      </c>
      <c r="H95" s="163">
        <v>94</v>
      </c>
      <c r="I95" s="10" t="s">
        <v>716</v>
      </c>
      <c r="J95" s="10" t="s">
        <v>766</v>
      </c>
      <c r="K95" s="16" t="s">
        <v>248</v>
      </c>
      <c r="L95" s="12" t="s">
        <v>22</v>
      </c>
      <c r="M95" s="215" t="str">
        <f t="shared" si="8"/>
        <v>OrderLine.shippedQuantity</v>
      </c>
      <c r="N95" s="145" t="s">
        <v>853</v>
      </c>
      <c r="O95" s="248" t="s">
        <v>251</v>
      </c>
      <c r="P95" s="26"/>
      <c r="Q95" s="297"/>
      <c r="R95" s="10" t="s">
        <v>46</v>
      </c>
      <c r="S95" s="98" t="str">
        <f t="shared" si="9"/>
        <v xml:space="preserve">    shippedQuantity: String</v>
      </c>
      <c r="T95" s="72" t="str">
        <f t="shared" si="10"/>
        <v xml:space="preserve">    "Quantity shipped"**    shippedQuantity: String</v>
      </c>
      <c r="U95" s="98" t="e">
        <f>IF(#REF!="Primary Key",D95&amp;I95&amp;" PK "&amp;L95,IF(#REF!="Foreign Key",I95&amp;" FK &gt;- "&amp;#REF!&amp;"."&amp;#REF!&amp;"_id "&amp;L95,I95&amp;" "&amp;L95))</f>
        <v>#REF!</v>
      </c>
      <c r="V95" s="12"/>
      <c r="W95" s="12"/>
      <c r="X95" s="1"/>
    </row>
    <row r="96" spans="1:24" s="1" customFormat="1" x14ac:dyDescent="0.25">
      <c r="A96" s="286">
        <v>2</v>
      </c>
      <c r="B96" s="13" t="s">
        <v>189</v>
      </c>
      <c r="C96" s="14" t="s">
        <v>17</v>
      </c>
      <c r="D96" s="12" t="s">
        <v>190</v>
      </c>
      <c r="E96" s="12" t="s">
        <v>990</v>
      </c>
      <c r="F96" s="160" t="s">
        <v>820</v>
      </c>
      <c r="G96" s="163" t="s">
        <v>850</v>
      </c>
      <c r="H96" s="163">
        <v>95</v>
      </c>
      <c r="I96" s="10" t="s">
        <v>767</v>
      </c>
      <c r="J96" s="10" t="s">
        <v>768</v>
      </c>
      <c r="K96" s="16" t="s">
        <v>248</v>
      </c>
      <c r="L96" s="12" t="s">
        <v>22</v>
      </c>
      <c r="M96" s="215" t="str">
        <f t="shared" si="8"/>
        <v>OrderLine.openQuantity</v>
      </c>
      <c r="N96" s="145" t="s">
        <v>853</v>
      </c>
      <c r="O96" s="248"/>
      <c r="P96" s="26"/>
      <c r="Q96" s="302"/>
      <c r="R96" s="10" t="s">
        <v>46</v>
      </c>
      <c r="S96" s="98" t="str">
        <f t="shared" si="9"/>
        <v xml:space="preserve">    openQuantity: String</v>
      </c>
      <c r="T96" s="72" t="str">
        <f t="shared" si="10"/>
        <v xml:space="preserve">    ""**    openQuantity: String</v>
      </c>
      <c r="U96" s="98" t="e">
        <f>IF(#REF!="Primary Key",D96&amp;I96&amp;" PK "&amp;L96,IF(#REF!="Foreign Key",I96&amp;" FK &gt;- "&amp;#REF!&amp;"."&amp;#REF!&amp;"_id "&amp;L96,I96&amp;" "&amp;L96))</f>
        <v>#REF!</v>
      </c>
      <c r="V96" s="12"/>
      <c r="W96" s="12"/>
      <c r="X96" s="2"/>
    </row>
    <row r="97" spans="1:24" s="33" customFormat="1" x14ac:dyDescent="0.25">
      <c r="A97" s="286">
        <v>2</v>
      </c>
      <c r="B97" s="13" t="s">
        <v>189</v>
      </c>
      <c r="C97" s="14" t="s">
        <v>17</v>
      </c>
      <c r="D97" s="12" t="s">
        <v>190</v>
      </c>
      <c r="E97" s="12" t="s">
        <v>991</v>
      </c>
      <c r="F97" s="160" t="s">
        <v>820</v>
      </c>
      <c r="G97" s="145">
        <v>2</v>
      </c>
      <c r="H97" s="145">
        <v>96</v>
      </c>
      <c r="I97" s="127" t="s">
        <v>223</v>
      </c>
      <c r="J97" s="127" t="s">
        <v>224</v>
      </c>
      <c r="K97" s="127">
        <v>5</v>
      </c>
      <c r="L97" s="12" t="s">
        <v>81</v>
      </c>
      <c r="M97" s="215" t="str">
        <f t="shared" si="8"/>
        <v>OrderLine.shipmentCount</v>
      </c>
      <c r="N97" s="145"/>
      <c r="O97" s="26" t="s">
        <v>225</v>
      </c>
      <c r="P97" s="26"/>
      <c r="Q97" s="303"/>
      <c r="R97" s="10" t="s">
        <v>80</v>
      </c>
      <c r="S97" s="98" t="str">
        <f t="shared" si="9"/>
        <v xml:space="preserve">    shipmentCount: Int</v>
      </c>
      <c r="T97" s="72" t="str">
        <f t="shared" si="10"/>
        <v xml:space="preserve">    "Count of shipments used to fulfill this order line"**    shipmentCount: Int</v>
      </c>
      <c r="U97" s="98" t="e">
        <f>IF(#REF!="Primary Key",D97&amp;I97&amp;" PK "&amp;L97,IF(#REF!="Foreign Key",I97&amp;" FK &gt;- "&amp;#REF!&amp;"."&amp;#REF!&amp;"_id "&amp;L97,I97&amp;" "&amp;L97))</f>
        <v>#REF!</v>
      </c>
      <c r="V97" s="12"/>
      <c r="W97" s="12"/>
      <c r="X97" s="304"/>
    </row>
    <row r="98" spans="1:24" s="135" customFormat="1" x14ac:dyDescent="0.25">
      <c r="A98" s="286">
        <v>2</v>
      </c>
      <c r="B98" s="13" t="s">
        <v>189</v>
      </c>
      <c r="C98" s="14" t="s">
        <v>17</v>
      </c>
      <c r="D98" s="12" t="s">
        <v>190</v>
      </c>
      <c r="E98" s="12" t="s">
        <v>992</v>
      </c>
      <c r="F98" s="160" t="s">
        <v>820</v>
      </c>
      <c r="G98" s="280" t="s">
        <v>822</v>
      </c>
      <c r="H98" s="280">
        <v>97</v>
      </c>
      <c r="I98" s="10" t="s">
        <v>878</v>
      </c>
      <c r="J98" s="10" t="s">
        <v>887</v>
      </c>
      <c r="K98" s="15">
        <v>2</v>
      </c>
      <c r="L98" s="12" t="s">
        <v>22</v>
      </c>
      <c r="M98" s="215" t="str">
        <f t="shared" si="8"/>
        <v>OrderLine.plannedShipDelay</v>
      </c>
      <c r="N98" s="145" t="s">
        <v>250</v>
      </c>
      <c r="O98" s="248" t="s">
        <v>890</v>
      </c>
      <c r="P98" s="62" t="s">
        <v>147</v>
      </c>
      <c r="Q98" s="298"/>
      <c r="R98" s="10" t="s">
        <v>46</v>
      </c>
      <c r="S98" s="98" t="str">
        <f t="shared" si="9"/>
        <v xml:space="preserve">    plannedShipDelay: String</v>
      </c>
      <c r="T98" s="72" t="str">
        <f t="shared" si="10"/>
        <v xml:space="preserve">    "hours"**    plannedShipDelay: String</v>
      </c>
      <c r="U98" s="98" t="e">
        <f>IF(#REF!="Primary Key",D98&amp;I98&amp;" PK "&amp;L98,IF(#REF!="Foreign Key",I98&amp;" FK &gt;- "&amp;#REF!&amp;"."&amp;#REF!&amp;"_id "&amp;L98,I98&amp;" "&amp;L98))</f>
        <v>#REF!</v>
      </c>
      <c r="V98" s="12"/>
      <c r="W98" s="12"/>
      <c r="X98" s="298"/>
    </row>
    <row r="99" spans="1:24" s="33" customFormat="1" x14ac:dyDescent="0.25">
      <c r="A99" s="286">
        <v>2</v>
      </c>
      <c r="B99" s="13" t="s">
        <v>189</v>
      </c>
      <c r="C99" s="14" t="s">
        <v>17</v>
      </c>
      <c r="D99" s="12" t="s">
        <v>190</v>
      </c>
      <c r="E99" s="12" t="s">
        <v>993</v>
      </c>
      <c r="F99" s="160" t="s">
        <v>820</v>
      </c>
      <c r="G99" s="280" t="s">
        <v>822</v>
      </c>
      <c r="H99" s="280">
        <v>98</v>
      </c>
      <c r="I99" s="10" t="s">
        <v>879</v>
      </c>
      <c r="J99" s="10" t="s">
        <v>881</v>
      </c>
      <c r="K99" s="15">
        <v>3</v>
      </c>
      <c r="L99" s="12" t="s">
        <v>22</v>
      </c>
      <c r="M99" s="215" t="str">
        <f t="shared" si="8"/>
        <v>OrderLine.plannedDeliveryDelay</v>
      </c>
      <c r="N99" s="145" t="s">
        <v>250</v>
      </c>
      <c r="O99" s="248" t="s">
        <v>890</v>
      </c>
      <c r="P99" s="62" t="s">
        <v>147</v>
      </c>
      <c r="Q99" s="298"/>
      <c r="R99" s="10" t="s">
        <v>46</v>
      </c>
      <c r="S99" s="98" t="str">
        <f t="shared" si="9"/>
        <v xml:space="preserve">    plannedDeliveryDelay: String</v>
      </c>
      <c r="T99" s="72" t="str">
        <f t="shared" si="10"/>
        <v xml:space="preserve">    "hours"**    plannedDeliveryDelay: String</v>
      </c>
      <c r="U99" s="98" t="e">
        <f>IF(#REF!="Primary Key",D99&amp;I99&amp;" PK "&amp;L99,IF(#REF!="Foreign Key",I99&amp;" FK &gt;- "&amp;#REF!&amp;"."&amp;#REF!&amp;"_id "&amp;L99,I99&amp;" "&amp;L99))</f>
        <v>#REF!</v>
      </c>
      <c r="V99" s="12"/>
      <c r="W99" s="12"/>
      <c r="X99" s="298"/>
    </row>
    <row r="100" spans="1:24" s="1" customFormat="1" x14ac:dyDescent="0.25">
      <c r="A100" s="286">
        <v>2</v>
      </c>
      <c r="B100" s="13" t="s">
        <v>189</v>
      </c>
      <c r="C100" s="14" t="s">
        <v>17</v>
      </c>
      <c r="D100" s="12" t="s">
        <v>190</v>
      </c>
      <c r="E100" s="12" t="s">
        <v>994</v>
      </c>
      <c r="F100" s="160" t="s">
        <v>820</v>
      </c>
      <c r="G100" s="280" t="s">
        <v>822</v>
      </c>
      <c r="H100" s="280">
        <v>99</v>
      </c>
      <c r="I100" s="10" t="s">
        <v>885</v>
      </c>
      <c r="J100" s="10" t="s">
        <v>886</v>
      </c>
      <c r="K100" s="15">
        <v>0</v>
      </c>
      <c r="L100" s="12" t="s">
        <v>22</v>
      </c>
      <c r="M100" s="215" t="str">
        <f t="shared" si="8"/>
        <v>OrderLine.actualShipDelay</v>
      </c>
      <c r="N100" s="145" t="s">
        <v>250</v>
      </c>
      <c r="O100" s="248" t="s">
        <v>890</v>
      </c>
      <c r="P100" s="62" t="s">
        <v>147</v>
      </c>
      <c r="R100" s="10" t="s">
        <v>46</v>
      </c>
      <c r="S100" s="98" t="str">
        <f t="shared" si="9"/>
        <v xml:space="preserve">    actualShipDelay: String</v>
      </c>
      <c r="T100" s="72" t="str">
        <f t="shared" si="10"/>
        <v xml:space="preserve">    "hours"**    actualShipDelay: String</v>
      </c>
      <c r="U100" s="98" t="e">
        <f>IF(#REF!="Primary Key",D100&amp;I100&amp;" PK "&amp;L100,IF(#REF!="Foreign Key",I100&amp;" FK &gt;- "&amp;#REF!&amp;"."&amp;#REF!&amp;"_id "&amp;L100,I100&amp;" "&amp;L100))</f>
        <v>#REF!</v>
      </c>
      <c r="V100" s="12"/>
      <c r="W100" s="12"/>
      <c r="X100" s="2"/>
    </row>
    <row r="101" spans="1:24" s="1" customFormat="1" x14ac:dyDescent="0.25">
      <c r="A101" s="286">
        <v>2</v>
      </c>
      <c r="B101" s="13" t="s">
        <v>189</v>
      </c>
      <c r="C101" s="14" t="s">
        <v>17</v>
      </c>
      <c r="D101" s="12" t="s">
        <v>190</v>
      </c>
      <c r="E101" s="12" t="s">
        <v>995</v>
      </c>
      <c r="F101" s="160" t="s">
        <v>820</v>
      </c>
      <c r="G101" s="280" t="s">
        <v>822</v>
      </c>
      <c r="H101" s="280">
        <v>100</v>
      </c>
      <c r="I101" s="10" t="s">
        <v>880</v>
      </c>
      <c r="J101" s="10" t="s">
        <v>882</v>
      </c>
      <c r="K101" s="15">
        <v>-1</v>
      </c>
      <c r="L101" s="12" t="s">
        <v>22</v>
      </c>
      <c r="M101" s="215" t="str">
        <f t="shared" si="8"/>
        <v>OrderLine.estimatedDeliveryDelay</v>
      </c>
      <c r="N101" s="145" t="s">
        <v>250</v>
      </c>
      <c r="O101" s="248" t="s">
        <v>890</v>
      </c>
      <c r="P101" s="62" t="s">
        <v>147</v>
      </c>
      <c r="R101" s="10" t="s">
        <v>46</v>
      </c>
      <c r="S101" s="98" t="str">
        <f t="shared" si="9"/>
        <v xml:space="preserve">    estimatedDeliveryDelay: String</v>
      </c>
      <c r="T101" s="72" t="str">
        <f t="shared" si="10"/>
        <v xml:space="preserve">    "hours"**    estimatedDeliveryDelay: String</v>
      </c>
      <c r="U101" s="98" t="e">
        <f>IF(#REF!="Primary Key",D101&amp;I101&amp;" PK "&amp;L101,IF(#REF!="Foreign Key",I101&amp;" FK &gt;- "&amp;#REF!&amp;"."&amp;#REF!&amp;"_id "&amp;L101,I101&amp;" "&amp;L101))</f>
        <v>#REF!</v>
      </c>
      <c r="V101" s="12"/>
      <c r="W101" s="12"/>
      <c r="X101" s="2"/>
    </row>
    <row r="102" spans="1:24" s="1" customFormat="1" x14ac:dyDescent="0.25">
      <c r="A102" s="286">
        <v>2</v>
      </c>
      <c r="B102" s="13" t="s">
        <v>189</v>
      </c>
      <c r="C102" s="14" t="s">
        <v>17</v>
      </c>
      <c r="D102" s="12" t="s">
        <v>190</v>
      </c>
      <c r="E102" s="12" t="s">
        <v>996</v>
      </c>
      <c r="F102" s="160" t="s">
        <v>820</v>
      </c>
      <c r="G102" s="280" t="s">
        <v>822</v>
      </c>
      <c r="H102" s="280">
        <v>101</v>
      </c>
      <c r="I102" s="10" t="s">
        <v>883</v>
      </c>
      <c r="J102" s="10" t="s">
        <v>884</v>
      </c>
      <c r="K102" s="15">
        <v>0</v>
      </c>
      <c r="L102" s="12" t="s">
        <v>22</v>
      </c>
      <c r="M102" s="215" t="str">
        <f t="shared" ref="M102:M136" si="12">D102&amp;"."&amp;I102</f>
        <v>OrderLine.actualDeliveryDelay</v>
      </c>
      <c r="N102" s="145" t="s">
        <v>250</v>
      </c>
      <c r="O102" s="248" t="s">
        <v>890</v>
      </c>
      <c r="P102" s="62" t="s">
        <v>147</v>
      </c>
      <c r="R102" s="10" t="s">
        <v>46</v>
      </c>
      <c r="S102" s="98" t="str">
        <f t="shared" ref="S102:S136" si="13">"    "&amp;I102&amp;": "&amp;L102</f>
        <v xml:space="preserve">    actualDeliveryDelay: String</v>
      </c>
      <c r="T102" s="72" t="str">
        <f t="shared" ref="T102:T134" si="14">"    "&amp;CHAR(34)&amp;O102&amp;CHAR(34)&amp;"**"&amp;S102</f>
        <v xml:space="preserve">    "hours"**    actualDeliveryDelay: String</v>
      </c>
      <c r="U102" s="98" t="e">
        <f>IF(#REF!="Primary Key",D102&amp;I102&amp;" PK "&amp;L102,IF(#REF!="Foreign Key",I102&amp;" FK &gt;- "&amp;#REF!&amp;"."&amp;#REF!&amp;"_id "&amp;L102,I102&amp;" "&amp;L102))</f>
        <v>#REF!</v>
      </c>
      <c r="V102" s="12"/>
      <c r="W102" s="12"/>
      <c r="X102" s="2"/>
    </row>
    <row r="103" spans="1:24" s="1" customFormat="1" x14ac:dyDescent="0.25">
      <c r="A103" s="286">
        <v>2</v>
      </c>
      <c r="B103" s="13" t="s">
        <v>189</v>
      </c>
      <c r="C103" s="14" t="s">
        <v>17</v>
      </c>
      <c r="D103" s="12" t="s">
        <v>190</v>
      </c>
      <c r="E103" s="12" t="s">
        <v>997</v>
      </c>
      <c r="F103" s="159" t="s">
        <v>818</v>
      </c>
      <c r="G103" s="146">
        <v>3</v>
      </c>
      <c r="H103" s="146">
        <v>102</v>
      </c>
      <c r="I103" s="127" t="s">
        <v>280</v>
      </c>
      <c r="J103" s="127" t="s">
        <v>12</v>
      </c>
      <c r="K103" s="16"/>
      <c r="L103" s="12" t="s">
        <v>22</v>
      </c>
      <c r="M103" s="216" t="str">
        <f t="shared" si="12"/>
        <v>OrderLine.description</v>
      </c>
      <c r="N103" s="146"/>
      <c r="O103" s="75" t="s">
        <v>12</v>
      </c>
      <c r="P103" s="26"/>
      <c r="Q103" s="297"/>
      <c r="R103" s="10" t="s">
        <v>46</v>
      </c>
      <c r="S103" s="98" t="str">
        <f t="shared" si="13"/>
        <v xml:space="preserve">    description: String</v>
      </c>
      <c r="T103" s="72" t="str">
        <f t="shared" si="14"/>
        <v xml:space="preserve">    "Description"**    description: String</v>
      </c>
      <c r="U103" s="98" t="e">
        <f>IF(#REF!="Primary Key",D103&amp;I103&amp;" PK "&amp;L103,IF(#REF!="Foreign Key",I103&amp;" FK &gt;- "&amp;#REF!&amp;"."&amp;#REF!&amp;"_id "&amp;L103,I103&amp;" "&amp;L103))</f>
        <v>#REF!</v>
      </c>
      <c r="V103" s="12"/>
      <c r="W103" s="12"/>
      <c r="X103" s="299"/>
    </row>
    <row r="104" spans="1:24" s="1" customFormat="1" x14ac:dyDescent="0.25">
      <c r="A104" s="286">
        <v>2</v>
      </c>
      <c r="B104" s="13" t="s">
        <v>189</v>
      </c>
      <c r="C104" s="14" t="s">
        <v>17</v>
      </c>
      <c r="D104" s="12" t="s">
        <v>190</v>
      </c>
      <c r="E104" s="12" t="s">
        <v>998</v>
      </c>
      <c r="F104" s="159" t="s">
        <v>818</v>
      </c>
      <c r="G104" s="146">
        <v>3</v>
      </c>
      <c r="H104" s="146">
        <v>103</v>
      </c>
      <c r="I104" s="127" t="s">
        <v>281</v>
      </c>
      <c r="J104" s="127" t="s">
        <v>282</v>
      </c>
      <c r="K104" s="16"/>
      <c r="L104" s="12" t="s">
        <v>22</v>
      </c>
      <c r="M104" s="216" t="str">
        <f t="shared" si="12"/>
        <v>OrderLine.chargeCategory</v>
      </c>
      <c r="N104" s="146"/>
      <c r="O104" s="75" t="s">
        <v>282</v>
      </c>
      <c r="P104" s="26"/>
      <c r="Q104" s="297"/>
      <c r="R104" s="10" t="s">
        <v>46</v>
      </c>
      <c r="S104" s="98" t="str">
        <f t="shared" si="13"/>
        <v xml:space="preserve">    chargeCategory: String</v>
      </c>
      <c r="T104" s="72" t="str">
        <f t="shared" si="14"/>
        <v xml:space="preserve">    "Charge Category"**    chargeCategory: String</v>
      </c>
      <c r="U104" s="98" t="e">
        <f>IF(#REF!="Primary Key",D104&amp;I104&amp;" PK "&amp;L104,IF(#REF!="Foreign Key",I104&amp;" FK &gt;- "&amp;#REF!&amp;"."&amp;#REF!&amp;"_id "&amp;L104,I104&amp;" "&amp;L104))</f>
        <v>#REF!</v>
      </c>
      <c r="V104" s="12"/>
      <c r="W104" s="12"/>
      <c r="X104" s="2"/>
    </row>
    <row r="105" spans="1:24" s="33" customFormat="1" x14ac:dyDescent="0.25">
      <c r="A105" s="286">
        <v>2</v>
      </c>
      <c r="B105" s="13" t="s">
        <v>189</v>
      </c>
      <c r="C105" s="14" t="s">
        <v>17</v>
      </c>
      <c r="D105" s="12" t="s">
        <v>190</v>
      </c>
      <c r="E105" s="12" t="s">
        <v>999</v>
      </c>
      <c r="F105" s="159" t="s">
        <v>818</v>
      </c>
      <c r="G105" s="145">
        <v>3</v>
      </c>
      <c r="H105" s="145">
        <v>104</v>
      </c>
      <c r="I105" s="25" t="s">
        <v>259</v>
      </c>
      <c r="J105" s="25" t="s">
        <v>260</v>
      </c>
      <c r="K105" s="25"/>
      <c r="L105" s="12" t="s">
        <v>22</v>
      </c>
      <c r="M105" s="215" t="str">
        <f t="shared" si="12"/>
        <v>OrderLine.changeStatus</v>
      </c>
      <c r="N105" s="145"/>
      <c r="O105" s="248" t="s">
        <v>260</v>
      </c>
      <c r="P105" s="26"/>
      <c r="Q105" s="303"/>
      <c r="R105" s="10" t="s">
        <v>46</v>
      </c>
      <c r="S105" s="98" t="str">
        <f t="shared" si="13"/>
        <v xml:space="preserve">    changeStatus: String</v>
      </c>
      <c r="T105" s="72" t="str">
        <f t="shared" si="14"/>
        <v xml:space="preserve">    "Change status"**    changeStatus: String</v>
      </c>
      <c r="U105" s="98" t="e">
        <f>IF(#REF!="Primary Key",D105&amp;I105&amp;" PK "&amp;L105,IF(#REF!="Foreign Key",I105&amp;" FK &gt;- "&amp;#REF!&amp;"."&amp;#REF!&amp;"_id "&amp;L105,I105&amp;" "&amp;L105))</f>
        <v>#REF!</v>
      </c>
      <c r="V105" s="12"/>
      <c r="W105" s="12"/>
      <c r="X105" s="300"/>
    </row>
    <row r="106" spans="1:24" s="33" customFormat="1" x14ac:dyDescent="0.25">
      <c r="A106" s="286">
        <v>2</v>
      </c>
      <c r="B106" s="13" t="s">
        <v>189</v>
      </c>
      <c r="C106" s="14" t="s">
        <v>17</v>
      </c>
      <c r="D106" s="12" t="s">
        <v>190</v>
      </c>
      <c r="E106" s="12" t="s">
        <v>1000</v>
      </c>
      <c r="F106" s="159" t="s">
        <v>818</v>
      </c>
      <c r="G106" s="145">
        <v>3</v>
      </c>
      <c r="H106" s="145">
        <v>105</v>
      </c>
      <c r="I106" s="25" t="s">
        <v>261</v>
      </c>
      <c r="J106" s="25" t="s">
        <v>262</v>
      </c>
      <c r="K106" s="25"/>
      <c r="L106" s="90" t="s">
        <v>22</v>
      </c>
      <c r="M106" s="215" t="str">
        <f t="shared" si="12"/>
        <v>OrderLine.changeCode</v>
      </c>
      <c r="N106" s="145"/>
      <c r="O106" s="248" t="s">
        <v>262</v>
      </c>
      <c r="P106" s="26"/>
      <c r="Q106" s="303"/>
      <c r="R106" s="10" t="s">
        <v>46</v>
      </c>
      <c r="S106" s="98" t="str">
        <f t="shared" si="13"/>
        <v xml:space="preserve">    changeCode: String</v>
      </c>
      <c r="T106" s="72" t="str">
        <f t="shared" si="14"/>
        <v xml:space="preserve">    "Change code"**    changeCode: String</v>
      </c>
      <c r="U106" s="98" t="e">
        <f>IF(#REF!="Primary Key",D106&amp;I106&amp;" PK "&amp;L106,IF(#REF!="Foreign Key",I106&amp;" FK &gt;- "&amp;#REF!&amp;"."&amp;#REF!&amp;"_id "&amp;L106,I106&amp;" "&amp;L106))</f>
        <v>#REF!</v>
      </c>
      <c r="V106" s="12"/>
      <c r="W106" s="12"/>
      <c r="X106" s="298"/>
    </row>
    <row r="107" spans="1:24" s="33" customFormat="1" x14ac:dyDescent="0.25">
      <c r="A107" s="286">
        <v>2</v>
      </c>
      <c r="B107" s="13" t="s">
        <v>189</v>
      </c>
      <c r="C107" s="14" t="s">
        <v>17</v>
      </c>
      <c r="D107" s="12" t="s">
        <v>190</v>
      </c>
      <c r="E107" s="12" t="s">
        <v>1001</v>
      </c>
      <c r="F107" s="159" t="s">
        <v>818</v>
      </c>
      <c r="G107" s="145" t="s">
        <v>824</v>
      </c>
      <c r="H107" s="145">
        <v>106</v>
      </c>
      <c r="I107" s="20" t="s">
        <v>185</v>
      </c>
      <c r="J107" s="20" t="s">
        <v>186</v>
      </c>
      <c r="K107" s="24"/>
      <c r="L107" s="90" t="str">
        <f>D107&amp;"CustomAttributes"</f>
        <v>OrderLineCustomAttributes</v>
      </c>
      <c r="M107" s="215" t="str">
        <f t="shared" si="12"/>
        <v>OrderLine.customAttributes</v>
      </c>
      <c r="N107" s="145"/>
      <c r="O107" s="72" t="str">
        <f>"Custom attributes for "&amp;LOWER(B107)</f>
        <v>Custom attributes for order line</v>
      </c>
      <c r="P107" s="62"/>
      <c r="Q107" s="300"/>
      <c r="R107" s="10"/>
      <c r="S107" s="98" t="str">
        <f t="shared" si="13"/>
        <v xml:space="preserve">    customAttributes: OrderLineCustomAttributes</v>
      </c>
      <c r="T107" s="72" t="str">
        <f t="shared" si="14"/>
        <v xml:space="preserve">    "Custom attributes for order line"**    customAttributes: OrderLineCustomAttributes</v>
      </c>
      <c r="U107" s="98" t="e">
        <f>IF(#REF!="Primary Key",D107&amp;I107&amp;" PK "&amp;L107,IF(#REF!="Foreign Key",I107&amp;" FK &gt;- "&amp;#REF!&amp;"."&amp;#REF!&amp;"_id "&amp;L107,I107&amp;" "&amp;L107))</f>
        <v>#REF!</v>
      </c>
      <c r="V107" s="12"/>
      <c r="W107" s="12"/>
      <c r="X107" s="298"/>
    </row>
    <row r="108" spans="1:24" s="33" customFormat="1" x14ac:dyDescent="0.25">
      <c r="A108" s="286">
        <v>2</v>
      </c>
      <c r="B108" s="13" t="s">
        <v>189</v>
      </c>
      <c r="C108" s="14" t="s">
        <v>17</v>
      </c>
      <c r="D108" s="12" t="s">
        <v>190</v>
      </c>
      <c r="E108" s="12" t="s">
        <v>1002</v>
      </c>
      <c r="F108" s="158" t="s">
        <v>815</v>
      </c>
      <c r="G108" s="281" t="s">
        <v>893</v>
      </c>
      <c r="H108" s="281">
        <v>107</v>
      </c>
      <c r="I108" s="243" t="s">
        <v>710</v>
      </c>
      <c r="J108" s="243" t="s">
        <v>191</v>
      </c>
      <c r="K108" s="263" t="s">
        <v>192</v>
      </c>
      <c r="L108" s="217" t="s">
        <v>22</v>
      </c>
      <c r="M108" s="217" t="str">
        <f t="shared" si="12"/>
        <v>OrderLine.id</v>
      </c>
      <c r="N108" s="149"/>
      <c r="O108" s="172" t="s">
        <v>193</v>
      </c>
      <c r="P108" s="170"/>
      <c r="Q108" s="298"/>
      <c r="R108" s="181" t="s">
        <v>21</v>
      </c>
      <c r="S108" s="98" t="str">
        <f t="shared" si="13"/>
        <v xml:space="preserve">    id: String</v>
      </c>
      <c r="T108" s="72" t="str">
        <f t="shared" si="14"/>
        <v xml:space="preserve">    "Generated unique identifier for an order line"**    id: String</v>
      </c>
      <c r="U108" s="98" t="e">
        <f>IF(#REF!="Primary Key",D108&amp;I108&amp;" PK "&amp;L108,IF(#REF!="Foreign Key",I108&amp;" FK &gt;- "&amp;#REF!&amp;"."&amp;#REF!&amp;"_id "&amp;L108,I108&amp;" "&amp;L108))</f>
        <v>#REF!</v>
      </c>
      <c r="V108" s="59"/>
      <c r="W108" s="59"/>
      <c r="X108" s="298"/>
    </row>
    <row r="109" spans="1:24" s="2" customFormat="1" x14ac:dyDescent="0.25">
      <c r="A109" s="286">
        <v>2</v>
      </c>
      <c r="B109" s="13" t="s">
        <v>189</v>
      </c>
      <c r="C109" s="14" t="s">
        <v>17</v>
      </c>
      <c r="D109" s="12" t="s">
        <v>190</v>
      </c>
      <c r="E109" s="12" t="s">
        <v>1003</v>
      </c>
      <c r="F109" s="158" t="s">
        <v>815</v>
      </c>
      <c r="G109" s="281" t="s">
        <v>893</v>
      </c>
      <c r="H109" s="281">
        <v>108</v>
      </c>
      <c r="I109" s="200" t="s">
        <v>24</v>
      </c>
      <c r="J109" s="200" t="s">
        <v>25</v>
      </c>
      <c r="K109" s="264" t="s">
        <v>26</v>
      </c>
      <c r="L109" s="265" t="s">
        <v>28</v>
      </c>
      <c r="M109" s="217" t="str">
        <f t="shared" si="12"/>
        <v>OrderLine.globalIdentifiers</v>
      </c>
      <c r="N109" s="149"/>
      <c r="O109" s="172" t="s">
        <v>25</v>
      </c>
      <c r="P109" s="170"/>
      <c r="R109" s="183" t="s">
        <v>21</v>
      </c>
      <c r="S109" s="98" t="str">
        <f t="shared" si="13"/>
        <v xml:space="preserve">    globalIdentifiers: NameValuePair</v>
      </c>
      <c r="T109" s="72" t="str">
        <f t="shared" si="14"/>
        <v xml:space="preserve">    "Global identifiers"**    globalIdentifiers: NameValuePair</v>
      </c>
      <c r="U109" s="98" t="e">
        <f>IF(#REF!="Primary Key",D109&amp;I109&amp;" PK "&amp;L109,IF(#REF!="Foreign Key",I109&amp;" FK &gt;- "&amp;#REF!&amp;"."&amp;#REF!&amp;"_id "&amp;L109,I109&amp;" "&amp;L109))</f>
        <v>#REF!</v>
      </c>
      <c r="V109" s="120"/>
      <c r="W109" s="120"/>
      <c r="X109" s="1"/>
    </row>
    <row r="110" spans="1:24" s="1" customFormat="1" x14ac:dyDescent="0.25">
      <c r="A110" s="286">
        <v>2</v>
      </c>
      <c r="B110" s="13" t="s">
        <v>189</v>
      </c>
      <c r="C110" s="14" t="s">
        <v>17</v>
      </c>
      <c r="D110" s="12" t="s">
        <v>190</v>
      </c>
      <c r="E110" s="12" t="s">
        <v>1004</v>
      </c>
      <c r="F110" s="158" t="s">
        <v>815</v>
      </c>
      <c r="G110" s="281" t="s">
        <v>893</v>
      </c>
      <c r="H110" s="281">
        <v>109</v>
      </c>
      <c r="I110" s="200" t="s">
        <v>29</v>
      </c>
      <c r="J110" s="200" t="s">
        <v>30</v>
      </c>
      <c r="K110" s="264" t="s">
        <v>26</v>
      </c>
      <c r="L110" s="265" t="s">
        <v>31</v>
      </c>
      <c r="M110" s="217" t="str">
        <f t="shared" si="12"/>
        <v>OrderLine.localIdentifiers</v>
      </c>
      <c r="N110" s="149"/>
      <c r="O110" s="172" t="s">
        <v>30</v>
      </c>
      <c r="P110" s="170"/>
      <c r="Q110" s="2"/>
      <c r="R110" s="183" t="s">
        <v>21</v>
      </c>
      <c r="S110" s="98" t="str">
        <f t="shared" si="13"/>
        <v xml:space="preserve">    localIdentifiers: OrderedNameValuePair</v>
      </c>
      <c r="T110" s="72" t="str">
        <f t="shared" si="14"/>
        <v xml:space="preserve">    "Local identifiers"**    localIdentifiers: OrderedNameValuePair</v>
      </c>
      <c r="U110" s="98" t="e">
        <f>IF(#REF!="Primary Key",D110&amp;I110&amp;" PK "&amp;L110,IF(#REF!="Foreign Key",I110&amp;" FK &gt;- "&amp;#REF!&amp;"."&amp;#REF!&amp;"_id "&amp;L110,I110&amp;" "&amp;L110))</f>
        <v>#REF!</v>
      </c>
      <c r="V110" s="120"/>
      <c r="W110" s="120"/>
      <c r="X110" s="297"/>
    </row>
    <row r="111" spans="1:24" s="2" customFormat="1" x14ac:dyDescent="0.25">
      <c r="A111" s="286">
        <v>2</v>
      </c>
      <c r="B111" s="13" t="s">
        <v>189</v>
      </c>
      <c r="C111" s="14" t="s">
        <v>17</v>
      </c>
      <c r="D111" s="12" t="s">
        <v>190</v>
      </c>
      <c r="E111" s="12" t="s">
        <v>1005</v>
      </c>
      <c r="F111" s="158" t="s">
        <v>815</v>
      </c>
      <c r="G111" s="281" t="s">
        <v>893</v>
      </c>
      <c r="H111" s="281">
        <v>110</v>
      </c>
      <c r="I111" s="195" t="s">
        <v>32</v>
      </c>
      <c r="J111" s="195"/>
      <c r="K111" s="266"/>
      <c r="L111" s="240" t="s">
        <v>34</v>
      </c>
      <c r="M111" s="217" t="str">
        <f t="shared" si="12"/>
        <v>OrderLine.type</v>
      </c>
      <c r="N111" s="149"/>
      <c r="O111" s="172" t="s">
        <v>35</v>
      </c>
      <c r="P111" s="170"/>
      <c r="Q111" s="1"/>
      <c r="R111" s="188" t="s">
        <v>21</v>
      </c>
      <c r="S111" s="98" t="str">
        <f t="shared" si="13"/>
        <v xml:space="preserve">    type: BusinessObjectType!</v>
      </c>
      <c r="T111" s="72" t="str">
        <f t="shared" si="14"/>
        <v xml:space="preserve">    "Type of business object"**    type: BusinessObjectType!</v>
      </c>
      <c r="U111" s="98" t="e">
        <f>IF(#REF!="Primary Key",D111&amp;I111&amp;" PK "&amp;L111,IF(#REF!="Foreign Key",I111&amp;" FK &gt;- "&amp;#REF!&amp;"."&amp;#REF!&amp;"_id "&amp;L111,I111&amp;" "&amp;L111))</f>
        <v>#REF!</v>
      </c>
      <c r="V111" s="88"/>
      <c r="W111" s="88"/>
    </row>
    <row r="112" spans="1:24" s="2" customFormat="1" x14ac:dyDescent="0.25">
      <c r="A112" s="286">
        <v>2</v>
      </c>
      <c r="B112" s="13" t="s">
        <v>189</v>
      </c>
      <c r="C112" s="14" t="s">
        <v>17</v>
      </c>
      <c r="D112" s="12" t="s">
        <v>190</v>
      </c>
      <c r="E112" s="12" t="s">
        <v>1006</v>
      </c>
      <c r="F112" s="158" t="s">
        <v>815</v>
      </c>
      <c r="G112" s="281" t="s">
        <v>893</v>
      </c>
      <c r="H112" s="281">
        <v>111</v>
      </c>
      <c r="I112" s="170" t="s">
        <v>174</v>
      </c>
      <c r="J112" s="170" t="s">
        <v>175</v>
      </c>
      <c r="K112" s="171" t="s">
        <v>176</v>
      </c>
      <c r="L112" s="177" t="s">
        <v>22</v>
      </c>
      <c r="M112" s="217" t="str">
        <f t="shared" si="12"/>
        <v>OrderLine.tenantId</v>
      </c>
      <c r="N112" s="149"/>
      <c r="O112" s="170" t="s">
        <v>177</v>
      </c>
      <c r="P112" s="170"/>
      <c r="Q112" s="1"/>
      <c r="R112" s="153" t="s">
        <v>21</v>
      </c>
      <c r="S112" s="98" t="str">
        <f t="shared" si="13"/>
        <v xml:space="preserve">    tenantId: String</v>
      </c>
      <c r="T112" s="72" t="str">
        <f t="shared" si="14"/>
        <v xml:space="preserve">    "Generated unique ID of the tenant company"**    tenantId: String</v>
      </c>
      <c r="U112" s="98" t="e">
        <f>IF(#REF!="Primary Key",D112&amp;I112&amp;" PK "&amp;L112,IF(#REF!="Foreign Key",I112&amp;" FK &gt;- "&amp;#REF!&amp;"."&amp;#REF!&amp;"_id "&amp;L112,I112&amp;" "&amp;L112))</f>
        <v>#REF!</v>
      </c>
      <c r="V112" s="12"/>
      <c r="W112" s="12"/>
      <c r="X112" s="1"/>
    </row>
    <row r="113" spans="1:24" s="1" customFormat="1" x14ac:dyDescent="0.25">
      <c r="A113" s="286">
        <v>2</v>
      </c>
      <c r="B113" s="13" t="s">
        <v>189</v>
      </c>
      <c r="C113" s="14" t="s">
        <v>17</v>
      </c>
      <c r="D113" s="12" t="s">
        <v>190</v>
      </c>
      <c r="E113" s="12" t="s">
        <v>1007</v>
      </c>
      <c r="F113" s="158" t="s">
        <v>815</v>
      </c>
      <c r="G113" s="281" t="s">
        <v>893</v>
      </c>
      <c r="H113" s="281">
        <v>112</v>
      </c>
      <c r="I113" s="157" t="s">
        <v>178</v>
      </c>
      <c r="J113" s="157" t="s">
        <v>179</v>
      </c>
      <c r="K113" s="176" t="s">
        <v>849</v>
      </c>
      <c r="L113" s="177" t="s">
        <v>22</v>
      </c>
      <c r="M113" s="217" t="str">
        <f t="shared" si="12"/>
        <v>OrderLine.createReceived</v>
      </c>
      <c r="N113" s="149"/>
      <c r="O113" s="170" t="s">
        <v>180</v>
      </c>
      <c r="P113" s="170" t="s">
        <v>181</v>
      </c>
      <c r="R113" s="153" t="s">
        <v>80</v>
      </c>
      <c r="S113" s="98" t="str">
        <f t="shared" si="13"/>
        <v xml:space="preserve">    createReceived: String</v>
      </c>
      <c r="T113" s="72" t="str">
        <f t="shared" si="14"/>
        <v xml:space="preserve">    "Timestamp when record was created"**    createReceived: String</v>
      </c>
      <c r="U113" s="98" t="e">
        <f>IF(#REF!="Primary Key",D113&amp;I113&amp;" PK "&amp;L113,IF(#REF!="Foreign Key",I113&amp;" FK &gt;- "&amp;#REF!&amp;"."&amp;#REF!&amp;"_id "&amp;L113,I113&amp;" "&amp;L113))</f>
        <v>#REF!</v>
      </c>
      <c r="V113" s="12"/>
      <c r="W113" s="12"/>
      <c r="X113" s="2"/>
    </row>
    <row r="114" spans="1:24" s="1" customFormat="1" x14ac:dyDescent="0.25">
      <c r="A114" s="286">
        <v>2</v>
      </c>
      <c r="B114" s="13" t="s">
        <v>189</v>
      </c>
      <c r="C114" s="14" t="s">
        <v>17</v>
      </c>
      <c r="D114" s="12" t="s">
        <v>190</v>
      </c>
      <c r="E114" s="12" t="s">
        <v>1008</v>
      </c>
      <c r="F114" s="158" t="s">
        <v>815</v>
      </c>
      <c r="G114" s="281" t="s">
        <v>893</v>
      </c>
      <c r="H114" s="281">
        <v>113</v>
      </c>
      <c r="I114" s="157" t="s">
        <v>182</v>
      </c>
      <c r="J114" s="157" t="s">
        <v>183</v>
      </c>
      <c r="K114" s="176" t="s">
        <v>849</v>
      </c>
      <c r="L114" s="177" t="s">
        <v>22</v>
      </c>
      <c r="M114" s="217" t="str">
        <f t="shared" si="12"/>
        <v>OrderLine.updateReceived</v>
      </c>
      <c r="N114" s="149"/>
      <c r="O114" s="170" t="s">
        <v>184</v>
      </c>
      <c r="P114" s="170" t="s">
        <v>181</v>
      </c>
      <c r="Q114" s="2"/>
      <c r="R114" s="153" t="s">
        <v>80</v>
      </c>
      <c r="S114" s="98" t="str">
        <f t="shared" si="13"/>
        <v xml:space="preserve">    updateReceived: String</v>
      </c>
      <c r="T114" s="72" t="str">
        <f t="shared" si="14"/>
        <v xml:space="preserve">    "Timestamp when record was last updated"**    updateReceived: String</v>
      </c>
      <c r="U114" s="98" t="e">
        <f>IF(#REF!="Primary Key",D114&amp;I114&amp;" PK "&amp;L114,IF(#REF!="Foreign Key",I114&amp;" FK &gt;- "&amp;#REF!&amp;"."&amp;#REF!&amp;"_id "&amp;L114,I114&amp;" "&amp;L114))</f>
        <v>#REF!</v>
      </c>
      <c r="V114" s="12"/>
      <c r="W114" s="12"/>
      <c r="X114" s="297"/>
    </row>
    <row r="115" spans="1:24" s="33" customFormat="1" x14ac:dyDescent="0.25">
      <c r="A115" s="286">
        <v>2</v>
      </c>
      <c r="B115" s="13" t="s">
        <v>189</v>
      </c>
      <c r="C115" s="14" t="s">
        <v>17</v>
      </c>
      <c r="D115" s="12" t="s">
        <v>190</v>
      </c>
      <c r="E115" s="12" t="s">
        <v>1009</v>
      </c>
      <c r="F115" s="158" t="s">
        <v>815</v>
      </c>
      <c r="G115" s="281" t="s">
        <v>893</v>
      </c>
      <c r="H115" s="149">
        <v>114</v>
      </c>
      <c r="I115" s="153" t="s">
        <v>722</v>
      </c>
      <c r="J115" s="153" t="s">
        <v>723</v>
      </c>
      <c r="K115" s="174"/>
      <c r="L115" s="155" t="s">
        <v>22</v>
      </c>
      <c r="M115" s="217" t="str">
        <f t="shared" si="12"/>
        <v>OrderLine.referenceReceived</v>
      </c>
      <c r="N115" s="149"/>
      <c r="O115" s="170"/>
      <c r="P115" s="170"/>
      <c r="Q115" s="303"/>
      <c r="R115" s="153" t="s">
        <v>21</v>
      </c>
      <c r="S115" s="98" t="str">
        <f t="shared" si="13"/>
        <v xml:space="preserve">    referenceReceived: String</v>
      </c>
      <c r="T115" s="72" t="str">
        <f t="shared" si="14"/>
        <v xml:space="preserve">    ""**    referenceReceived: String</v>
      </c>
      <c r="U115" s="98" t="e">
        <f>IF(#REF!="Primary Key",D115&amp;I115&amp;" PK "&amp;L115,IF(#REF!="Foreign Key",I115&amp;" FK &gt;- "&amp;#REF!&amp;"."&amp;#REF!&amp;"_id "&amp;L115,I115&amp;" "&amp;L115))</f>
        <v>#REF!</v>
      </c>
      <c r="V115" s="12"/>
      <c r="W115" s="12"/>
      <c r="X115" s="298"/>
    </row>
    <row r="116" spans="1:24" s="1" customFormat="1" x14ac:dyDescent="0.25">
      <c r="A116" s="286">
        <v>2</v>
      </c>
      <c r="B116" s="13" t="s">
        <v>189</v>
      </c>
      <c r="C116" s="14" t="s">
        <v>17</v>
      </c>
      <c r="D116" s="12" t="s">
        <v>190</v>
      </c>
      <c r="E116" s="12" t="s">
        <v>1010</v>
      </c>
      <c r="F116" s="141" t="s">
        <v>547</v>
      </c>
      <c r="G116" s="149" t="s">
        <v>823</v>
      </c>
      <c r="H116" s="149">
        <v>115</v>
      </c>
      <c r="I116" s="150" t="s">
        <v>293</v>
      </c>
      <c r="J116" s="150" t="s">
        <v>727</v>
      </c>
      <c r="K116" s="260" t="s">
        <v>827</v>
      </c>
      <c r="L116" s="150" t="s">
        <v>268</v>
      </c>
      <c r="M116" s="217" t="str">
        <f t="shared" si="12"/>
        <v>OrderLine.acknowledgementLine</v>
      </c>
      <c r="N116" s="149"/>
      <c r="O116" s="172" t="s">
        <v>717</v>
      </c>
      <c r="P116" s="170"/>
      <c r="R116" s="150" t="s">
        <v>46</v>
      </c>
      <c r="S116" s="98" t="str">
        <f t="shared" si="13"/>
        <v xml:space="preserve">    acknowledgementLine: Acknowledgement</v>
      </c>
      <c r="T116" s="72" t="str">
        <f t="shared" si="14"/>
        <v xml:space="preserve">    "Unique identifierfor the acknowledgement associated with the order"**    acknowledgementLine: Acknowledgement</v>
      </c>
      <c r="U116" s="98" t="e">
        <f>IF(#REF!="Primary Key",D116&amp;I116&amp;" PK "&amp;L116,IF(#REF!="Foreign Key",I116&amp;" FK &gt;- "&amp;#REF!&amp;"."&amp;#REF!&amp;"_id "&amp;L116,I116&amp;" "&amp;L116))</f>
        <v>#REF!</v>
      </c>
      <c r="V116" s="73" t="str">
        <f>I116&amp;D116&amp;"s"</f>
        <v>acknowledgementLineOrderLines</v>
      </c>
      <c r="W116" s="73" t="str">
        <f>"["&amp;D116&amp;"]"</f>
        <v>[OrderLine]</v>
      </c>
      <c r="X116" s="302"/>
    </row>
    <row r="117" spans="1:24" s="2" customFormat="1" x14ac:dyDescent="0.25">
      <c r="A117" s="286">
        <v>2</v>
      </c>
      <c r="B117" s="13" t="s">
        <v>189</v>
      </c>
      <c r="C117" s="14" t="s">
        <v>17</v>
      </c>
      <c r="D117" s="12" t="s">
        <v>190</v>
      </c>
      <c r="E117" s="12" t="s">
        <v>1011</v>
      </c>
      <c r="F117" s="141" t="s">
        <v>547</v>
      </c>
      <c r="G117" s="149" t="s">
        <v>823</v>
      </c>
      <c r="H117" s="149">
        <v>116</v>
      </c>
      <c r="I117" s="167" t="s">
        <v>755</v>
      </c>
      <c r="J117" s="167" t="s">
        <v>754</v>
      </c>
      <c r="K117" s="267" t="s">
        <v>827</v>
      </c>
      <c r="L117" s="167" t="s">
        <v>753</v>
      </c>
      <c r="M117" s="217" t="str">
        <f t="shared" si="12"/>
        <v>OrderLine.orderAllocations</v>
      </c>
      <c r="N117" s="149"/>
      <c r="O117" s="172"/>
      <c r="P117" s="172"/>
      <c r="Q117" s="1"/>
      <c r="R117" s="167" t="s">
        <v>21</v>
      </c>
      <c r="S117" s="98" t="str">
        <f t="shared" si="13"/>
        <v xml:space="preserve">    orderAllocations: OrderAllocationsCursor</v>
      </c>
      <c r="T117" s="72" t="str">
        <f t="shared" si="14"/>
        <v xml:space="preserve">    ""**    orderAllocations: OrderAllocationsCursor</v>
      </c>
      <c r="U117" s="98" t="e">
        <f>IF(#REF!="Primary Key",D117&amp;I117&amp;" PK "&amp;L117,IF(#REF!="Foreign Key",I117&amp;" FK &gt;- "&amp;#REF!&amp;"."&amp;#REF!&amp;"_id "&amp;L117,I117&amp;" "&amp;L117))</f>
        <v>#REF!</v>
      </c>
      <c r="V117" s="94"/>
      <c r="W117" s="94"/>
      <c r="X117" s="1"/>
    </row>
    <row r="118" spans="1:24" s="1" customFormat="1" x14ac:dyDescent="0.25">
      <c r="A118" s="286">
        <v>2</v>
      </c>
      <c r="B118" s="13" t="s">
        <v>189</v>
      </c>
      <c r="C118" s="14" t="s">
        <v>17</v>
      </c>
      <c r="D118" s="12" t="s">
        <v>190</v>
      </c>
      <c r="E118" s="12" t="s">
        <v>1012</v>
      </c>
      <c r="F118" s="141" t="s">
        <v>547</v>
      </c>
      <c r="G118" s="149" t="s">
        <v>823</v>
      </c>
      <c r="H118" s="149">
        <v>117</v>
      </c>
      <c r="I118" s="167" t="s">
        <v>202</v>
      </c>
      <c r="J118" s="167" t="s">
        <v>203</v>
      </c>
      <c r="K118" s="267" t="s">
        <v>827</v>
      </c>
      <c r="L118" s="168" t="s">
        <v>851</v>
      </c>
      <c r="M118" s="217" t="str">
        <f t="shared" si="12"/>
        <v>OrderLine.productAssociations</v>
      </c>
      <c r="N118" s="149"/>
      <c r="O118" s="172" t="s">
        <v>204</v>
      </c>
      <c r="P118" s="170"/>
      <c r="Q118" s="23"/>
      <c r="R118" s="167"/>
      <c r="S118" s="98" t="str">
        <f t="shared" si="13"/>
        <v xml:space="preserve">    productAssociations: ProductAssociationsCursor</v>
      </c>
      <c r="T118" s="72" t="str">
        <f t="shared" si="14"/>
        <v xml:space="preserve">    "Optional additional identifier of the product contained in the order line"**    productAssociations: ProductAssociationsCursor</v>
      </c>
      <c r="U118" s="98" t="e">
        <f>IF(#REF!="Primary Key",D118&amp;I118&amp;" PK "&amp;L118,IF(#REF!="Foreign Key",I118&amp;" FK &gt;- "&amp;#REF!&amp;"."&amp;#REF!&amp;"_id "&amp;L118,I118&amp;" "&amp;L118))</f>
        <v>#REF!</v>
      </c>
      <c r="V118" s="67" t="str">
        <f>D118&amp;"s"</f>
        <v>OrderLines</v>
      </c>
      <c r="W118" s="67" t="str">
        <f>"["&amp;D118&amp;"]"</f>
        <v>[OrderLine]</v>
      </c>
    </row>
    <row r="119" spans="1:24" s="1" customFormat="1" x14ac:dyDescent="0.25">
      <c r="A119" s="286">
        <v>2</v>
      </c>
      <c r="B119" s="13" t="s">
        <v>189</v>
      </c>
      <c r="C119" s="14" t="s">
        <v>17</v>
      </c>
      <c r="D119" s="12" t="s">
        <v>190</v>
      </c>
      <c r="E119" s="12" t="s">
        <v>1013</v>
      </c>
      <c r="F119" s="141" t="s">
        <v>547</v>
      </c>
      <c r="G119" s="149" t="s">
        <v>823</v>
      </c>
      <c r="H119" s="149">
        <v>118</v>
      </c>
      <c r="I119" s="167" t="s">
        <v>209</v>
      </c>
      <c r="J119" s="167" t="s">
        <v>210</v>
      </c>
      <c r="K119" s="267" t="s">
        <v>827</v>
      </c>
      <c r="L119" s="167" t="s">
        <v>211</v>
      </c>
      <c r="M119" s="217" t="str">
        <f t="shared" si="12"/>
        <v>OrderLine.invoiceLines</v>
      </c>
      <c r="N119" s="149"/>
      <c r="O119" s="172" t="s">
        <v>212</v>
      </c>
      <c r="P119" s="172" t="s">
        <v>65</v>
      </c>
      <c r="R119" s="167" t="s">
        <v>21</v>
      </c>
      <c r="S119" s="98" t="str">
        <f t="shared" si="13"/>
        <v xml:space="preserve">    invoiceLines: InvoiceLinesCursor</v>
      </c>
      <c r="T119" s="72" t="str">
        <f t="shared" si="14"/>
        <v xml:space="preserve">    "Invoice lines associated with the order line"**    invoiceLines: InvoiceLinesCursor</v>
      </c>
      <c r="U119" s="98" t="e">
        <f>IF(#REF!="Primary Key",D119&amp;I119&amp;" PK "&amp;L119,IF(#REF!="Foreign Key",I119&amp;" FK &gt;- "&amp;#REF!&amp;"."&amp;#REF!&amp;"_id "&amp;L119,I119&amp;" "&amp;L119))</f>
        <v>#REF!</v>
      </c>
      <c r="V119" s="73"/>
      <c r="W119" s="73"/>
    </row>
    <row r="120" spans="1:24" x14ac:dyDescent="0.25">
      <c r="A120" s="286">
        <v>2</v>
      </c>
      <c r="B120" s="13" t="s">
        <v>189</v>
      </c>
      <c r="C120" s="14" t="s">
        <v>17</v>
      </c>
      <c r="D120" s="12" t="s">
        <v>190</v>
      </c>
      <c r="E120" s="12" t="s">
        <v>1014</v>
      </c>
      <c r="F120" s="141" t="s">
        <v>547</v>
      </c>
      <c r="G120" s="149" t="s">
        <v>823</v>
      </c>
      <c r="H120" s="149">
        <v>119</v>
      </c>
      <c r="I120" s="167" t="s">
        <v>213</v>
      </c>
      <c r="J120" s="167" t="s">
        <v>214</v>
      </c>
      <c r="K120" s="267" t="s">
        <v>827</v>
      </c>
      <c r="L120" s="167" t="s">
        <v>215</v>
      </c>
      <c r="M120" s="217" t="str">
        <f t="shared" si="12"/>
        <v>OrderLine.orderSublines</v>
      </c>
      <c r="N120" s="149"/>
      <c r="O120" s="172" t="s">
        <v>216</v>
      </c>
      <c r="P120" s="172" t="s">
        <v>65</v>
      </c>
      <c r="Q120" s="1"/>
      <c r="R120" s="167" t="s">
        <v>21</v>
      </c>
      <c r="S120" s="98" t="str">
        <f t="shared" si="13"/>
        <v xml:space="preserve">    orderSublines: OrderSublinesCursor</v>
      </c>
      <c r="T120" s="72" t="str">
        <f t="shared" si="14"/>
        <v xml:space="preserve">    "Order sublines associated with the order line"**    orderSublines: OrderSublinesCursor</v>
      </c>
      <c r="U120" s="98" t="e">
        <f>IF(#REF!="Primary Key",D120&amp;I120&amp;" PK "&amp;L120,IF(#REF!="Foreign Key",I120&amp;" FK &gt;- "&amp;#REF!&amp;"."&amp;#REF!&amp;"_id "&amp;L120,I120&amp;" "&amp;L120))</f>
        <v>#REF!</v>
      </c>
      <c r="V120" s="73"/>
      <c r="W120" s="73"/>
      <c r="X120" s="1"/>
    </row>
    <row r="121" spans="1:24" s="1" customFormat="1" x14ac:dyDescent="0.25">
      <c r="A121" s="286">
        <v>2</v>
      </c>
      <c r="B121" s="13" t="s">
        <v>189</v>
      </c>
      <c r="C121" s="14" t="s">
        <v>17</v>
      </c>
      <c r="D121" s="12" t="s">
        <v>190</v>
      </c>
      <c r="E121" s="12" t="s">
        <v>1100</v>
      </c>
      <c r="F121" s="162" t="s">
        <v>384</v>
      </c>
      <c r="G121" s="149" t="s">
        <v>823</v>
      </c>
      <c r="H121" s="149">
        <v>120</v>
      </c>
      <c r="I121" s="157" t="s">
        <v>125</v>
      </c>
      <c r="J121" s="157" t="s">
        <v>126</v>
      </c>
      <c r="K121" s="205" t="s">
        <v>807</v>
      </c>
      <c r="L121" s="177" t="s">
        <v>22</v>
      </c>
      <c r="M121" s="217" t="str">
        <f t="shared" si="12"/>
        <v>OrderLine.shipmentStatus</v>
      </c>
      <c r="N121" s="149"/>
      <c r="O121" s="170" t="s">
        <v>129</v>
      </c>
      <c r="P121" s="170" t="s">
        <v>130</v>
      </c>
      <c r="R121" s="153" t="s">
        <v>46</v>
      </c>
      <c r="S121" s="98" t="str">
        <f t="shared" si="13"/>
        <v xml:space="preserve">    shipmentStatus: String</v>
      </c>
      <c r="T121" s="72" t="str">
        <f t="shared" si="14"/>
        <v xml:space="preserve">    "Indicates if some or all of the order lines were included in a shipment"**    shipmentStatus: String</v>
      </c>
      <c r="U121" s="98" t="e">
        <f>IF(#REF!="Primary Key",D121&amp;I121&amp;" PK "&amp;L121,IF(#REF!="Foreign Key",I121&amp;" FK &gt;- "&amp;#REF!&amp;"."&amp;#REF!&amp;"_id "&amp;L121,I121&amp;" "&amp;L121))</f>
        <v>#REF!</v>
      </c>
      <c r="V121" s="12"/>
      <c r="W121" s="12"/>
    </row>
    <row r="122" spans="1:24" s="1" customFormat="1" x14ac:dyDescent="0.25">
      <c r="A122" s="286">
        <v>2</v>
      </c>
      <c r="B122" s="13" t="s">
        <v>189</v>
      </c>
      <c r="C122" s="14" t="s">
        <v>17</v>
      </c>
      <c r="D122" s="12" t="s">
        <v>190</v>
      </c>
      <c r="E122" s="12" t="s">
        <v>1015</v>
      </c>
      <c r="F122" s="162" t="s">
        <v>384</v>
      </c>
      <c r="G122" s="149" t="s">
        <v>823</v>
      </c>
      <c r="H122" s="149">
        <v>121</v>
      </c>
      <c r="I122" s="169" t="s">
        <v>255</v>
      </c>
      <c r="J122" s="169" t="s">
        <v>256</v>
      </c>
      <c r="K122" s="156" t="s">
        <v>257</v>
      </c>
      <c r="L122" s="177" t="s">
        <v>22</v>
      </c>
      <c r="M122" s="217" t="str">
        <f t="shared" si="12"/>
        <v>OrderLine.fulfillmentStatus</v>
      </c>
      <c r="N122" s="149"/>
      <c r="O122" s="170" t="s">
        <v>258</v>
      </c>
      <c r="P122" s="249"/>
      <c r="Q122" s="297"/>
      <c r="R122" s="153" t="s">
        <v>46</v>
      </c>
      <c r="S122" s="98" t="str">
        <f t="shared" si="13"/>
        <v xml:space="preserve">    fulfillmentStatus: String</v>
      </c>
      <c r="T122" s="72" t="str">
        <f t="shared" si="14"/>
        <v xml:space="preserve">    "Fulfillment status of the order line"**    fulfillmentStatus: String</v>
      </c>
      <c r="U122" s="98" t="e">
        <f>IF(#REF!="Primary Key",D122&amp;I122&amp;" PK "&amp;L122,IF(#REF!="Foreign Key",I122&amp;" FK &gt;- "&amp;#REF!&amp;"."&amp;#REF!&amp;"_id "&amp;L122,I122&amp;" "&amp;L122))</f>
        <v>#REF!</v>
      </c>
      <c r="V122" s="12"/>
      <c r="W122" s="12"/>
    </row>
    <row r="123" spans="1:24" s="1" customFormat="1" x14ac:dyDescent="0.25">
      <c r="A123" s="286">
        <v>2</v>
      </c>
      <c r="B123" s="13" t="s">
        <v>189</v>
      </c>
      <c r="C123" s="14" t="s">
        <v>17</v>
      </c>
      <c r="D123" s="12" t="s">
        <v>190</v>
      </c>
      <c r="E123" s="12" t="s">
        <v>1016</v>
      </c>
      <c r="F123" s="162" t="s">
        <v>384</v>
      </c>
      <c r="G123" s="149" t="s">
        <v>823</v>
      </c>
      <c r="H123" s="149">
        <v>122</v>
      </c>
      <c r="I123" s="157" t="s">
        <v>135</v>
      </c>
      <c r="J123" s="157" t="s">
        <v>136</v>
      </c>
      <c r="K123" s="205" t="s">
        <v>137</v>
      </c>
      <c r="L123" s="177" t="s">
        <v>22</v>
      </c>
      <c r="M123" s="217" t="str">
        <f t="shared" si="12"/>
        <v>OrderLine.invoiceStatus</v>
      </c>
      <c r="N123" s="149"/>
      <c r="O123" s="170" t="s">
        <v>138</v>
      </c>
      <c r="P123" s="170" t="s">
        <v>139</v>
      </c>
      <c r="R123" s="10" t="s">
        <v>46</v>
      </c>
      <c r="S123" s="98" t="str">
        <f t="shared" si="13"/>
        <v xml:space="preserve">    invoiceStatus: String</v>
      </c>
      <c r="T123" s="72" t="str">
        <f t="shared" si="14"/>
        <v xml:space="preserve">    "Indicates if some or all of the order lines were included in an invoice"**    invoiceStatus: String</v>
      </c>
      <c r="U123" s="98" t="e">
        <f>IF(#REF!="Primary Key",D123&amp;I123&amp;" PK "&amp;L123,IF(#REF!="Foreign Key",I123&amp;" FK &gt;- "&amp;#REF!&amp;"."&amp;#REF!&amp;"_id "&amp;L123,I123&amp;" "&amp;L123))</f>
        <v>#REF!</v>
      </c>
      <c r="V123" s="12"/>
      <c r="W123" s="12"/>
    </row>
    <row r="124" spans="1:24" s="33" customFormat="1" x14ac:dyDescent="0.25">
      <c r="A124" s="286">
        <v>2</v>
      </c>
      <c r="B124" s="13" t="s">
        <v>189</v>
      </c>
      <c r="C124" s="14" t="s">
        <v>17</v>
      </c>
      <c r="D124" s="12" t="s">
        <v>190</v>
      </c>
      <c r="E124" s="12" t="s">
        <v>1017</v>
      </c>
      <c r="F124" s="162" t="s">
        <v>384</v>
      </c>
      <c r="G124" s="149" t="s">
        <v>823</v>
      </c>
      <c r="H124" s="149">
        <v>123</v>
      </c>
      <c r="I124" s="156" t="s">
        <v>252</v>
      </c>
      <c r="J124" s="156" t="s">
        <v>253</v>
      </c>
      <c r="K124" s="205" t="s">
        <v>248</v>
      </c>
      <c r="L124" s="177" t="s">
        <v>22</v>
      </c>
      <c r="M124" s="217" t="str">
        <f t="shared" si="12"/>
        <v>OrderLine.invoiceQuantity</v>
      </c>
      <c r="N124" s="149"/>
      <c r="O124" s="170" t="s">
        <v>254</v>
      </c>
      <c r="P124" s="250"/>
      <c r="Q124" s="303"/>
      <c r="R124" s="153" t="s">
        <v>46</v>
      </c>
      <c r="S124" s="98" t="str">
        <f t="shared" si="13"/>
        <v xml:space="preserve">    invoiceQuantity: String</v>
      </c>
      <c r="T124" s="72" t="str">
        <f t="shared" si="14"/>
        <v xml:space="preserve">    "Quantity invoiced"**    invoiceQuantity: String</v>
      </c>
      <c r="U124" s="98" t="e">
        <f>IF(#REF!="Primary Key",D124&amp;I124&amp;" PK "&amp;L124,IF(#REF!="Foreign Key",I124&amp;" FK &gt;- "&amp;#REF!&amp;"."&amp;#REF!&amp;"_id "&amp;L124,I124&amp;" "&amp;L124))</f>
        <v>#REF!</v>
      </c>
      <c r="V124" s="12"/>
      <c r="W124" s="12"/>
      <c r="X124" s="298"/>
    </row>
    <row r="125" spans="1:24" s="1" customFormat="1" x14ac:dyDescent="0.25">
      <c r="A125" s="286">
        <v>2</v>
      </c>
      <c r="B125" s="13" t="s">
        <v>189</v>
      </c>
      <c r="C125" s="14" t="s">
        <v>17</v>
      </c>
      <c r="D125" s="12" t="s">
        <v>190</v>
      </c>
      <c r="E125" s="12" t="s">
        <v>1018</v>
      </c>
      <c r="F125" s="162" t="s">
        <v>384</v>
      </c>
      <c r="G125" s="149" t="s">
        <v>823</v>
      </c>
      <c r="H125" s="149">
        <v>124</v>
      </c>
      <c r="I125" s="156" t="s">
        <v>144</v>
      </c>
      <c r="J125" s="156" t="s">
        <v>145</v>
      </c>
      <c r="K125" s="156" t="s">
        <v>245</v>
      </c>
      <c r="L125" s="155" t="s">
        <v>22</v>
      </c>
      <c r="M125" s="217" t="str">
        <f t="shared" si="12"/>
        <v>OrderLine.ackStatus</v>
      </c>
      <c r="N125" s="149"/>
      <c r="O125" s="170" t="s">
        <v>151</v>
      </c>
      <c r="P125" s="250"/>
      <c r="Q125" s="297"/>
      <c r="R125" s="153" t="s">
        <v>46</v>
      </c>
      <c r="S125" s="98" t="str">
        <f t="shared" si="13"/>
        <v xml:space="preserve">    ackStatus: String</v>
      </c>
      <c r="T125" s="72" t="str">
        <f t="shared" si="14"/>
        <v xml:space="preserve">    "Acknowledgement status"**    ackStatus: String</v>
      </c>
      <c r="U125" s="98" t="e">
        <f>IF(#REF!="Primary Key",D125&amp;I125&amp;" PK "&amp;L125,IF(#REF!="Foreign Key",I125&amp;" FK &gt;- "&amp;#REF!&amp;"."&amp;#REF!&amp;"_id "&amp;L125,I125&amp;" "&amp;L125))</f>
        <v>#REF!</v>
      </c>
      <c r="V125" s="12"/>
      <c r="W125" s="12"/>
      <c r="X125" s="299"/>
    </row>
    <row r="126" spans="1:24" s="33" customFormat="1" x14ac:dyDescent="0.25">
      <c r="A126" s="286">
        <v>2</v>
      </c>
      <c r="B126" s="13" t="s">
        <v>189</v>
      </c>
      <c r="C126" s="14" t="s">
        <v>17</v>
      </c>
      <c r="D126" s="12" t="s">
        <v>190</v>
      </c>
      <c r="E126" s="12" t="s">
        <v>1019</v>
      </c>
      <c r="F126" s="159" t="s">
        <v>818</v>
      </c>
      <c r="G126" s="149" t="s">
        <v>823</v>
      </c>
      <c r="H126" s="149">
        <v>125</v>
      </c>
      <c r="I126" s="199" t="s">
        <v>756</v>
      </c>
      <c r="J126" s="199" t="s">
        <v>757</v>
      </c>
      <c r="K126" s="229" t="s">
        <v>763</v>
      </c>
      <c r="L126" s="230" t="s">
        <v>22</v>
      </c>
      <c r="M126" s="217" t="str">
        <f t="shared" si="12"/>
        <v>OrderLine.orderLineIdentifier</v>
      </c>
      <c r="N126" s="149"/>
      <c r="O126" s="170" t="s">
        <v>220</v>
      </c>
      <c r="P126" s="170"/>
      <c r="Q126" s="306"/>
      <c r="R126" s="126" t="s">
        <v>21</v>
      </c>
      <c r="S126" s="98" t="str">
        <f t="shared" si="13"/>
        <v xml:space="preserve">    orderLineIdentifier: String</v>
      </c>
      <c r="T126" s="72" t="str">
        <f t="shared" si="14"/>
        <v xml:space="preserve">    "Sequential number of the order line"**    orderLineIdentifier: String</v>
      </c>
      <c r="U126" s="98" t="e">
        <f>IF(#REF!="Primary Key",D126&amp;I126&amp;" PK "&amp;L126,IF(#REF!="Foreign Key",I126&amp;" FK &gt;- "&amp;#REF!&amp;"."&amp;#REF!&amp;"_id "&amp;L126,I126&amp;" "&amp;L126))</f>
        <v>#REF!</v>
      </c>
      <c r="V126" s="12"/>
      <c r="W126" s="12"/>
      <c r="X126" s="298"/>
    </row>
    <row r="127" spans="1:24" s="33" customFormat="1" x14ac:dyDescent="0.25">
      <c r="A127" s="286">
        <v>2</v>
      </c>
      <c r="B127" s="13" t="s">
        <v>189</v>
      </c>
      <c r="C127" s="14" t="s">
        <v>17</v>
      </c>
      <c r="D127" s="12" t="s">
        <v>190</v>
      </c>
      <c r="E127" s="12" t="s">
        <v>1020</v>
      </c>
      <c r="F127" s="159" t="s">
        <v>818</v>
      </c>
      <c r="G127" s="149" t="s">
        <v>823</v>
      </c>
      <c r="H127" s="149">
        <v>126</v>
      </c>
      <c r="I127" s="170" t="s">
        <v>221</v>
      </c>
      <c r="J127" s="170" t="s">
        <v>222</v>
      </c>
      <c r="K127" s="171"/>
      <c r="L127" s="172" t="s">
        <v>22</v>
      </c>
      <c r="M127" s="217" t="str">
        <f t="shared" si="12"/>
        <v>OrderLine.orderReleaseKey</v>
      </c>
      <c r="N127" s="149"/>
      <c r="O127" s="170" t="s">
        <v>222</v>
      </c>
      <c r="P127" s="170"/>
      <c r="Q127" s="303"/>
      <c r="R127" s="170" t="s">
        <v>46</v>
      </c>
      <c r="S127" s="98" t="str">
        <f t="shared" si="13"/>
        <v xml:space="preserve">    orderReleaseKey: String</v>
      </c>
      <c r="T127" s="72" t="str">
        <f t="shared" si="14"/>
        <v xml:space="preserve">    "Order release key"**    orderReleaseKey: String</v>
      </c>
      <c r="U127" s="98" t="e">
        <f>IF(#REF!="Primary Key",D127&amp;I127&amp;" PK "&amp;L127,IF(#REF!="Foreign Key",I127&amp;" FK &gt;- "&amp;#REF!&amp;"."&amp;#REF!&amp;"_id "&amp;L127,I127&amp;" "&amp;L127))</f>
        <v>#REF!</v>
      </c>
      <c r="V127" s="58"/>
      <c r="W127" s="58"/>
      <c r="X127" s="300"/>
    </row>
    <row r="128" spans="1:24" x14ac:dyDescent="0.25">
      <c r="A128" s="286">
        <v>2</v>
      </c>
      <c r="B128" s="13" t="s">
        <v>189</v>
      </c>
      <c r="C128" s="14" t="s">
        <v>17</v>
      </c>
      <c r="D128" s="12" t="s">
        <v>190</v>
      </c>
      <c r="E128" s="12" t="s">
        <v>1021</v>
      </c>
      <c r="F128" s="159" t="s">
        <v>818</v>
      </c>
      <c r="G128" s="149" t="s">
        <v>823</v>
      </c>
      <c r="H128" s="149">
        <v>127</v>
      </c>
      <c r="I128" s="156" t="s">
        <v>148</v>
      </c>
      <c r="J128" s="156" t="s">
        <v>149</v>
      </c>
      <c r="K128" s="154" t="s">
        <v>150</v>
      </c>
      <c r="L128" s="155" t="s">
        <v>22</v>
      </c>
      <c r="M128" s="217" t="str">
        <f t="shared" si="12"/>
        <v>OrderLine.ackType</v>
      </c>
      <c r="N128" s="149"/>
      <c r="O128" s="170" t="s">
        <v>244</v>
      </c>
      <c r="P128" s="250"/>
      <c r="Q128" s="302"/>
      <c r="R128" s="153" t="s">
        <v>46</v>
      </c>
      <c r="S128" s="98" t="str">
        <f t="shared" si="13"/>
        <v xml:space="preserve">    ackType: String</v>
      </c>
      <c r="T128" s="72" t="str">
        <f t="shared" si="14"/>
        <v xml:space="preserve">    "Acknowledgement type"**    ackType: String</v>
      </c>
      <c r="U128" s="98" t="e">
        <f>IF(#REF!="Primary Key",D128&amp;I128&amp;" PK "&amp;L128,IF(#REF!="Foreign Key",I128&amp;" FK &gt;- "&amp;#REF!&amp;"."&amp;#REF!&amp;"_id "&amp;L128,I128&amp;" "&amp;L128))</f>
        <v>#REF!</v>
      </c>
      <c r="V128" s="12"/>
      <c r="W128" s="12"/>
      <c r="X128" s="134"/>
    </row>
    <row r="129" spans="1:24" s="33" customFormat="1" x14ac:dyDescent="0.25">
      <c r="A129" s="286">
        <v>2</v>
      </c>
      <c r="B129" s="13" t="s">
        <v>189</v>
      </c>
      <c r="C129" s="14" t="s">
        <v>17</v>
      </c>
      <c r="D129" s="12" t="s">
        <v>190</v>
      </c>
      <c r="E129" s="12" t="s">
        <v>1022</v>
      </c>
      <c r="F129" s="159" t="s">
        <v>818</v>
      </c>
      <c r="G129" s="149" t="s">
        <v>823</v>
      </c>
      <c r="H129" s="149">
        <v>128</v>
      </c>
      <c r="I129" s="156" t="s">
        <v>246</v>
      </c>
      <c r="J129" s="156" t="s">
        <v>247</v>
      </c>
      <c r="K129" s="173">
        <v>5</v>
      </c>
      <c r="L129" s="155" t="s">
        <v>22</v>
      </c>
      <c r="M129" s="217" t="str">
        <f t="shared" si="12"/>
        <v>OrderLine.ackQuantity</v>
      </c>
      <c r="N129" s="149"/>
      <c r="O129" s="170" t="s">
        <v>249</v>
      </c>
      <c r="P129" s="250"/>
      <c r="Q129" s="135"/>
      <c r="R129" s="153" t="s">
        <v>46</v>
      </c>
      <c r="S129" s="98" t="str">
        <f t="shared" si="13"/>
        <v xml:space="preserve">    ackQuantity: String</v>
      </c>
      <c r="T129" s="72" t="str">
        <f t="shared" si="14"/>
        <v xml:space="preserve">    "Quantity acknowledged"**    ackQuantity: String</v>
      </c>
      <c r="U129" s="98" t="e">
        <f>IF(#REF!="Primary Key",D129&amp;I129&amp;" PK "&amp;L129,IF(#REF!="Foreign Key",I129&amp;" FK &gt;- "&amp;#REF!&amp;"."&amp;#REF!&amp;"_id "&amp;L129,I129&amp;" "&amp;L129))</f>
        <v>#REF!</v>
      </c>
      <c r="V129" s="12"/>
      <c r="W129" s="12"/>
      <c r="X129" s="306"/>
    </row>
    <row r="130" spans="1:24" s="135" customFormat="1" x14ac:dyDescent="0.25">
      <c r="A130" s="286">
        <v>2</v>
      </c>
      <c r="B130" s="13" t="s">
        <v>189</v>
      </c>
      <c r="C130" s="14" t="s">
        <v>17</v>
      </c>
      <c r="D130" s="12" t="s">
        <v>190</v>
      </c>
      <c r="E130" s="12" t="s">
        <v>1023</v>
      </c>
      <c r="F130" s="159" t="s">
        <v>818</v>
      </c>
      <c r="G130" s="149" t="s">
        <v>823</v>
      </c>
      <c r="H130" s="149">
        <v>129</v>
      </c>
      <c r="I130" s="156" t="s">
        <v>263</v>
      </c>
      <c r="J130" s="156" t="s">
        <v>264</v>
      </c>
      <c r="K130" s="156"/>
      <c r="L130" s="155" t="s">
        <v>22</v>
      </c>
      <c r="M130" s="217" t="str">
        <f t="shared" si="12"/>
        <v>OrderLine.calculate</v>
      </c>
      <c r="N130" s="149"/>
      <c r="O130" s="170" t="s">
        <v>264</v>
      </c>
      <c r="P130" s="250"/>
      <c r="Q130" s="303"/>
      <c r="R130" s="153" t="s">
        <v>21</v>
      </c>
      <c r="S130" s="98" t="str">
        <f t="shared" si="13"/>
        <v xml:space="preserve">    calculate: String</v>
      </c>
      <c r="T130" s="72" t="str">
        <f t="shared" si="14"/>
        <v xml:space="preserve">    "Calculate"**    calculate: String</v>
      </c>
      <c r="U130" s="98" t="e">
        <f>IF(#REF!="Primary Key",D130&amp;I130&amp;" PK "&amp;L130,IF(#REF!="Foreign Key",I130&amp;" FK &gt;- "&amp;#REF!&amp;"."&amp;#REF!&amp;"_id "&amp;L130,I130&amp;" "&amp;L130))</f>
        <v>#REF!</v>
      </c>
      <c r="V130" s="12"/>
      <c r="W130" s="12"/>
      <c r="X130" s="298"/>
    </row>
    <row r="131" spans="1:24" s="135" customFormat="1" x14ac:dyDescent="0.25">
      <c r="A131" s="286">
        <v>2</v>
      </c>
      <c r="B131" s="13" t="s">
        <v>189</v>
      </c>
      <c r="C131" s="14" t="s">
        <v>17</v>
      </c>
      <c r="D131" s="12" t="s">
        <v>190</v>
      </c>
      <c r="E131" s="12" t="s">
        <v>1024</v>
      </c>
      <c r="F131" s="159" t="s">
        <v>818</v>
      </c>
      <c r="G131" s="149" t="s">
        <v>823</v>
      </c>
      <c r="H131" s="149">
        <v>130</v>
      </c>
      <c r="I131" s="156" t="s">
        <v>283</v>
      </c>
      <c r="J131" s="156" t="s">
        <v>284</v>
      </c>
      <c r="K131" s="154"/>
      <c r="L131" s="155" t="s">
        <v>22</v>
      </c>
      <c r="M131" s="217" t="str">
        <f t="shared" si="12"/>
        <v>OrderLine.tax</v>
      </c>
      <c r="N131" s="149"/>
      <c r="O131" s="250" t="s">
        <v>284</v>
      </c>
      <c r="P131" s="250"/>
      <c r="Q131" s="303"/>
      <c r="R131" s="153" t="s">
        <v>46</v>
      </c>
      <c r="S131" s="98" t="str">
        <f t="shared" si="13"/>
        <v xml:space="preserve">    tax: String</v>
      </c>
      <c r="T131" s="72" t="str">
        <f t="shared" si="14"/>
        <v xml:space="preserve">    "Tax"**    tax: String</v>
      </c>
      <c r="U131" s="98" t="e">
        <f>IF(#REF!="Primary Key",D131&amp;I131&amp;" PK "&amp;L131,IF(#REF!="Foreign Key",I131&amp;" FK &gt;- "&amp;#REF!&amp;"."&amp;#REF!&amp;"_id "&amp;L131,I131&amp;" "&amp;L131))</f>
        <v>#REF!</v>
      </c>
      <c r="V131" s="12"/>
      <c r="W131" s="12"/>
      <c r="X131" s="298"/>
    </row>
    <row r="132" spans="1:24" s="33" customFormat="1" x14ac:dyDescent="0.25">
      <c r="A132" s="286">
        <v>2</v>
      </c>
      <c r="B132" s="13" t="s">
        <v>189</v>
      </c>
      <c r="C132" s="14" t="s">
        <v>17</v>
      </c>
      <c r="D132" s="12" t="s">
        <v>190</v>
      </c>
      <c r="E132" s="12" t="s">
        <v>1025</v>
      </c>
      <c r="F132" s="159" t="s">
        <v>818</v>
      </c>
      <c r="G132" s="149" t="s">
        <v>823</v>
      </c>
      <c r="H132" s="149">
        <v>131</v>
      </c>
      <c r="I132" s="156" t="s">
        <v>285</v>
      </c>
      <c r="J132" s="156" t="s">
        <v>286</v>
      </c>
      <c r="K132" s="154"/>
      <c r="L132" s="155" t="s">
        <v>22</v>
      </c>
      <c r="M132" s="217" t="str">
        <f t="shared" si="12"/>
        <v>OrderLine.taxName</v>
      </c>
      <c r="N132" s="149"/>
      <c r="O132" s="250" t="s">
        <v>286</v>
      </c>
      <c r="P132" s="250"/>
      <c r="Q132" s="303"/>
      <c r="R132" s="153" t="s">
        <v>46</v>
      </c>
      <c r="S132" s="98" t="str">
        <f t="shared" si="13"/>
        <v xml:space="preserve">    taxName: String</v>
      </c>
      <c r="T132" s="72" t="str">
        <f t="shared" si="14"/>
        <v xml:space="preserve">    "Tax name"**    taxName: String</v>
      </c>
      <c r="U132" s="98" t="e">
        <f>IF(#REF!="Primary Key",D132&amp;I132&amp;" PK "&amp;L132,IF(#REF!="Foreign Key",I132&amp;" FK &gt;- "&amp;#REF!&amp;"."&amp;#REF!&amp;"_id "&amp;L132,I132&amp;" "&amp;L132))</f>
        <v>#REF!</v>
      </c>
      <c r="V132" s="12"/>
      <c r="W132" s="12"/>
      <c r="X132" s="298"/>
    </row>
    <row r="133" spans="1:24" s="33" customFormat="1" x14ac:dyDescent="0.25">
      <c r="A133" s="286">
        <v>2</v>
      </c>
      <c r="B133" s="13" t="s">
        <v>189</v>
      </c>
      <c r="C133" s="14" t="s">
        <v>17</v>
      </c>
      <c r="D133" s="12" t="s">
        <v>190</v>
      </c>
      <c r="E133" s="12" t="s">
        <v>1026</v>
      </c>
      <c r="F133" s="159" t="s">
        <v>818</v>
      </c>
      <c r="G133" s="149" t="s">
        <v>823</v>
      </c>
      <c r="H133" s="149">
        <v>132</v>
      </c>
      <c r="I133" s="156" t="s">
        <v>287</v>
      </c>
      <c r="J133" s="156" t="s">
        <v>288</v>
      </c>
      <c r="K133" s="154"/>
      <c r="L133" s="155" t="s">
        <v>22</v>
      </c>
      <c r="M133" s="217" t="str">
        <f t="shared" si="12"/>
        <v>OrderLine.taxPercentage</v>
      </c>
      <c r="N133" s="149"/>
      <c r="O133" s="250" t="s">
        <v>288</v>
      </c>
      <c r="P133" s="250"/>
      <c r="Q133" s="303"/>
      <c r="R133" s="153" t="s">
        <v>46</v>
      </c>
      <c r="S133" s="98" t="str">
        <f t="shared" si="13"/>
        <v xml:space="preserve">    taxPercentage: String</v>
      </c>
      <c r="T133" s="72" t="str">
        <f t="shared" si="14"/>
        <v xml:space="preserve">    "Tax percentage"**    taxPercentage: String</v>
      </c>
      <c r="U133" s="98" t="e">
        <f>IF(#REF!="Primary Key",D133&amp;I133&amp;" PK "&amp;L133,IF(#REF!="Foreign Key",I133&amp;" FK &gt;- "&amp;#REF!&amp;"."&amp;#REF!&amp;"_id "&amp;L133,I133&amp;" "&amp;L133))</f>
        <v>#REF!</v>
      </c>
      <c r="V133" s="12"/>
      <c r="W133" s="12"/>
      <c r="X133" s="298"/>
    </row>
    <row r="134" spans="1:24" s="33" customFormat="1" x14ac:dyDescent="0.25">
      <c r="A134" s="286">
        <v>2</v>
      </c>
      <c r="B134" s="13" t="s">
        <v>189</v>
      </c>
      <c r="C134" s="14" t="s">
        <v>17</v>
      </c>
      <c r="D134" s="12" t="s">
        <v>190</v>
      </c>
      <c r="E134" s="12" t="s">
        <v>1027</v>
      </c>
      <c r="F134" s="159" t="s">
        <v>818</v>
      </c>
      <c r="G134" s="149" t="s">
        <v>823</v>
      </c>
      <c r="H134" s="149">
        <v>133</v>
      </c>
      <c r="I134" s="156" t="s">
        <v>289</v>
      </c>
      <c r="J134" s="156" t="s">
        <v>290</v>
      </c>
      <c r="K134" s="154"/>
      <c r="L134" s="155" t="s">
        <v>22</v>
      </c>
      <c r="M134" s="217" t="str">
        <f t="shared" si="12"/>
        <v>OrderLine.paymentType</v>
      </c>
      <c r="N134" s="149"/>
      <c r="O134" s="250" t="s">
        <v>290</v>
      </c>
      <c r="P134" s="250"/>
      <c r="Q134" s="303"/>
      <c r="R134" s="153" t="s">
        <v>46</v>
      </c>
      <c r="S134" s="98" t="str">
        <f t="shared" si="13"/>
        <v xml:space="preserve">    paymentType: String</v>
      </c>
      <c r="T134" s="72" t="str">
        <f t="shared" si="14"/>
        <v xml:space="preserve">    "Payment type"**    paymentType: String</v>
      </c>
      <c r="U134" s="98" t="e">
        <f>IF(#REF!="Primary Key",D134&amp;I134&amp;" PK "&amp;L134,IF(#REF!="Foreign Key",I134&amp;" FK &gt;- "&amp;#REF!&amp;"."&amp;#REF!&amp;"_id "&amp;L134,I134&amp;" "&amp;L134))</f>
        <v>#REF!</v>
      </c>
      <c r="V134" s="12"/>
      <c r="W134" s="12"/>
      <c r="X134" s="298"/>
    </row>
    <row r="135" spans="1:24" s="33" customFormat="1" x14ac:dyDescent="0.25">
      <c r="A135" s="286">
        <v>2</v>
      </c>
      <c r="B135" s="13" t="s">
        <v>189</v>
      </c>
      <c r="C135" s="14" t="s">
        <v>17</v>
      </c>
      <c r="D135" s="12" t="s">
        <v>190</v>
      </c>
      <c r="E135" s="12" t="s">
        <v>1028</v>
      </c>
      <c r="F135" s="159" t="s">
        <v>818</v>
      </c>
      <c r="G135" s="149" t="s">
        <v>823</v>
      </c>
      <c r="H135" s="149">
        <v>134</v>
      </c>
      <c r="I135" s="156" t="s">
        <v>291</v>
      </c>
      <c r="J135" s="156" t="s">
        <v>292</v>
      </c>
      <c r="K135" s="154"/>
      <c r="L135" s="155" t="s">
        <v>22</v>
      </c>
      <c r="M135" s="217" t="str">
        <f t="shared" si="12"/>
        <v>OrderLine.paymentTerms</v>
      </c>
      <c r="N135" s="149"/>
      <c r="O135" s="250" t="s">
        <v>292</v>
      </c>
      <c r="P135" s="250"/>
      <c r="Q135" s="303"/>
      <c r="R135" s="153" t="s">
        <v>46</v>
      </c>
      <c r="S135" s="98" t="str">
        <f t="shared" si="13"/>
        <v xml:space="preserve">    paymentTerms: String</v>
      </c>
      <c r="T135" s="72" t="str">
        <f t="shared" ref="T135:T136" si="15">"    "&amp;CHAR(34)&amp;O135&amp;CHAR(34)&amp;"**"&amp;S135</f>
        <v xml:space="preserve">    "Payment terms"**    paymentTerms: String</v>
      </c>
      <c r="U135" s="98" t="e">
        <f>IF(#REF!="Primary Key",D135&amp;I135&amp;" PK "&amp;L135,IF(#REF!="Foreign Key",I135&amp;" FK &gt;- "&amp;#REF!&amp;"."&amp;#REF!&amp;"_id "&amp;L135,I135&amp;" "&amp;L135))</f>
        <v>#REF!</v>
      </c>
      <c r="V135" s="12"/>
      <c r="W135" s="12"/>
      <c r="X135" s="298"/>
    </row>
    <row r="136" spans="1:24" s="33" customFormat="1" x14ac:dyDescent="0.25">
      <c r="A136" s="286">
        <v>2</v>
      </c>
      <c r="B136" s="13" t="s">
        <v>189</v>
      </c>
      <c r="C136" s="14" t="s">
        <v>17</v>
      </c>
      <c r="D136" s="12" t="s">
        <v>190</v>
      </c>
      <c r="E136" s="12" t="s">
        <v>1029</v>
      </c>
      <c r="F136" s="159" t="s">
        <v>818</v>
      </c>
      <c r="G136" s="149" t="s">
        <v>823</v>
      </c>
      <c r="H136" s="149">
        <v>134</v>
      </c>
      <c r="I136" s="169" t="s">
        <v>232</v>
      </c>
      <c r="J136" s="169" t="s">
        <v>233</v>
      </c>
      <c r="K136" s="156" t="s">
        <v>234</v>
      </c>
      <c r="L136" s="155" t="s">
        <v>22</v>
      </c>
      <c r="M136" s="217" t="str">
        <f t="shared" si="12"/>
        <v>OrderLine.deliveryMethod</v>
      </c>
      <c r="N136" s="149"/>
      <c r="O136" s="170" t="s">
        <v>235</v>
      </c>
      <c r="P136" s="249"/>
      <c r="Q136" s="303"/>
      <c r="R136" s="153" t="s">
        <v>46</v>
      </c>
      <c r="S136" s="98" t="str">
        <f t="shared" si="13"/>
        <v xml:space="preserve">    deliveryMethod: String</v>
      </c>
      <c r="T136" s="72" t="str">
        <f t="shared" si="15"/>
        <v xml:space="preserve">    "Delivery method for the order line"**    deliveryMethod: String</v>
      </c>
      <c r="U136" s="98" t="e">
        <f>IF(#REF!="Primary Key",D136&amp;I136&amp;" PK "&amp;L136,IF(#REF!="Foreign Key",I136&amp;" FK &gt;- "&amp;#REF!&amp;"."&amp;#REF!&amp;"_id "&amp;L136,I136&amp;" "&amp;L136))</f>
        <v>#REF!</v>
      </c>
      <c r="V136" s="12"/>
      <c r="W136" s="12"/>
      <c r="X136" s="303"/>
    </row>
    <row r="137" spans="1:24" s="33" customFormat="1" x14ac:dyDescent="0.25">
      <c r="A137" s="284">
        <v>3</v>
      </c>
      <c r="B137" s="6"/>
      <c r="C137" s="6"/>
      <c r="D137" s="7"/>
      <c r="E137" s="7"/>
      <c r="F137" s="140"/>
      <c r="G137" s="144"/>
      <c r="H137" s="144">
        <v>135</v>
      </c>
      <c r="I137" s="6"/>
      <c r="J137" s="6"/>
      <c r="K137" s="6"/>
      <c r="L137" s="7"/>
      <c r="M137" s="214"/>
      <c r="N137" s="144"/>
      <c r="O137" s="246"/>
      <c r="P137" s="246"/>
      <c r="Q137" s="298"/>
      <c r="R137" s="6"/>
      <c r="S137" s="50" t="s">
        <v>187</v>
      </c>
      <c r="T137" s="50" t="s">
        <v>187</v>
      </c>
      <c r="U137" s="50" t="e">
        <f>IF(#REF!="Primary Key",D137&amp;I137&amp;" PK "&amp;L137,IF(#REF!="Foreign Key",I137&amp;" FK &gt;- "&amp;#REF!&amp;"."&amp;#REF!&amp;"_id "&amp;L137,I137&amp;" "&amp;L137))</f>
        <v>#REF!</v>
      </c>
      <c r="V137" s="7"/>
      <c r="W137" s="7"/>
      <c r="X137" s="303"/>
    </row>
    <row r="138" spans="1:24" s="33" customFormat="1" x14ac:dyDescent="0.25">
      <c r="A138" s="284">
        <v>3</v>
      </c>
      <c r="B138" s="6"/>
      <c r="C138" s="6"/>
      <c r="D138" s="7"/>
      <c r="E138" s="7"/>
      <c r="F138" s="140"/>
      <c r="G138" s="144"/>
      <c r="H138" s="144">
        <v>136</v>
      </c>
      <c r="I138" s="6"/>
      <c r="J138" s="6"/>
      <c r="K138" s="6"/>
      <c r="L138" s="7"/>
      <c r="M138" s="214"/>
      <c r="N138" s="144"/>
      <c r="O138" s="246" t="s">
        <v>294</v>
      </c>
      <c r="P138" s="246"/>
      <c r="Q138" s="298"/>
      <c r="R138" s="6"/>
      <c r="S138" s="6"/>
      <c r="T138" s="7" t="str">
        <f>"**"&amp;CHAR(34)&amp;CHAR(34)&amp;CHAR(34)&amp;"**"&amp;O138&amp;"**"&amp;CHAR(34)&amp;CHAR(34)&amp;CHAR(34)</f>
        <v>**"""**Shipment contains transportation planning and shipment completion**"""</v>
      </c>
      <c r="U138" s="6" t="str">
        <f>D198</f>
        <v>Shipment</v>
      </c>
      <c r="V138" s="7"/>
      <c r="W138" s="7"/>
      <c r="X138" s="298"/>
    </row>
    <row r="139" spans="1:24" s="1" customFormat="1" x14ac:dyDescent="0.25">
      <c r="A139" s="284">
        <v>3</v>
      </c>
      <c r="B139" s="6"/>
      <c r="C139" s="6"/>
      <c r="D139" s="7"/>
      <c r="E139" s="7"/>
      <c r="F139" s="140"/>
      <c r="G139" s="144"/>
      <c r="H139" s="144">
        <v>137</v>
      </c>
      <c r="I139" s="6"/>
      <c r="J139" s="6"/>
      <c r="K139" s="6"/>
      <c r="L139" s="7"/>
      <c r="M139" s="214"/>
      <c r="N139" s="144"/>
      <c r="O139" s="246"/>
      <c r="P139" s="246"/>
      <c r="R139" s="6"/>
      <c r="S139" s="51" t="str">
        <f>"type "&amp;U138&amp;" implements BusinessObject &amp; CursoredObject {"</f>
        <v>type Shipment implements BusinessObject &amp; CursoredObject {</v>
      </c>
      <c r="T139" s="7" t="str">
        <f>S139</f>
        <v>type Shipment implements BusinessObject &amp; CursoredObject {</v>
      </c>
      <c r="U139" s="51" t="s">
        <v>15</v>
      </c>
      <c r="V139" s="7"/>
      <c r="W139" s="7"/>
    </row>
    <row r="140" spans="1:24" s="1" customFormat="1" x14ac:dyDescent="0.25">
      <c r="A140" s="287">
        <v>3</v>
      </c>
      <c r="B140" s="36" t="s">
        <v>295</v>
      </c>
      <c r="C140" s="46" t="s">
        <v>17</v>
      </c>
      <c r="D140" s="64" t="s">
        <v>295</v>
      </c>
      <c r="E140" s="64" t="s">
        <v>1030</v>
      </c>
      <c r="F140" s="197" t="s">
        <v>898</v>
      </c>
      <c r="G140" s="145">
        <v>1</v>
      </c>
      <c r="H140" s="145">
        <v>138</v>
      </c>
      <c r="I140" s="41" t="s">
        <v>299</v>
      </c>
      <c r="J140" s="41" t="s">
        <v>300</v>
      </c>
      <c r="K140" s="92">
        <v>5486874</v>
      </c>
      <c r="L140" s="93" t="s">
        <v>22</v>
      </c>
      <c r="M140" s="215" t="str">
        <f t="shared" ref="M140:M171" si="16">D140&amp;"."&amp;I140</f>
        <v>Shipment.shipmentIdentifier</v>
      </c>
      <c r="N140" s="145"/>
      <c r="O140" s="247" t="s">
        <v>301</v>
      </c>
      <c r="P140" s="62" t="s">
        <v>302</v>
      </c>
      <c r="R140" s="41" t="s">
        <v>21</v>
      </c>
      <c r="S140" s="98" t="str">
        <f t="shared" ref="S140:S171" si="17">"    "&amp;I140&amp;": "&amp;L140</f>
        <v xml:space="preserve">    shipmentIdentifier: String</v>
      </c>
      <c r="T140" s="72" t="str">
        <f t="shared" ref="T140:T171" si="18">"    "&amp;CHAR(34)&amp;O140&amp;CHAR(34)&amp;"**"&amp;S140</f>
        <v xml:space="preserve">    "Unique identifier for an shipment"**    shipmentIdentifier: String</v>
      </c>
      <c r="U140" s="98" t="e">
        <f>IF(#REF!="Primary Key",D140&amp;I140&amp;" PK "&amp;L140,IF(#REF!="Foreign Key",I140&amp;" FK &gt;- "&amp;#REF!&amp;"."&amp;#REF!&amp;"_id "&amp;L140,I140&amp;" "&amp;L140))</f>
        <v>#REF!</v>
      </c>
      <c r="V140" s="12"/>
      <c r="W140" s="12"/>
    </row>
    <row r="141" spans="1:24" s="1" customFormat="1" x14ac:dyDescent="0.25">
      <c r="A141" s="287">
        <v>3</v>
      </c>
      <c r="B141" s="36" t="s">
        <v>295</v>
      </c>
      <c r="C141" s="46" t="s">
        <v>17</v>
      </c>
      <c r="D141" s="64" t="s">
        <v>295</v>
      </c>
      <c r="E141" s="64" t="s">
        <v>1031</v>
      </c>
      <c r="F141" s="197" t="s">
        <v>898</v>
      </c>
      <c r="G141" s="145">
        <v>1</v>
      </c>
      <c r="H141" s="145">
        <v>139</v>
      </c>
      <c r="I141" s="39" t="s">
        <v>813</v>
      </c>
      <c r="J141" s="39" t="s">
        <v>814</v>
      </c>
      <c r="K141" s="39" t="s">
        <v>833</v>
      </c>
      <c r="L141" s="203" t="s">
        <v>22</v>
      </c>
      <c r="M141" s="215" t="str">
        <f t="shared" si="16"/>
        <v>Shipment.shipmentType</v>
      </c>
      <c r="N141" s="145"/>
      <c r="O141" s="26" t="s">
        <v>159</v>
      </c>
      <c r="P141" s="26"/>
      <c r="Q141" s="297"/>
      <c r="R141" s="126" t="s">
        <v>46</v>
      </c>
      <c r="S141" s="98" t="str">
        <f t="shared" si="17"/>
        <v xml:space="preserve">    shipmentType: String</v>
      </c>
      <c r="T141" s="72" t="str">
        <f t="shared" si="18"/>
        <v xml:space="preserve">    "Used to designate whether an order is inbound or outbound"**    shipmentType: String</v>
      </c>
      <c r="U141" s="98" t="e">
        <f>IF(#REF!="Primary Key",D141&amp;I141&amp;" PK "&amp;L141,IF(#REF!="Foreign Key",I141&amp;" FK &gt;- "&amp;#REF!&amp;"."&amp;#REF!&amp;"_id "&amp;L141,I141&amp;" "&amp;L141))</f>
        <v>#REF!</v>
      </c>
      <c r="V141" s="12"/>
      <c r="W141" s="12"/>
      <c r="X141" s="297"/>
    </row>
    <row r="142" spans="1:24" s="1" customFormat="1" x14ac:dyDescent="0.25">
      <c r="A142" s="287">
        <v>3</v>
      </c>
      <c r="B142" s="36" t="s">
        <v>295</v>
      </c>
      <c r="C142" s="46" t="s">
        <v>17</v>
      </c>
      <c r="D142" s="64" t="s">
        <v>295</v>
      </c>
      <c r="E142" s="64" t="s">
        <v>1032</v>
      </c>
      <c r="F142" s="318" t="s">
        <v>897</v>
      </c>
      <c r="G142" s="145">
        <v>1</v>
      </c>
      <c r="H142" s="145">
        <v>140</v>
      </c>
      <c r="I142" s="86" t="s">
        <v>864</v>
      </c>
      <c r="J142" s="86" t="s">
        <v>304</v>
      </c>
      <c r="K142" s="239" t="s">
        <v>305</v>
      </c>
      <c r="L142" s="86" t="s">
        <v>22</v>
      </c>
      <c r="M142" s="215" t="str">
        <f t="shared" si="16"/>
        <v>Shipment.shipFromLocation.locationIdentifier</v>
      </c>
      <c r="N142" s="145"/>
      <c r="O142" s="72" t="s">
        <v>306</v>
      </c>
      <c r="P142" s="62"/>
      <c r="R142" s="66" t="s">
        <v>46</v>
      </c>
      <c r="S142" s="98" t="str">
        <f t="shared" si="17"/>
        <v xml:space="preserve">    shipFromLocation.locationIdentifier: String</v>
      </c>
      <c r="T142" s="72" t="str">
        <f t="shared" si="18"/>
        <v xml:space="preserve">    "Unique identifier for the destination location for the shipment"**    shipFromLocation.locationIdentifier: String</v>
      </c>
      <c r="U142" s="98" t="e">
        <f>IF(#REF!="Primary Key",D142&amp;I142&amp;" PK "&amp;L142,IF(#REF!="Foreign Key",I142&amp;" FK &gt;- "&amp;#REF!&amp;"."&amp;#REF!&amp;"_id "&amp;L142,I142&amp;" "&amp;L142))</f>
        <v>#REF!</v>
      </c>
      <c r="V142" s="73" t="str">
        <f t="shared" ref="V142:V151" si="19">I142&amp;D142&amp;"s"</f>
        <v>shipFromLocation.locationIdentifierShipments</v>
      </c>
      <c r="W142" s="73" t="str">
        <f t="shared" ref="W142:W151" si="20">"["&amp;D142&amp;"]"</f>
        <v>[Shipment]</v>
      </c>
    </row>
    <row r="143" spans="1:24" s="33" customFormat="1" x14ac:dyDescent="0.25">
      <c r="A143" s="287">
        <v>3</v>
      </c>
      <c r="B143" s="36" t="s">
        <v>295</v>
      </c>
      <c r="C143" s="46" t="s">
        <v>17</v>
      </c>
      <c r="D143" s="64" t="s">
        <v>295</v>
      </c>
      <c r="E143" s="64" t="s">
        <v>1033</v>
      </c>
      <c r="F143" s="318" t="s">
        <v>897</v>
      </c>
      <c r="G143" s="145">
        <v>1</v>
      </c>
      <c r="H143" s="145">
        <v>141</v>
      </c>
      <c r="I143" s="86" t="s">
        <v>858</v>
      </c>
      <c r="J143" s="86" t="s">
        <v>58</v>
      </c>
      <c r="K143" s="239" t="s">
        <v>861</v>
      </c>
      <c r="L143" s="86" t="s">
        <v>22</v>
      </c>
      <c r="M143" s="215" t="str">
        <f t="shared" si="16"/>
        <v>Shipment.shipToLocation.locationIdentifier</v>
      </c>
      <c r="N143" s="145"/>
      <c r="O143" s="72" t="s">
        <v>307</v>
      </c>
      <c r="P143" s="62"/>
      <c r="Q143" s="298"/>
      <c r="R143" s="66" t="s">
        <v>46</v>
      </c>
      <c r="S143" s="98" t="str">
        <f t="shared" si="17"/>
        <v xml:space="preserve">    shipToLocation.locationIdentifier: String</v>
      </c>
      <c r="T143" s="72" t="str">
        <f t="shared" si="18"/>
        <v xml:space="preserve">    "Unique identifier for the origin location for the shipment"**    shipToLocation.locationIdentifier: String</v>
      </c>
      <c r="U143" s="98" t="e">
        <f>IF(#REF!="Primary Key",D143&amp;I143&amp;" PK "&amp;L143,IF(#REF!="Foreign Key",I143&amp;" FK &gt;- "&amp;#REF!&amp;"."&amp;#REF!&amp;"_id "&amp;L143,I143&amp;" "&amp;L143))</f>
        <v>#REF!</v>
      </c>
      <c r="V143" s="73" t="str">
        <f t="shared" si="19"/>
        <v>shipToLocation.locationIdentifierShipments</v>
      </c>
      <c r="W143" s="73" t="str">
        <f t="shared" si="20"/>
        <v>[Shipment]</v>
      </c>
      <c r="X143" s="303"/>
    </row>
    <row r="144" spans="1:24" s="1" customFormat="1" ht="13.5" customHeight="1" x14ac:dyDescent="0.25">
      <c r="A144" s="287">
        <v>3</v>
      </c>
      <c r="B144" s="36" t="s">
        <v>295</v>
      </c>
      <c r="C144" s="46" t="s">
        <v>17</v>
      </c>
      <c r="D144" s="64" t="s">
        <v>295</v>
      </c>
      <c r="E144" s="64" t="s">
        <v>1034</v>
      </c>
      <c r="F144" s="318" t="s">
        <v>897</v>
      </c>
      <c r="G144" s="145">
        <v>1</v>
      </c>
      <c r="H144" s="145">
        <v>142</v>
      </c>
      <c r="I144" s="86" t="s">
        <v>856</v>
      </c>
      <c r="J144" s="86" t="s">
        <v>751</v>
      </c>
      <c r="K144" s="239" t="s">
        <v>860</v>
      </c>
      <c r="L144" s="86" t="s">
        <v>22</v>
      </c>
      <c r="M144" s="215" t="str">
        <f t="shared" si="16"/>
        <v>Shipment.vendor.organizationIdentifier</v>
      </c>
      <c r="N144" s="145"/>
      <c r="O144" s="72" t="s">
        <v>718</v>
      </c>
      <c r="P144" s="62"/>
      <c r="R144" s="66" t="s">
        <v>46</v>
      </c>
      <c r="S144" s="98" t="str">
        <f t="shared" si="17"/>
        <v xml:space="preserve">    vendor.organizationIdentifier: String</v>
      </c>
      <c r="T144" s="72" t="str">
        <f t="shared" si="18"/>
        <v xml:space="preserve">    "Unique identifier for the organization which is supplying the order"**    vendor.organizationIdentifier: String</v>
      </c>
      <c r="U144" s="98" t="e">
        <f>IF(#REF!="Primary Key",D144&amp;I144&amp;" PK "&amp;L144,IF(#REF!="Foreign Key",I144&amp;" FK &gt;- "&amp;#REF!&amp;"."&amp;#REF!&amp;"_id "&amp;L144,I144&amp;" "&amp;L144))</f>
        <v>#REF!</v>
      </c>
      <c r="V144" s="73" t="str">
        <f t="shared" si="19"/>
        <v>vendor.organizationIdentifierShipments</v>
      </c>
      <c r="W144" s="73" t="str">
        <f t="shared" si="20"/>
        <v>[Shipment]</v>
      </c>
      <c r="X144" s="297"/>
    </row>
    <row r="145" spans="1:24" s="1" customFormat="1" x14ac:dyDescent="0.25">
      <c r="A145" s="287">
        <v>3</v>
      </c>
      <c r="B145" s="36" t="s">
        <v>295</v>
      </c>
      <c r="C145" s="46" t="s">
        <v>17</v>
      </c>
      <c r="D145" s="64" t="s">
        <v>295</v>
      </c>
      <c r="E145" s="64" t="s">
        <v>1035</v>
      </c>
      <c r="F145" s="318" t="s">
        <v>897</v>
      </c>
      <c r="G145" s="145">
        <v>1</v>
      </c>
      <c r="H145" s="145">
        <v>143</v>
      </c>
      <c r="I145" s="86" t="s">
        <v>857</v>
      </c>
      <c r="J145" s="86" t="s">
        <v>871</v>
      </c>
      <c r="K145" s="239" t="s">
        <v>861</v>
      </c>
      <c r="L145" s="86" t="s">
        <v>22</v>
      </c>
      <c r="M145" s="215" t="str">
        <f t="shared" si="16"/>
        <v>Shipment.buyer.organizationIdentifier</v>
      </c>
      <c r="N145" s="145"/>
      <c r="O145" s="72" t="s">
        <v>49</v>
      </c>
      <c r="P145" s="62"/>
      <c r="R145" s="66" t="s">
        <v>46</v>
      </c>
      <c r="S145" s="98" t="str">
        <f t="shared" si="17"/>
        <v xml:space="preserve">    buyer.organizationIdentifier: String</v>
      </c>
      <c r="T145" s="72" t="str">
        <f t="shared" si="18"/>
        <v xml:space="preserve">    "Unique identifier for the buying organization"**    buyer.organizationIdentifier: String</v>
      </c>
      <c r="U145" s="98" t="e">
        <f>IF(#REF!="Primary Key",D145&amp;I145&amp;" PK "&amp;L145,IF(#REF!="Foreign Key",I145&amp;" FK &gt;- "&amp;#REF!&amp;"."&amp;#REF!&amp;"_id "&amp;L145,I145&amp;" "&amp;L145))</f>
        <v>#REF!</v>
      </c>
      <c r="V145" s="73" t="str">
        <f t="shared" si="19"/>
        <v>buyer.organizationIdentifierShipments</v>
      </c>
      <c r="W145" s="73" t="str">
        <f t="shared" si="20"/>
        <v>[Shipment]</v>
      </c>
    </row>
    <row r="146" spans="1:24" s="1" customFormat="1" x14ac:dyDescent="0.25">
      <c r="A146" s="287">
        <v>3</v>
      </c>
      <c r="B146" s="36" t="s">
        <v>295</v>
      </c>
      <c r="C146" s="46" t="s">
        <v>17</v>
      </c>
      <c r="D146" s="64" t="s">
        <v>295</v>
      </c>
      <c r="E146" s="64" t="s">
        <v>1036</v>
      </c>
      <c r="F146" s="318" t="s">
        <v>897</v>
      </c>
      <c r="G146" s="145">
        <v>1</v>
      </c>
      <c r="H146" s="145">
        <v>144</v>
      </c>
      <c r="I146" s="86" t="s">
        <v>865</v>
      </c>
      <c r="J146" s="86" t="s">
        <v>309</v>
      </c>
      <c r="K146" s="239" t="s">
        <v>873</v>
      </c>
      <c r="L146" s="86" t="s">
        <v>22</v>
      </c>
      <c r="M146" s="215" t="str">
        <f t="shared" si="16"/>
        <v>Shipment.carrier.organizationIdentifier</v>
      </c>
      <c r="N146" s="145"/>
      <c r="O146" s="72" t="s">
        <v>310</v>
      </c>
      <c r="P146" s="62"/>
      <c r="R146" s="66" t="s">
        <v>46</v>
      </c>
      <c r="S146" s="98" t="str">
        <f t="shared" si="17"/>
        <v xml:space="preserve">    carrier.organizationIdentifier: String</v>
      </c>
      <c r="T146" s="72" t="str">
        <f t="shared" si="18"/>
        <v xml:space="preserve">    "Unique identifier for the carrier/shipping organization"**    carrier.organizationIdentifier: String</v>
      </c>
      <c r="U146" s="98" t="e">
        <f>IF(#REF!="Primary Key",D146&amp;I146&amp;" PK "&amp;L146,IF(#REF!="Foreign Key",I146&amp;" FK &gt;- "&amp;#REF!&amp;"."&amp;#REF!&amp;"_id "&amp;L146,I146&amp;" "&amp;L146))</f>
        <v>#REF!</v>
      </c>
      <c r="V146" s="73" t="str">
        <f t="shared" si="19"/>
        <v>carrier.organizationIdentifierShipments</v>
      </c>
      <c r="W146" s="73" t="str">
        <f t="shared" si="20"/>
        <v>[Shipment]</v>
      </c>
      <c r="X146" s="297"/>
    </row>
    <row r="147" spans="1:24" s="1" customFormat="1" x14ac:dyDescent="0.25">
      <c r="A147" s="287">
        <v>3</v>
      </c>
      <c r="B147" s="36" t="s">
        <v>295</v>
      </c>
      <c r="C147" s="46" t="s">
        <v>17</v>
      </c>
      <c r="D147" s="64" t="s">
        <v>295</v>
      </c>
      <c r="E147" s="64" t="s">
        <v>1037</v>
      </c>
      <c r="F147" s="141" t="s">
        <v>547</v>
      </c>
      <c r="G147" s="207" t="s">
        <v>825</v>
      </c>
      <c r="H147" s="207">
        <v>145</v>
      </c>
      <c r="I147" s="66" t="s">
        <v>303</v>
      </c>
      <c r="J147" s="66" t="s">
        <v>863</v>
      </c>
      <c r="K147" s="79" t="s">
        <v>827</v>
      </c>
      <c r="L147" s="66" t="s">
        <v>59</v>
      </c>
      <c r="M147" s="215" t="str">
        <f t="shared" si="16"/>
        <v>Shipment.shipFromLocation</v>
      </c>
      <c r="N147" s="145"/>
      <c r="O147" s="72" t="s">
        <v>306</v>
      </c>
      <c r="P147" s="62"/>
      <c r="R147" s="66" t="s">
        <v>46</v>
      </c>
      <c r="S147" s="98" t="str">
        <f t="shared" si="17"/>
        <v xml:space="preserve">    shipFromLocation: Location</v>
      </c>
      <c r="T147" s="72" t="str">
        <f t="shared" si="18"/>
        <v xml:space="preserve">    "Unique identifier for the destination location for the shipment"**    shipFromLocation: Location</v>
      </c>
      <c r="U147" s="98" t="e">
        <f>IF(#REF!="Primary Key",D147&amp;I147&amp;" PK "&amp;L147,IF(#REF!="Foreign Key",I147&amp;" FK &gt;- "&amp;#REF!&amp;"."&amp;#REF!&amp;"_id "&amp;L147,I147&amp;" "&amp;L147))</f>
        <v>#REF!</v>
      </c>
      <c r="V147" s="73" t="str">
        <f t="shared" si="19"/>
        <v>shipFromLocationShipments</v>
      </c>
      <c r="W147" s="73" t="str">
        <f t="shared" si="20"/>
        <v>[Shipment]</v>
      </c>
    </row>
    <row r="148" spans="1:24" s="1" customFormat="1" x14ac:dyDescent="0.25">
      <c r="A148" s="287">
        <v>3</v>
      </c>
      <c r="B148" s="36" t="s">
        <v>295</v>
      </c>
      <c r="C148" s="46" t="s">
        <v>17</v>
      </c>
      <c r="D148" s="64" t="s">
        <v>295</v>
      </c>
      <c r="E148" s="64" t="s">
        <v>1038</v>
      </c>
      <c r="F148" s="141" t="s">
        <v>547</v>
      </c>
      <c r="G148" s="207" t="s">
        <v>825</v>
      </c>
      <c r="H148" s="207">
        <v>146</v>
      </c>
      <c r="I148" s="66" t="s">
        <v>57</v>
      </c>
      <c r="J148" s="66" t="s">
        <v>862</v>
      </c>
      <c r="K148" s="79" t="s">
        <v>827</v>
      </c>
      <c r="L148" s="66" t="s">
        <v>59</v>
      </c>
      <c r="M148" s="215" t="str">
        <f t="shared" si="16"/>
        <v>Shipment.shipToLocation</v>
      </c>
      <c r="N148" s="145"/>
      <c r="O148" s="72" t="s">
        <v>307</v>
      </c>
      <c r="P148" s="62"/>
      <c r="R148" s="66" t="s">
        <v>46</v>
      </c>
      <c r="S148" s="98" t="str">
        <f t="shared" si="17"/>
        <v xml:space="preserve">    shipToLocation: Location</v>
      </c>
      <c r="T148" s="72" t="str">
        <f t="shared" si="18"/>
        <v xml:space="preserve">    "Unique identifier for the origin location for the shipment"**    shipToLocation: Location</v>
      </c>
      <c r="U148" s="98" t="e">
        <f>IF(#REF!="Primary Key",D148&amp;I148&amp;" PK "&amp;L148,IF(#REF!="Foreign Key",I148&amp;" FK &gt;- "&amp;#REF!&amp;"."&amp;#REF!&amp;"_id "&amp;L148,I148&amp;" "&amp;L148))</f>
        <v>#REF!</v>
      </c>
      <c r="V148" s="73" t="str">
        <f t="shared" si="19"/>
        <v>shipToLocationShipments</v>
      </c>
      <c r="W148" s="73" t="str">
        <f t="shared" si="20"/>
        <v>[Shipment]</v>
      </c>
    </row>
    <row r="149" spans="1:24" s="1" customFormat="1" ht="13.5" customHeight="1" x14ac:dyDescent="0.25">
      <c r="A149" s="287">
        <v>3</v>
      </c>
      <c r="B149" s="36" t="s">
        <v>295</v>
      </c>
      <c r="C149" s="46" t="s">
        <v>17</v>
      </c>
      <c r="D149" s="64" t="s">
        <v>295</v>
      </c>
      <c r="E149" s="64" t="s">
        <v>1039</v>
      </c>
      <c r="F149" s="141" t="s">
        <v>547</v>
      </c>
      <c r="G149" s="207" t="s">
        <v>825</v>
      </c>
      <c r="H149" s="207">
        <v>147</v>
      </c>
      <c r="I149" s="66" t="s">
        <v>270</v>
      </c>
      <c r="J149" s="66" t="s">
        <v>581</v>
      </c>
      <c r="K149" s="79" t="s">
        <v>827</v>
      </c>
      <c r="L149" s="66" t="s">
        <v>45</v>
      </c>
      <c r="M149" s="215" t="str">
        <f t="shared" si="16"/>
        <v>Shipment.vendor</v>
      </c>
      <c r="N149" s="145"/>
      <c r="O149" s="72" t="s">
        <v>718</v>
      </c>
      <c r="P149" s="62"/>
      <c r="R149" s="66" t="s">
        <v>46</v>
      </c>
      <c r="S149" s="98" t="str">
        <f t="shared" si="17"/>
        <v xml:space="preserve">    vendor: Organization</v>
      </c>
      <c r="T149" s="72" t="str">
        <f t="shared" si="18"/>
        <v xml:space="preserve">    "Unique identifier for the organization which is supplying the order"**    vendor: Organization</v>
      </c>
      <c r="U149" s="98" t="e">
        <f>IF(#REF!="Primary Key",D149&amp;I149&amp;" PK "&amp;L149,IF(#REF!="Foreign Key",I149&amp;" FK &gt;- "&amp;#REF!&amp;"."&amp;#REF!&amp;"_id "&amp;L149,I149&amp;" "&amp;L149))</f>
        <v>#REF!</v>
      </c>
      <c r="V149" s="73" t="str">
        <f t="shared" si="19"/>
        <v>vendorShipments</v>
      </c>
      <c r="W149" s="73" t="str">
        <f t="shared" si="20"/>
        <v>[Shipment]</v>
      </c>
    </row>
    <row r="150" spans="1:24" s="1" customFormat="1" x14ac:dyDescent="0.25">
      <c r="A150" s="287">
        <v>3</v>
      </c>
      <c r="B150" s="36" t="s">
        <v>295</v>
      </c>
      <c r="C150" s="46" t="s">
        <v>17</v>
      </c>
      <c r="D150" s="64" t="s">
        <v>295</v>
      </c>
      <c r="E150" s="64" t="s">
        <v>1040</v>
      </c>
      <c r="F150" s="141" t="s">
        <v>547</v>
      </c>
      <c r="G150" s="207" t="s">
        <v>825</v>
      </c>
      <c r="H150" s="207">
        <v>148</v>
      </c>
      <c r="I150" s="66" t="s">
        <v>48</v>
      </c>
      <c r="J150" s="66" t="s">
        <v>870</v>
      </c>
      <c r="K150" s="79" t="s">
        <v>827</v>
      </c>
      <c r="L150" s="66" t="s">
        <v>45</v>
      </c>
      <c r="M150" s="215" t="str">
        <f t="shared" si="16"/>
        <v>Shipment.buyer</v>
      </c>
      <c r="N150" s="145"/>
      <c r="O150" s="72" t="s">
        <v>49</v>
      </c>
      <c r="P150" s="62"/>
      <c r="R150" s="66" t="s">
        <v>46</v>
      </c>
      <c r="S150" s="98" t="str">
        <f t="shared" si="17"/>
        <v xml:space="preserve">    buyer: Organization</v>
      </c>
      <c r="T150" s="72" t="str">
        <f t="shared" si="18"/>
        <v xml:space="preserve">    "Unique identifier for the buying organization"**    buyer: Organization</v>
      </c>
      <c r="U150" s="98" t="e">
        <f>IF(#REF!="Primary Key",D150&amp;I150&amp;" PK "&amp;L150,IF(#REF!="Foreign Key",I150&amp;" FK &gt;- "&amp;#REF!&amp;"."&amp;#REF!&amp;"_id "&amp;L150,I150&amp;" "&amp;L150))</f>
        <v>#REF!</v>
      </c>
      <c r="V150" s="73" t="str">
        <f t="shared" si="19"/>
        <v>buyerShipments</v>
      </c>
      <c r="W150" s="73" t="str">
        <f t="shared" si="20"/>
        <v>[Shipment]</v>
      </c>
    </row>
    <row r="151" spans="1:24" s="1" customFormat="1" x14ac:dyDescent="0.25">
      <c r="A151" s="287">
        <v>3</v>
      </c>
      <c r="B151" s="36" t="s">
        <v>295</v>
      </c>
      <c r="C151" s="46" t="s">
        <v>17</v>
      </c>
      <c r="D151" s="64" t="s">
        <v>295</v>
      </c>
      <c r="E151" s="64" t="s">
        <v>1041</v>
      </c>
      <c r="F151" s="141" t="s">
        <v>547</v>
      </c>
      <c r="G151" s="207" t="s">
        <v>825</v>
      </c>
      <c r="H151" s="207">
        <v>149</v>
      </c>
      <c r="I151" s="66" t="s">
        <v>308</v>
      </c>
      <c r="J151" s="66" t="s">
        <v>866</v>
      </c>
      <c r="K151" s="79" t="s">
        <v>827</v>
      </c>
      <c r="L151" s="66" t="s">
        <v>45</v>
      </c>
      <c r="M151" s="215" t="str">
        <f t="shared" si="16"/>
        <v>Shipment.carrier</v>
      </c>
      <c r="N151" s="145"/>
      <c r="O151" s="72" t="s">
        <v>310</v>
      </c>
      <c r="P151" s="62"/>
      <c r="R151" s="66" t="s">
        <v>46</v>
      </c>
      <c r="S151" s="98" t="str">
        <f t="shared" si="17"/>
        <v xml:space="preserve">    carrier: Organization</v>
      </c>
      <c r="T151" s="72" t="str">
        <f t="shared" si="18"/>
        <v xml:space="preserve">    "Unique identifier for the carrier/shipping organization"**    carrier: Organization</v>
      </c>
      <c r="U151" s="98" t="e">
        <f>IF(#REF!="Primary Key",D151&amp;I151&amp;" PK "&amp;L151,IF(#REF!="Foreign Key",I151&amp;" FK &gt;- "&amp;#REF!&amp;"."&amp;#REF!&amp;"_id "&amp;L151,I151&amp;" "&amp;L151))</f>
        <v>#REF!</v>
      </c>
      <c r="V151" s="73" t="str">
        <f t="shared" si="19"/>
        <v>carrierShipments</v>
      </c>
      <c r="W151" s="73" t="str">
        <f t="shared" si="20"/>
        <v>[Shipment]</v>
      </c>
    </row>
    <row r="152" spans="1:24" s="1" customFormat="1" x14ac:dyDescent="0.25">
      <c r="A152" s="287">
        <v>3</v>
      </c>
      <c r="B152" s="36" t="s">
        <v>295</v>
      </c>
      <c r="C152" s="46" t="s">
        <v>17</v>
      </c>
      <c r="D152" s="64" t="s">
        <v>295</v>
      </c>
      <c r="E152" s="64" t="s">
        <v>1042</v>
      </c>
      <c r="F152" s="141" t="s">
        <v>547</v>
      </c>
      <c r="G152" s="207" t="s">
        <v>825</v>
      </c>
      <c r="H152" s="207">
        <v>150</v>
      </c>
      <c r="I152" s="70" t="s">
        <v>205</v>
      </c>
      <c r="J152" s="70" t="s">
        <v>206</v>
      </c>
      <c r="K152" s="259" t="s">
        <v>827</v>
      </c>
      <c r="L152" s="70" t="s">
        <v>207</v>
      </c>
      <c r="M152" s="215" t="str">
        <f t="shared" si="16"/>
        <v>Shipment.shipmentLines</v>
      </c>
      <c r="N152" s="145"/>
      <c r="O152" s="72" t="s">
        <v>311</v>
      </c>
      <c r="P152" s="72" t="s">
        <v>65</v>
      </c>
      <c r="R152" s="70" t="s">
        <v>21</v>
      </c>
      <c r="S152" s="98" t="str">
        <f t="shared" si="17"/>
        <v xml:space="preserve">    shipmentLines: ShipmentLinesCursor</v>
      </c>
      <c r="T152" s="72" t="str">
        <f t="shared" si="18"/>
        <v xml:space="preserve">    "Shipment lines associated with the shipment"**    shipmentLines: ShipmentLinesCursor</v>
      </c>
      <c r="U152" s="98" t="e">
        <f>IF(#REF!="Primary Key",D152&amp;I152&amp;" PK "&amp;L152,IF(#REF!="Foreign Key",I152&amp;" FK &gt;- "&amp;#REF!&amp;"."&amp;#REF!&amp;"_id "&amp;L152,I152&amp;" "&amp;L152))</f>
        <v>#REF!</v>
      </c>
      <c r="V152" s="71"/>
      <c r="W152" s="71"/>
    </row>
    <row r="153" spans="1:24" s="1" customFormat="1" x14ac:dyDescent="0.25">
      <c r="A153" s="287">
        <v>3</v>
      </c>
      <c r="B153" s="36" t="s">
        <v>295</v>
      </c>
      <c r="C153" s="46" t="s">
        <v>17</v>
      </c>
      <c r="D153" s="64" t="s">
        <v>295</v>
      </c>
      <c r="E153" s="64" t="s">
        <v>1043</v>
      </c>
      <c r="F153" s="141" t="s">
        <v>547</v>
      </c>
      <c r="G153" s="207" t="s">
        <v>825</v>
      </c>
      <c r="H153" s="207">
        <v>151</v>
      </c>
      <c r="I153" s="70" t="s">
        <v>313</v>
      </c>
      <c r="J153" s="70" t="s">
        <v>314</v>
      </c>
      <c r="K153" s="259" t="s">
        <v>827</v>
      </c>
      <c r="L153" s="70" t="s">
        <v>315</v>
      </c>
      <c r="M153" s="215" t="str">
        <f t="shared" si="16"/>
        <v>Shipment.orders</v>
      </c>
      <c r="N153" s="145"/>
      <c r="O153" s="72" t="s">
        <v>316</v>
      </c>
      <c r="P153" s="72" t="s">
        <v>65</v>
      </c>
      <c r="R153" s="86" t="s">
        <v>21</v>
      </c>
      <c r="S153" s="98" t="str">
        <f t="shared" si="17"/>
        <v xml:space="preserve">    orders: OrdersCursor</v>
      </c>
      <c r="T153" s="72" t="str">
        <f t="shared" si="18"/>
        <v xml:space="preserve">    "Orders associated with the shipment"**    orders: OrdersCursor</v>
      </c>
      <c r="U153" s="98" t="e">
        <f>IF(#REF!="Primary Key",D153&amp;I153&amp;" PK "&amp;L153,IF(#REF!="Foreign Key",I153&amp;" FK &gt;- "&amp;#REF!&amp;"."&amp;#REF!&amp;"_id "&amp;L153,I153&amp;" "&amp;L153))</f>
        <v>#REF!</v>
      </c>
      <c r="V153" s="71"/>
      <c r="W153" s="71"/>
    </row>
    <row r="154" spans="1:24" s="1" customFormat="1" x14ac:dyDescent="0.25">
      <c r="A154" s="287">
        <v>3</v>
      </c>
      <c r="B154" s="36" t="s">
        <v>295</v>
      </c>
      <c r="C154" s="46" t="s">
        <v>17</v>
      </c>
      <c r="D154" s="64" t="s">
        <v>295</v>
      </c>
      <c r="E154" s="64" t="s">
        <v>1044</v>
      </c>
      <c r="F154" s="162" t="s">
        <v>384</v>
      </c>
      <c r="G154" s="145">
        <v>2</v>
      </c>
      <c r="H154" s="145">
        <v>152</v>
      </c>
      <c r="I154" s="25" t="s">
        <v>124</v>
      </c>
      <c r="J154" s="10" t="s">
        <v>384</v>
      </c>
      <c r="K154" s="25" t="s">
        <v>127</v>
      </c>
      <c r="L154" s="12" t="s">
        <v>22</v>
      </c>
      <c r="M154" s="215" t="str">
        <f t="shared" si="16"/>
        <v>Shipment.status</v>
      </c>
      <c r="N154" s="145"/>
      <c r="O154" s="62" t="s">
        <v>385</v>
      </c>
      <c r="P154" s="62"/>
      <c r="Q154" s="301"/>
      <c r="R154" s="10" t="s">
        <v>46</v>
      </c>
      <c r="S154" s="98" t="str">
        <f t="shared" si="17"/>
        <v xml:space="preserve">    status: String</v>
      </c>
      <c r="T154" s="72" t="str">
        <f t="shared" si="18"/>
        <v xml:space="preserve">    "Overall status of the shipment"**    status: String</v>
      </c>
      <c r="U154" s="98" t="e">
        <f>IF(#REF!="Primary Key",D154&amp;I154&amp;" PK "&amp;L154,IF(#REF!="Foreign Key",I154&amp;" FK &gt;- "&amp;#REF!&amp;"."&amp;#REF!&amp;"_id "&amp;L154,I154&amp;" "&amp;L154))</f>
        <v>#REF!</v>
      </c>
      <c r="V154" s="12"/>
      <c r="W154" s="12"/>
    </row>
    <row r="155" spans="1:24" s="1" customFormat="1" x14ac:dyDescent="0.25">
      <c r="A155" s="287">
        <v>3</v>
      </c>
      <c r="B155" s="36" t="s">
        <v>295</v>
      </c>
      <c r="C155" s="46" t="s">
        <v>17</v>
      </c>
      <c r="D155" s="64" t="s">
        <v>295</v>
      </c>
      <c r="E155" s="64" t="s">
        <v>1045</v>
      </c>
      <c r="F155" s="162" t="s">
        <v>384</v>
      </c>
      <c r="G155" s="280" t="s">
        <v>822</v>
      </c>
      <c r="H155" s="280">
        <v>153</v>
      </c>
      <c r="I155" s="10" t="s">
        <v>810</v>
      </c>
      <c r="J155" s="10" t="s">
        <v>811</v>
      </c>
      <c r="K155" s="16" t="s">
        <v>867</v>
      </c>
      <c r="L155" s="12" t="s">
        <v>22</v>
      </c>
      <c r="M155" s="215" t="str">
        <f t="shared" si="16"/>
        <v>Shipment.statusByDate</v>
      </c>
      <c r="N155" s="145" t="s">
        <v>250</v>
      </c>
      <c r="O155" s="62" t="s">
        <v>129</v>
      </c>
      <c r="P155" s="62" t="s">
        <v>130</v>
      </c>
      <c r="R155" s="10" t="s">
        <v>46</v>
      </c>
      <c r="S155" s="98" t="str">
        <f t="shared" si="17"/>
        <v xml:space="preserve">    statusByDate: String</v>
      </c>
      <c r="T155" s="72" t="str">
        <f t="shared" si="18"/>
        <v xml:space="preserve">    "Indicates if some or all of the order lines were included in a shipment"**    statusByDate: String</v>
      </c>
      <c r="U155" s="98" t="e">
        <f>IF(#REF!="Primary Key",D155&amp;I155&amp;" PK "&amp;L155,IF(#REF!="Foreign Key",I155&amp;" FK &gt;- "&amp;#REF!&amp;"."&amp;#REF!&amp;"_id "&amp;L155,I155&amp;" "&amp;L155))</f>
        <v>#REF!</v>
      </c>
      <c r="V155" s="12"/>
      <c r="W155" s="12"/>
    </row>
    <row r="156" spans="1:24" s="34" customFormat="1" x14ac:dyDescent="0.25">
      <c r="A156" s="287">
        <v>3</v>
      </c>
      <c r="B156" s="36" t="s">
        <v>295</v>
      </c>
      <c r="C156" s="46" t="s">
        <v>17</v>
      </c>
      <c r="D156" s="64" t="s">
        <v>295</v>
      </c>
      <c r="E156" s="64" t="s">
        <v>1046</v>
      </c>
      <c r="F156" s="161" t="s">
        <v>819</v>
      </c>
      <c r="G156" s="145">
        <v>2</v>
      </c>
      <c r="H156" s="145">
        <v>154</v>
      </c>
      <c r="I156" s="10" t="s">
        <v>319</v>
      </c>
      <c r="J156" s="10" t="s">
        <v>320</v>
      </c>
      <c r="K156" s="24" t="s">
        <v>849</v>
      </c>
      <c r="L156" s="12" t="s">
        <v>22</v>
      </c>
      <c r="M156" s="215" t="str">
        <f t="shared" si="16"/>
        <v>Shipment.dateCreated</v>
      </c>
      <c r="N156" s="145"/>
      <c r="O156" s="62" t="s">
        <v>321</v>
      </c>
      <c r="P156" s="62" t="s">
        <v>87</v>
      </c>
      <c r="Q156" s="298"/>
      <c r="R156" s="10" t="s">
        <v>80</v>
      </c>
      <c r="S156" s="98" t="str">
        <f t="shared" si="17"/>
        <v xml:space="preserve">    dateCreated: String</v>
      </c>
      <c r="T156" s="72" t="str">
        <f t="shared" si="18"/>
        <v xml:space="preserve">    "Date-time that the shipment was created"**    dateCreated: String</v>
      </c>
      <c r="U156" s="98" t="e">
        <f>IF(#REF!="Primary Key",D156&amp;I156&amp;" PK "&amp;L156,IF(#REF!="Foreign Key",I156&amp;" FK &gt;- "&amp;#REF!&amp;"."&amp;#REF!&amp;"_id "&amp;L156,I156&amp;" "&amp;L156))</f>
        <v>#REF!</v>
      </c>
      <c r="V156" s="12"/>
      <c r="W156" s="12"/>
      <c r="X156" s="298"/>
    </row>
    <row r="157" spans="1:24" s="1" customFormat="1" x14ac:dyDescent="0.25">
      <c r="A157" s="287">
        <v>3</v>
      </c>
      <c r="B157" s="36" t="s">
        <v>295</v>
      </c>
      <c r="C157" s="46" t="s">
        <v>17</v>
      </c>
      <c r="D157" s="64" t="s">
        <v>295</v>
      </c>
      <c r="E157" s="64" t="s">
        <v>1047</v>
      </c>
      <c r="F157" s="161" t="s">
        <v>819</v>
      </c>
      <c r="G157" s="145">
        <v>1</v>
      </c>
      <c r="H157" s="145">
        <v>155</v>
      </c>
      <c r="I157" s="10" t="s">
        <v>322</v>
      </c>
      <c r="J157" s="10" t="s">
        <v>323</v>
      </c>
      <c r="K157" s="24" t="s">
        <v>849</v>
      </c>
      <c r="L157" s="12" t="s">
        <v>22</v>
      </c>
      <c r="M157" s="215" t="str">
        <f t="shared" si="16"/>
        <v>Shipment.requestedTimeOfArrival</v>
      </c>
      <c r="N157" s="145"/>
      <c r="O157" s="62" t="s">
        <v>324</v>
      </c>
      <c r="P157" s="62" t="s">
        <v>87</v>
      </c>
      <c r="R157" s="10" t="s">
        <v>80</v>
      </c>
      <c r="S157" s="98" t="str">
        <f t="shared" si="17"/>
        <v xml:space="preserve">    requestedTimeOfArrival: String</v>
      </c>
      <c r="T157" s="72" t="str">
        <f t="shared" si="18"/>
        <v xml:space="preserve">    "Date-time that the buyer has requested the order to be delivered"**    requestedTimeOfArrival: String</v>
      </c>
      <c r="U157" s="98" t="e">
        <f>IF(#REF!="Primary Key",D157&amp;I157&amp;" PK "&amp;L157,IF(#REF!="Foreign Key",I157&amp;" FK &gt;- "&amp;#REF!&amp;"."&amp;#REF!&amp;"_id "&amp;L157,I157&amp;" "&amp;L157))</f>
        <v>#REF!</v>
      </c>
      <c r="V157" s="12"/>
      <c r="W157" s="12"/>
      <c r="X157" s="2"/>
    </row>
    <row r="158" spans="1:24" s="1" customFormat="1" x14ac:dyDescent="0.25">
      <c r="A158" s="287">
        <v>3</v>
      </c>
      <c r="B158" s="36" t="s">
        <v>295</v>
      </c>
      <c r="C158" s="46" t="s">
        <v>17</v>
      </c>
      <c r="D158" s="64" t="s">
        <v>295</v>
      </c>
      <c r="E158" s="64" t="s">
        <v>1048</v>
      </c>
      <c r="F158" s="161" t="s">
        <v>819</v>
      </c>
      <c r="G158" s="145">
        <v>1</v>
      </c>
      <c r="H158" s="145">
        <v>156</v>
      </c>
      <c r="I158" s="10" t="s">
        <v>325</v>
      </c>
      <c r="J158" s="10" t="s">
        <v>326</v>
      </c>
      <c r="K158" s="24" t="s">
        <v>849</v>
      </c>
      <c r="L158" s="12" t="s">
        <v>22</v>
      </c>
      <c r="M158" s="215" t="str">
        <f t="shared" si="16"/>
        <v>Shipment.committedTimeOfArrival</v>
      </c>
      <c r="N158" s="145"/>
      <c r="O158" s="62" t="s">
        <v>327</v>
      </c>
      <c r="P158" s="62" t="s">
        <v>87</v>
      </c>
      <c r="R158" s="10" t="s">
        <v>80</v>
      </c>
      <c r="S158" s="98" t="str">
        <f t="shared" si="17"/>
        <v xml:space="preserve">    committedTimeOfArrival: String</v>
      </c>
      <c r="T158" s="72" t="str">
        <f t="shared" si="18"/>
        <v xml:space="preserve">    "Date-time that the seller has committed for the shipment to be delivered"**    committedTimeOfArrival: String</v>
      </c>
      <c r="U158" s="98" t="e">
        <f>IF(#REF!="Primary Key",D158&amp;I158&amp;" PK "&amp;L158,IF(#REF!="Foreign Key",I158&amp;" FK &gt;- "&amp;#REF!&amp;"."&amp;#REF!&amp;"_id "&amp;L158,I158&amp;" "&amp;L158))</f>
        <v>#REF!</v>
      </c>
      <c r="V158" s="12"/>
      <c r="W158" s="12"/>
    </row>
    <row r="159" spans="1:24" s="1" customFormat="1" x14ac:dyDescent="0.25">
      <c r="A159" s="287">
        <v>3</v>
      </c>
      <c r="B159" s="36" t="s">
        <v>295</v>
      </c>
      <c r="C159" s="46" t="s">
        <v>17</v>
      </c>
      <c r="D159" s="64" t="s">
        <v>295</v>
      </c>
      <c r="E159" s="64" t="s">
        <v>1049</v>
      </c>
      <c r="F159" s="161" t="s">
        <v>819</v>
      </c>
      <c r="G159" s="145">
        <v>1</v>
      </c>
      <c r="H159" s="145">
        <v>157</v>
      </c>
      <c r="I159" s="20" t="s">
        <v>328</v>
      </c>
      <c r="J159" s="20" t="s">
        <v>329</v>
      </c>
      <c r="K159" s="24" t="s">
        <v>849</v>
      </c>
      <c r="L159" s="12" t="s">
        <v>22</v>
      </c>
      <c r="M159" s="215" t="str">
        <f t="shared" si="16"/>
        <v>Shipment.actualShipDate</v>
      </c>
      <c r="N159" s="145"/>
      <c r="O159" s="62" t="s">
        <v>330</v>
      </c>
      <c r="P159" s="62" t="s">
        <v>87</v>
      </c>
      <c r="R159" s="10" t="s">
        <v>80</v>
      </c>
      <c r="S159" s="98" t="str">
        <f t="shared" si="17"/>
        <v xml:space="preserve">    actualShipDate: String</v>
      </c>
      <c r="T159" s="72" t="str">
        <f t="shared" si="18"/>
        <v xml:space="preserve">    "Date-time that the shipment was actually shipped by the seller"**    actualShipDate: String</v>
      </c>
      <c r="U159" s="98" t="e">
        <f>IF(#REF!="Primary Key",D159&amp;I159&amp;" PK "&amp;L159,IF(#REF!="Foreign Key",I159&amp;" FK &gt;- "&amp;#REF!&amp;"."&amp;#REF!&amp;"_id "&amp;L159,I159&amp;" "&amp;L159))</f>
        <v>#REF!</v>
      </c>
      <c r="V159" s="12"/>
      <c r="W159" s="12"/>
    </row>
    <row r="160" spans="1:24" s="1" customFormat="1" x14ac:dyDescent="0.25">
      <c r="A160" s="287">
        <v>3</v>
      </c>
      <c r="B160" s="36" t="s">
        <v>295</v>
      </c>
      <c r="C160" s="46" t="s">
        <v>17</v>
      </c>
      <c r="D160" s="64" t="s">
        <v>295</v>
      </c>
      <c r="E160" s="64" t="s">
        <v>1050</v>
      </c>
      <c r="F160" s="161" t="s">
        <v>819</v>
      </c>
      <c r="G160" s="145">
        <v>1</v>
      </c>
      <c r="H160" s="145">
        <v>158</v>
      </c>
      <c r="I160" s="20" t="s">
        <v>334</v>
      </c>
      <c r="J160" s="20" t="s">
        <v>335</v>
      </c>
      <c r="K160" s="24" t="s">
        <v>849</v>
      </c>
      <c r="L160" s="12" t="s">
        <v>22</v>
      </c>
      <c r="M160" s="215" t="str">
        <f t="shared" si="16"/>
        <v>Shipment.estimatedTimeOfArrival</v>
      </c>
      <c r="N160" s="145"/>
      <c r="O160" s="62" t="s">
        <v>336</v>
      </c>
      <c r="P160" s="62" t="s">
        <v>87</v>
      </c>
      <c r="R160" s="10" t="s">
        <v>80</v>
      </c>
      <c r="S160" s="98" t="str">
        <f t="shared" si="17"/>
        <v xml:space="preserve">    estimatedTimeOfArrival: String</v>
      </c>
      <c r="T160" s="72" t="str">
        <f t="shared" si="18"/>
        <v xml:space="preserve">    "Date-time that the shipment is expected to be delivered"**    estimatedTimeOfArrival: String</v>
      </c>
      <c r="U160" s="98" t="e">
        <f>IF(#REF!="Primary Key",D160&amp;I160&amp;" PK "&amp;L160,IF(#REF!="Foreign Key",I160&amp;" FK &gt;- "&amp;#REF!&amp;"."&amp;#REF!&amp;"_id "&amp;L160,I160&amp;" "&amp;L160))</f>
        <v>#REF!</v>
      </c>
      <c r="V160" s="12"/>
      <c r="W160" s="12"/>
    </row>
    <row r="161" spans="1:24" s="1" customFormat="1" x14ac:dyDescent="0.25">
      <c r="A161" s="287">
        <v>3</v>
      </c>
      <c r="B161" s="36" t="s">
        <v>295</v>
      </c>
      <c r="C161" s="46" t="s">
        <v>17</v>
      </c>
      <c r="D161" s="64" t="s">
        <v>295</v>
      </c>
      <c r="E161" s="64" t="s">
        <v>1051</v>
      </c>
      <c r="F161" s="161" t="s">
        <v>819</v>
      </c>
      <c r="G161" s="145">
        <v>2</v>
      </c>
      <c r="H161" s="145">
        <v>159</v>
      </c>
      <c r="I161" s="11" t="s">
        <v>337</v>
      </c>
      <c r="J161" s="3" t="s">
        <v>338</v>
      </c>
      <c r="K161" s="24" t="s">
        <v>849</v>
      </c>
      <c r="L161" s="12" t="s">
        <v>22</v>
      </c>
      <c r="M161" s="215" t="str">
        <f t="shared" si="16"/>
        <v>Shipment.revisedEstimatedTimeOfArrival</v>
      </c>
      <c r="N161" s="145"/>
      <c r="O161" s="62" t="s">
        <v>339</v>
      </c>
      <c r="P161" s="62" t="s">
        <v>340</v>
      </c>
      <c r="Q161" s="23"/>
      <c r="R161" s="10" t="s">
        <v>80</v>
      </c>
      <c r="S161" s="98" t="str">
        <f t="shared" si="17"/>
        <v xml:space="preserve">    revisedEstimatedTimeOfArrival: String</v>
      </c>
      <c r="T161" s="72" t="str">
        <f t="shared" si="18"/>
        <v xml:space="preserve">    "Revised date-time that the shipment is expected to be delivered"**    revisedEstimatedTimeOfArrival: String</v>
      </c>
      <c r="U161" s="98" t="e">
        <f>IF(#REF!="Primary Key",D161&amp;I161&amp;" PK "&amp;L161,IF(#REF!="Foreign Key",I161&amp;" FK &gt;- "&amp;#REF!&amp;"."&amp;#REF!&amp;"_id "&amp;L161,I161&amp;" "&amp;L161))</f>
        <v>#REF!</v>
      </c>
      <c r="V161" s="12"/>
      <c r="W161" s="12"/>
    </row>
    <row r="162" spans="1:24" s="1" customFormat="1" x14ac:dyDescent="0.25">
      <c r="A162" s="287">
        <v>3</v>
      </c>
      <c r="B162" s="36" t="s">
        <v>295</v>
      </c>
      <c r="C162" s="46" t="s">
        <v>17</v>
      </c>
      <c r="D162" s="64" t="s">
        <v>295</v>
      </c>
      <c r="E162" s="64" t="s">
        <v>1052</v>
      </c>
      <c r="F162" s="161" t="s">
        <v>819</v>
      </c>
      <c r="G162" s="145">
        <v>2</v>
      </c>
      <c r="H162" s="145">
        <v>160</v>
      </c>
      <c r="I162" s="20" t="s">
        <v>341</v>
      </c>
      <c r="J162" s="20" t="s">
        <v>342</v>
      </c>
      <c r="K162" s="24" t="s">
        <v>849</v>
      </c>
      <c r="L162" s="12" t="s">
        <v>22</v>
      </c>
      <c r="M162" s="215" t="str">
        <f t="shared" si="16"/>
        <v>Shipment.predictedTimeOfArrival</v>
      </c>
      <c r="N162" s="145"/>
      <c r="O162" s="62" t="s">
        <v>343</v>
      </c>
      <c r="P162" s="62" t="s">
        <v>344</v>
      </c>
      <c r="Q162" s="2"/>
      <c r="R162" s="10" t="s">
        <v>80</v>
      </c>
      <c r="S162" s="98" t="str">
        <f t="shared" si="17"/>
        <v xml:space="preserve">    predictedTimeOfArrival: String</v>
      </c>
      <c r="T162" s="72" t="str">
        <f t="shared" si="18"/>
        <v xml:space="preserve">    "Predicted date-time that the shipment is expected to be delivered"**    predictedTimeOfArrival: String</v>
      </c>
      <c r="U162" s="98" t="e">
        <f>IF(#REF!="Primary Key",D162&amp;I162&amp;" PK "&amp;L162,IF(#REF!="Foreign Key",I162&amp;" FK &gt;- "&amp;#REF!&amp;"."&amp;#REF!&amp;"_id "&amp;L162,I162&amp;" "&amp;L162))</f>
        <v>#REF!</v>
      </c>
      <c r="V162" s="12"/>
      <c r="W162" s="12"/>
    </row>
    <row r="163" spans="1:24" x14ac:dyDescent="0.25">
      <c r="A163" s="287">
        <v>3</v>
      </c>
      <c r="B163" s="36" t="s">
        <v>295</v>
      </c>
      <c r="C163" s="46" t="s">
        <v>17</v>
      </c>
      <c r="D163" s="64" t="s">
        <v>295</v>
      </c>
      <c r="E163" s="64" t="s">
        <v>1053</v>
      </c>
      <c r="F163" s="161" t="s">
        <v>819</v>
      </c>
      <c r="G163" s="145">
        <v>1</v>
      </c>
      <c r="H163" s="145">
        <v>161</v>
      </c>
      <c r="I163" s="20" t="s">
        <v>345</v>
      </c>
      <c r="J163" s="20" t="s">
        <v>346</v>
      </c>
      <c r="K163" s="24" t="s">
        <v>849</v>
      </c>
      <c r="L163" s="12" t="s">
        <v>22</v>
      </c>
      <c r="M163" s="215" t="str">
        <f t="shared" si="16"/>
        <v>Shipment.actualTimeOfArrival</v>
      </c>
      <c r="N163" s="145"/>
      <c r="O163" s="62" t="s">
        <v>347</v>
      </c>
      <c r="P163" s="62" t="s">
        <v>87</v>
      </c>
      <c r="Q163" s="1"/>
      <c r="R163" s="10" t="s">
        <v>80</v>
      </c>
      <c r="S163" s="98" t="str">
        <f t="shared" si="17"/>
        <v xml:space="preserve">    actualTimeOfArrival: String</v>
      </c>
      <c r="T163" s="72" t="str">
        <f t="shared" si="18"/>
        <v xml:space="preserve">    "Date-time that the shipment was actually delivered"**    actualTimeOfArrival: String</v>
      </c>
      <c r="U163" s="98" t="e">
        <f>IF(#REF!="Primary Key",D163&amp;I163&amp;" PK "&amp;L163,IF(#REF!="Foreign Key",I163&amp;" FK &gt;- "&amp;#REF!&amp;"."&amp;#REF!&amp;"_id "&amp;L163,I163&amp;" "&amp;L163))</f>
        <v>#REF!</v>
      </c>
      <c r="V163" s="12"/>
      <c r="W163" s="12"/>
      <c r="X163" s="1"/>
    </row>
    <row r="164" spans="1:24" s="2" customFormat="1" x14ac:dyDescent="0.25">
      <c r="A164" s="287">
        <v>3</v>
      </c>
      <c r="B164" s="36" t="s">
        <v>295</v>
      </c>
      <c r="C164" s="46" t="s">
        <v>17</v>
      </c>
      <c r="D164" s="64" t="s">
        <v>295</v>
      </c>
      <c r="E164" s="64" t="s">
        <v>1054</v>
      </c>
      <c r="F164" s="161" t="s">
        <v>819</v>
      </c>
      <c r="G164" s="145">
        <v>3</v>
      </c>
      <c r="H164" s="145">
        <v>162</v>
      </c>
      <c r="I164" s="10" t="s">
        <v>88</v>
      </c>
      <c r="J164" s="10" t="s">
        <v>89</v>
      </c>
      <c r="K164" s="24" t="s">
        <v>849</v>
      </c>
      <c r="L164" s="12" t="s">
        <v>22</v>
      </c>
      <c r="M164" s="215" t="str">
        <f t="shared" si="16"/>
        <v>Shipment.lastModifiedDate</v>
      </c>
      <c r="N164" s="145"/>
      <c r="O164" s="62" t="s">
        <v>348</v>
      </c>
      <c r="P164" s="62" t="s">
        <v>87</v>
      </c>
      <c r="R164" s="10" t="s">
        <v>80</v>
      </c>
      <c r="S164" s="98" t="str">
        <f t="shared" si="17"/>
        <v xml:space="preserve">    lastModifiedDate: String</v>
      </c>
      <c r="T164" s="72" t="str">
        <f t="shared" si="18"/>
        <v xml:space="preserve">    "Date-time the shipment was last modified in source system"**    lastModifiedDate: String</v>
      </c>
      <c r="U164" s="98" t="e">
        <f>IF(#REF!="Primary Key",D164&amp;I164&amp;" PK "&amp;L164,IF(#REF!="Foreign Key",I164&amp;" FK &gt;- "&amp;#REF!&amp;"."&amp;#REF!&amp;"_id "&amp;L164,I164&amp;" "&amp;L164))</f>
        <v>#REF!</v>
      </c>
      <c r="V164" s="12"/>
      <c r="W164" s="12"/>
      <c r="X164" s="1"/>
    </row>
    <row r="165" spans="1:24" s="1" customFormat="1" x14ac:dyDescent="0.25">
      <c r="A165" s="287">
        <v>3</v>
      </c>
      <c r="B165" s="36" t="s">
        <v>295</v>
      </c>
      <c r="C165" s="46" t="s">
        <v>17</v>
      </c>
      <c r="D165" s="64" t="s">
        <v>295</v>
      </c>
      <c r="E165" s="64" t="s">
        <v>1055</v>
      </c>
      <c r="F165" s="160" t="s">
        <v>820</v>
      </c>
      <c r="G165" s="146">
        <v>2</v>
      </c>
      <c r="H165" s="146">
        <v>163</v>
      </c>
      <c r="I165" s="127" t="s">
        <v>78</v>
      </c>
      <c r="J165" s="127" t="s">
        <v>79</v>
      </c>
      <c r="K165" s="127">
        <v>5</v>
      </c>
      <c r="L165" s="12" t="s">
        <v>81</v>
      </c>
      <c r="M165" s="216" t="str">
        <f t="shared" si="16"/>
        <v>Shipment.lineCount</v>
      </c>
      <c r="N165" s="146"/>
      <c r="O165" s="26" t="s">
        <v>318</v>
      </c>
      <c r="P165" s="26"/>
      <c r="Q165" s="301"/>
      <c r="R165" s="10" t="s">
        <v>80</v>
      </c>
      <c r="S165" s="98" t="str">
        <f t="shared" si="17"/>
        <v xml:space="preserve">    lineCount: Int</v>
      </c>
      <c r="T165" s="72" t="str">
        <f t="shared" si="18"/>
        <v xml:space="preserve">    "Count of shipment lines associated with the shipment"**    lineCount: Int</v>
      </c>
      <c r="U165" s="98" t="e">
        <f>IF(#REF!="Primary Key",D165&amp;I165&amp;" PK "&amp;L165,IF(#REF!="Foreign Key",I165&amp;" FK &gt;- "&amp;#REF!&amp;"."&amp;#REF!&amp;"_id "&amp;L165,I165&amp;" "&amp;L165))</f>
        <v>#REF!</v>
      </c>
      <c r="V165" s="12"/>
      <c r="W165" s="12"/>
    </row>
    <row r="166" spans="1:24" s="2" customFormat="1" x14ac:dyDescent="0.25">
      <c r="A166" s="287">
        <v>3</v>
      </c>
      <c r="B166" s="36" t="s">
        <v>295</v>
      </c>
      <c r="C166" s="46" t="s">
        <v>17</v>
      </c>
      <c r="D166" s="64" t="s">
        <v>295</v>
      </c>
      <c r="E166" s="64" t="s">
        <v>1056</v>
      </c>
      <c r="F166" s="160" t="s">
        <v>820</v>
      </c>
      <c r="G166" s="145">
        <v>3</v>
      </c>
      <c r="H166" s="145">
        <v>164</v>
      </c>
      <c r="I166" s="20" t="s">
        <v>371</v>
      </c>
      <c r="J166" s="20" t="s">
        <v>372</v>
      </c>
      <c r="K166" s="19">
        <v>75.599999999999994</v>
      </c>
      <c r="L166" s="12" t="s">
        <v>105</v>
      </c>
      <c r="M166" s="215" t="str">
        <f t="shared" si="16"/>
        <v>Shipment.shippingCost</v>
      </c>
      <c r="N166" s="145"/>
      <c r="O166" s="72" t="s">
        <v>373</v>
      </c>
      <c r="P166" s="62"/>
      <c r="Q166" s="1"/>
      <c r="R166" s="10" t="s">
        <v>80</v>
      </c>
      <c r="S166" s="98" t="str">
        <f t="shared" si="17"/>
        <v xml:space="preserve">    shippingCost: Float</v>
      </c>
      <c r="T166" s="72" t="str">
        <f t="shared" si="18"/>
        <v xml:space="preserve">    "Cost of shipping"**    shippingCost: Float</v>
      </c>
      <c r="U166" s="98" t="e">
        <f>IF(#REF!="Primary Key",D166&amp;I166&amp;" PK "&amp;L166,IF(#REF!="Foreign Key",I166&amp;" FK &gt;- "&amp;#REF!&amp;"."&amp;#REF!&amp;"_id "&amp;L166,I166&amp;" "&amp;L166))</f>
        <v>#REF!</v>
      </c>
      <c r="V166" s="12"/>
      <c r="W166" s="12"/>
      <c r="X166" s="1"/>
    </row>
    <row r="167" spans="1:24" s="34" customFormat="1" x14ac:dyDescent="0.25">
      <c r="A167" s="287">
        <v>3</v>
      </c>
      <c r="B167" s="36" t="s">
        <v>295</v>
      </c>
      <c r="C167" s="46" t="s">
        <v>17</v>
      </c>
      <c r="D167" s="64" t="s">
        <v>295</v>
      </c>
      <c r="E167" s="64" t="s">
        <v>1057</v>
      </c>
      <c r="F167" s="160" t="s">
        <v>820</v>
      </c>
      <c r="G167" s="145">
        <v>3</v>
      </c>
      <c r="H167" s="145">
        <v>165</v>
      </c>
      <c r="I167" s="20" t="s">
        <v>374</v>
      </c>
      <c r="J167" s="20" t="s">
        <v>375</v>
      </c>
      <c r="K167" s="22" t="s">
        <v>116</v>
      </c>
      <c r="L167" s="12" t="s">
        <v>22</v>
      </c>
      <c r="M167" s="215" t="str">
        <f t="shared" si="16"/>
        <v>Shipment.shippingCostCurrency</v>
      </c>
      <c r="N167" s="145"/>
      <c r="O167" s="62" t="s">
        <v>117</v>
      </c>
      <c r="P167" s="62" t="s">
        <v>118</v>
      </c>
      <c r="Q167" s="298"/>
      <c r="R167" s="10" t="s">
        <v>21</v>
      </c>
      <c r="S167" s="98" t="str">
        <f t="shared" si="17"/>
        <v xml:space="preserve">    shippingCostCurrency: String</v>
      </c>
      <c r="T167" s="72" t="str">
        <f t="shared" si="18"/>
        <v xml:space="preserve">    "Currency designation in ISO 4217 format"**    shippingCostCurrency: String</v>
      </c>
      <c r="U167" s="98" t="e">
        <f>IF(#REF!="Primary Key",D167&amp;I167&amp;" PK "&amp;L167,IF(#REF!="Foreign Key",I167&amp;" FK &gt;- "&amp;#REF!&amp;"."&amp;#REF!&amp;"_id "&amp;L167,I167&amp;" "&amp;L167))</f>
        <v>#REF!</v>
      </c>
      <c r="V167" s="12"/>
      <c r="W167" s="12"/>
      <c r="X167" s="298"/>
    </row>
    <row r="168" spans="1:24" s="1" customFormat="1" x14ac:dyDescent="0.25">
      <c r="A168" s="287">
        <v>3</v>
      </c>
      <c r="B168" s="36" t="s">
        <v>295</v>
      </c>
      <c r="C168" s="46" t="s">
        <v>17</v>
      </c>
      <c r="D168" s="64" t="s">
        <v>295</v>
      </c>
      <c r="E168" s="64" t="s">
        <v>1058</v>
      </c>
      <c r="F168" s="160" t="s">
        <v>820</v>
      </c>
      <c r="G168" s="145">
        <v>3</v>
      </c>
      <c r="H168" s="145">
        <v>166</v>
      </c>
      <c r="I168" s="20" t="s">
        <v>376</v>
      </c>
      <c r="J168" s="20" t="s">
        <v>377</v>
      </c>
      <c r="K168" s="16" t="s">
        <v>46</v>
      </c>
      <c r="L168" s="12" t="s">
        <v>22</v>
      </c>
      <c r="M168" s="215" t="str">
        <f t="shared" si="16"/>
        <v>Shipment.expeditedShipping</v>
      </c>
      <c r="N168" s="145"/>
      <c r="O168" s="62" t="s">
        <v>378</v>
      </c>
      <c r="P168" s="62"/>
      <c r="R168" s="10" t="s">
        <v>46</v>
      </c>
      <c r="S168" s="98" t="str">
        <f t="shared" si="17"/>
        <v xml:space="preserve">    expeditedShipping: String</v>
      </c>
      <c r="T168" s="72" t="str">
        <f t="shared" si="18"/>
        <v xml:space="preserve">    "Indidcates whether expedited shipping is required for the shipment"**    expeditedShipping: String</v>
      </c>
      <c r="U168" s="98" t="e">
        <f>IF(#REF!="Primary Key",D168&amp;I168&amp;" PK "&amp;L168,IF(#REF!="Foreign Key",I168&amp;" FK &gt;- "&amp;#REF!&amp;"."&amp;#REF!&amp;"_id "&amp;L168,I168&amp;" "&amp;L168))</f>
        <v>#REF!</v>
      </c>
      <c r="V168" s="12"/>
      <c r="W168" s="12"/>
    </row>
    <row r="169" spans="1:24" s="1" customFormat="1" x14ac:dyDescent="0.25">
      <c r="A169" s="287">
        <v>3</v>
      </c>
      <c r="B169" s="36" t="s">
        <v>295</v>
      </c>
      <c r="C169" s="46" t="s">
        <v>17</v>
      </c>
      <c r="D169" s="64" t="s">
        <v>295</v>
      </c>
      <c r="E169" s="64" t="s">
        <v>1059</v>
      </c>
      <c r="F169" s="160" t="s">
        <v>820</v>
      </c>
      <c r="G169" s="145">
        <v>3</v>
      </c>
      <c r="H169" s="145">
        <v>167</v>
      </c>
      <c r="I169" s="20" t="s">
        <v>379</v>
      </c>
      <c r="J169" s="20" t="s">
        <v>380</v>
      </c>
      <c r="K169" s="19">
        <v>89.7</v>
      </c>
      <c r="L169" s="12" t="s">
        <v>105</v>
      </c>
      <c r="M169" s="215" t="str">
        <f t="shared" si="16"/>
        <v>Shipment.expeditedShippingCost</v>
      </c>
      <c r="N169" s="145"/>
      <c r="O169" s="72" t="s">
        <v>381</v>
      </c>
      <c r="P169" s="62"/>
      <c r="R169" s="10" t="s">
        <v>80</v>
      </c>
      <c r="S169" s="98" t="str">
        <f t="shared" si="17"/>
        <v xml:space="preserve">    expeditedShippingCost: Float</v>
      </c>
      <c r="T169" s="72" t="str">
        <f t="shared" si="18"/>
        <v xml:space="preserve">    "Cost of expedited shipping"**    expeditedShippingCost: Float</v>
      </c>
      <c r="U169" s="98" t="e">
        <f>IF(#REF!="Primary Key",D169&amp;I169&amp;" PK "&amp;L169,IF(#REF!="Foreign Key",I169&amp;" FK &gt;- "&amp;#REF!&amp;"."&amp;#REF!&amp;"_id "&amp;L169,I169&amp;" "&amp;L169))</f>
        <v>#REF!</v>
      </c>
      <c r="V169" s="12"/>
      <c r="W169" s="12"/>
      <c r="X169" s="297"/>
    </row>
    <row r="170" spans="1:24" s="1" customFormat="1" x14ac:dyDescent="0.25">
      <c r="A170" s="287">
        <v>3</v>
      </c>
      <c r="B170" s="36" t="s">
        <v>295</v>
      </c>
      <c r="C170" s="46" t="s">
        <v>17</v>
      </c>
      <c r="D170" s="64" t="s">
        <v>295</v>
      </c>
      <c r="E170" s="64" t="s">
        <v>1060</v>
      </c>
      <c r="F170" s="160" t="s">
        <v>820</v>
      </c>
      <c r="G170" s="145">
        <v>3</v>
      </c>
      <c r="H170" s="145">
        <v>168</v>
      </c>
      <c r="I170" s="20" t="s">
        <v>382</v>
      </c>
      <c r="J170" s="20" t="s">
        <v>383</v>
      </c>
      <c r="K170" s="22" t="s">
        <v>116</v>
      </c>
      <c r="L170" s="12" t="s">
        <v>22</v>
      </c>
      <c r="M170" s="215" t="str">
        <f t="shared" si="16"/>
        <v>Shipment.expeditedShippingCostCurrency</v>
      </c>
      <c r="N170" s="145"/>
      <c r="O170" s="62" t="s">
        <v>117</v>
      </c>
      <c r="P170" s="62" t="s">
        <v>118</v>
      </c>
      <c r="R170" s="10" t="s">
        <v>21</v>
      </c>
      <c r="S170" s="98" t="str">
        <f t="shared" si="17"/>
        <v xml:space="preserve">    expeditedShippingCostCurrency: String</v>
      </c>
      <c r="T170" s="72" t="str">
        <f t="shared" si="18"/>
        <v xml:space="preserve">    "Currency designation in ISO 4217 format"**    expeditedShippingCostCurrency: String</v>
      </c>
      <c r="U170" s="98" t="e">
        <f>IF(#REF!="Primary Key",D170&amp;I170&amp;" PK "&amp;L170,IF(#REF!="Foreign Key",I170&amp;" FK &gt;- "&amp;#REF!&amp;"."&amp;#REF!&amp;"_id "&amp;L170,I170&amp;" "&amp;L170))</f>
        <v>#REF!</v>
      </c>
      <c r="V170" s="12"/>
      <c r="W170" s="12"/>
    </row>
    <row r="171" spans="1:24" s="1" customFormat="1" x14ac:dyDescent="0.25">
      <c r="A171" s="287">
        <v>3</v>
      </c>
      <c r="B171" s="36" t="s">
        <v>295</v>
      </c>
      <c r="C171" s="46" t="s">
        <v>17</v>
      </c>
      <c r="D171" s="64" t="s">
        <v>295</v>
      </c>
      <c r="E171" s="64" t="s">
        <v>1061</v>
      </c>
      <c r="F171" s="160" t="s">
        <v>820</v>
      </c>
      <c r="G171" s="145">
        <v>2</v>
      </c>
      <c r="H171" s="145">
        <v>169</v>
      </c>
      <c r="I171" s="27" t="s">
        <v>423</v>
      </c>
      <c r="J171" s="27" t="s">
        <v>424</v>
      </c>
      <c r="K171" s="25">
        <v>100</v>
      </c>
      <c r="L171" s="12" t="s">
        <v>105</v>
      </c>
      <c r="M171" s="215" t="str">
        <f t="shared" si="16"/>
        <v>Shipment.weight</v>
      </c>
      <c r="N171" s="145"/>
      <c r="O171" s="35" t="s">
        <v>425</v>
      </c>
      <c r="P171" s="35"/>
      <c r="Q171" s="297"/>
      <c r="R171" s="10" t="s">
        <v>80</v>
      </c>
      <c r="S171" s="98" t="str">
        <f t="shared" si="17"/>
        <v xml:space="preserve">    weight: Float</v>
      </c>
      <c r="T171" s="72" t="str">
        <f t="shared" si="18"/>
        <v xml:space="preserve">    "Weight of the shipment"**    weight: Float</v>
      </c>
      <c r="U171" s="98" t="e">
        <f>IF(#REF!="Primary Key",D171&amp;I171&amp;" PK "&amp;L171,IF(#REF!="Foreign Key",I171&amp;" FK &gt;- "&amp;#REF!&amp;"."&amp;#REF!&amp;"_id "&amp;L171,I171&amp;" "&amp;L171))</f>
        <v>#REF!</v>
      </c>
      <c r="V171" s="12"/>
      <c r="W171" s="12"/>
    </row>
    <row r="172" spans="1:24" s="1" customFormat="1" x14ac:dyDescent="0.25">
      <c r="A172" s="287">
        <v>3</v>
      </c>
      <c r="B172" s="36" t="s">
        <v>295</v>
      </c>
      <c r="C172" s="46" t="s">
        <v>17</v>
      </c>
      <c r="D172" s="64" t="s">
        <v>295</v>
      </c>
      <c r="E172" s="64" t="s">
        <v>1062</v>
      </c>
      <c r="F172" s="160" t="s">
        <v>820</v>
      </c>
      <c r="G172" s="145">
        <v>2</v>
      </c>
      <c r="H172" s="145">
        <v>170</v>
      </c>
      <c r="I172" s="27" t="s">
        <v>426</v>
      </c>
      <c r="J172" s="27" t="s">
        <v>427</v>
      </c>
      <c r="K172" s="25" t="s">
        <v>428</v>
      </c>
      <c r="L172" s="12" t="s">
        <v>22</v>
      </c>
      <c r="M172" s="215" t="str">
        <f t="shared" ref="M172:M203" si="21">D172&amp;"."&amp;I172</f>
        <v>Shipment.weightUnits</v>
      </c>
      <c r="N172" s="145"/>
      <c r="O172" s="62" t="s">
        <v>109</v>
      </c>
      <c r="P172" s="62" t="s">
        <v>110</v>
      </c>
      <c r="Q172" s="297"/>
      <c r="R172" s="10" t="s">
        <v>21</v>
      </c>
      <c r="S172" s="98" t="str">
        <f t="shared" ref="S172:S203" si="22">"    "&amp;I172&amp;": "&amp;L172</f>
        <v xml:space="preserve">    weightUnits: String</v>
      </c>
      <c r="T172" s="72" t="str">
        <f t="shared" ref="T172:T203" si="23">"    "&amp;CHAR(34)&amp;O172&amp;CHAR(34)&amp;"**"&amp;S172</f>
        <v xml:space="preserve">    "Units of measure from the source system"**    weightUnits: String</v>
      </c>
      <c r="U172" s="98" t="e">
        <f>IF(#REF!="Primary Key",D172&amp;I172&amp;" PK "&amp;L172,IF(#REF!="Foreign Key",I172&amp;" FK &gt;- "&amp;#REF!&amp;"."&amp;#REF!&amp;"_id "&amp;L172,I172&amp;" "&amp;L172))</f>
        <v>#REF!</v>
      </c>
      <c r="V172" s="12"/>
      <c r="W172" s="12"/>
    </row>
    <row r="173" spans="1:24" s="33" customFormat="1" x14ac:dyDescent="0.25">
      <c r="A173" s="287">
        <v>3</v>
      </c>
      <c r="B173" s="36" t="s">
        <v>295</v>
      </c>
      <c r="C173" s="46" t="s">
        <v>17</v>
      </c>
      <c r="D173" s="64" t="s">
        <v>295</v>
      </c>
      <c r="E173" s="64" t="s">
        <v>1063</v>
      </c>
      <c r="F173" s="160" t="s">
        <v>820</v>
      </c>
      <c r="G173" s="145">
        <v>3</v>
      </c>
      <c r="H173" s="145">
        <v>171</v>
      </c>
      <c r="I173" s="25" t="s">
        <v>733</v>
      </c>
      <c r="J173" s="25" t="s">
        <v>276</v>
      </c>
      <c r="K173" s="25"/>
      <c r="L173" s="12" t="s">
        <v>22</v>
      </c>
      <c r="M173" s="215" t="str">
        <f t="shared" si="21"/>
        <v>Shipment.netWeight</v>
      </c>
      <c r="N173" s="145"/>
      <c r="O173" s="248"/>
      <c r="P173" s="26"/>
      <c r="Q173" s="303"/>
      <c r="R173" s="10" t="s">
        <v>21</v>
      </c>
      <c r="S173" s="98" t="str">
        <f t="shared" si="22"/>
        <v xml:space="preserve">    netWeight: String</v>
      </c>
      <c r="T173" s="72" t="str">
        <f t="shared" si="23"/>
        <v xml:space="preserve">    ""**    netWeight: String</v>
      </c>
      <c r="U173" s="98" t="e">
        <f>IF(#REF!="Primary Key",D173&amp;I173&amp;" PK "&amp;L173,IF(#REF!="Foreign Key",I173&amp;" FK &gt;- "&amp;#REF!&amp;"."&amp;#REF!&amp;"_id "&amp;L173,I173&amp;" "&amp;L173))</f>
        <v>#REF!</v>
      </c>
      <c r="V173" s="12"/>
      <c r="W173" s="12"/>
      <c r="X173" s="298"/>
    </row>
    <row r="174" spans="1:24" s="33" customFormat="1" x14ac:dyDescent="0.25">
      <c r="A174" s="287">
        <v>3</v>
      </c>
      <c r="B174" s="36" t="s">
        <v>295</v>
      </c>
      <c r="C174" s="46" t="s">
        <v>17</v>
      </c>
      <c r="D174" s="64" t="s">
        <v>295</v>
      </c>
      <c r="E174" s="64" t="s">
        <v>1064</v>
      </c>
      <c r="F174" s="160" t="s">
        <v>820</v>
      </c>
      <c r="G174" s="145">
        <v>3</v>
      </c>
      <c r="H174" s="145">
        <v>172</v>
      </c>
      <c r="I174" s="25" t="s">
        <v>734</v>
      </c>
      <c r="J174" s="25" t="s">
        <v>741</v>
      </c>
      <c r="K174" s="25"/>
      <c r="L174" s="12" t="s">
        <v>22</v>
      </c>
      <c r="M174" s="215" t="str">
        <f t="shared" si="21"/>
        <v>Shipment.volume</v>
      </c>
      <c r="N174" s="145"/>
      <c r="O174" s="248"/>
      <c r="P174" s="26"/>
      <c r="Q174" s="303"/>
      <c r="R174" s="10" t="s">
        <v>21</v>
      </c>
      <c r="S174" s="98" t="str">
        <f t="shared" si="22"/>
        <v xml:space="preserve">    volume: String</v>
      </c>
      <c r="T174" s="72" t="str">
        <f t="shared" si="23"/>
        <v xml:space="preserve">    ""**    volume: String</v>
      </c>
      <c r="U174" s="98" t="e">
        <f>IF(#REF!="Primary Key",D174&amp;I174&amp;" PK "&amp;L174,IF(#REF!="Foreign Key",I174&amp;" FK &gt;- "&amp;#REF!&amp;"."&amp;#REF!&amp;"_id "&amp;L174,I174&amp;" "&amp;L174))</f>
        <v>#REF!</v>
      </c>
      <c r="V174" s="12"/>
      <c r="W174" s="12"/>
      <c r="X174" s="298"/>
    </row>
    <row r="175" spans="1:24" s="33" customFormat="1" x14ac:dyDescent="0.25">
      <c r="A175" s="287">
        <v>3</v>
      </c>
      <c r="B175" s="36" t="s">
        <v>295</v>
      </c>
      <c r="C175" s="46" t="s">
        <v>17</v>
      </c>
      <c r="D175" s="64" t="s">
        <v>295</v>
      </c>
      <c r="E175" s="64" t="s">
        <v>1065</v>
      </c>
      <c r="F175" s="160" t="s">
        <v>820</v>
      </c>
      <c r="G175" s="145">
        <v>3</v>
      </c>
      <c r="H175" s="145">
        <v>173</v>
      </c>
      <c r="I175" s="25" t="s">
        <v>735</v>
      </c>
      <c r="J175" s="25" t="s">
        <v>740</v>
      </c>
      <c r="K175" s="25"/>
      <c r="L175" s="12" t="s">
        <v>22</v>
      </c>
      <c r="M175" s="215" t="str">
        <f t="shared" si="21"/>
        <v>Shipment.cartons</v>
      </c>
      <c r="N175" s="145"/>
      <c r="O175" s="248"/>
      <c r="P175" s="26"/>
      <c r="Q175" s="303"/>
      <c r="R175" s="10" t="s">
        <v>21</v>
      </c>
      <c r="S175" s="98" t="str">
        <f t="shared" si="22"/>
        <v xml:space="preserve">    cartons: String</v>
      </c>
      <c r="T175" s="72" t="str">
        <f t="shared" si="23"/>
        <v xml:space="preserve">    ""**    cartons: String</v>
      </c>
      <c r="U175" s="98" t="e">
        <f>IF(#REF!="Primary Key",D175&amp;I175&amp;" PK "&amp;L175,IF(#REF!="Foreign Key",I175&amp;" FK &gt;- "&amp;#REF!&amp;"."&amp;#REF!&amp;"_id "&amp;L175,I175&amp;" "&amp;L175))</f>
        <v>#REF!</v>
      </c>
      <c r="V175" s="12"/>
      <c r="W175" s="12"/>
      <c r="X175" s="300"/>
    </row>
    <row r="176" spans="1:24" s="33" customFormat="1" x14ac:dyDescent="0.25">
      <c r="A176" s="287">
        <v>3</v>
      </c>
      <c r="B176" s="36" t="s">
        <v>295</v>
      </c>
      <c r="C176" s="46" t="s">
        <v>17</v>
      </c>
      <c r="D176" s="64" t="s">
        <v>295</v>
      </c>
      <c r="E176" s="64" t="s">
        <v>1066</v>
      </c>
      <c r="F176" s="160" t="s">
        <v>820</v>
      </c>
      <c r="G176" s="145">
        <v>3</v>
      </c>
      <c r="H176" s="145">
        <v>174</v>
      </c>
      <c r="I176" s="25" t="s">
        <v>736</v>
      </c>
      <c r="J176" s="25" t="s">
        <v>739</v>
      </c>
      <c r="K176" s="25"/>
      <c r="L176" s="12" t="s">
        <v>22</v>
      </c>
      <c r="M176" s="215" t="str">
        <f t="shared" si="21"/>
        <v>Shipment.pallets</v>
      </c>
      <c r="N176" s="145"/>
      <c r="O176" s="248"/>
      <c r="P176" s="26"/>
      <c r="Q176" s="303"/>
      <c r="R176" s="10" t="s">
        <v>21</v>
      </c>
      <c r="S176" s="98" t="str">
        <f t="shared" si="22"/>
        <v xml:space="preserve">    pallets: String</v>
      </c>
      <c r="T176" s="72" t="str">
        <f t="shared" si="23"/>
        <v xml:space="preserve">    ""**    pallets: String</v>
      </c>
      <c r="U176" s="98" t="e">
        <f>IF(#REF!="Primary Key",D176&amp;I176&amp;" PK "&amp;L176,IF(#REF!="Foreign Key",I176&amp;" FK &gt;- "&amp;#REF!&amp;"."&amp;#REF!&amp;"_id "&amp;L176,I176&amp;" "&amp;L176))</f>
        <v>#REF!</v>
      </c>
      <c r="V176" s="12"/>
      <c r="W176" s="12"/>
      <c r="X176" s="298"/>
    </row>
    <row r="177" spans="1:24" s="33" customFormat="1" x14ac:dyDescent="0.25">
      <c r="A177" s="287">
        <v>3</v>
      </c>
      <c r="B177" s="36" t="s">
        <v>295</v>
      </c>
      <c r="C177" s="46" t="s">
        <v>17</v>
      </c>
      <c r="D177" s="64" t="s">
        <v>295</v>
      </c>
      <c r="E177" s="64" t="s">
        <v>1067</v>
      </c>
      <c r="F177" s="160" t="s">
        <v>820</v>
      </c>
      <c r="G177" s="280" t="s">
        <v>822</v>
      </c>
      <c r="H177" s="280">
        <v>175</v>
      </c>
      <c r="I177" s="25" t="s">
        <v>880</v>
      </c>
      <c r="J177" s="10" t="s">
        <v>882</v>
      </c>
      <c r="K177" s="25">
        <v>1</v>
      </c>
      <c r="L177" s="12" t="s">
        <v>22</v>
      </c>
      <c r="M177" s="215" t="str">
        <f t="shared" si="21"/>
        <v>Shipment.estimatedDeliveryDelay</v>
      </c>
      <c r="N177" s="145" t="s">
        <v>250</v>
      </c>
      <c r="O177" s="248" t="s">
        <v>890</v>
      </c>
      <c r="P177" s="62"/>
      <c r="Q177" s="304"/>
      <c r="R177" s="10" t="s">
        <v>46</v>
      </c>
      <c r="S177" s="98" t="str">
        <f t="shared" si="22"/>
        <v xml:space="preserve">    estimatedDeliveryDelay: String</v>
      </c>
      <c r="T177" s="72" t="str">
        <f t="shared" si="23"/>
        <v xml:space="preserve">    "hours"**    estimatedDeliveryDelay: String</v>
      </c>
      <c r="U177" s="98" t="e">
        <f>IF(#REF!="Primary Key",D177&amp;I177&amp;" PK "&amp;L177,IF(#REF!="Foreign Key",I177&amp;" FK &gt;- "&amp;#REF!&amp;"."&amp;#REF!&amp;"_id "&amp;L177,I177&amp;" "&amp;L177))</f>
        <v>#REF!</v>
      </c>
      <c r="V177" s="12"/>
      <c r="W177" s="12"/>
      <c r="X177" s="303"/>
    </row>
    <row r="178" spans="1:24" s="33" customFormat="1" x14ac:dyDescent="0.25">
      <c r="A178" s="287">
        <v>3</v>
      </c>
      <c r="B178" s="36" t="s">
        <v>295</v>
      </c>
      <c r="C178" s="46" t="s">
        <v>17</v>
      </c>
      <c r="D178" s="64" t="s">
        <v>295</v>
      </c>
      <c r="E178" s="64" t="s">
        <v>1068</v>
      </c>
      <c r="F178" s="160" t="s">
        <v>820</v>
      </c>
      <c r="G178" s="280" t="s">
        <v>822</v>
      </c>
      <c r="H178" s="280">
        <v>176</v>
      </c>
      <c r="I178" s="25" t="s">
        <v>888</v>
      </c>
      <c r="J178" s="10" t="s">
        <v>889</v>
      </c>
      <c r="K178" s="25">
        <v>2</v>
      </c>
      <c r="L178" s="12" t="s">
        <v>22</v>
      </c>
      <c r="M178" s="215" t="str">
        <f t="shared" si="21"/>
        <v>Shipment.predictedDeliveryDelay</v>
      </c>
      <c r="N178" s="145" t="s">
        <v>250</v>
      </c>
      <c r="O178" s="248" t="s">
        <v>890</v>
      </c>
      <c r="P178" s="62"/>
      <c r="Q178" s="304"/>
      <c r="R178" s="10" t="s">
        <v>46</v>
      </c>
      <c r="S178" s="98" t="str">
        <f t="shared" si="22"/>
        <v xml:space="preserve">    predictedDeliveryDelay: String</v>
      </c>
      <c r="T178" s="72" t="str">
        <f t="shared" si="23"/>
        <v xml:space="preserve">    "hours"**    predictedDeliveryDelay: String</v>
      </c>
      <c r="U178" s="98" t="e">
        <f>IF(#REF!="Primary Key",D178&amp;I178&amp;" PK "&amp;L178,IF(#REF!="Foreign Key",I178&amp;" FK &gt;- "&amp;#REF!&amp;"."&amp;#REF!&amp;"_id "&amp;L178,I178&amp;" "&amp;L178))</f>
        <v>#REF!</v>
      </c>
      <c r="V178" s="12"/>
      <c r="W178" s="12"/>
      <c r="X178" s="306"/>
    </row>
    <row r="179" spans="1:24" s="34" customFormat="1" x14ac:dyDescent="0.25">
      <c r="A179" s="287">
        <v>3</v>
      </c>
      <c r="B179" s="36" t="s">
        <v>295</v>
      </c>
      <c r="C179" s="46" t="s">
        <v>17</v>
      </c>
      <c r="D179" s="64" t="s">
        <v>295</v>
      </c>
      <c r="E179" s="64" t="s">
        <v>1069</v>
      </c>
      <c r="F179" s="160" t="s">
        <v>820</v>
      </c>
      <c r="G179" s="280" t="s">
        <v>822</v>
      </c>
      <c r="H179" s="280">
        <v>177</v>
      </c>
      <c r="I179" s="25" t="s">
        <v>883</v>
      </c>
      <c r="J179" s="10" t="s">
        <v>884</v>
      </c>
      <c r="K179" s="25">
        <v>3</v>
      </c>
      <c r="L179" s="12" t="s">
        <v>22</v>
      </c>
      <c r="M179" s="215" t="str">
        <f t="shared" si="21"/>
        <v>Shipment.actualDeliveryDelay</v>
      </c>
      <c r="N179" s="145" t="s">
        <v>250</v>
      </c>
      <c r="O179" s="248" t="s">
        <v>890</v>
      </c>
      <c r="P179" s="62"/>
      <c r="Q179" s="304"/>
      <c r="R179" s="10" t="s">
        <v>46</v>
      </c>
      <c r="S179" s="98" t="str">
        <f t="shared" si="22"/>
        <v xml:space="preserve">    actualDeliveryDelay: String</v>
      </c>
      <c r="T179" s="72" t="str">
        <f t="shared" si="23"/>
        <v xml:space="preserve">    "hours"**    actualDeliveryDelay: String</v>
      </c>
      <c r="U179" s="98" t="e">
        <f>IF(#REF!="Primary Key",D179&amp;I179&amp;" PK "&amp;L179,IF(#REF!="Foreign Key",I179&amp;" FK &gt;- "&amp;#REF!&amp;"."&amp;#REF!&amp;"_id "&amp;L179,I179&amp;" "&amp;L179))</f>
        <v>#REF!</v>
      </c>
      <c r="V179" s="12"/>
      <c r="W179" s="12"/>
      <c r="X179" s="306"/>
    </row>
    <row r="180" spans="1:24" s="34" customFormat="1" x14ac:dyDescent="0.25">
      <c r="A180" s="287">
        <v>3</v>
      </c>
      <c r="B180" s="36" t="s">
        <v>295</v>
      </c>
      <c r="C180" s="46" t="s">
        <v>17</v>
      </c>
      <c r="D180" s="64" t="s">
        <v>295</v>
      </c>
      <c r="E180" s="64" t="s">
        <v>1070</v>
      </c>
      <c r="F180" s="159" t="s">
        <v>818</v>
      </c>
      <c r="G180" s="145">
        <v>1</v>
      </c>
      <c r="H180" s="145">
        <v>178</v>
      </c>
      <c r="I180" s="20" t="s">
        <v>362</v>
      </c>
      <c r="J180" s="20" t="s">
        <v>363</v>
      </c>
      <c r="K180" s="16" t="s">
        <v>364</v>
      </c>
      <c r="L180" s="12" t="s">
        <v>22</v>
      </c>
      <c r="M180" s="215" t="str">
        <f t="shared" si="21"/>
        <v>Shipment.currentLocationCoordinates</v>
      </c>
      <c r="N180" s="145"/>
      <c r="O180" s="62" t="s">
        <v>365</v>
      </c>
      <c r="P180" s="62" t="s">
        <v>366</v>
      </c>
      <c r="Q180" s="298"/>
      <c r="R180" s="10" t="s">
        <v>80</v>
      </c>
      <c r="S180" s="98" t="str">
        <f t="shared" si="22"/>
        <v xml:space="preserve">    currentLocationCoordinates: String</v>
      </c>
      <c r="T180" s="72" t="str">
        <f t="shared" si="23"/>
        <v xml:space="preserve">    "Geospatial coordinates of the shipment current location"**    currentLocationCoordinates: String</v>
      </c>
      <c r="U180" s="98" t="e">
        <f>IF(#REF!="Primary Key",D180&amp;I180&amp;" PK "&amp;L180,IF(#REF!="Foreign Key",I180&amp;" FK &gt;- "&amp;#REF!&amp;"."&amp;#REF!&amp;"_id "&amp;L180,I180&amp;" "&amp;L180))</f>
        <v>#REF!</v>
      </c>
      <c r="V180" s="12"/>
      <c r="W180" s="12"/>
      <c r="X180" s="298"/>
    </row>
    <row r="181" spans="1:24" s="34" customFormat="1" x14ac:dyDescent="0.25">
      <c r="A181" s="287">
        <v>3</v>
      </c>
      <c r="B181" s="36" t="s">
        <v>295</v>
      </c>
      <c r="C181" s="46" t="s">
        <v>17</v>
      </c>
      <c r="D181" s="64" t="s">
        <v>295</v>
      </c>
      <c r="E181" s="64" t="s">
        <v>1071</v>
      </c>
      <c r="F181" s="159" t="s">
        <v>818</v>
      </c>
      <c r="G181" s="145">
        <v>2</v>
      </c>
      <c r="H181" s="145">
        <v>179</v>
      </c>
      <c r="I181" s="20" t="s">
        <v>367</v>
      </c>
      <c r="J181" s="20" t="s">
        <v>368</v>
      </c>
      <c r="K181" s="16" t="s">
        <v>369</v>
      </c>
      <c r="L181" s="12" t="s">
        <v>22</v>
      </c>
      <c r="M181" s="215" t="str">
        <f t="shared" si="21"/>
        <v>Shipment.currentRegion</v>
      </c>
      <c r="N181" s="145"/>
      <c r="O181" s="62" t="s">
        <v>370</v>
      </c>
      <c r="P181" s="62"/>
      <c r="Q181" s="298"/>
      <c r="R181" s="10" t="s">
        <v>46</v>
      </c>
      <c r="S181" s="98" t="str">
        <f t="shared" si="22"/>
        <v xml:space="preserve">    currentRegion: String</v>
      </c>
      <c r="T181" s="72" t="str">
        <f t="shared" si="23"/>
        <v xml:space="preserve">    "Description of the current geographical region of the shipment"**    currentRegion: String</v>
      </c>
      <c r="U181" s="98" t="e">
        <f>IF(#REF!="Primary Key",D181&amp;I181&amp;" PK "&amp;L181,IF(#REF!="Foreign Key",I181&amp;" FK &gt;- "&amp;#REF!&amp;"."&amp;#REF!&amp;"_id "&amp;L181,I181&amp;" "&amp;L181))</f>
        <v>#REF!</v>
      </c>
      <c r="V181" s="12"/>
      <c r="W181" s="12"/>
      <c r="X181" s="303"/>
    </row>
    <row r="182" spans="1:24" s="1" customFormat="1" x14ac:dyDescent="0.25">
      <c r="A182" s="287">
        <v>3</v>
      </c>
      <c r="B182" s="36" t="s">
        <v>295</v>
      </c>
      <c r="C182" s="46" t="s">
        <v>17</v>
      </c>
      <c r="D182" s="64" t="s">
        <v>295</v>
      </c>
      <c r="E182" s="64" t="s">
        <v>1072</v>
      </c>
      <c r="F182" s="159" t="s">
        <v>818</v>
      </c>
      <c r="G182" s="145">
        <v>3</v>
      </c>
      <c r="H182" s="145">
        <v>180</v>
      </c>
      <c r="I182" s="20" t="s">
        <v>349</v>
      </c>
      <c r="J182" s="20" t="s">
        <v>350</v>
      </c>
      <c r="K182" s="16"/>
      <c r="L182" s="12" t="s">
        <v>22</v>
      </c>
      <c r="M182" s="215" t="str">
        <f t="shared" si="21"/>
        <v>Shipment.expectedPathOfShipment</v>
      </c>
      <c r="N182" s="145"/>
      <c r="O182" s="62" t="s">
        <v>351</v>
      </c>
      <c r="P182" s="62" t="s">
        <v>352</v>
      </c>
      <c r="Q182" s="2"/>
      <c r="R182" s="10" t="s">
        <v>21</v>
      </c>
      <c r="S182" s="98" t="str">
        <f t="shared" si="22"/>
        <v xml:space="preserve">    expectedPathOfShipment: String</v>
      </c>
      <c r="T182" s="72" t="str">
        <f t="shared" si="23"/>
        <v xml:space="preserve">    "List of geospatial coordinates indicating expected locations the shipment will traverse"**    expectedPathOfShipment: String</v>
      </c>
      <c r="U182" s="98" t="e">
        <f>IF(#REF!="Primary Key",D182&amp;I182&amp;" PK "&amp;L182,IF(#REF!="Foreign Key",I182&amp;" FK &gt;- "&amp;#REF!&amp;"."&amp;#REF!&amp;"_id "&amp;L182,I182&amp;" "&amp;L182))</f>
        <v>#REF!</v>
      </c>
      <c r="V182" s="12"/>
      <c r="W182" s="12"/>
      <c r="X182" s="297"/>
    </row>
    <row r="183" spans="1:24" s="1" customFormat="1" x14ac:dyDescent="0.25">
      <c r="A183" s="287">
        <v>3</v>
      </c>
      <c r="B183" s="36" t="s">
        <v>295</v>
      </c>
      <c r="C183" s="46" t="s">
        <v>17</v>
      </c>
      <c r="D183" s="64" t="s">
        <v>295</v>
      </c>
      <c r="E183" s="64" t="s">
        <v>1073</v>
      </c>
      <c r="F183" s="159" t="s">
        <v>818</v>
      </c>
      <c r="G183" s="145">
        <v>2</v>
      </c>
      <c r="H183" s="145">
        <v>181</v>
      </c>
      <c r="I183" s="20" t="s">
        <v>386</v>
      </c>
      <c r="J183" s="20" t="s">
        <v>387</v>
      </c>
      <c r="K183" s="16" t="s">
        <v>388</v>
      </c>
      <c r="L183" s="12" t="s">
        <v>22</v>
      </c>
      <c r="M183" s="215" t="str">
        <f t="shared" si="21"/>
        <v>Shipment.transportMode</v>
      </c>
      <c r="N183" s="145"/>
      <c r="O183" s="62" t="s">
        <v>389</v>
      </c>
      <c r="P183" s="62" t="s">
        <v>390</v>
      </c>
      <c r="Q183" s="2"/>
      <c r="R183" s="10" t="s">
        <v>46</v>
      </c>
      <c r="S183" s="98" t="str">
        <f t="shared" si="22"/>
        <v xml:space="preserve">    transportMode: String</v>
      </c>
      <c r="T183" s="72" t="str">
        <f t="shared" si="23"/>
        <v xml:space="preserve">    "Method of transportation"**    transportMode: String</v>
      </c>
      <c r="U183" s="98" t="e">
        <f>IF(#REF!="Primary Key",D183&amp;I183&amp;" PK "&amp;L183,IF(#REF!="Foreign Key",I183&amp;" FK &gt;- "&amp;#REF!&amp;"."&amp;#REF!&amp;"_id "&amp;L183,I183&amp;" "&amp;L183))</f>
        <v>#REF!</v>
      </c>
      <c r="V183" s="12"/>
      <c r="W183" s="12"/>
      <c r="X183" s="297"/>
    </row>
    <row r="184" spans="1:24" s="2" customFormat="1" x14ac:dyDescent="0.25">
      <c r="A184" s="287">
        <v>3</v>
      </c>
      <c r="B184" s="36" t="s">
        <v>295</v>
      </c>
      <c r="C184" s="46" t="s">
        <v>17</v>
      </c>
      <c r="D184" s="64" t="s">
        <v>295</v>
      </c>
      <c r="E184" s="64" t="s">
        <v>1074</v>
      </c>
      <c r="F184" s="159" t="s">
        <v>818</v>
      </c>
      <c r="G184" s="145">
        <v>3</v>
      </c>
      <c r="H184" s="145">
        <v>182</v>
      </c>
      <c r="I184" s="8" t="s">
        <v>403</v>
      </c>
      <c r="J184" s="8" t="s">
        <v>404</v>
      </c>
      <c r="K184" s="3" t="s">
        <v>405</v>
      </c>
      <c r="L184" s="12" t="s">
        <v>22</v>
      </c>
      <c r="M184" s="215" t="str">
        <f t="shared" si="21"/>
        <v>Shipment.transportDescription</v>
      </c>
      <c r="N184" s="145"/>
      <c r="O184" s="62" t="s">
        <v>406</v>
      </c>
      <c r="P184" s="111"/>
      <c r="Q184" s="1"/>
      <c r="R184" s="10" t="s">
        <v>21</v>
      </c>
      <c r="S184" s="98" t="str">
        <f t="shared" si="22"/>
        <v xml:space="preserve">    transportDescription: String</v>
      </c>
      <c r="T184" s="72" t="str">
        <f t="shared" si="23"/>
        <v xml:space="preserve">    "Description or name of the transportation service being used"**    transportDescription: String</v>
      </c>
      <c r="U184" s="98" t="e">
        <f>IF(#REF!="Primary Key",D184&amp;I184&amp;" PK "&amp;L184,IF(#REF!="Foreign Key",I184&amp;" FK &gt;- "&amp;#REF!&amp;"."&amp;#REF!&amp;"_id "&amp;L184,I184&amp;" "&amp;L184))</f>
        <v>#REF!</v>
      </c>
      <c r="V184" s="12"/>
      <c r="W184" s="12"/>
      <c r="X184" s="1"/>
    </row>
    <row r="185" spans="1:24" s="2" customFormat="1" x14ac:dyDescent="0.25">
      <c r="A185" s="287">
        <v>3</v>
      </c>
      <c r="B185" s="36" t="s">
        <v>295</v>
      </c>
      <c r="C185" s="46" t="s">
        <v>17</v>
      </c>
      <c r="D185" s="64" t="s">
        <v>295</v>
      </c>
      <c r="E185" s="64" t="s">
        <v>1075</v>
      </c>
      <c r="F185" s="159" t="s">
        <v>818</v>
      </c>
      <c r="G185" s="145">
        <v>3</v>
      </c>
      <c r="H185" s="145">
        <v>183</v>
      </c>
      <c r="I185" s="11" t="s">
        <v>393</v>
      </c>
      <c r="J185" s="11" t="s">
        <v>394</v>
      </c>
      <c r="K185" s="3"/>
      <c r="L185" s="12" t="s">
        <v>22</v>
      </c>
      <c r="M185" s="215" t="str">
        <f t="shared" si="21"/>
        <v>Shipment.carrierContainer</v>
      </c>
      <c r="N185" s="145"/>
      <c r="O185" s="62" t="s">
        <v>395</v>
      </c>
      <c r="P185" s="111"/>
      <c r="Q185" s="1"/>
      <c r="R185" s="10" t="s">
        <v>21</v>
      </c>
      <c r="S185" s="98" t="str">
        <f t="shared" si="22"/>
        <v xml:space="preserve">    carrierContainer: String</v>
      </c>
      <c r="T185" s="72" t="str">
        <f t="shared" si="23"/>
        <v xml:space="preserve">    "Container number assigned when applicable delivery method used"**    carrierContainer: String</v>
      </c>
      <c r="U185" s="98" t="e">
        <f>IF(#REF!="Primary Key",D185&amp;I185&amp;" PK "&amp;L185,IF(#REF!="Foreign Key",I185&amp;" FK &gt;- "&amp;#REF!&amp;"."&amp;#REF!&amp;"_id "&amp;L185,I185&amp;" "&amp;L185))</f>
        <v>#REF!</v>
      </c>
      <c r="V185" s="12"/>
      <c r="W185" s="12"/>
      <c r="X185" s="1"/>
    </row>
    <row r="186" spans="1:24" s="1" customFormat="1" x14ac:dyDescent="0.25">
      <c r="A186" s="287">
        <v>3</v>
      </c>
      <c r="B186" s="36" t="s">
        <v>295</v>
      </c>
      <c r="C186" s="46" t="s">
        <v>17</v>
      </c>
      <c r="D186" s="64" t="s">
        <v>295</v>
      </c>
      <c r="E186" s="64" t="s">
        <v>1076</v>
      </c>
      <c r="F186" s="159" t="s">
        <v>818</v>
      </c>
      <c r="G186" s="145">
        <v>3</v>
      </c>
      <c r="H186" s="145">
        <v>184</v>
      </c>
      <c r="I186" s="11" t="s">
        <v>396</v>
      </c>
      <c r="J186" s="11" t="s">
        <v>397</v>
      </c>
      <c r="K186" s="3"/>
      <c r="L186" s="12" t="s">
        <v>22</v>
      </c>
      <c r="M186" s="215" t="str">
        <f t="shared" si="21"/>
        <v>Shipment.freightForwarder</v>
      </c>
      <c r="N186" s="145"/>
      <c r="O186" s="62" t="s">
        <v>398</v>
      </c>
      <c r="P186" s="111" t="s">
        <v>399</v>
      </c>
      <c r="R186" s="10" t="s">
        <v>21</v>
      </c>
      <c r="S186" s="98" t="str">
        <f t="shared" si="22"/>
        <v xml:space="preserve">    freightForwarder: String</v>
      </c>
      <c r="T186" s="72" t="str">
        <f t="shared" si="23"/>
        <v xml:space="preserve">    "Non-asset-based logistics services company"**    freightForwarder: String</v>
      </c>
      <c r="U186" s="98" t="e">
        <f>IF(#REF!="Primary Key",D186&amp;I186&amp;" PK "&amp;L186,IF(#REF!="Foreign Key",I186&amp;" FK &gt;- "&amp;#REF!&amp;"."&amp;#REF!&amp;"_id "&amp;L186,I186&amp;" "&amp;L186))</f>
        <v>#REF!</v>
      </c>
      <c r="V186" s="12"/>
      <c r="W186" s="12"/>
    </row>
    <row r="187" spans="1:24" s="1" customFormat="1" x14ac:dyDescent="0.25">
      <c r="A187" s="287">
        <v>3</v>
      </c>
      <c r="B187" s="36" t="s">
        <v>295</v>
      </c>
      <c r="C187" s="46" t="s">
        <v>17</v>
      </c>
      <c r="D187" s="64" t="s">
        <v>295</v>
      </c>
      <c r="E187" s="64" t="s">
        <v>1077</v>
      </c>
      <c r="F187" s="159" t="s">
        <v>818</v>
      </c>
      <c r="G187" s="145">
        <v>2</v>
      </c>
      <c r="H187" s="145">
        <v>185</v>
      </c>
      <c r="I187" s="11" t="s">
        <v>400</v>
      </c>
      <c r="J187" s="11" t="s">
        <v>401</v>
      </c>
      <c r="K187" s="3" t="s">
        <v>894</v>
      </c>
      <c r="L187" s="12" t="s">
        <v>22</v>
      </c>
      <c r="M187" s="215" t="str">
        <f t="shared" si="21"/>
        <v>Shipment.houseAirwayBill</v>
      </c>
      <c r="N187" s="145"/>
      <c r="O187" s="62" t="s">
        <v>402</v>
      </c>
      <c r="P187" s="111"/>
      <c r="R187" s="10" t="s">
        <v>21</v>
      </c>
      <c r="S187" s="98" t="str">
        <f t="shared" si="22"/>
        <v xml:space="preserve">    houseAirwayBill: String</v>
      </c>
      <c r="T187" s="72" t="str">
        <f t="shared" si="23"/>
        <v xml:space="preserve">    "A bill of lading for air transport or a contract of carriage between a shipper (or Beneficial Cargo Owner) and the freight forwarder"**    houseAirwayBill: String</v>
      </c>
      <c r="U187" s="98" t="e">
        <f>IF(#REF!="Primary Key",D187&amp;I187&amp;" PK "&amp;L187,IF(#REF!="Foreign Key",I187&amp;" FK &gt;- "&amp;#REF!&amp;"."&amp;#REF!&amp;"_id "&amp;L187,I187&amp;" "&amp;L187))</f>
        <v>#REF!</v>
      </c>
      <c r="V187" s="12"/>
      <c r="W187" s="12"/>
    </row>
    <row r="188" spans="1:24" s="1" customFormat="1" x14ac:dyDescent="0.25">
      <c r="A188" s="287">
        <v>3</v>
      </c>
      <c r="B188" s="36" t="s">
        <v>295</v>
      </c>
      <c r="C188" s="46" t="s">
        <v>17</v>
      </c>
      <c r="D188" s="64" t="s">
        <v>295</v>
      </c>
      <c r="E188" s="64" t="s">
        <v>1078</v>
      </c>
      <c r="F188" s="159" t="s">
        <v>818</v>
      </c>
      <c r="G188" s="145">
        <v>2</v>
      </c>
      <c r="H188" s="145">
        <v>186</v>
      </c>
      <c r="I188" s="8" t="s">
        <v>407</v>
      </c>
      <c r="J188" s="8" t="s">
        <v>408</v>
      </c>
      <c r="K188" s="3" t="s">
        <v>409</v>
      </c>
      <c r="L188" s="12" t="s">
        <v>22</v>
      </c>
      <c r="M188" s="215" t="str">
        <f t="shared" si="21"/>
        <v>Shipment.parcelTrackingNumber</v>
      </c>
      <c r="N188" s="145"/>
      <c r="O188" s="62" t="s">
        <v>410</v>
      </c>
      <c r="P188" s="111"/>
      <c r="R188" s="10" t="s">
        <v>21</v>
      </c>
      <c r="S188" s="98" t="str">
        <f t="shared" si="22"/>
        <v xml:space="preserve">    parcelTrackingNumber: String</v>
      </c>
      <c r="T188" s="72" t="str">
        <f t="shared" si="23"/>
        <v xml:space="preserve">    "Assigned to an individual package delivered using a courier service"**    parcelTrackingNumber: String</v>
      </c>
      <c r="U188" s="98" t="e">
        <f>IF(#REF!="Primary Key",D188&amp;I188&amp;" PK "&amp;L188,IF(#REF!="Foreign Key",I188&amp;" FK &gt;- "&amp;#REF!&amp;"."&amp;#REF!&amp;"_id "&amp;L188,I188&amp;" "&amp;L188))</f>
        <v>#REF!</v>
      </c>
      <c r="V188" s="12"/>
      <c r="W188" s="12"/>
    </row>
    <row r="189" spans="1:24" s="1" customFormat="1" x14ac:dyDescent="0.25">
      <c r="A189" s="287">
        <v>3</v>
      </c>
      <c r="B189" s="36" t="s">
        <v>295</v>
      </c>
      <c r="C189" s="46" t="s">
        <v>17</v>
      </c>
      <c r="D189" s="64" t="s">
        <v>295</v>
      </c>
      <c r="E189" s="64" t="s">
        <v>1079</v>
      </c>
      <c r="F189" s="159" t="s">
        <v>818</v>
      </c>
      <c r="G189" s="145">
        <v>2</v>
      </c>
      <c r="H189" s="145">
        <v>187</v>
      </c>
      <c r="I189" s="8" t="s">
        <v>411</v>
      </c>
      <c r="J189" s="8" t="s">
        <v>412</v>
      </c>
      <c r="K189" s="3" t="s">
        <v>895</v>
      </c>
      <c r="L189" s="12" t="s">
        <v>22</v>
      </c>
      <c r="M189" s="215" t="str">
        <f t="shared" si="21"/>
        <v>Shipment.airwayMasterNumber</v>
      </c>
      <c r="N189" s="145"/>
      <c r="O189" s="62" t="s">
        <v>413</v>
      </c>
      <c r="P189" s="111"/>
      <c r="R189" s="10" t="s">
        <v>21</v>
      </c>
      <c r="S189" s="98" t="str">
        <f t="shared" si="22"/>
        <v xml:space="preserve">    airwayMasterNumber: String</v>
      </c>
      <c r="T189" s="72" t="str">
        <f t="shared" si="23"/>
        <v xml:space="preserve">    "Used in Air Freight transport method, a contract of carriage between a forwarder and a carrier"**    airwayMasterNumber: String</v>
      </c>
      <c r="U189" s="98" t="e">
        <f>IF(#REF!="Primary Key",D189&amp;I189&amp;" PK "&amp;L189,IF(#REF!="Foreign Key",I189&amp;" FK &gt;- "&amp;#REF!&amp;"."&amp;#REF!&amp;"_id "&amp;L189,I189&amp;" "&amp;L189))</f>
        <v>#REF!</v>
      </c>
      <c r="V189" s="12"/>
      <c r="W189" s="12"/>
      <c r="X189" s="23"/>
    </row>
    <row r="190" spans="1:24" s="1" customFormat="1" x14ac:dyDescent="0.25">
      <c r="A190" s="287">
        <v>3</v>
      </c>
      <c r="B190" s="36" t="s">
        <v>295</v>
      </c>
      <c r="C190" s="46" t="s">
        <v>17</v>
      </c>
      <c r="D190" s="64" t="s">
        <v>295</v>
      </c>
      <c r="E190" s="64" t="s">
        <v>1080</v>
      </c>
      <c r="F190" s="159" t="s">
        <v>818</v>
      </c>
      <c r="G190" s="145">
        <v>2</v>
      </c>
      <c r="H190" s="145">
        <v>188</v>
      </c>
      <c r="I190" s="8" t="s">
        <v>414</v>
      </c>
      <c r="J190" s="8" t="s">
        <v>415</v>
      </c>
      <c r="K190" s="3" t="s">
        <v>896</v>
      </c>
      <c r="L190" s="12" t="s">
        <v>22</v>
      </c>
      <c r="M190" s="215" t="str">
        <f t="shared" si="21"/>
        <v>Shipment.billOfLadingNumber</v>
      </c>
      <c r="N190" s="145"/>
      <c r="O190" s="62" t="s">
        <v>416</v>
      </c>
      <c r="P190" s="111"/>
      <c r="R190" s="10" t="s">
        <v>21</v>
      </c>
      <c r="S190" s="98" t="str">
        <f t="shared" si="22"/>
        <v xml:space="preserve">    billOfLadingNumber: String</v>
      </c>
      <c r="T190" s="72" t="str">
        <f t="shared" si="23"/>
        <v xml:space="preserve">    "Detailed list of a shipment of goods in the form of a receipt given by the carrier to the person consigning the goods"**    billOfLadingNumber: String</v>
      </c>
      <c r="U190" s="98" t="e">
        <f>IF(#REF!="Primary Key",D190&amp;I190&amp;" PK "&amp;L190,IF(#REF!="Foreign Key",I190&amp;" FK &gt;- "&amp;#REF!&amp;"."&amp;#REF!&amp;"_id "&amp;L190,I190&amp;" "&amp;L190))</f>
        <v>#REF!</v>
      </c>
      <c r="V190" s="12"/>
      <c r="W190" s="12"/>
    </row>
    <row r="191" spans="1:24" s="1" customFormat="1" x14ac:dyDescent="0.25">
      <c r="A191" s="287">
        <v>3</v>
      </c>
      <c r="B191" s="36" t="s">
        <v>295</v>
      </c>
      <c r="C191" s="46" t="s">
        <v>17</v>
      </c>
      <c r="D191" s="64" t="s">
        <v>295</v>
      </c>
      <c r="E191" s="64" t="s">
        <v>1081</v>
      </c>
      <c r="F191" s="159" t="s">
        <v>818</v>
      </c>
      <c r="G191" s="145">
        <v>2</v>
      </c>
      <c r="H191" s="145">
        <v>189</v>
      </c>
      <c r="I191" s="25" t="s">
        <v>417</v>
      </c>
      <c r="J191" s="25" t="s">
        <v>418</v>
      </c>
      <c r="K191" s="25">
        <v>8422554111</v>
      </c>
      <c r="L191" s="12" t="s">
        <v>22</v>
      </c>
      <c r="M191" s="215" t="str">
        <f t="shared" si="21"/>
        <v>Shipment.proNumber</v>
      </c>
      <c r="N191" s="145"/>
      <c r="O191" s="62" t="s">
        <v>419</v>
      </c>
      <c r="P191" s="26"/>
      <c r="Q191" s="301"/>
      <c r="R191" s="10" t="s">
        <v>21</v>
      </c>
      <c r="S191" s="98" t="str">
        <f t="shared" si="22"/>
        <v xml:space="preserve">    proNumber: String</v>
      </c>
      <c r="T191" s="72" t="str">
        <f t="shared" si="23"/>
        <v xml:space="preserve">    "Any progressive or serialized number applied for identification of freight bills, bills of lading, etc."**    proNumber: String</v>
      </c>
      <c r="U191" s="98" t="e">
        <f>IF(#REF!="Primary Key",D191&amp;I191&amp;" PK "&amp;L191,IF(#REF!="Foreign Key",I191&amp;" FK &gt;- "&amp;#REF!&amp;"."&amp;#REF!&amp;"_id "&amp;L191,I191&amp;" "&amp;L191))</f>
        <v>#REF!</v>
      </c>
      <c r="V191" s="12"/>
      <c r="W191" s="12"/>
    </row>
    <row r="192" spans="1:24" s="1" customFormat="1" x14ac:dyDescent="0.25">
      <c r="A192" s="287">
        <v>3</v>
      </c>
      <c r="B192" s="36" t="s">
        <v>295</v>
      </c>
      <c r="C192" s="46" t="s">
        <v>17</v>
      </c>
      <c r="D192" s="64" t="s">
        <v>295</v>
      </c>
      <c r="E192" s="64" t="s">
        <v>1082</v>
      </c>
      <c r="F192" s="159" t="s">
        <v>818</v>
      </c>
      <c r="G192" s="145">
        <v>2</v>
      </c>
      <c r="H192" s="145">
        <v>190</v>
      </c>
      <c r="I192" s="25" t="s">
        <v>420</v>
      </c>
      <c r="J192" s="25" t="s">
        <v>421</v>
      </c>
      <c r="K192" s="25">
        <v>44485777</v>
      </c>
      <c r="L192" s="12" t="s">
        <v>22</v>
      </c>
      <c r="M192" s="215" t="str">
        <f t="shared" si="21"/>
        <v>Shipment.manifest</v>
      </c>
      <c r="N192" s="145"/>
      <c r="O192" s="62" t="s">
        <v>422</v>
      </c>
      <c r="P192" s="26"/>
      <c r="Q192" s="301"/>
      <c r="R192" s="10" t="s">
        <v>21</v>
      </c>
      <c r="S192" s="98" t="str">
        <f t="shared" si="22"/>
        <v xml:space="preserve">    manifest: String</v>
      </c>
      <c r="T192" s="72" t="str">
        <f t="shared" si="23"/>
        <v xml:space="preserve">    "A document that is typically presented to the carrier outlining the individual shipping orders included in a shipment"**    manifest: String</v>
      </c>
      <c r="U192" s="98" t="e">
        <f>IF(#REF!="Primary Key",D192&amp;I192&amp;" PK "&amp;L192,IF(#REF!="Foreign Key",I192&amp;" FK &gt;- "&amp;#REF!&amp;"."&amp;#REF!&amp;"_id "&amp;L192,I192&amp;" "&amp;L192))</f>
        <v>#REF!</v>
      </c>
      <c r="V192" s="12"/>
      <c r="W192" s="12"/>
      <c r="X192" s="23"/>
    </row>
    <row r="193" spans="1:24" s="34" customFormat="1" x14ac:dyDescent="0.25">
      <c r="A193" s="287">
        <v>3</v>
      </c>
      <c r="B193" s="36" t="s">
        <v>295</v>
      </c>
      <c r="C193" s="46" t="s">
        <v>17</v>
      </c>
      <c r="D193" s="64" t="s">
        <v>295</v>
      </c>
      <c r="E193" s="64" t="s">
        <v>1083</v>
      </c>
      <c r="F193" s="159" t="s">
        <v>818</v>
      </c>
      <c r="G193" s="145">
        <v>3</v>
      </c>
      <c r="H193" s="145">
        <v>191</v>
      </c>
      <c r="I193" s="25" t="s">
        <v>737</v>
      </c>
      <c r="J193" s="25" t="s">
        <v>738</v>
      </c>
      <c r="K193" s="25"/>
      <c r="L193" s="12" t="s">
        <v>22</v>
      </c>
      <c r="M193" s="215" t="str">
        <f t="shared" si="21"/>
        <v>Shipment.trailerNumber</v>
      </c>
      <c r="N193" s="145"/>
      <c r="O193" s="248"/>
      <c r="P193" s="26"/>
      <c r="Q193" s="303"/>
      <c r="R193" s="10" t="s">
        <v>21</v>
      </c>
      <c r="S193" s="98" t="str">
        <f t="shared" si="22"/>
        <v xml:space="preserve">    trailerNumber: String</v>
      </c>
      <c r="T193" s="72" t="str">
        <f t="shared" si="23"/>
        <v xml:space="preserve">    ""**    trailerNumber: String</v>
      </c>
      <c r="U193" s="98" t="e">
        <f>IF(#REF!="Primary Key",D193&amp;I193&amp;" PK "&amp;L193,IF(#REF!="Foreign Key",I193&amp;" FK &gt;- "&amp;#REF!&amp;"."&amp;#REF!&amp;"_id "&amp;L193,I193&amp;" "&amp;L193))</f>
        <v>#REF!</v>
      </c>
      <c r="V193" s="12"/>
      <c r="W193" s="12"/>
      <c r="X193" s="298"/>
    </row>
    <row r="194" spans="1:24" s="34" customFormat="1" x14ac:dyDescent="0.25">
      <c r="A194" s="287">
        <v>3</v>
      </c>
      <c r="B194" s="36" t="s">
        <v>295</v>
      </c>
      <c r="C194" s="46" t="s">
        <v>17</v>
      </c>
      <c r="D194" s="64" t="s">
        <v>295</v>
      </c>
      <c r="E194" s="64" t="s">
        <v>1084</v>
      </c>
      <c r="F194" s="159" t="s">
        <v>818</v>
      </c>
      <c r="G194" s="145">
        <v>3</v>
      </c>
      <c r="H194" s="145">
        <v>192</v>
      </c>
      <c r="I194" s="25" t="s">
        <v>271</v>
      </c>
      <c r="J194" s="25" t="s">
        <v>272</v>
      </c>
      <c r="K194" s="25"/>
      <c r="L194" s="12" t="s">
        <v>22</v>
      </c>
      <c r="M194" s="215" t="str">
        <f t="shared" si="21"/>
        <v>Shipment.department</v>
      </c>
      <c r="N194" s="145"/>
      <c r="O194" s="248"/>
      <c r="P194" s="26"/>
      <c r="Q194" s="303"/>
      <c r="R194" s="10" t="s">
        <v>21</v>
      </c>
      <c r="S194" s="98" t="str">
        <f t="shared" si="22"/>
        <v xml:space="preserve">    department: String</v>
      </c>
      <c r="T194" s="72" t="str">
        <f t="shared" si="23"/>
        <v xml:space="preserve">    ""**    department: String</v>
      </c>
      <c r="U194" s="98" t="e">
        <f>IF(#REF!="Primary Key",D194&amp;I194&amp;" PK "&amp;L194,IF(#REF!="Foreign Key",I194&amp;" FK &gt;- "&amp;#REF!&amp;"."&amp;#REF!&amp;"_id "&amp;L194,I194&amp;" "&amp;L194))</f>
        <v>#REF!</v>
      </c>
      <c r="V194" s="12"/>
      <c r="W194" s="12"/>
      <c r="X194" s="303"/>
    </row>
    <row r="195" spans="1:24" s="33" customFormat="1" x14ac:dyDescent="0.25">
      <c r="A195" s="287">
        <v>3</v>
      </c>
      <c r="B195" s="36" t="s">
        <v>295</v>
      </c>
      <c r="C195" s="46" t="s">
        <v>17</v>
      </c>
      <c r="D195" s="64" t="s">
        <v>295</v>
      </c>
      <c r="E195" s="64" t="s">
        <v>1085</v>
      </c>
      <c r="F195" s="159" t="s">
        <v>818</v>
      </c>
      <c r="G195" s="145">
        <v>2</v>
      </c>
      <c r="H195" s="145">
        <v>193</v>
      </c>
      <c r="I195" s="10" t="s">
        <v>165</v>
      </c>
      <c r="J195" s="10" t="s">
        <v>166</v>
      </c>
      <c r="K195" s="16" t="s">
        <v>167</v>
      </c>
      <c r="L195" s="12" t="s">
        <v>22</v>
      </c>
      <c r="M195" s="215" t="str">
        <f t="shared" si="21"/>
        <v>Shipment.exclude</v>
      </c>
      <c r="N195" s="145"/>
      <c r="O195" s="62" t="s">
        <v>168</v>
      </c>
      <c r="P195" s="62" t="s">
        <v>169</v>
      </c>
      <c r="Q195" s="298"/>
      <c r="R195" s="10" t="s">
        <v>46</v>
      </c>
      <c r="S195" s="98" t="str">
        <f t="shared" si="22"/>
        <v xml:space="preserve">    exclude: String</v>
      </c>
      <c r="T195" s="72" t="str">
        <f t="shared" si="23"/>
        <v xml:space="preserve">    "Free-form label which identifies shipments that are not to be included in kpi calculations"**    exclude: String</v>
      </c>
      <c r="U195" s="98" t="e">
        <f>IF(#REF!="Primary Key",D195&amp;I195&amp;" PK "&amp;L195,IF(#REF!="Foreign Key",I195&amp;" FK &gt;- "&amp;#REF!&amp;"."&amp;#REF!&amp;"_id "&amp;L195,I195&amp;" "&amp;L195))</f>
        <v>#REF!</v>
      </c>
      <c r="V195" s="12"/>
      <c r="W195" s="12"/>
    </row>
    <row r="196" spans="1:24" s="33" customFormat="1" ht="15.75" x14ac:dyDescent="0.25">
      <c r="A196" s="287">
        <v>3</v>
      </c>
      <c r="B196" s="36" t="s">
        <v>295</v>
      </c>
      <c r="C196" s="46" t="s">
        <v>17</v>
      </c>
      <c r="D196" s="64" t="s">
        <v>295</v>
      </c>
      <c r="E196" s="64" t="s">
        <v>1086</v>
      </c>
      <c r="F196" s="159" t="s">
        <v>818</v>
      </c>
      <c r="G196" s="145">
        <v>2</v>
      </c>
      <c r="H196" s="145">
        <v>194</v>
      </c>
      <c r="I196" s="8" t="s">
        <v>170</v>
      </c>
      <c r="J196" s="8" t="s">
        <v>171</v>
      </c>
      <c r="K196" s="96" t="s">
        <v>172</v>
      </c>
      <c r="L196" s="60" t="s">
        <v>22</v>
      </c>
      <c r="M196" s="215" t="str">
        <f t="shared" si="21"/>
        <v>Shipment.sourceLink</v>
      </c>
      <c r="N196" s="145"/>
      <c r="O196" s="62" t="s">
        <v>173</v>
      </c>
      <c r="P196" s="111"/>
      <c r="Q196" s="298"/>
      <c r="R196" s="8" t="s">
        <v>21</v>
      </c>
      <c r="S196" s="98" t="str">
        <f t="shared" si="22"/>
        <v xml:space="preserve">    sourceLink: String</v>
      </c>
      <c r="T196" s="72" t="str">
        <f t="shared" si="23"/>
        <v xml:space="preserve">    "Direct link to source of data if available"**    sourceLink: String</v>
      </c>
      <c r="U196" s="98" t="e">
        <f>IF(#REF!="Primary Key",D196&amp;I196&amp;" PK "&amp;L196,IF(#REF!="Foreign Key",I196&amp;" FK &gt;- "&amp;#REF!&amp;"."&amp;#REF!&amp;"_id "&amp;L196,I196&amp;" "&amp;L196))</f>
        <v>#REF!</v>
      </c>
      <c r="V196" s="60"/>
      <c r="W196" s="60"/>
      <c r="X196" s="298"/>
    </row>
    <row r="197" spans="1:24" s="1" customFormat="1" x14ac:dyDescent="0.25">
      <c r="A197" s="287">
        <v>3</v>
      </c>
      <c r="B197" s="36" t="s">
        <v>295</v>
      </c>
      <c r="C197" s="46" t="s">
        <v>17</v>
      </c>
      <c r="D197" s="64" t="s">
        <v>295</v>
      </c>
      <c r="E197" s="64" t="s">
        <v>1087</v>
      </c>
      <c r="F197" s="159" t="s">
        <v>818</v>
      </c>
      <c r="G197" s="145" t="s">
        <v>824</v>
      </c>
      <c r="H197" s="145">
        <v>195</v>
      </c>
      <c r="I197" s="10" t="s">
        <v>185</v>
      </c>
      <c r="J197" s="10" t="s">
        <v>186</v>
      </c>
      <c r="K197" s="24"/>
      <c r="L197" s="12" t="str">
        <f>D197&amp;"CustomAttributes"</f>
        <v>ShipmentCustomAttributes</v>
      </c>
      <c r="M197" s="215" t="str">
        <f t="shared" si="21"/>
        <v>Shipment.customAttributes</v>
      </c>
      <c r="N197" s="145"/>
      <c r="O197" s="72" t="str">
        <f>"Custom attributes for "&amp;LOWER(B197)</f>
        <v>Custom attributes for shipment</v>
      </c>
      <c r="P197" s="62"/>
      <c r="Q197" s="2"/>
      <c r="R197" s="10"/>
      <c r="S197" s="98" t="str">
        <f t="shared" si="22"/>
        <v xml:space="preserve">    customAttributes: ShipmentCustomAttributes</v>
      </c>
      <c r="T197" s="72" t="str">
        <f t="shared" si="23"/>
        <v xml:space="preserve">    "Custom attributes for shipment"**    customAttributes: ShipmentCustomAttributes</v>
      </c>
      <c r="U197" s="98" t="e">
        <f>IF(#REF!="Primary Key",D197&amp;I197&amp;" PK "&amp;L197,IF(#REF!="Foreign Key",I197&amp;" FK &gt;- "&amp;#REF!&amp;"."&amp;#REF!&amp;"_id "&amp;L197,I197&amp;" "&amp;L197))</f>
        <v>#REF!</v>
      </c>
      <c r="V197" s="12"/>
      <c r="W197" s="12"/>
    </row>
    <row r="198" spans="1:24" s="1" customFormat="1" x14ac:dyDescent="0.25">
      <c r="A198" s="287">
        <v>3</v>
      </c>
      <c r="B198" s="36" t="s">
        <v>295</v>
      </c>
      <c r="C198" s="46" t="s">
        <v>17</v>
      </c>
      <c r="D198" s="64" t="s">
        <v>295</v>
      </c>
      <c r="E198" s="64" t="s">
        <v>1088</v>
      </c>
      <c r="F198" s="158" t="s">
        <v>815</v>
      </c>
      <c r="G198" s="281" t="s">
        <v>893</v>
      </c>
      <c r="H198" s="281">
        <v>196</v>
      </c>
      <c r="I198" s="179" t="s">
        <v>710</v>
      </c>
      <c r="J198" s="179" t="s">
        <v>296</v>
      </c>
      <c r="K198" s="180" t="s">
        <v>297</v>
      </c>
      <c r="L198" s="182" t="s">
        <v>22</v>
      </c>
      <c r="M198" s="217" t="str">
        <f t="shared" si="21"/>
        <v>Shipment.id</v>
      </c>
      <c r="N198" s="149"/>
      <c r="O198" s="172" t="s">
        <v>298</v>
      </c>
      <c r="P198" s="170"/>
      <c r="R198" s="181" t="s">
        <v>21</v>
      </c>
      <c r="S198" s="98" t="str">
        <f t="shared" si="22"/>
        <v xml:space="preserve">    id: String</v>
      </c>
      <c r="T198" s="72" t="str">
        <f t="shared" si="23"/>
        <v xml:space="preserve">    "Generated unique identifier for a shipment"**    id: String</v>
      </c>
      <c r="U198" s="98" t="e">
        <f>IF(#REF!="Primary Key",D198&amp;I198&amp;" PK "&amp;L198,IF(#REF!="Foreign Key",I198&amp;" FK &gt;- "&amp;#REF!&amp;"."&amp;#REF!&amp;"_id "&amp;L198,I198&amp;" "&amp;L198))</f>
        <v>#REF!</v>
      </c>
      <c r="V198" s="59"/>
      <c r="W198" s="59"/>
    </row>
    <row r="199" spans="1:24" s="2" customFormat="1" x14ac:dyDescent="0.25">
      <c r="A199" s="287">
        <v>3</v>
      </c>
      <c r="B199" s="36" t="s">
        <v>295</v>
      </c>
      <c r="C199" s="30" t="s">
        <v>17</v>
      </c>
      <c r="D199" s="64" t="s">
        <v>295</v>
      </c>
      <c r="E199" s="64" t="s">
        <v>1089</v>
      </c>
      <c r="F199" s="158" t="s">
        <v>815</v>
      </c>
      <c r="G199" s="281" t="s">
        <v>893</v>
      </c>
      <c r="H199" s="281">
        <v>197</v>
      </c>
      <c r="I199" s="183" t="s">
        <v>24</v>
      </c>
      <c r="J199" s="183" t="s">
        <v>25</v>
      </c>
      <c r="K199" s="184" t="s">
        <v>26</v>
      </c>
      <c r="L199" s="185" t="s">
        <v>28</v>
      </c>
      <c r="M199" s="217" t="str">
        <f t="shared" si="21"/>
        <v>Shipment.globalIdentifiers</v>
      </c>
      <c r="N199" s="149"/>
      <c r="O199" s="172" t="s">
        <v>25</v>
      </c>
      <c r="P199" s="170"/>
      <c r="R199" s="183" t="s">
        <v>21</v>
      </c>
      <c r="S199" s="98" t="str">
        <f t="shared" si="22"/>
        <v xml:space="preserve">    globalIdentifiers: NameValuePair</v>
      </c>
      <c r="T199" s="72" t="str">
        <f t="shared" si="23"/>
        <v xml:space="preserve">    "Global identifiers"**    globalIdentifiers: NameValuePair</v>
      </c>
      <c r="U199" s="98" t="e">
        <f>IF(#REF!="Primary Key",D199&amp;I199&amp;" PK "&amp;L199,IF(#REF!="Foreign Key",I199&amp;" FK &gt;- "&amp;#REF!&amp;"."&amp;#REF!&amp;"_id "&amp;L199,I199&amp;" "&amp;L199))</f>
        <v>#REF!</v>
      </c>
      <c r="V199" s="120"/>
      <c r="W199" s="120"/>
      <c r="X199" s="301"/>
    </row>
    <row r="200" spans="1:24" s="1" customFormat="1" x14ac:dyDescent="0.25">
      <c r="A200" s="287">
        <v>3</v>
      </c>
      <c r="B200" s="36" t="s">
        <v>295</v>
      </c>
      <c r="C200" s="30" t="s">
        <v>17</v>
      </c>
      <c r="D200" s="64" t="s">
        <v>295</v>
      </c>
      <c r="E200" s="64" t="s">
        <v>1090</v>
      </c>
      <c r="F200" s="158" t="s">
        <v>815</v>
      </c>
      <c r="G200" s="281" t="s">
        <v>893</v>
      </c>
      <c r="H200" s="281">
        <v>198</v>
      </c>
      <c r="I200" s="183" t="s">
        <v>29</v>
      </c>
      <c r="J200" s="183" t="s">
        <v>30</v>
      </c>
      <c r="K200" s="184" t="s">
        <v>26</v>
      </c>
      <c r="L200" s="185" t="s">
        <v>31</v>
      </c>
      <c r="M200" s="217" t="str">
        <f t="shared" si="21"/>
        <v>Shipment.localIdentifiers</v>
      </c>
      <c r="N200" s="149"/>
      <c r="O200" s="172" t="s">
        <v>30</v>
      </c>
      <c r="P200" s="170"/>
      <c r="Q200" s="2"/>
      <c r="R200" s="183" t="s">
        <v>21</v>
      </c>
      <c r="S200" s="98" t="str">
        <f t="shared" si="22"/>
        <v xml:space="preserve">    localIdentifiers: OrderedNameValuePair</v>
      </c>
      <c r="T200" s="72" t="str">
        <f t="shared" si="23"/>
        <v xml:space="preserve">    "Local identifiers"**    localIdentifiers: OrderedNameValuePair</v>
      </c>
      <c r="U200" s="98" t="e">
        <f>IF(#REF!="Primary Key",D200&amp;I200&amp;" PK "&amp;L200,IF(#REF!="Foreign Key",I200&amp;" FK &gt;- "&amp;#REF!&amp;"."&amp;#REF!&amp;"_id "&amp;L200,I200&amp;" "&amp;L200))</f>
        <v>#REF!</v>
      </c>
      <c r="V200" s="120"/>
      <c r="W200" s="120"/>
      <c r="X200" s="301"/>
    </row>
    <row r="201" spans="1:24" s="2" customFormat="1" x14ac:dyDescent="0.25">
      <c r="A201" s="287">
        <v>3</v>
      </c>
      <c r="B201" s="36" t="s">
        <v>295</v>
      </c>
      <c r="C201" s="46" t="s">
        <v>17</v>
      </c>
      <c r="D201" s="64" t="s">
        <v>295</v>
      </c>
      <c r="E201" s="64" t="s">
        <v>1091</v>
      </c>
      <c r="F201" s="158" t="s">
        <v>815</v>
      </c>
      <c r="G201" s="281" t="s">
        <v>893</v>
      </c>
      <c r="H201" s="281">
        <v>199</v>
      </c>
      <c r="I201" s="186" t="s">
        <v>32</v>
      </c>
      <c r="J201" s="186"/>
      <c r="K201" s="187"/>
      <c r="L201" s="189" t="s">
        <v>34</v>
      </c>
      <c r="M201" s="217" t="str">
        <f t="shared" si="21"/>
        <v>Shipment.type</v>
      </c>
      <c r="N201" s="149"/>
      <c r="O201" s="172" t="s">
        <v>35</v>
      </c>
      <c r="P201" s="170"/>
      <c r="Q201" s="1"/>
      <c r="R201" s="188" t="s">
        <v>21</v>
      </c>
      <c r="S201" s="98" t="str">
        <f t="shared" si="22"/>
        <v xml:space="preserve">    type: BusinessObjectType!</v>
      </c>
      <c r="T201" s="72" t="str">
        <f t="shared" si="23"/>
        <v xml:space="preserve">    "Type of business object"**    type: BusinessObjectType!</v>
      </c>
      <c r="U201" s="98" t="e">
        <f>IF(#REF!="Primary Key",D201&amp;I201&amp;" PK "&amp;L201,IF(#REF!="Foreign Key",I201&amp;" FK &gt;- "&amp;#REF!&amp;"."&amp;#REF!&amp;"_id "&amp;L201,I201&amp;" "&amp;L201))</f>
        <v>#REF!</v>
      </c>
      <c r="V201" s="88"/>
      <c r="W201" s="88"/>
      <c r="X201" s="1"/>
    </row>
    <row r="202" spans="1:24" s="2" customFormat="1" x14ac:dyDescent="0.25">
      <c r="A202" s="287">
        <v>3</v>
      </c>
      <c r="B202" s="36" t="s">
        <v>295</v>
      </c>
      <c r="C202" s="46" t="s">
        <v>17</v>
      </c>
      <c r="D202" s="64" t="s">
        <v>295</v>
      </c>
      <c r="E202" s="64" t="s">
        <v>1092</v>
      </c>
      <c r="F202" s="158" t="s">
        <v>815</v>
      </c>
      <c r="G202" s="281" t="s">
        <v>893</v>
      </c>
      <c r="H202" s="281">
        <v>200</v>
      </c>
      <c r="I202" s="170" t="s">
        <v>174</v>
      </c>
      <c r="J202" s="170" t="s">
        <v>175</v>
      </c>
      <c r="K202" s="171" t="s">
        <v>176</v>
      </c>
      <c r="L202" s="155" t="s">
        <v>22</v>
      </c>
      <c r="M202" s="217" t="str">
        <f t="shared" si="21"/>
        <v>Shipment.tenantId</v>
      </c>
      <c r="N202" s="149"/>
      <c r="O202" s="170" t="s">
        <v>177</v>
      </c>
      <c r="P202" s="170"/>
      <c r="Q202" s="1"/>
      <c r="R202" s="153" t="s">
        <v>21</v>
      </c>
      <c r="S202" s="98" t="str">
        <f t="shared" si="22"/>
        <v xml:space="preserve">    tenantId: String</v>
      </c>
      <c r="T202" s="72" t="str">
        <f t="shared" si="23"/>
        <v xml:space="preserve">    "Generated unique ID of the tenant company"**    tenantId: String</v>
      </c>
      <c r="U202" s="98" t="e">
        <f>IF(#REF!="Primary Key",D202&amp;I202&amp;" PK "&amp;L202,IF(#REF!="Foreign Key",I202&amp;" FK &gt;- "&amp;#REF!&amp;"."&amp;#REF!&amp;"_id "&amp;L202,I202&amp;" "&amp;L202))</f>
        <v>#REF!</v>
      </c>
      <c r="V202" s="12"/>
      <c r="W202" s="12"/>
      <c r="X202" s="1"/>
    </row>
    <row r="203" spans="1:24" s="1" customFormat="1" x14ac:dyDescent="0.25">
      <c r="A203" s="287">
        <v>3</v>
      </c>
      <c r="B203" s="36" t="s">
        <v>295</v>
      </c>
      <c r="C203" s="46" t="s">
        <v>17</v>
      </c>
      <c r="D203" s="64" t="s">
        <v>295</v>
      </c>
      <c r="E203" s="64" t="s">
        <v>1093</v>
      </c>
      <c r="F203" s="158" t="s">
        <v>815</v>
      </c>
      <c r="G203" s="281" t="s">
        <v>893</v>
      </c>
      <c r="H203" s="281">
        <v>201</v>
      </c>
      <c r="I203" s="153" t="s">
        <v>178</v>
      </c>
      <c r="J203" s="153" t="s">
        <v>179</v>
      </c>
      <c r="K203" s="190" t="s">
        <v>849</v>
      </c>
      <c r="L203" s="155" t="s">
        <v>22</v>
      </c>
      <c r="M203" s="217" t="str">
        <f t="shared" si="21"/>
        <v>Shipment.createReceived</v>
      </c>
      <c r="N203" s="149"/>
      <c r="O203" s="170" t="s">
        <v>180</v>
      </c>
      <c r="P203" s="170" t="s">
        <v>181</v>
      </c>
      <c r="R203" s="153" t="s">
        <v>80</v>
      </c>
      <c r="S203" s="98" t="str">
        <f t="shared" si="22"/>
        <v xml:space="preserve">    createReceived: String</v>
      </c>
      <c r="T203" s="72" t="str">
        <f t="shared" si="23"/>
        <v xml:space="preserve">    "Timestamp when record was created"**    createReceived: String</v>
      </c>
      <c r="U203" s="98" t="e">
        <f>IF(#REF!="Primary Key",D203&amp;I203&amp;" PK "&amp;L203,IF(#REF!="Foreign Key",I203&amp;" FK &gt;- "&amp;#REF!&amp;"."&amp;#REF!&amp;"_id "&amp;L203,I203&amp;" "&amp;L203))</f>
        <v>#REF!</v>
      </c>
      <c r="V203" s="12"/>
      <c r="W203" s="12"/>
      <c r="X203" s="297"/>
    </row>
    <row r="204" spans="1:24" s="1" customFormat="1" x14ac:dyDescent="0.25">
      <c r="A204" s="287">
        <v>3</v>
      </c>
      <c r="B204" s="36" t="s">
        <v>295</v>
      </c>
      <c r="C204" s="46" t="s">
        <v>17</v>
      </c>
      <c r="D204" s="64" t="s">
        <v>295</v>
      </c>
      <c r="E204" s="64" t="s">
        <v>1094</v>
      </c>
      <c r="F204" s="158" t="s">
        <v>815</v>
      </c>
      <c r="G204" s="281" t="s">
        <v>893</v>
      </c>
      <c r="H204" s="281">
        <v>202</v>
      </c>
      <c r="I204" s="157" t="s">
        <v>182</v>
      </c>
      <c r="J204" s="157" t="s">
        <v>183</v>
      </c>
      <c r="K204" s="176" t="s">
        <v>849</v>
      </c>
      <c r="L204" s="177" t="s">
        <v>22</v>
      </c>
      <c r="M204" s="217" t="str">
        <f t="shared" ref="M204:M217" si="24">D204&amp;"."&amp;I204</f>
        <v>Shipment.updateReceived</v>
      </c>
      <c r="N204" s="149"/>
      <c r="O204" s="170" t="s">
        <v>184</v>
      </c>
      <c r="P204" s="170" t="s">
        <v>181</v>
      </c>
      <c r="Q204" s="2"/>
      <c r="R204" s="153" t="s">
        <v>80</v>
      </c>
      <c r="S204" s="98" t="str">
        <f t="shared" ref="S204:S217" si="25">"    "&amp;I204&amp;": "&amp;L204</f>
        <v xml:space="preserve">    updateReceived: String</v>
      </c>
      <c r="T204" s="72" t="str">
        <f t="shared" ref="T204:T217" si="26">"    "&amp;CHAR(34)&amp;O204&amp;CHAR(34)&amp;"**"&amp;S204</f>
        <v xml:space="preserve">    "Timestamp when record was last updated"**    updateReceived: String</v>
      </c>
      <c r="U204" s="98" t="e">
        <f>IF(#REF!="Primary Key",D204&amp;I204&amp;" PK "&amp;L204,IF(#REF!="Foreign Key",I204&amp;" FK &gt;- "&amp;#REF!&amp;"."&amp;#REF!&amp;"_id "&amp;L204,I204&amp;" "&amp;L204))</f>
        <v>#REF!</v>
      </c>
      <c r="V204" s="12"/>
      <c r="W204" s="12"/>
      <c r="X204" s="301"/>
    </row>
    <row r="205" spans="1:24" x14ac:dyDescent="0.25">
      <c r="A205" s="287">
        <v>3</v>
      </c>
      <c r="B205" s="36" t="s">
        <v>295</v>
      </c>
      <c r="C205" s="46" t="s">
        <v>17</v>
      </c>
      <c r="D205" s="64" t="s">
        <v>295</v>
      </c>
      <c r="E205" s="64" t="s">
        <v>1095</v>
      </c>
      <c r="F205" s="158" t="s">
        <v>815</v>
      </c>
      <c r="G205" s="281" t="s">
        <v>893</v>
      </c>
      <c r="H205" s="149">
        <v>203</v>
      </c>
      <c r="I205" s="153" t="s">
        <v>722</v>
      </c>
      <c r="J205" s="153" t="s">
        <v>723</v>
      </c>
      <c r="K205" s="174"/>
      <c r="L205" s="155" t="s">
        <v>22</v>
      </c>
      <c r="M205" s="217" t="str">
        <f t="shared" si="24"/>
        <v>Shipment.referenceReceived</v>
      </c>
      <c r="N205" s="149"/>
      <c r="O205" s="170"/>
      <c r="P205" s="170"/>
      <c r="Q205" s="297"/>
      <c r="R205" s="153" t="s">
        <v>21</v>
      </c>
      <c r="S205" s="98" t="str">
        <f t="shared" si="25"/>
        <v xml:space="preserve">    referenceReceived: String</v>
      </c>
      <c r="T205" s="72" t="str">
        <f t="shared" si="26"/>
        <v xml:space="preserve">    ""**    referenceReceived: String</v>
      </c>
      <c r="U205" s="98" t="e">
        <f>IF(#REF!="Primary Key",D205&amp;I205&amp;" PK "&amp;L205,IF(#REF!="Foreign Key",I205&amp;" FK &gt;- "&amp;#REF!&amp;"."&amp;#REF!&amp;"_id "&amp;L205,I205&amp;" "&amp;L205))</f>
        <v>#REF!</v>
      </c>
      <c r="V205" s="12"/>
      <c r="W205" s="12"/>
      <c r="X205" s="2"/>
    </row>
    <row r="206" spans="1:24" s="1" customFormat="1" x14ac:dyDescent="0.25">
      <c r="A206" s="287">
        <v>3</v>
      </c>
      <c r="B206" s="36" t="s">
        <v>295</v>
      </c>
      <c r="C206" s="46" t="s">
        <v>17</v>
      </c>
      <c r="D206" s="64" t="s">
        <v>295</v>
      </c>
      <c r="E206" s="64" t="s">
        <v>1096</v>
      </c>
      <c r="F206" s="141" t="s">
        <v>547</v>
      </c>
      <c r="G206" s="149" t="s">
        <v>823</v>
      </c>
      <c r="H206" s="149">
        <v>204</v>
      </c>
      <c r="I206" s="150" t="s">
        <v>728</v>
      </c>
      <c r="J206" s="150" t="s">
        <v>729</v>
      </c>
      <c r="K206" s="260" t="s">
        <v>827</v>
      </c>
      <c r="L206" s="151" t="s">
        <v>22</v>
      </c>
      <c r="M206" s="217" t="str">
        <f t="shared" si="24"/>
        <v>Shipment.shipper</v>
      </c>
      <c r="N206" s="149"/>
      <c r="O206" s="172" t="s">
        <v>730</v>
      </c>
      <c r="P206" s="170"/>
      <c r="R206" s="150" t="s">
        <v>46</v>
      </c>
      <c r="S206" s="98" t="str">
        <f t="shared" si="25"/>
        <v xml:space="preserve">    shipper: String</v>
      </c>
      <c r="T206" s="72" t="str">
        <f t="shared" si="26"/>
        <v xml:space="preserve">    "Unique identifier for the organization which is shipping the order"**    shipper: String</v>
      </c>
      <c r="U206" s="98" t="e">
        <f>IF(#REF!="Primary Key",D206&amp;I206&amp;" PK "&amp;L206,IF(#REF!="Foreign Key",I206&amp;" FK &gt;- "&amp;#REF!&amp;"."&amp;#REF!&amp;"_id "&amp;L206,I206&amp;" "&amp;L206))</f>
        <v>#REF!</v>
      </c>
      <c r="V206" s="73" t="str">
        <f>I206&amp;D206&amp;"s"</f>
        <v>shipperShipments</v>
      </c>
      <c r="W206" s="73" t="str">
        <f>"["&amp;D206&amp;"]"</f>
        <v>[Shipment]</v>
      </c>
    </row>
    <row r="207" spans="1:24" s="2" customFormat="1" x14ac:dyDescent="0.25">
      <c r="A207" s="287">
        <v>3</v>
      </c>
      <c r="B207" s="36" t="s">
        <v>295</v>
      </c>
      <c r="C207" s="46" t="s">
        <v>17</v>
      </c>
      <c r="D207" s="64" t="s">
        <v>295</v>
      </c>
      <c r="E207" s="64" t="s">
        <v>1097</v>
      </c>
      <c r="F207" s="141" t="s">
        <v>547</v>
      </c>
      <c r="G207" s="149" t="s">
        <v>823</v>
      </c>
      <c r="H207" s="149">
        <v>205</v>
      </c>
      <c r="I207" s="167" t="s">
        <v>70</v>
      </c>
      <c r="J207" s="167" t="s">
        <v>71</v>
      </c>
      <c r="K207" s="260" t="s">
        <v>827</v>
      </c>
      <c r="L207" s="167" t="s">
        <v>72</v>
      </c>
      <c r="M207" s="217" t="str">
        <f t="shared" si="24"/>
        <v>Shipment.invoices</v>
      </c>
      <c r="N207" s="149"/>
      <c r="O207" s="172" t="s">
        <v>312</v>
      </c>
      <c r="P207" s="172" t="s">
        <v>65</v>
      </c>
      <c r="Q207" s="1"/>
      <c r="R207" s="167" t="s">
        <v>21</v>
      </c>
      <c r="S207" s="98" t="str">
        <f t="shared" si="25"/>
        <v xml:space="preserve">    invoices: InvoicesCursor</v>
      </c>
      <c r="T207" s="72" t="str">
        <f t="shared" si="26"/>
        <v xml:space="preserve">    "Invoices associated with the shipment"**    invoices: InvoicesCursor</v>
      </c>
      <c r="U207" s="98" t="e">
        <f>IF(#REF!="Primary Key",D207&amp;I207&amp;" PK "&amp;L207,IF(#REF!="Foreign Key",I207&amp;" FK &gt;- "&amp;#REF!&amp;"."&amp;#REF!&amp;"_id "&amp;L207,I207&amp;" "&amp;L207))</f>
        <v>#REF!</v>
      </c>
      <c r="V207" s="73"/>
      <c r="W207" s="73"/>
      <c r="X207" s="1"/>
    </row>
    <row r="208" spans="1:24" s="1" customFormat="1" x14ac:dyDescent="0.25">
      <c r="A208" s="287">
        <v>3</v>
      </c>
      <c r="B208" s="36" t="s">
        <v>295</v>
      </c>
      <c r="C208" s="46" t="s">
        <v>17</v>
      </c>
      <c r="D208" s="64" t="s">
        <v>295</v>
      </c>
      <c r="E208" s="64" t="s">
        <v>1098</v>
      </c>
      <c r="F208" s="141" t="s">
        <v>547</v>
      </c>
      <c r="G208" s="149" t="s">
        <v>823</v>
      </c>
      <c r="H208" s="149">
        <v>206</v>
      </c>
      <c r="I208" s="152" t="s">
        <v>74</v>
      </c>
      <c r="J208" s="152" t="s">
        <v>75</v>
      </c>
      <c r="K208" s="262" t="s">
        <v>827</v>
      </c>
      <c r="L208" s="152" t="s">
        <v>76</v>
      </c>
      <c r="M208" s="217" t="str">
        <f t="shared" si="24"/>
        <v>Shipment.payments</v>
      </c>
      <c r="N208" s="149"/>
      <c r="O208" s="172" t="s">
        <v>317</v>
      </c>
      <c r="P208" s="172" t="s">
        <v>65</v>
      </c>
      <c r="R208" s="152" t="s">
        <v>21</v>
      </c>
      <c r="S208" s="98" t="str">
        <f t="shared" si="25"/>
        <v xml:space="preserve">    payments: PaymentsCursor</v>
      </c>
      <c r="T208" s="72" t="str">
        <f t="shared" si="26"/>
        <v xml:space="preserve">    "Payments associated with the shipment"**    payments: PaymentsCursor</v>
      </c>
      <c r="U208" s="98" t="e">
        <f>IF(#REF!="Primary Key",D208&amp;I208&amp;" PK "&amp;L208,IF(#REF!="Foreign Key",I208&amp;" FK &gt;- "&amp;#REF!&amp;"."&amp;#REF!&amp;"_id "&amp;L208,I208&amp;" "&amp;L208))</f>
        <v>#REF!</v>
      </c>
      <c r="V208" s="71"/>
      <c r="W208" s="71"/>
      <c r="X208" s="297"/>
    </row>
    <row r="209" spans="1:24" s="1" customFormat="1" x14ac:dyDescent="0.25">
      <c r="A209" s="287">
        <v>3</v>
      </c>
      <c r="B209" s="36" t="s">
        <v>295</v>
      </c>
      <c r="C209" s="46" t="s">
        <v>17</v>
      </c>
      <c r="D209" s="64" t="s">
        <v>295</v>
      </c>
      <c r="E209" s="64" t="s">
        <v>1099</v>
      </c>
      <c r="F209" s="141" t="s">
        <v>547</v>
      </c>
      <c r="G209" s="149" t="s">
        <v>823</v>
      </c>
      <c r="H209" s="149">
        <v>207</v>
      </c>
      <c r="I209" s="152" t="s">
        <v>731</v>
      </c>
      <c r="J209" s="152" t="s">
        <v>268</v>
      </c>
      <c r="K209" s="262" t="s">
        <v>827</v>
      </c>
      <c r="L209" s="151" t="s">
        <v>732</v>
      </c>
      <c r="M209" s="217" t="str">
        <f t="shared" si="24"/>
        <v>Shipment.acknowledgements</v>
      </c>
      <c r="N209" s="149"/>
      <c r="O209" s="172" t="s">
        <v>717</v>
      </c>
      <c r="P209" s="170"/>
      <c r="R209" s="152" t="s">
        <v>21</v>
      </c>
      <c r="S209" s="98" t="str">
        <f t="shared" si="25"/>
        <v xml:space="preserve">    acknowledgements: AcknowledgementsCursor</v>
      </c>
      <c r="T209" s="72" t="str">
        <f t="shared" si="26"/>
        <v xml:space="preserve">    "Unique identifierfor the acknowledgement associated with the order"**    acknowledgements: AcknowledgementsCursor</v>
      </c>
      <c r="U209" s="98" t="e">
        <f>IF(#REF!="Primary Key",D209&amp;I209&amp;" PK "&amp;L209,IF(#REF!="Foreign Key",I209&amp;" FK &gt;- "&amp;#REF!&amp;"."&amp;#REF!&amp;"_id "&amp;L209,I209&amp;" "&amp;L209))</f>
        <v>#REF!</v>
      </c>
      <c r="V209" s="73" t="str">
        <f>I209&amp;D209&amp;"s"</f>
        <v>acknowledgementsShipments</v>
      </c>
      <c r="W209" s="73" t="str">
        <f>"["&amp;D209&amp;"]"</f>
        <v>[Shipment]</v>
      </c>
      <c r="X209" s="297"/>
    </row>
    <row r="210" spans="1:24" s="1" customFormat="1" x14ac:dyDescent="0.25">
      <c r="A210" s="287">
        <v>3</v>
      </c>
      <c r="B210" s="36" t="s">
        <v>295</v>
      </c>
      <c r="C210" s="14" t="s">
        <v>17</v>
      </c>
      <c r="D210" s="12" t="s">
        <v>190</v>
      </c>
      <c r="E210" s="12" t="s">
        <v>1100</v>
      </c>
      <c r="F210" s="162" t="s">
        <v>384</v>
      </c>
      <c r="G210" s="149" t="s">
        <v>823</v>
      </c>
      <c r="H210" s="149">
        <v>208</v>
      </c>
      <c r="I210" s="153" t="s">
        <v>125</v>
      </c>
      <c r="J210" s="153" t="s">
        <v>126</v>
      </c>
      <c r="K210" s="154" t="s">
        <v>127</v>
      </c>
      <c r="L210" s="155" t="s">
        <v>22</v>
      </c>
      <c r="M210" s="217" t="str">
        <f t="shared" si="24"/>
        <v>OrderLine.shipmentStatus</v>
      </c>
      <c r="N210" s="149"/>
      <c r="O210" s="170" t="s">
        <v>129</v>
      </c>
      <c r="P210" s="170" t="s">
        <v>130</v>
      </c>
      <c r="R210" s="10" t="s">
        <v>46</v>
      </c>
      <c r="S210" s="98" t="str">
        <f t="shared" si="25"/>
        <v xml:space="preserve">    shipmentStatus: String</v>
      </c>
      <c r="T210" s="72" t="str">
        <f t="shared" si="26"/>
        <v xml:space="preserve">    "Indicates if some or all of the order lines were included in a shipment"**    shipmentStatus: String</v>
      </c>
      <c r="U210" s="98" t="e">
        <f>IF(#REF!="Primary Key",D210&amp;I210&amp;" PK "&amp;L210,IF(#REF!="Foreign Key",I210&amp;" FK &gt;- "&amp;#REF!&amp;"."&amp;#REF!&amp;"_id "&amp;L210,I210&amp;" "&amp;L210))</f>
        <v>#REF!</v>
      </c>
      <c r="V210" s="12"/>
      <c r="W210" s="12"/>
      <c r="X210" s="297"/>
    </row>
    <row r="211" spans="1:24" s="1" customFormat="1" x14ac:dyDescent="0.25">
      <c r="A211" s="287">
        <v>3</v>
      </c>
      <c r="B211" s="36" t="s">
        <v>295</v>
      </c>
      <c r="C211" s="46" t="s">
        <v>17</v>
      </c>
      <c r="D211" s="64" t="s">
        <v>295</v>
      </c>
      <c r="E211" s="64" t="s">
        <v>1101</v>
      </c>
      <c r="F211" s="161" t="s">
        <v>819</v>
      </c>
      <c r="G211" s="149" t="s">
        <v>823</v>
      </c>
      <c r="H211" s="149">
        <v>209</v>
      </c>
      <c r="I211" s="175" t="s">
        <v>331</v>
      </c>
      <c r="J211" s="175" t="s">
        <v>332</v>
      </c>
      <c r="K211" s="176" t="s">
        <v>849</v>
      </c>
      <c r="L211" s="177" t="s">
        <v>22</v>
      </c>
      <c r="M211" s="217" t="str">
        <f t="shared" si="24"/>
        <v>Shipment.shipmentConfirmTimestamp</v>
      </c>
      <c r="N211" s="149"/>
      <c r="O211" s="251" t="s">
        <v>333</v>
      </c>
      <c r="P211" s="170" t="s">
        <v>87</v>
      </c>
      <c r="Q211" s="297"/>
      <c r="R211" s="153" t="s">
        <v>80</v>
      </c>
      <c r="S211" s="98" t="str">
        <f t="shared" si="25"/>
        <v xml:space="preserve">    shipmentConfirmTimestamp: String</v>
      </c>
      <c r="T211" s="72" t="str">
        <f t="shared" si="26"/>
        <v xml:space="preserve">    "Date-time that the shipment was confirmed by the shipper/carrier"**    shipmentConfirmTimestamp: String</v>
      </c>
      <c r="U211" s="98" t="e">
        <f>IF(#REF!="Primary Key",D211&amp;I211&amp;" PK "&amp;L211,IF(#REF!="Foreign Key",I211&amp;" FK &gt;- "&amp;#REF!&amp;"."&amp;#REF!&amp;"_id "&amp;L211,I211&amp;" "&amp;L211))</f>
        <v>#REF!</v>
      </c>
      <c r="V211" s="12"/>
      <c r="W211" s="12"/>
      <c r="X211" s="2"/>
    </row>
    <row r="212" spans="1:24" s="1" customFormat="1" x14ac:dyDescent="0.25">
      <c r="A212" s="287">
        <v>3</v>
      </c>
      <c r="B212" s="36" t="s">
        <v>295</v>
      </c>
      <c r="C212" s="46" t="s">
        <v>17</v>
      </c>
      <c r="D212" s="64" t="s">
        <v>295</v>
      </c>
      <c r="E212" s="64" t="s">
        <v>1102</v>
      </c>
      <c r="F212" s="160" t="s">
        <v>820</v>
      </c>
      <c r="G212" s="149" t="s">
        <v>823</v>
      </c>
      <c r="H212" s="149">
        <v>210</v>
      </c>
      <c r="I212" s="157" t="s">
        <v>353</v>
      </c>
      <c r="J212" s="157" t="s">
        <v>354</v>
      </c>
      <c r="K212" s="205" t="s">
        <v>219</v>
      </c>
      <c r="L212" s="177" t="s">
        <v>105</v>
      </c>
      <c r="M212" s="217" t="str">
        <f t="shared" si="24"/>
        <v>Shipment.quantityCommit</v>
      </c>
      <c r="N212" s="149"/>
      <c r="O212" s="172" t="s">
        <v>355</v>
      </c>
      <c r="P212" s="170"/>
      <c r="Q212" s="23"/>
      <c r="R212" s="153" t="s">
        <v>80</v>
      </c>
      <c r="S212" s="98" t="str">
        <f t="shared" si="25"/>
        <v xml:space="preserve">    quantityCommit: Float</v>
      </c>
      <c r="T212" s="72" t="str">
        <f t="shared" si="26"/>
        <v xml:space="preserve">    "Committed quantity of products or materials for the shipment"**    quantityCommit: Float</v>
      </c>
      <c r="U212" s="98" t="e">
        <f>IF(#REF!="Primary Key",D212&amp;I212&amp;" PK "&amp;L212,IF(#REF!="Foreign Key",I212&amp;" FK &gt;- "&amp;#REF!&amp;"."&amp;#REF!&amp;"_id "&amp;L212,I212&amp;" "&amp;L212))</f>
        <v>#REF!</v>
      </c>
      <c r="V212" s="12"/>
      <c r="W212" s="12"/>
      <c r="X212" s="2"/>
    </row>
    <row r="213" spans="1:24" s="33" customFormat="1" x14ac:dyDescent="0.25">
      <c r="A213" s="287">
        <v>3</v>
      </c>
      <c r="B213" s="36" t="s">
        <v>295</v>
      </c>
      <c r="C213" s="46" t="s">
        <v>17</v>
      </c>
      <c r="D213" s="64" t="s">
        <v>295</v>
      </c>
      <c r="E213" s="64" t="s">
        <v>1103</v>
      </c>
      <c r="F213" s="160" t="s">
        <v>820</v>
      </c>
      <c r="G213" s="149" t="s">
        <v>823</v>
      </c>
      <c r="H213" s="149">
        <v>211</v>
      </c>
      <c r="I213" s="157" t="s">
        <v>356</v>
      </c>
      <c r="J213" s="157" t="s">
        <v>357</v>
      </c>
      <c r="K213" s="242" t="s">
        <v>625</v>
      </c>
      <c r="L213" s="177" t="s">
        <v>22</v>
      </c>
      <c r="M213" s="217" t="str">
        <f t="shared" si="24"/>
        <v>Shipment.quantityCommitUnits</v>
      </c>
      <c r="N213" s="149"/>
      <c r="O213" s="170" t="s">
        <v>109</v>
      </c>
      <c r="P213" s="170" t="s">
        <v>110</v>
      </c>
      <c r="Q213" s="306"/>
      <c r="R213" s="153" t="s">
        <v>21</v>
      </c>
      <c r="S213" s="98" t="str">
        <f t="shared" si="25"/>
        <v xml:space="preserve">    quantityCommitUnits: String</v>
      </c>
      <c r="T213" s="72" t="str">
        <f t="shared" si="26"/>
        <v xml:space="preserve">    "Units of measure from the source system"**    quantityCommitUnits: String</v>
      </c>
      <c r="U213" s="98" t="e">
        <f>IF(#REF!="Primary Key",D213&amp;I213&amp;" PK "&amp;L213,IF(#REF!="Foreign Key",I213&amp;" FK &gt;- "&amp;#REF!&amp;"."&amp;#REF!&amp;"_id "&amp;L213,I213&amp;" "&amp;L213))</f>
        <v>#REF!</v>
      </c>
      <c r="V213" s="12"/>
      <c r="W213" s="12"/>
      <c r="X213" s="298"/>
    </row>
    <row r="214" spans="1:24" x14ac:dyDescent="0.25">
      <c r="A214" s="287">
        <v>3</v>
      </c>
      <c r="B214" s="36" t="s">
        <v>295</v>
      </c>
      <c r="C214" s="46" t="s">
        <v>17</v>
      </c>
      <c r="D214" s="64" t="s">
        <v>295</v>
      </c>
      <c r="E214" s="64" t="s">
        <v>1104</v>
      </c>
      <c r="F214" s="160" t="s">
        <v>820</v>
      </c>
      <c r="G214" s="149" t="s">
        <v>823</v>
      </c>
      <c r="H214" s="149">
        <v>212</v>
      </c>
      <c r="I214" s="157" t="s">
        <v>358</v>
      </c>
      <c r="J214" s="205" t="s">
        <v>251</v>
      </c>
      <c r="K214" s="205" t="s">
        <v>219</v>
      </c>
      <c r="L214" s="177" t="s">
        <v>105</v>
      </c>
      <c r="M214" s="217" t="str">
        <f t="shared" si="24"/>
        <v>Shipment.quantityShipped</v>
      </c>
      <c r="N214" s="149"/>
      <c r="O214" s="172" t="s">
        <v>359</v>
      </c>
      <c r="P214" s="171"/>
      <c r="R214" s="153" t="s">
        <v>80</v>
      </c>
      <c r="S214" s="98" t="str">
        <f t="shared" si="25"/>
        <v xml:space="preserve">    quantityShipped: Float</v>
      </c>
      <c r="T214" s="72" t="str">
        <f t="shared" si="26"/>
        <v xml:space="preserve">    "Actual shipped quantity of products or materials in this shipment"**    quantityShipped: Float</v>
      </c>
      <c r="U214" s="98" t="e">
        <f>IF(#REF!="Primary Key",D214&amp;I214&amp;" PK "&amp;L214,IF(#REF!="Foreign Key",I214&amp;" FK &gt;- "&amp;#REF!&amp;"."&amp;#REF!&amp;"_id "&amp;L214,I214&amp;" "&amp;L214))</f>
        <v>#REF!</v>
      </c>
      <c r="V214" s="12"/>
      <c r="W214" s="12"/>
      <c r="X214" s="1"/>
    </row>
    <row r="215" spans="1:24" x14ac:dyDescent="0.25">
      <c r="A215" s="287">
        <v>3</v>
      </c>
      <c r="B215" s="36" t="s">
        <v>295</v>
      </c>
      <c r="C215" s="46" t="s">
        <v>17</v>
      </c>
      <c r="D215" s="64" t="s">
        <v>295</v>
      </c>
      <c r="E215" s="64" t="s">
        <v>1105</v>
      </c>
      <c r="F215" s="160" t="s">
        <v>820</v>
      </c>
      <c r="G215" s="149" t="s">
        <v>823</v>
      </c>
      <c r="H215" s="149">
        <v>213</v>
      </c>
      <c r="I215" s="157" t="s">
        <v>360</v>
      </c>
      <c r="J215" s="242" t="s">
        <v>361</v>
      </c>
      <c r="K215" s="242" t="s">
        <v>625</v>
      </c>
      <c r="L215" s="177" t="s">
        <v>22</v>
      </c>
      <c r="M215" s="217" t="str">
        <f t="shared" si="24"/>
        <v>Shipment.quantityShippedUnits</v>
      </c>
      <c r="N215" s="149"/>
      <c r="O215" s="170" t="s">
        <v>109</v>
      </c>
      <c r="P215" s="170" t="s">
        <v>110</v>
      </c>
      <c r="R215" s="153" t="s">
        <v>21</v>
      </c>
      <c r="S215" s="98" t="str">
        <f t="shared" si="25"/>
        <v xml:space="preserve">    quantityShippedUnits: String</v>
      </c>
      <c r="T215" s="72" t="str">
        <f t="shared" si="26"/>
        <v xml:space="preserve">    "Units of measure from the source system"**    quantityShippedUnits: String</v>
      </c>
      <c r="U215" s="98" t="e">
        <f>IF(#REF!="Primary Key",D215&amp;I215&amp;" PK "&amp;L215,IF(#REF!="Foreign Key",I215&amp;" FK &gt;- "&amp;#REF!&amp;"."&amp;#REF!&amp;"_id "&amp;L215,I215&amp;" "&amp;L215))</f>
        <v>#REF!</v>
      </c>
      <c r="V215" s="12"/>
      <c r="W215" s="12"/>
      <c r="X215" s="2"/>
    </row>
    <row r="216" spans="1:24" s="1" customFormat="1" x14ac:dyDescent="0.25">
      <c r="A216" s="287">
        <v>3</v>
      </c>
      <c r="B216" s="36" t="s">
        <v>295</v>
      </c>
      <c r="C216" s="46" t="s">
        <v>17</v>
      </c>
      <c r="D216" s="64" t="s">
        <v>295</v>
      </c>
      <c r="E216" s="64" t="s">
        <v>1106</v>
      </c>
      <c r="F216" s="159" t="s">
        <v>818</v>
      </c>
      <c r="G216" s="149" t="s">
        <v>823</v>
      </c>
      <c r="H216" s="149">
        <v>214</v>
      </c>
      <c r="I216" s="169" t="s">
        <v>232</v>
      </c>
      <c r="J216" s="169" t="s">
        <v>233</v>
      </c>
      <c r="K216" s="178" t="s">
        <v>234</v>
      </c>
      <c r="L216" s="155" t="s">
        <v>22</v>
      </c>
      <c r="M216" s="217" t="str">
        <f t="shared" si="24"/>
        <v>Shipment.deliveryMethod</v>
      </c>
      <c r="N216" s="149"/>
      <c r="O216" s="170" t="s">
        <v>391</v>
      </c>
      <c r="P216" s="249" t="s">
        <v>392</v>
      </c>
      <c r="Q216" s="297"/>
      <c r="R216" s="153" t="s">
        <v>46</v>
      </c>
      <c r="S216" s="98" t="str">
        <f t="shared" si="25"/>
        <v xml:space="preserve">    deliveryMethod: String</v>
      </c>
      <c r="T216" s="72" t="str">
        <f t="shared" si="26"/>
        <v xml:space="preserve">    "Transport carriage type"**    deliveryMethod: String</v>
      </c>
      <c r="U216" s="98" t="e">
        <f>IF(#REF!="Primary Key",D216&amp;I216&amp;" PK "&amp;L216,IF(#REF!="Foreign Key",I216&amp;" FK &gt;- "&amp;#REF!&amp;"."&amp;#REF!&amp;"_id "&amp;L216,I216&amp;" "&amp;L216))</f>
        <v>#REF!</v>
      </c>
      <c r="V216" s="12"/>
      <c r="W216" s="12"/>
    </row>
    <row r="217" spans="1:24" x14ac:dyDescent="0.25">
      <c r="A217" s="287">
        <v>3</v>
      </c>
      <c r="B217" s="36" t="s">
        <v>295</v>
      </c>
      <c r="C217" s="46" t="s">
        <v>17</v>
      </c>
      <c r="D217" s="64" t="s">
        <v>295</v>
      </c>
      <c r="E217" s="64" t="s">
        <v>1107</v>
      </c>
      <c r="F217" s="159" t="s">
        <v>818</v>
      </c>
      <c r="G217" s="149" t="s">
        <v>823</v>
      </c>
      <c r="H217" s="149">
        <v>215</v>
      </c>
      <c r="I217" s="156" t="s">
        <v>429</v>
      </c>
      <c r="J217" s="156" t="s">
        <v>430</v>
      </c>
      <c r="K217" s="156" t="s">
        <v>150</v>
      </c>
      <c r="L217" s="155" t="s">
        <v>22</v>
      </c>
      <c r="M217" s="217" t="str">
        <f t="shared" si="24"/>
        <v>Shipment.shipAckType</v>
      </c>
      <c r="N217" s="149"/>
      <c r="O217" s="170" t="s">
        <v>430</v>
      </c>
      <c r="P217" s="250"/>
      <c r="Q217" s="301"/>
      <c r="R217" s="153" t="s">
        <v>21</v>
      </c>
      <c r="S217" s="98" t="str">
        <f t="shared" si="25"/>
        <v xml:space="preserve">    shipAckType: String</v>
      </c>
      <c r="T217" s="72" t="str">
        <f t="shared" si="26"/>
        <v xml:space="preserve">    "Shipment acknowledge type"**    shipAckType: String</v>
      </c>
      <c r="U217" s="98" t="e">
        <f>IF(#REF!="Primary Key",D217&amp;I217&amp;" PK "&amp;L217,IF(#REF!="Foreign Key",I217&amp;" FK &gt;- "&amp;#REF!&amp;"."&amp;#REF!&amp;"_id "&amp;L217,I217&amp;" "&amp;L217))</f>
        <v>#REF!</v>
      </c>
      <c r="V217" s="12"/>
      <c r="W217" s="12"/>
      <c r="X217" s="1"/>
    </row>
    <row r="218" spans="1:24" s="33" customFormat="1" x14ac:dyDescent="0.25">
      <c r="A218" s="284">
        <v>4</v>
      </c>
      <c r="B218" s="6"/>
      <c r="C218" s="6"/>
      <c r="D218" s="7"/>
      <c r="E218" s="7"/>
      <c r="F218" s="140"/>
      <c r="G218" s="144"/>
      <c r="H218" s="144">
        <v>216</v>
      </c>
      <c r="I218" s="6"/>
      <c r="J218" s="6"/>
      <c r="K218" s="6"/>
      <c r="L218" s="7"/>
      <c r="M218" s="214"/>
      <c r="N218" s="144"/>
      <c r="O218" s="246"/>
      <c r="P218" s="246"/>
      <c r="Q218" s="305"/>
      <c r="R218" s="6"/>
      <c r="S218" s="50" t="s">
        <v>187</v>
      </c>
      <c r="T218" s="50" t="s">
        <v>187</v>
      </c>
      <c r="U218" s="50"/>
      <c r="V218" s="7"/>
      <c r="W218" s="7"/>
      <c r="X218" s="300"/>
    </row>
    <row r="219" spans="1:24" s="34" customFormat="1" x14ac:dyDescent="0.25">
      <c r="A219" s="284">
        <v>4</v>
      </c>
      <c r="B219" s="6"/>
      <c r="C219" s="6"/>
      <c r="D219" s="7"/>
      <c r="E219" s="7"/>
      <c r="F219" s="140"/>
      <c r="G219" s="144"/>
      <c r="H219" s="144">
        <v>217</v>
      </c>
      <c r="I219" s="6"/>
      <c r="J219" s="6"/>
      <c r="K219" s="6"/>
      <c r="L219" s="7"/>
      <c r="M219" s="214"/>
      <c r="N219" s="144"/>
      <c r="O219" s="246" t="s">
        <v>431</v>
      </c>
      <c r="P219" s="246"/>
      <c r="Q219" s="305"/>
      <c r="R219" s="6"/>
      <c r="S219" s="6"/>
      <c r="T219" s="7" t="str">
        <f>"**"&amp;CHAR(34)&amp;CHAR(34)&amp;CHAR(34)&amp;"**"&amp;O219&amp;"**"&amp;CHAR(34)&amp;CHAR(34)&amp;CHAR(34)</f>
        <v>**"""**Shipment lines are order line specific subcomponents of a shipment**"""</v>
      </c>
      <c r="U219" s="6" t="str">
        <f>D240</f>
        <v>ShipmentLine</v>
      </c>
      <c r="V219" s="7"/>
      <c r="W219" s="7"/>
      <c r="X219" s="298"/>
    </row>
    <row r="220" spans="1:24" s="33" customFormat="1" x14ac:dyDescent="0.25">
      <c r="A220" s="284">
        <v>4</v>
      </c>
      <c r="B220" s="6"/>
      <c r="C220" s="6"/>
      <c r="D220" s="7"/>
      <c r="E220" s="7"/>
      <c r="F220" s="140"/>
      <c r="G220" s="144"/>
      <c r="H220" s="144">
        <v>218</v>
      </c>
      <c r="I220" s="6"/>
      <c r="J220" s="6"/>
      <c r="K220" s="6"/>
      <c r="L220" s="7"/>
      <c r="M220" s="214"/>
      <c r="N220" s="144"/>
      <c r="O220" s="246"/>
      <c r="P220" s="246"/>
      <c r="Q220" s="305"/>
      <c r="R220" s="6"/>
      <c r="S220" s="51" t="str">
        <f>"type "&amp;U219&amp;" implements BusinessObject {"</f>
        <v>type ShipmentLine implements BusinessObject {</v>
      </c>
      <c r="T220" s="7" t="str">
        <f>S220</f>
        <v>type ShipmentLine implements BusinessObject {</v>
      </c>
      <c r="U220" s="51" t="s">
        <v>15</v>
      </c>
      <c r="V220" s="7"/>
      <c r="W220" s="7"/>
      <c r="X220" s="298"/>
    </row>
    <row r="221" spans="1:24" s="55" customFormat="1" x14ac:dyDescent="0.25">
      <c r="A221" s="282">
        <v>4</v>
      </c>
      <c r="B221" s="37" t="s">
        <v>432</v>
      </c>
      <c r="C221" s="47" t="s">
        <v>17</v>
      </c>
      <c r="D221" s="91" t="s">
        <v>433</v>
      </c>
      <c r="E221" s="91" t="s">
        <v>1108</v>
      </c>
      <c r="F221" s="197" t="s">
        <v>898</v>
      </c>
      <c r="G221" s="234">
        <v>1</v>
      </c>
      <c r="H221" s="234">
        <v>219</v>
      </c>
      <c r="I221" s="85" t="s">
        <v>831</v>
      </c>
      <c r="J221" s="85" t="s">
        <v>764</v>
      </c>
      <c r="K221" s="89">
        <v>5486874</v>
      </c>
      <c r="L221" s="237" t="s">
        <v>22</v>
      </c>
      <c r="M221" s="215" t="str">
        <f t="shared" ref="M221:M256" si="27">D221&amp;"."&amp;I221</f>
        <v>ShipmentLine.shipment.shipmentIdentifier</v>
      </c>
      <c r="N221" s="145"/>
      <c r="O221" s="247" t="s">
        <v>301</v>
      </c>
      <c r="P221" s="62" t="s">
        <v>302</v>
      </c>
      <c r="Q221" s="306"/>
      <c r="R221" s="41" t="s">
        <v>21</v>
      </c>
      <c r="S221" s="98" t="str">
        <f t="shared" ref="S221:S256" si="28">"    "&amp;I221&amp;": "&amp;L221</f>
        <v xml:space="preserve">    shipment.shipmentIdentifier: String</v>
      </c>
      <c r="T221" s="72" t="str">
        <f t="shared" ref="T221:T256" si="29">"    "&amp;CHAR(34)&amp;O221&amp;CHAR(34)&amp;"**"&amp;S221</f>
        <v xml:space="preserve">    "Unique identifier for an shipment"**    shipment.shipmentIdentifier: String</v>
      </c>
      <c r="U221" s="98" t="e">
        <f>IF(#REF!="Primary Key",D221&amp;I221&amp;" PK "&amp;L221,IF(#REF!="Foreign Key",I221&amp;" FK &gt;- "&amp;#REF!&amp;"."&amp;#REF!&amp;"_id "&amp;L221,I221&amp;" "&amp;L221))</f>
        <v>#REF!</v>
      </c>
      <c r="V221" s="12"/>
      <c r="W221" s="12"/>
      <c r="X221" s="298"/>
    </row>
    <row r="222" spans="1:24" s="55" customFormat="1" x14ac:dyDescent="0.25">
      <c r="A222" s="282">
        <v>4</v>
      </c>
      <c r="B222" s="37" t="s">
        <v>432</v>
      </c>
      <c r="C222" s="47" t="s">
        <v>17</v>
      </c>
      <c r="D222" s="91" t="s">
        <v>433</v>
      </c>
      <c r="E222" s="91" t="s">
        <v>1109</v>
      </c>
      <c r="F222" s="197" t="s">
        <v>898</v>
      </c>
      <c r="G222" s="234">
        <v>1</v>
      </c>
      <c r="H222" s="234">
        <v>220</v>
      </c>
      <c r="I222" s="41" t="s">
        <v>446</v>
      </c>
      <c r="J222" s="41" t="s">
        <v>447</v>
      </c>
      <c r="K222" s="92" t="s">
        <v>219</v>
      </c>
      <c r="L222" s="93" t="s">
        <v>22</v>
      </c>
      <c r="M222" s="215" t="str">
        <f t="shared" si="27"/>
        <v>ShipmentLine.shipmentLineNumber</v>
      </c>
      <c r="N222" s="145"/>
      <c r="O222" s="62" t="s">
        <v>448</v>
      </c>
      <c r="P222" s="62"/>
      <c r="Q222" s="298"/>
      <c r="R222" s="41" t="s">
        <v>21</v>
      </c>
      <c r="S222" s="98" t="str">
        <f t="shared" si="28"/>
        <v xml:space="preserve">    shipmentLineNumber: String</v>
      </c>
      <c r="T222" s="72" t="str">
        <f t="shared" si="29"/>
        <v xml:space="preserve">    "Sequential number of the shipment line"**    shipmentLineNumber: String</v>
      </c>
      <c r="U222" s="98" t="e">
        <f>IF(#REF!="Primary Key",D222&amp;I222&amp;" PK "&amp;L222,IF(#REF!="Foreign Key",I222&amp;" FK &gt;- "&amp;#REF!&amp;"."&amp;#REF!&amp;"_id "&amp;L222,I222&amp;" "&amp;L222))</f>
        <v>#REF!</v>
      </c>
      <c r="V222" s="12"/>
      <c r="W222" s="12"/>
      <c r="X222" s="298"/>
    </row>
    <row r="223" spans="1:24" s="55" customFormat="1" x14ac:dyDescent="0.25">
      <c r="A223" s="282">
        <v>4</v>
      </c>
      <c r="B223" s="37" t="s">
        <v>432</v>
      </c>
      <c r="C223" s="47" t="s">
        <v>17</v>
      </c>
      <c r="D223" s="91" t="s">
        <v>433</v>
      </c>
      <c r="E223" s="91" t="s">
        <v>1110</v>
      </c>
      <c r="F223" s="197" t="s">
        <v>898</v>
      </c>
      <c r="G223" s="234">
        <v>1</v>
      </c>
      <c r="H223" s="234">
        <v>221</v>
      </c>
      <c r="I223" s="85" t="s">
        <v>832</v>
      </c>
      <c r="J223" s="85" t="s">
        <v>814</v>
      </c>
      <c r="K223" s="85" t="s">
        <v>833</v>
      </c>
      <c r="L223" s="93" t="s">
        <v>22</v>
      </c>
      <c r="M223" s="215" t="str">
        <f t="shared" si="27"/>
        <v>ShipmentLine.shipment.shipmentType</v>
      </c>
      <c r="N223" s="145"/>
      <c r="O223" s="62" t="s">
        <v>448</v>
      </c>
      <c r="P223" s="62"/>
      <c r="Q223" s="298"/>
      <c r="R223" s="41" t="s">
        <v>21</v>
      </c>
      <c r="S223" s="98" t="str">
        <f t="shared" si="28"/>
        <v xml:space="preserve">    shipment.shipmentType: String</v>
      </c>
      <c r="T223" s="72" t="str">
        <f t="shared" si="29"/>
        <v xml:space="preserve">    "Sequential number of the shipment line"**    shipment.shipmentType: String</v>
      </c>
      <c r="U223" s="98" t="e">
        <f>IF(#REF!="Primary Key",D223&amp;I223&amp;" PK "&amp;L223,IF(#REF!="Foreign Key",I223&amp;" FK &gt;- "&amp;#REF!&amp;"."&amp;#REF!&amp;"_id "&amp;L223,I223&amp;" "&amp;L223))</f>
        <v>#REF!</v>
      </c>
      <c r="V223" s="12"/>
      <c r="W223" s="12"/>
      <c r="X223" s="298"/>
    </row>
    <row r="224" spans="1:24" x14ac:dyDescent="0.25">
      <c r="A224" s="282">
        <v>4</v>
      </c>
      <c r="B224" s="37" t="s">
        <v>432</v>
      </c>
      <c r="C224" s="47" t="s">
        <v>17</v>
      </c>
      <c r="D224" s="91" t="s">
        <v>433</v>
      </c>
      <c r="E224" s="91" t="s">
        <v>1111</v>
      </c>
      <c r="F224" s="318" t="s">
        <v>897</v>
      </c>
      <c r="G224" s="234">
        <v>1</v>
      </c>
      <c r="H224" s="234">
        <v>222</v>
      </c>
      <c r="I224" s="86" t="s">
        <v>830</v>
      </c>
      <c r="J224" s="86" t="s">
        <v>37</v>
      </c>
      <c r="K224" s="268">
        <v>100013204</v>
      </c>
      <c r="L224" s="269" t="s">
        <v>22</v>
      </c>
      <c r="M224" s="215" t="str">
        <f t="shared" si="27"/>
        <v>ShipmentLine.order.orderIdentifier</v>
      </c>
      <c r="N224" s="145"/>
      <c r="O224" s="72" t="s">
        <v>440</v>
      </c>
      <c r="P224" s="62" t="s">
        <v>441</v>
      </c>
      <c r="Q224" s="1"/>
      <c r="R224" s="66" t="s">
        <v>46</v>
      </c>
      <c r="S224" s="98" t="str">
        <f t="shared" si="28"/>
        <v xml:space="preserve">    order.orderIdentifier: String</v>
      </c>
      <c r="T224" s="72" t="str">
        <f t="shared" si="29"/>
        <v xml:space="preserve">    "Unique identifier of the order line that this shipment line is fulfilling"**    order.orderIdentifier: String</v>
      </c>
      <c r="U224" s="98" t="e">
        <f>IF(#REF!="Primary Key",D224&amp;I224&amp;" PK "&amp;L224,IF(#REF!="Foreign Key",I224&amp;" FK &gt;- "&amp;#REF!&amp;"."&amp;#REF!&amp;"_id "&amp;L224,I224&amp;" "&amp;L224))</f>
        <v>#REF!</v>
      </c>
      <c r="V224" s="67"/>
      <c r="W224" s="67"/>
      <c r="X224" s="2"/>
    </row>
    <row r="225" spans="1:24" s="1" customFormat="1" x14ac:dyDescent="0.25">
      <c r="A225" s="282">
        <v>4</v>
      </c>
      <c r="B225" s="37" t="s">
        <v>432</v>
      </c>
      <c r="C225" s="47" t="s">
        <v>17</v>
      </c>
      <c r="D225" s="91" t="s">
        <v>433</v>
      </c>
      <c r="E225" s="91" t="s">
        <v>1112</v>
      </c>
      <c r="F225" s="318" t="s">
        <v>897</v>
      </c>
      <c r="G225" s="234">
        <v>1</v>
      </c>
      <c r="H225" s="234">
        <v>223</v>
      </c>
      <c r="I225" s="86" t="s">
        <v>837</v>
      </c>
      <c r="J225" s="86" t="s">
        <v>218</v>
      </c>
      <c r="K225" s="268">
        <v>100</v>
      </c>
      <c r="L225" s="269" t="s">
        <v>22</v>
      </c>
      <c r="M225" s="215" t="str">
        <f t="shared" si="27"/>
        <v>ShipmentLine.orderLine.orderLineNumber</v>
      </c>
      <c r="N225" s="145"/>
      <c r="O225" s="72" t="s">
        <v>440</v>
      </c>
      <c r="P225" s="62" t="s">
        <v>441</v>
      </c>
      <c r="R225" s="66" t="s">
        <v>46</v>
      </c>
      <c r="S225" s="98" t="str">
        <f t="shared" si="28"/>
        <v xml:space="preserve">    orderLine.orderLineNumber: String</v>
      </c>
      <c r="T225" s="72" t="str">
        <f t="shared" si="29"/>
        <v xml:space="preserve">    "Unique identifier of the order line that this shipment line is fulfilling"**    orderLine.orderLineNumber: String</v>
      </c>
      <c r="U225" s="98" t="e">
        <f>IF(#REF!="Primary Key",D225&amp;I225&amp;" PK "&amp;L225,IF(#REF!="Foreign Key",I225&amp;" FK &gt;- "&amp;#REF!&amp;"."&amp;#REF!&amp;"_id "&amp;L225,I225&amp;" "&amp;L225))</f>
        <v>#REF!</v>
      </c>
      <c r="V225" s="67"/>
      <c r="W225" s="67"/>
    </row>
    <row r="226" spans="1:24" s="1" customFormat="1" x14ac:dyDescent="0.25">
      <c r="A226" s="282">
        <v>4</v>
      </c>
      <c r="B226" s="37" t="s">
        <v>432</v>
      </c>
      <c r="C226" s="47" t="s">
        <v>17</v>
      </c>
      <c r="D226" s="91" t="s">
        <v>433</v>
      </c>
      <c r="E226" s="91" t="s">
        <v>1113</v>
      </c>
      <c r="F226" s="141" t="s">
        <v>547</v>
      </c>
      <c r="G226" s="207" t="s">
        <v>825</v>
      </c>
      <c r="H226" s="207">
        <v>224</v>
      </c>
      <c r="I226" s="66" t="s">
        <v>265</v>
      </c>
      <c r="J226" s="66" t="s">
        <v>279</v>
      </c>
      <c r="K226" s="79" t="s">
        <v>827</v>
      </c>
      <c r="L226" s="66" t="s">
        <v>190</v>
      </c>
      <c r="M226" s="215" t="str">
        <f t="shared" si="27"/>
        <v>ShipmentLine.orderLine</v>
      </c>
      <c r="N226" s="145"/>
      <c r="O226" s="72" t="s">
        <v>440</v>
      </c>
      <c r="P226" s="62" t="s">
        <v>441</v>
      </c>
      <c r="R226" s="66" t="s">
        <v>46</v>
      </c>
      <c r="S226" s="98" t="str">
        <f t="shared" si="28"/>
        <v xml:space="preserve">    orderLine: OrderLine</v>
      </c>
      <c r="T226" s="72" t="str">
        <f t="shared" si="29"/>
        <v xml:space="preserve">    "Unique identifier of the order line that this shipment line is fulfilling"**    orderLine: OrderLine</v>
      </c>
      <c r="U226" s="98" t="e">
        <f>IF(#REF!="Primary Key",D226&amp;I226&amp;" PK "&amp;L226,IF(#REF!="Foreign Key",I226&amp;" FK &gt;- "&amp;#REF!&amp;"."&amp;#REF!&amp;"_id "&amp;L226,I226&amp;" "&amp;L226))</f>
        <v>#REF!</v>
      </c>
      <c r="V226" s="67"/>
      <c r="W226" s="67"/>
    </row>
    <row r="227" spans="1:24" s="1" customFormat="1" x14ac:dyDescent="0.25">
      <c r="A227" s="282">
        <v>4</v>
      </c>
      <c r="B227" s="37" t="s">
        <v>432</v>
      </c>
      <c r="C227" s="47" t="s">
        <v>17</v>
      </c>
      <c r="D227" s="91" t="s">
        <v>433</v>
      </c>
      <c r="E227" s="91" t="s">
        <v>1114</v>
      </c>
      <c r="F227" s="141" t="s">
        <v>547</v>
      </c>
      <c r="G227" s="207" t="s">
        <v>825</v>
      </c>
      <c r="H227" s="207">
        <v>225</v>
      </c>
      <c r="I227" s="66" t="s">
        <v>437</v>
      </c>
      <c r="J227" s="66" t="s">
        <v>295</v>
      </c>
      <c r="K227" s="79" t="s">
        <v>827</v>
      </c>
      <c r="L227" s="66" t="s">
        <v>295</v>
      </c>
      <c r="M227" s="215" t="str">
        <f t="shared" si="27"/>
        <v>ShipmentLine.shipment</v>
      </c>
      <c r="N227" s="145"/>
      <c r="O227" s="72" t="s">
        <v>438</v>
      </c>
      <c r="P227" s="62" t="s">
        <v>439</v>
      </c>
      <c r="R227" s="66" t="s">
        <v>46</v>
      </c>
      <c r="S227" s="98" t="str">
        <f t="shared" si="28"/>
        <v xml:space="preserve">    shipment: Shipment</v>
      </c>
      <c r="T227" s="72" t="str">
        <f t="shared" si="29"/>
        <v xml:space="preserve">    "Unique identifier of the shipment that contains the shipment line"**    shipment: Shipment</v>
      </c>
      <c r="U227" s="98" t="e">
        <f>IF(#REF!="Primary Key",D227&amp;I227&amp;" PK "&amp;L227,IF(#REF!="Foreign Key",I227&amp;" FK &gt;- "&amp;#REF!&amp;"."&amp;#REF!&amp;"_id "&amp;L227,I227&amp;" "&amp;L227))</f>
        <v>#REF!</v>
      </c>
      <c r="V227" s="67"/>
      <c r="W227" s="67"/>
      <c r="X227" s="23"/>
    </row>
    <row r="228" spans="1:24" s="1" customFormat="1" x14ac:dyDescent="0.25">
      <c r="A228" s="282">
        <v>4</v>
      </c>
      <c r="B228" s="37" t="s">
        <v>432</v>
      </c>
      <c r="C228" s="47" t="s">
        <v>17</v>
      </c>
      <c r="D228" s="91" t="s">
        <v>433</v>
      </c>
      <c r="E228" s="91" t="s">
        <v>1115</v>
      </c>
      <c r="F228" s="141" t="s">
        <v>547</v>
      </c>
      <c r="G228" s="207" t="s">
        <v>825</v>
      </c>
      <c r="H228" s="207">
        <v>226</v>
      </c>
      <c r="I228" s="66" t="s">
        <v>197</v>
      </c>
      <c r="J228" s="66" t="s">
        <v>200</v>
      </c>
      <c r="K228" s="79" t="s">
        <v>827</v>
      </c>
      <c r="L228" s="66" t="s">
        <v>200</v>
      </c>
      <c r="M228" s="215" t="str">
        <f t="shared" si="27"/>
        <v>ShipmentLine.product</v>
      </c>
      <c r="N228" s="145"/>
      <c r="O228" s="72" t="s">
        <v>442</v>
      </c>
      <c r="P228" s="62" t="s">
        <v>65</v>
      </c>
      <c r="R228" s="66" t="s">
        <v>21</v>
      </c>
      <c r="S228" s="98" t="str">
        <f t="shared" si="28"/>
        <v xml:space="preserve">    product: Product</v>
      </c>
      <c r="T228" s="72" t="str">
        <f t="shared" si="29"/>
        <v xml:space="preserve">    "Products associated with the shipment line"**    product: Product</v>
      </c>
      <c r="U228" s="98" t="e">
        <f>IF(#REF!="Primary Key",D228&amp;I228&amp;" PK "&amp;L228,IF(#REF!="Foreign Key",I228&amp;" FK &gt;- "&amp;#REF!&amp;"."&amp;#REF!&amp;"_id "&amp;L228,I228&amp;" "&amp;L228))</f>
        <v>#REF!</v>
      </c>
      <c r="V228" s="67"/>
      <c r="W228" s="67"/>
    </row>
    <row r="229" spans="1:24" s="1" customFormat="1" x14ac:dyDescent="0.25">
      <c r="A229" s="282">
        <v>4</v>
      </c>
      <c r="B229" s="37" t="s">
        <v>432</v>
      </c>
      <c r="C229" s="47" t="s">
        <v>17</v>
      </c>
      <c r="D229" s="91" t="s">
        <v>433</v>
      </c>
      <c r="E229" s="91" t="s">
        <v>1116</v>
      </c>
      <c r="F229" s="141" t="s">
        <v>547</v>
      </c>
      <c r="G229" s="207" t="s">
        <v>825</v>
      </c>
      <c r="H229" s="207">
        <v>227</v>
      </c>
      <c r="I229" s="66" t="s">
        <v>194</v>
      </c>
      <c r="J229" s="66" t="s">
        <v>16</v>
      </c>
      <c r="K229" s="79" t="s">
        <v>827</v>
      </c>
      <c r="L229" s="66" t="s">
        <v>16</v>
      </c>
      <c r="M229" s="215" t="str">
        <f t="shared" si="27"/>
        <v>ShipmentLine.order</v>
      </c>
      <c r="N229" s="145"/>
      <c r="O229" s="72" t="s">
        <v>443</v>
      </c>
      <c r="P229" s="62" t="s">
        <v>65</v>
      </c>
      <c r="Q229" s="23"/>
      <c r="R229" s="66" t="s">
        <v>21</v>
      </c>
      <c r="S229" s="98" t="str">
        <f t="shared" si="28"/>
        <v xml:space="preserve">    order: Order</v>
      </c>
      <c r="T229" s="72" t="str">
        <f t="shared" si="29"/>
        <v xml:space="preserve">    "Order associated with the shipment line"**    order: Order</v>
      </c>
      <c r="U229" s="98" t="e">
        <f>IF(#REF!="Primary Key",D229&amp;I229&amp;" PK "&amp;L229,IF(#REF!="Foreign Key",I229&amp;" FK &gt;- "&amp;#REF!&amp;"."&amp;#REF!&amp;"_id "&amp;L229,I229&amp;" "&amp;L229))</f>
        <v>#REF!</v>
      </c>
      <c r="V229" s="67"/>
      <c r="W229" s="67"/>
    </row>
    <row r="230" spans="1:24" s="1" customFormat="1" x14ac:dyDescent="0.25">
      <c r="A230" s="282">
        <v>4</v>
      </c>
      <c r="B230" s="37" t="s">
        <v>432</v>
      </c>
      <c r="C230" s="47" t="s">
        <v>17</v>
      </c>
      <c r="D230" s="91" t="s">
        <v>433</v>
      </c>
      <c r="E230" s="91" t="s">
        <v>1117</v>
      </c>
      <c r="F230" s="162" t="s">
        <v>384</v>
      </c>
      <c r="G230" s="280" t="s">
        <v>822</v>
      </c>
      <c r="H230" s="280">
        <v>228</v>
      </c>
      <c r="I230" s="10" t="s">
        <v>810</v>
      </c>
      <c r="J230" s="10" t="s">
        <v>811</v>
      </c>
      <c r="K230" s="16" t="s">
        <v>807</v>
      </c>
      <c r="L230" s="12" t="s">
        <v>22</v>
      </c>
      <c r="M230" s="215" t="str">
        <f t="shared" si="27"/>
        <v>ShipmentLine.statusByDate</v>
      </c>
      <c r="N230" s="145" t="s">
        <v>250</v>
      </c>
      <c r="O230" s="62" t="s">
        <v>129</v>
      </c>
      <c r="P230" s="62" t="s">
        <v>130</v>
      </c>
      <c r="R230" s="10" t="s">
        <v>46</v>
      </c>
      <c r="S230" s="98" t="str">
        <f t="shared" si="28"/>
        <v xml:space="preserve">    statusByDate: String</v>
      </c>
      <c r="T230" s="72" t="str">
        <f t="shared" si="29"/>
        <v xml:space="preserve">    "Indicates if some or all of the order lines were included in a shipment"**    statusByDate: String</v>
      </c>
      <c r="U230" s="98" t="e">
        <f>IF(#REF!="Primary Key",D230&amp;I230&amp;" PK "&amp;L230,IF(#REF!="Foreign Key",I230&amp;" FK &gt;- "&amp;#REF!&amp;"."&amp;#REF!&amp;"_id "&amp;L230,I230&amp;" "&amp;L230))</f>
        <v>#REF!</v>
      </c>
      <c r="V230" s="12"/>
      <c r="W230" s="12"/>
      <c r="X230" s="297"/>
    </row>
    <row r="231" spans="1:24" s="1" customFormat="1" x14ac:dyDescent="0.25">
      <c r="A231" s="282">
        <v>4</v>
      </c>
      <c r="B231" s="37" t="s">
        <v>432</v>
      </c>
      <c r="C231" s="47" t="s">
        <v>17</v>
      </c>
      <c r="D231" s="91" t="s">
        <v>433</v>
      </c>
      <c r="E231" s="91" t="s">
        <v>1118</v>
      </c>
      <c r="F231" s="161" t="s">
        <v>819</v>
      </c>
      <c r="G231" s="145">
        <v>2</v>
      </c>
      <c r="H231" s="145">
        <v>229</v>
      </c>
      <c r="I231" s="10" t="s">
        <v>319</v>
      </c>
      <c r="J231" s="10" t="s">
        <v>320</v>
      </c>
      <c r="K231" s="24" t="s">
        <v>849</v>
      </c>
      <c r="L231" s="12" t="s">
        <v>22</v>
      </c>
      <c r="M231" s="215" t="str">
        <f t="shared" si="27"/>
        <v>ShipmentLine.dateCreated</v>
      </c>
      <c r="N231" s="145"/>
      <c r="O231" s="62" t="s">
        <v>449</v>
      </c>
      <c r="P231" s="62" t="s">
        <v>87</v>
      </c>
      <c r="R231" s="10" t="s">
        <v>80</v>
      </c>
      <c r="S231" s="98" t="str">
        <f t="shared" si="28"/>
        <v xml:space="preserve">    dateCreated: String</v>
      </c>
      <c r="T231" s="72" t="str">
        <f t="shared" si="29"/>
        <v xml:space="preserve">    "Date-time that the shipment line was created"**    dateCreated: String</v>
      </c>
      <c r="U231" s="98" t="e">
        <f>IF(#REF!="Primary Key",D231&amp;I231&amp;" PK "&amp;L231,IF(#REF!="Foreign Key",I231&amp;" FK &gt;- "&amp;#REF!&amp;"."&amp;#REF!&amp;"_id "&amp;L231,I231&amp;" "&amp;L231))</f>
        <v>#REF!</v>
      </c>
      <c r="V231" s="12"/>
      <c r="W231" s="12"/>
    </row>
    <row r="232" spans="1:24" x14ac:dyDescent="0.25">
      <c r="A232" s="282">
        <v>4</v>
      </c>
      <c r="B232" s="37" t="s">
        <v>432</v>
      </c>
      <c r="C232" s="47" t="s">
        <v>17</v>
      </c>
      <c r="D232" s="91" t="s">
        <v>433</v>
      </c>
      <c r="E232" s="91" t="s">
        <v>1119</v>
      </c>
      <c r="F232" s="161" t="s">
        <v>819</v>
      </c>
      <c r="G232" s="145">
        <v>3</v>
      </c>
      <c r="H232" s="145">
        <v>230</v>
      </c>
      <c r="I232" s="10" t="s">
        <v>88</v>
      </c>
      <c r="J232" s="10" t="s">
        <v>89</v>
      </c>
      <c r="K232" s="24" t="s">
        <v>849</v>
      </c>
      <c r="L232" s="12" t="s">
        <v>22</v>
      </c>
      <c r="M232" s="215" t="str">
        <f t="shared" si="27"/>
        <v>ShipmentLine.lastModifiedDate</v>
      </c>
      <c r="N232" s="145"/>
      <c r="O232" s="62" t="s">
        <v>450</v>
      </c>
      <c r="P232" s="62" t="s">
        <v>87</v>
      </c>
      <c r="Q232" s="2"/>
      <c r="R232" s="10" t="s">
        <v>80</v>
      </c>
      <c r="S232" s="98" t="str">
        <f t="shared" si="28"/>
        <v xml:space="preserve">    lastModifiedDate: String</v>
      </c>
      <c r="T232" s="72" t="str">
        <f t="shared" si="29"/>
        <v xml:space="preserve">    "Date-time the shipment line was last modified in source system"**    lastModifiedDate: String</v>
      </c>
      <c r="U232" s="98" t="e">
        <f>IF(#REF!="Primary Key",D232&amp;I232&amp;" PK "&amp;L232,IF(#REF!="Foreign Key",I232&amp;" FK &gt;- "&amp;#REF!&amp;"."&amp;#REF!&amp;"_id "&amp;L232,I232&amp;" "&amp;L232))</f>
        <v>#REF!</v>
      </c>
      <c r="V232" s="12"/>
      <c r="W232" s="12"/>
      <c r="X232" s="297"/>
    </row>
    <row r="233" spans="1:24" s="1" customFormat="1" x14ac:dyDescent="0.25">
      <c r="A233" s="282">
        <v>4</v>
      </c>
      <c r="B233" s="37" t="s">
        <v>432</v>
      </c>
      <c r="C233" s="47" t="s">
        <v>17</v>
      </c>
      <c r="D233" s="91" t="s">
        <v>433</v>
      </c>
      <c r="E233" s="91" t="s">
        <v>1120</v>
      </c>
      <c r="F233" s="160" t="s">
        <v>820</v>
      </c>
      <c r="G233" s="145">
        <v>1</v>
      </c>
      <c r="H233" s="145">
        <v>231</v>
      </c>
      <c r="I233" s="10" t="s">
        <v>103</v>
      </c>
      <c r="J233" s="10" t="s">
        <v>236</v>
      </c>
      <c r="K233" s="15">
        <v>5</v>
      </c>
      <c r="L233" s="12" t="s">
        <v>105</v>
      </c>
      <c r="M233" s="215" t="str">
        <f t="shared" si="27"/>
        <v>ShipmentLine.quantity</v>
      </c>
      <c r="N233" s="145"/>
      <c r="O233" s="72" t="s">
        <v>451</v>
      </c>
      <c r="P233" s="62"/>
      <c r="R233" s="10" t="s">
        <v>80</v>
      </c>
      <c r="S233" s="98" t="str">
        <f t="shared" si="28"/>
        <v xml:space="preserve">    quantity: Float</v>
      </c>
      <c r="T233" s="72" t="str">
        <f t="shared" si="29"/>
        <v xml:space="preserve">    "Quantity of products or materials in the shipment line"**    quantity: Float</v>
      </c>
      <c r="U233" s="98" t="e">
        <f>IF(#REF!="Primary Key",D233&amp;I233&amp;" PK "&amp;L233,IF(#REF!="Foreign Key",I233&amp;" FK &gt;- "&amp;#REF!&amp;"."&amp;#REF!&amp;"_id "&amp;L233,I233&amp;" "&amp;L233))</f>
        <v>#REF!</v>
      </c>
      <c r="V233" s="12"/>
      <c r="W233" s="12"/>
      <c r="X233" s="297"/>
    </row>
    <row r="234" spans="1:24" s="1" customFormat="1" x14ac:dyDescent="0.25">
      <c r="A234" s="282">
        <v>4</v>
      </c>
      <c r="B234" s="37" t="s">
        <v>432</v>
      </c>
      <c r="C234" s="47" t="s">
        <v>17</v>
      </c>
      <c r="D234" s="91" t="s">
        <v>433</v>
      </c>
      <c r="E234" s="91" t="s">
        <v>1121</v>
      </c>
      <c r="F234" s="160" t="s">
        <v>820</v>
      </c>
      <c r="G234" s="145">
        <v>1</v>
      </c>
      <c r="H234" s="145">
        <v>232</v>
      </c>
      <c r="I234" s="10" t="s">
        <v>107</v>
      </c>
      <c r="J234" s="10" t="s">
        <v>108</v>
      </c>
      <c r="K234" s="15" t="s">
        <v>625</v>
      </c>
      <c r="L234" s="12" t="s">
        <v>22</v>
      </c>
      <c r="M234" s="215" t="str">
        <f t="shared" si="27"/>
        <v>ShipmentLine.quantityUnits</v>
      </c>
      <c r="N234" s="145"/>
      <c r="O234" s="62" t="s">
        <v>109</v>
      </c>
      <c r="P234" s="62" t="s">
        <v>110</v>
      </c>
      <c r="Q234" s="2"/>
      <c r="R234" s="10" t="s">
        <v>21</v>
      </c>
      <c r="S234" s="98" t="str">
        <f t="shared" si="28"/>
        <v xml:space="preserve">    quantityUnits: String</v>
      </c>
      <c r="T234" s="72" t="str">
        <f t="shared" si="29"/>
        <v xml:space="preserve">    "Units of measure from the source system"**    quantityUnits: String</v>
      </c>
      <c r="U234" s="98" t="e">
        <f>IF(#REF!="Primary Key",D234&amp;I234&amp;" PK "&amp;L234,IF(#REF!="Foreign Key",I234&amp;" FK &gt;- "&amp;#REF!&amp;"."&amp;#REF!&amp;"_id "&amp;L234,I234&amp;" "&amp;L234))</f>
        <v>#REF!</v>
      </c>
      <c r="V234" s="12"/>
      <c r="W234" s="12"/>
    </row>
    <row r="235" spans="1:24" s="2" customFormat="1" x14ac:dyDescent="0.25">
      <c r="A235" s="282">
        <v>4</v>
      </c>
      <c r="B235" s="37" t="s">
        <v>432</v>
      </c>
      <c r="C235" s="47" t="s">
        <v>17</v>
      </c>
      <c r="D235" s="91" t="s">
        <v>433</v>
      </c>
      <c r="E235" s="91" t="s">
        <v>1122</v>
      </c>
      <c r="F235" s="160" t="s">
        <v>820</v>
      </c>
      <c r="G235" s="145">
        <v>3</v>
      </c>
      <c r="H235" s="145">
        <v>233</v>
      </c>
      <c r="I235" s="10" t="s">
        <v>238</v>
      </c>
      <c r="J235" s="10" t="s">
        <v>239</v>
      </c>
      <c r="K235" s="15">
        <f>K236/5</f>
        <v>2170</v>
      </c>
      <c r="L235" s="12" t="s">
        <v>105</v>
      </c>
      <c r="M235" s="215" t="str">
        <f t="shared" si="27"/>
        <v>ShipmentLine.productValue</v>
      </c>
      <c r="N235" s="145"/>
      <c r="O235" s="72" t="s">
        <v>452</v>
      </c>
      <c r="P235" s="62"/>
      <c r="Q235" s="134"/>
      <c r="R235" s="10" t="s">
        <v>80</v>
      </c>
      <c r="S235" s="98" t="str">
        <f t="shared" si="28"/>
        <v xml:space="preserve">    productValue: Float</v>
      </c>
      <c r="T235" s="72" t="str">
        <f t="shared" si="29"/>
        <v xml:space="preserve">    "Value of the product or material in the shipment line"**    productValue: Float</v>
      </c>
      <c r="U235" s="98" t="e">
        <f>IF(#REF!="Primary Key",D235&amp;I235&amp;" PK "&amp;L235,IF(#REF!="Foreign Key",I235&amp;" FK &gt;- "&amp;#REF!&amp;"."&amp;#REF!&amp;"_id "&amp;L235,I235&amp;" "&amp;L235))</f>
        <v>#REF!</v>
      </c>
      <c r="V235" s="12"/>
      <c r="W235" s="12"/>
      <c r="X235" s="1"/>
    </row>
    <row r="236" spans="1:24" s="1" customFormat="1" x14ac:dyDescent="0.25">
      <c r="A236" s="282">
        <v>4</v>
      </c>
      <c r="B236" s="37" t="s">
        <v>432</v>
      </c>
      <c r="C236" s="47" t="s">
        <v>17</v>
      </c>
      <c r="D236" s="91" t="s">
        <v>433</v>
      </c>
      <c r="E236" s="91" t="s">
        <v>1123</v>
      </c>
      <c r="F236" s="160" t="s">
        <v>820</v>
      </c>
      <c r="G236" s="145">
        <v>1</v>
      </c>
      <c r="H236" s="145">
        <v>234</v>
      </c>
      <c r="I236" s="10" t="s">
        <v>111</v>
      </c>
      <c r="J236" s="10" t="s">
        <v>112</v>
      </c>
      <c r="K236" s="19">
        <v>10850</v>
      </c>
      <c r="L236" s="12" t="s">
        <v>105</v>
      </c>
      <c r="M236" s="215" t="str">
        <f t="shared" si="27"/>
        <v>ShipmentLine.value</v>
      </c>
      <c r="N236" s="145"/>
      <c r="O236" s="72" t="s">
        <v>453</v>
      </c>
      <c r="P236" s="62"/>
      <c r="Q236" s="134"/>
      <c r="R236" s="10" t="s">
        <v>80</v>
      </c>
      <c r="S236" s="98" t="str">
        <f t="shared" si="28"/>
        <v xml:space="preserve">    value: Float</v>
      </c>
      <c r="T236" s="72" t="str">
        <f t="shared" si="29"/>
        <v xml:space="preserve">    "Total value of products or materials in the shipment line"**    value: Float</v>
      </c>
      <c r="U236" s="98" t="e">
        <f>IF(#REF!="Primary Key",D236&amp;I236&amp;" PK "&amp;L236,IF(#REF!="Foreign Key",I236&amp;" FK &gt;- "&amp;#REF!&amp;"."&amp;#REF!&amp;"_id "&amp;L236,I236&amp;" "&amp;L236))</f>
        <v>#REF!</v>
      </c>
      <c r="V236" s="12"/>
      <c r="W236" s="12"/>
    </row>
    <row r="237" spans="1:24" s="33" customFormat="1" x14ac:dyDescent="0.25">
      <c r="A237" s="282">
        <v>4</v>
      </c>
      <c r="B237" s="37" t="s">
        <v>432</v>
      </c>
      <c r="C237" s="47" t="s">
        <v>17</v>
      </c>
      <c r="D237" s="91" t="s">
        <v>433</v>
      </c>
      <c r="E237" s="91" t="s">
        <v>1124</v>
      </c>
      <c r="F237" s="160" t="s">
        <v>820</v>
      </c>
      <c r="G237" s="145">
        <v>1</v>
      </c>
      <c r="H237" s="145">
        <v>235</v>
      </c>
      <c r="I237" s="10" t="s">
        <v>114</v>
      </c>
      <c r="J237" s="10" t="s">
        <v>115</v>
      </c>
      <c r="K237" s="17" t="s">
        <v>116</v>
      </c>
      <c r="L237" s="12" t="s">
        <v>22</v>
      </c>
      <c r="M237" s="215" t="str">
        <f t="shared" si="27"/>
        <v>ShipmentLine.valueCurrency</v>
      </c>
      <c r="N237" s="145"/>
      <c r="O237" s="62" t="s">
        <v>117</v>
      </c>
      <c r="P237" s="62" t="s">
        <v>118</v>
      </c>
      <c r="Q237" s="306"/>
      <c r="R237" s="10" t="s">
        <v>21</v>
      </c>
      <c r="S237" s="98" t="str">
        <f t="shared" si="28"/>
        <v xml:space="preserve">    valueCurrency: String</v>
      </c>
      <c r="T237" s="72" t="str">
        <f t="shared" si="29"/>
        <v xml:space="preserve">    "Currency designation in ISO 4217 format"**    valueCurrency: String</v>
      </c>
      <c r="U237" s="98" t="e">
        <f>IF(#REF!="Primary Key",D237&amp;I237&amp;" PK "&amp;L237,IF(#REF!="Foreign Key",I237&amp;" FK &gt;- "&amp;#REF!&amp;"."&amp;#REF!&amp;"_id "&amp;L237,I237&amp;" "&amp;L237))</f>
        <v>#REF!</v>
      </c>
      <c r="V237" s="12"/>
      <c r="W237" s="12"/>
    </row>
    <row r="238" spans="1:24" s="2" customFormat="1" x14ac:dyDescent="0.25">
      <c r="A238" s="282">
        <v>4</v>
      </c>
      <c r="B238" s="37" t="s">
        <v>432</v>
      </c>
      <c r="C238" s="47" t="s">
        <v>17</v>
      </c>
      <c r="D238" s="91" t="s">
        <v>433</v>
      </c>
      <c r="E238" s="91" t="s">
        <v>1125</v>
      </c>
      <c r="F238" s="159" t="s">
        <v>818</v>
      </c>
      <c r="G238" s="146">
        <v>3</v>
      </c>
      <c r="H238" s="146">
        <v>236</v>
      </c>
      <c r="I238" s="127" t="s">
        <v>280</v>
      </c>
      <c r="J238" s="127" t="s">
        <v>12</v>
      </c>
      <c r="K238" s="16"/>
      <c r="L238" s="12" t="s">
        <v>22</v>
      </c>
      <c r="M238" s="216" t="str">
        <f t="shared" si="27"/>
        <v>ShipmentLine.description</v>
      </c>
      <c r="N238" s="146"/>
      <c r="O238" s="75" t="s">
        <v>12</v>
      </c>
      <c r="P238" s="26"/>
      <c r="Q238" s="297"/>
      <c r="R238" s="10" t="s">
        <v>46</v>
      </c>
      <c r="S238" s="98" t="str">
        <f t="shared" si="28"/>
        <v xml:space="preserve">    description: String</v>
      </c>
      <c r="T238" s="72" t="str">
        <f t="shared" si="29"/>
        <v xml:space="preserve">    "Description"**    description: String</v>
      </c>
      <c r="U238" s="98" t="e">
        <f>IF(#REF!="Primary Key",D238&amp;I238&amp;" PK "&amp;L238,IF(#REF!="Foreign Key",I238&amp;" FK &gt;- "&amp;#REF!&amp;"."&amp;#REF!&amp;"_id "&amp;L238,I238&amp;" "&amp;L238))</f>
        <v>#REF!</v>
      </c>
      <c r="V238" s="12"/>
      <c r="W238" s="12"/>
    </row>
    <row r="239" spans="1:24" s="1" customFormat="1" x14ac:dyDescent="0.25">
      <c r="A239" s="282">
        <v>4</v>
      </c>
      <c r="B239" s="37" t="s">
        <v>432</v>
      </c>
      <c r="C239" s="47" t="s">
        <v>17</v>
      </c>
      <c r="D239" s="91" t="s">
        <v>433</v>
      </c>
      <c r="E239" s="91" t="s">
        <v>1126</v>
      </c>
      <c r="F239" s="159" t="s">
        <v>818</v>
      </c>
      <c r="G239" s="145" t="s">
        <v>824</v>
      </c>
      <c r="H239" s="145">
        <v>237</v>
      </c>
      <c r="I239" s="10" t="s">
        <v>185</v>
      </c>
      <c r="J239" s="10" t="s">
        <v>186</v>
      </c>
      <c r="K239" s="24"/>
      <c r="L239" s="12" t="str">
        <f>D239&amp;"CustomAttributes"</f>
        <v>ShipmentLineCustomAttributes</v>
      </c>
      <c r="M239" s="215" t="str">
        <f t="shared" si="27"/>
        <v>ShipmentLine.customAttributes</v>
      </c>
      <c r="N239" s="145"/>
      <c r="O239" s="72" t="str">
        <f>"Custom attributes for "&amp;LOWER(B239)</f>
        <v>Custom attributes for shipment line</v>
      </c>
      <c r="P239" s="62"/>
      <c r="Q239" s="2"/>
      <c r="R239" s="10"/>
      <c r="S239" s="98" t="str">
        <f t="shared" si="28"/>
        <v xml:space="preserve">    customAttributes: ShipmentLineCustomAttributes</v>
      </c>
      <c r="T239" s="72" t="str">
        <f t="shared" si="29"/>
        <v xml:space="preserve">    "Custom attributes for shipment line"**    customAttributes: ShipmentLineCustomAttributes</v>
      </c>
      <c r="U239" s="98" t="e">
        <f>IF(#REF!="Primary Key",D239&amp;I239&amp;" PK "&amp;L239,IF(#REF!="Foreign Key",I239&amp;" FK &gt;- "&amp;#REF!&amp;"."&amp;#REF!&amp;"_id "&amp;L239,I239&amp;" "&amp;L239))</f>
        <v>#REF!</v>
      </c>
      <c r="V239" s="12"/>
      <c r="W239" s="12"/>
    </row>
    <row r="240" spans="1:24" s="2" customFormat="1" x14ac:dyDescent="0.25">
      <c r="A240" s="282">
        <v>4</v>
      </c>
      <c r="B240" s="37" t="s">
        <v>432</v>
      </c>
      <c r="C240" s="47" t="s">
        <v>17</v>
      </c>
      <c r="D240" s="91" t="s">
        <v>433</v>
      </c>
      <c r="E240" s="91" t="s">
        <v>1127</v>
      </c>
      <c r="F240" s="158" t="s">
        <v>815</v>
      </c>
      <c r="G240" s="281" t="s">
        <v>893</v>
      </c>
      <c r="H240" s="281">
        <v>238</v>
      </c>
      <c r="I240" s="243" t="s">
        <v>710</v>
      </c>
      <c r="J240" s="243" t="s">
        <v>434</v>
      </c>
      <c r="K240" s="263" t="s">
        <v>435</v>
      </c>
      <c r="L240" s="217" t="s">
        <v>22</v>
      </c>
      <c r="M240" s="217" t="str">
        <f t="shared" si="27"/>
        <v>ShipmentLine.id</v>
      </c>
      <c r="N240" s="149"/>
      <c r="O240" s="172" t="s">
        <v>436</v>
      </c>
      <c r="P240" s="170"/>
      <c r="Q240" s="1"/>
      <c r="R240" s="181" t="s">
        <v>21</v>
      </c>
      <c r="S240" s="98" t="str">
        <f t="shared" si="28"/>
        <v xml:space="preserve">    id: String</v>
      </c>
      <c r="T240" s="72" t="str">
        <f t="shared" si="29"/>
        <v xml:space="preserve">    "Generated unique identifier for a shipment line"**    id: String</v>
      </c>
      <c r="U240" s="98" t="e">
        <f>IF(#REF!="Primary Key",D240&amp;I240&amp;" PK "&amp;L240,IF(#REF!="Foreign Key",I240&amp;" FK &gt;- "&amp;#REF!&amp;"."&amp;#REF!&amp;"_id "&amp;L240,I240&amp;" "&amp;L240))</f>
        <v>#REF!</v>
      </c>
      <c r="V240" s="59"/>
      <c r="W240" s="59"/>
    </row>
    <row r="241" spans="1:24" s="2" customFormat="1" x14ac:dyDescent="0.25">
      <c r="A241" s="282">
        <v>4</v>
      </c>
      <c r="B241" s="37" t="s">
        <v>432</v>
      </c>
      <c r="C241" s="47" t="s">
        <v>17</v>
      </c>
      <c r="D241" s="91" t="s">
        <v>433</v>
      </c>
      <c r="E241" s="91" t="s">
        <v>1128</v>
      </c>
      <c r="F241" s="158" t="s">
        <v>815</v>
      </c>
      <c r="G241" s="281" t="s">
        <v>893</v>
      </c>
      <c r="H241" s="281">
        <v>239</v>
      </c>
      <c r="I241" s="200" t="s">
        <v>24</v>
      </c>
      <c r="J241" s="200" t="s">
        <v>25</v>
      </c>
      <c r="K241" s="264" t="s">
        <v>26</v>
      </c>
      <c r="L241" s="265" t="s">
        <v>28</v>
      </c>
      <c r="M241" s="217" t="str">
        <f t="shared" si="27"/>
        <v>ShipmentLine.globalIdentifiers</v>
      </c>
      <c r="N241" s="149"/>
      <c r="O241" s="172" t="s">
        <v>25</v>
      </c>
      <c r="P241" s="170"/>
      <c r="R241" s="183" t="s">
        <v>21</v>
      </c>
      <c r="S241" s="98" t="str">
        <f t="shared" si="28"/>
        <v xml:space="preserve">    globalIdentifiers: NameValuePair</v>
      </c>
      <c r="T241" s="72" t="str">
        <f t="shared" si="29"/>
        <v xml:space="preserve">    "Global identifiers"**    globalIdentifiers: NameValuePair</v>
      </c>
      <c r="U241" s="98" t="e">
        <f>IF(#REF!="Primary Key",D241&amp;I241&amp;" PK "&amp;L241,IF(#REF!="Foreign Key",I241&amp;" FK &gt;- "&amp;#REF!&amp;"."&amp;#REF!&amp;"_id "&amp;L241,I241&amp;" "&amp;L241))</f>
        <v>#REF!</v>
      </c>
      <c r="V241" s="120"/>
      <c r="W241" s="120"/>
    </row>
    <row r="242" spans="1:24" s="1" customFormat="1" x14ac:dyDescent="0.25">
      <c r="A242" s="282">
        <v>4</v>
      </c>
      <c r="B242" s="37" t="s">
        <v>432</v>
      </c>
      <c r="C242" s="47" t="s">
        <v>17</v>
      </c>
      <c r="D242" s="91" t="s">
        <v>433</v>
      </c>
      <c r="E242" s="91" t="s">
        <v>1129</v>
      </c>
      <c r="F242" s="158" t="s">
        <v>815</v>
      </c>
      <c r="G242" s="281" t="s">
        <v>893</v>
      </c>
      <c r="H242" s="281">
        <v>240</v>
      </c>
      <c r="I242" s="200" t="s">
        <v>29</v>
      </c>
      <c r="J242" s="200" t="s">
        <v>30</v>
      </c>
      <c r="K242" s="264" t="s">
        <v>26</v>
      </c>
      <c r="L242" s="265" t="s">
        <v>31</v>
      </c>
      <c r="M242" s="217" t="str">
        <f t="shared" si="27"/>
        <v>ShipmentLine.localIdentifiers</v>
      </c>
      <c r="N242" s="149"/>
      <c r="O242" s="172" t="s">
        <v>30</v>
      </c>
      <c r="P242" s="170"/>
      <c r="Q242" s="2"/>
      <c r="R242" s="183" t="s">
        <v>21</v>
      </c>
      <c r="S242" s="98" t="str">
        <f t="shared" si="28"/>
        <v xml:space="preserve">    localIdentifiers: OrderedNameValuePair</v>
      </c>
      <c r="T242" s="72" t="str">
        <f t="shared" si="29"/>
        <v xml:space="preserve">    "Local identifiers"**    localIdentifiers: OrderedNameValuePair</v>
      </c>
      <c r="U242" s="98" t="e">
        <f>IF(#REF!="Primary Key",D242&amp;I242&amp;" PK "&amp;L242,IF(#REF!="Foreign Key",I242&amp;" FK &gt;- "&amp;#REF!&amp;"."&amp;#REF!&amp;"_id "&amp;L242,I242&amp;" "&amp;L242))</f>
        <v>#REF!</v>
      </c>
      <c r="V242" s="120"/>
      <c r="W242" s="120"/>
    </row>
    <row r="243" spans="1:24" s="1" customFormat="1" x14ac:dyDescent="0.25">
      <c r="A243" s="282">
        <v>4</v>
      </c>
      <c r="B243" s="37" t="s">
        <v>432</v>
      </c>
      <c r="C243" s="47" t="s">
        <v>17</v>
      </c>
      <c r="D243" s="91" t="s">
        <v>433</v>
      </c>
      <c r="E243" s="91" t="s">
        <v>1130</v>
      </c>
      <c r="F243" s="158" t="s">
        <v>815</v>
      </c>
      <c r="G243" s="281" t="s">
        <v>893</v>
      </c>
      <c r="H243" s="281">
        <v>241</v>
      </c>
      <c r="I243" s="195" t="s">
        <v>32</v>
      </c>
      <c r="J243" s="195"/>
      <c r="K243" s="266"/>
      <c r="L243" s="240" t="s">
        <v>34</v>
      </c>
      <c r="M243" s="217" t="str">
        <f t="shared" si="27"/>
        <v>ShipmentLine.type</v>
      </c>
      <c r="N243" s="149"/>
      <c r="O243" s="172" t="s">
        <v>35</v>
      </c>
      <c r="P243" s="170"/>
      <c r="R243" s="188" t="s">
        <v>21</v>
      </c>
      <c r="S243" s="98" t="str">
        <f t="shared" si="28"/>
        <v xml:space="preserve">    type: BusinessObjectType!</v>
      </c>
      <c r="T243" s="72" t="str">
        <f t="shared" si="29"/>
        <v xml:space="preserve">    "Type of business object"**    type: BusinessObjectType!</v>
      </c>
      <c r="U243" s="98" t="e">
        <f>IF(#REF!="Primary Key",D243&amp;I243&amp;" PK "&amp;L243,IF(#REF!="Foreign Key",I243&amp;" FK &gt;- "&amp;#REF!&amp;"."&amp;#REF!&amp;"_id "&amp;L243,I243&amp;" "&amp;L243))</f>
        <v>#REF!</v>
      </c>
      <c r="V243" s="88"/>
      <c r="W243" s="88"/>
    </row>
    <row r="244" spans="1:24" s="1" customFormat="1" x14ac:dyDescent="0.25">
      <c r="A244" s="282">
        <v>4</v>
      </c>
      <c r="B244" s="37" t="s">
        <v>432</v>
      </c>
      <c r="C244" s="47" t="s">
        <v>17</v>
      </c>
      <c r="D244" s="91" t="s">
        <v>433</v>
      </c>
      <c r="E244" s="91" t="s">
        <v>1131</v>
      </c>
      <c r="F244" s="158" t="s">
        <v>815</v>
      </c>
      <c r="G244" s="281" t="s">
        <v>893</v>
      </c>
      <c r="H244" s="281">
        <v>242</v>
      </c>
      <c r="I244" s="170" t="s">
        <v>174</v>
      </c>
      <c r="J244" s="170" t="s">
        <v>175</v>
      </c>
      <c r="K244" s="171" t="s">
        <v>176</v>
      </c>
      <c r="L244" s="177" t="s">
        <v>22</v>
      </c>
      <c r="M244" s="217" t="str">
        <f t="shared" si="27"/>
        <v>ShipmentLine.tenantId</v>
      </c>
      <c r="N244" s="149"/>
      <c r="O244" s="170" t="s">
        <v>177</v>
      </c>
      <c r="P244" s="170"/>
      <c r="R244" s="153" t="s">
        <v>21</v>
      </c>
      <c r="S244" s="98" t="str">
        <f t="shared" si="28"/>
        <v xml:space="preserve">    tenantId: String</v>
      </c>
      <c r="T244" s="72" t="str">
        <f t="shared" si="29"/>
        <v xml:space="preserve">    "Generated unique ID of the tenant company"**    tenantId: String</v>
      </c>
      <c r="U244" s="98" t="e">
        <f>IF(#REF!="Primary Key",D244&amp;I244&amp;" PK "&amp;L244,IF(#REF!="Foreign Key",I244&amp;" FK &gt;- "&amp;#REF!&amp;"."&amp;#REF!&amp;"_id "&amp;L244,I244&amp;" "&amp;L244))</f>
        <v>#REF!</v>
      </c>
      <c r="V244" s="12"/>
      <c r="W244" s="12"/>
    </row>
    <row r="245" spans="1:24" s="2" customFormat="1" x14ac:dyDescent="0.25">
      <c r="A245" s="282">
        <v>4</v>
      </c>
      <c r="B245" s="37" t="s">
        <v>432</v>
      </c>
      <c r="C245" s="47" t="s">
        <v>17</v>
      </c>
      <c r="D245" s="91" t="s">
        <v>433</v>
      </c>
      <c r="E245" s="91" t="s">
        <v>1132</v>
      </c>
      <c r="F245" s="158" t="s">
        <v>815</v>
      </c>
      <c r="G245" s="281" t="s">
        <v>893</v>
      </c>
      <c r="H245" s="281">
        <v>243</v>
      </c>
      <c r="I245" s="157" t="s">
        <v>178</v>
      </c>
      <c r="J245" s="157" t="s">
        <v>179</v>
      </c>
      <c r="K245" s="176" t="s">
        <v>849</v>
      </c>
      <c r="L245" s="177" t="s">
        <v>22</v>
      </c>
      <c r="M245" s="217" t="str">
        <f t="shared" si="27"/>
        <v>ShipmentLine.createReceived</v>
      </c>
      <c r="N245" s="149"/>
      <c r="O245" s="170" t="s">
        <v>180</v>
      </c>
      <c r="P245" s="170" t="s">
        <v>181</v>
      </c>
      <c r="Q245" s="1"/>
      <c r="R245" s="153" t="s">
        <v>80</v>
      </c>
      <c r="S245" s="98" t="str">
        <f t="shared" si="28"/>
        <v xml:space="preserve">    createReceived: String</v>
      </c>
      <c r="T245" s="72" t="str">
        <f t="shared" si="29"/>
        <v xml:space="preserve">    "Timestamp when record was created"**    createReceived: String</v>
      </c>
      <c r="U245" s="98" t="e">
        <f>IF(#REF!="Primary Key",D245&amp;I245&amp;" PK "&amp;L245,IF(#REF!="Foreign Key",I245&amp;" FK &gt;- "&amp;#REF!&amp;"."&amp;#REF!&amp;"_id "&amp;L245,I245&amp;" "&amp;L245))</f>
        <v>#REF!</v>
      </c>
      <c r="V245" s="12"/>
      <c r="W245" s="12"/>
    </row>
    <row r="246" spans="1:24" s="1" customFormat="1" x14ac:dyDescent="0.25">
      <c r="A246" s="282">
        <v>4</v>
      </c>
      <c r="B246" s="37" t="s">
        <v>432</v>
      </c>
      <c r="C246" s="47" t="s">
        <v>17</v>
      </c>
      <c r="D246" s="91" t="s">
        <v>433</v>
      </c>
      <c r="E246" s="91" t="s">
        <v>1133</v>
      </c>
      <c r="F246" s="158" t="s">
        <v>815</v>
      </c>
      <c r="G246" s="281" t="s">
        <v>893</v>
      </c>
      <c r="H246" s="281">
        <v>244</v>
      </c>
      <c r="I246" s="157" t="s">
        <v>182</v>
      </c>
      <c r="J246" s="157" t="s">
        <v>183</v>
      </c>
      <c r="K246" s="176" t="s">
        <v>849</v>
      </c>
      <c r="L246" s="177" t="s">
        <v>22</v>
      </c>
      <c r="M246" s="217" t="str">
        <f t="shared" si="27"/>
        <v>ShipmentLine.updateReceived</v>
      </c>
      <c r="N246" s="149"/>
      <c r="O246" s="170" t="s">
        <v>184</v>
      </c>
      <c r="P246" s="170" t="s">
        <v>181</v>
      </c>
      <c r="Q246" s="2"/>
      <c r="R246" s="153" t="s">
        <v>80</v>
      </c>
      <c r="S246" s="98" t="str">
        <f t="shared" si="28"/>
        <v xml:space="preserve">    updateReceived: String</v>
      </c>
      <c r="T246" s="72" t="str">
        <f t="shared" si="29"/>
        <v xml:space="preserve">    "Timestamp when record was last updated"**    updateReceived: String</v>
      </c>
      <c r="U246" s="98" t="e">
        <f>IF(#REF!="Primary Key",D246&amp;I246&amp;" PK "&amp;L246,IF(#REF!="Foreign Key",I246&amp;" FK &gt;- "&amp;#REF!&amp;"."&amp;#REF!&amp;"_id "&amp;L246,I246&amp;" "&amp;L246))</f>
        <v>#REF!</v>
      </c>
      <c r="V246" s="12"/>
      <c r="W246" s="12"/>
    </row>
    <row r="247" spans="1:24" s="2" customFormat="1" x14ac:dyDescent="0.25">
      <c r="A247" s="282">
        <v>4</v>
      </c>
      <c r="B247" s="37" t="s">
        <v>432</v>
      </c>
      <c r="C247" s="47" t="s">
        <v>17</v>
      </c>
      <c r="D247" s="91" t="s">
        <v>433</v>
      </c>
      <c r="E247" s="91" t="s">
        <v>1134</v>
      </c>
      <c r="F247" s="158" t="s">
        <v>815</v>
      </c>
      <c r="G247" s="281" t="s">
        <v>893</v>
      </c>
      <c r="H247" s="149">
        <v>245</v>
      </c>
      <c r="I247" s="156" t="s">
        <v>722</v>
      </c>
      <c r="J247" s="156" t="s">
        <v>723</v>
      </c>
      <c r="K247" s="156"/>
      <c r="L247" s="155" t="s">
        <v>22</v>
      </c>
      <c r="M247" s="217" t="str">
        <f t="shared" si="27"/>
        <v>ShipmentLine.referenceReceived</v>
      </c>
      <c r="N247" s="149"/>
      <c r="O247" s="170"/>
      <c r="P247" s="250"/>
      <c r="Q247" s="297"/>
      <c r="R247" s="153" t="s">
        <v>21</v>
      </c>
      <c r="S247" s="98" t="str">
        <f t="shared" si="28"/>
        <v xml:space="preserve">    referenceReceived: String</v>
      </c>
      <c r="T247" s="72" t="str">
        <f t="shared" si="29"/>
        <v xml:space="preserve">    ""**    referenceReceived: String</v>
      </c>
      <c r="U247" s="98" t="e">
        <f>IF(#REF!="Primary Key",D247&amp;I247&amp;" PK "&amp;L247,IF(#REF!="Foreign Key",I247&amp;" FK &gt;- "&amp;#REF!&amp;"."&amp;#REF!&amp;"_id "&amp;L247,I247&amp;" "&amp;L247))</f>
        <v>#REF!</v>
      </c>
      <c r="V247" s="12"/>
      <c r="W247" s="12"/>
    </row>
    <row r="248" spans="1:24" x14ac:dyDescent="0.25">
      <c r="A248" s="282">
        <v>4</v>
      </c>
      <c r="B248" s="37" t="s">
        <v>432</v>
      </c>
      <c r="C248" s="47" t="s">
        <v>17</v>
      </c>
      <c r="D248" s="91" t="s">
        <v>433</v>
      </c>
      <c r="E248" s="91" t="s">
        <v>1135</v>
      </c>
      <c r="F248" s="141" t="s">
        <v>547</v>
      </c>
      <c r="G248" s="149" t="s">
        <v>823</v>
      </c>
      <c r="H248" s="149">
        <v>246</v>
      </c>
      <c r="I248" s="167" t="s">
        <v>444</v>
      </c>
      <c r="J248" s="167" t="s">
        <v>266</v>
      </c>
      <c r="K248" s="267" t="s">
        <v>827</v>
      </c>
      <c r="L248" s="168" t="s">
        <v>267</v>
      </c>
      <c r="M248" s="217" t="str">
        <f t="shared" si="27"/>
        <v>ShipmentLine.shipmentSublines</v>
      </c>
      <c r="N248" s="149"/>
      <c r="O248" s="172" t="s">
        <v>445</v>
      </c>
      <c r="P248" s="172" t="s">
        <v>65</v>
      </c>
      <c r="Q248" s="1"/>
      <c r="R248" s="167" t="s">
        <v>21</v>
      </c>
      <c r="S248" s="98" t="str">
        <f t="shared" si="28"/>
        <v xml:space="preserve">    shipmentSublines: ShipmentSublinesCursor</v>
      </c>
      <c r="T248" s="72" t="str">
        <f t="shared" si="29"/>
        <v xml:space="preserve">    "Shipment sublines associated with the shipment line"**    shipmentSublines: ShipmentSublinesCursor</v>
      </c>
      <c r="U248" s="98" t="e">
        <f>IF(#REF!="Primary Key",D248&amp;I248&amp;" PK "&amp;L248,IF(#REF!="Foreign Key",I248&amp;" FK &gt;- "&amp;#REF!&amp;"."&amp;#REF!&amp;"_id "&amp;L248,I248&amp;" "&amp;L248))</f>
        <v>#REF!</v>
      </c>
      <c r="V248" s="71"/>
      <c r="W248" s="71"/>
    </row>
    <row r="249" spans="1:24" x14ac:dyDescent="0.25">
      <c r="A249" s="282">
        <v>4</v>
      </c>
      <c r="B249" s="37" t="s">
        <v>432</v>
      </c>
      <c r="C249" s="47" t="s">
        <v>17</v>
      </c>
      <c r="D249" s="91" t="s">
        <v>433</v>
      </c>
      <c r="E249" s="91" t="s">
        <v>1136</v>
      </c>
      <c r="F249" s="161" t="s">
        <v>819</v>
      </c>
      <c r="G249" s="149" t="s">
        <v>823</v>
      </c>
      <c r="H249" s="149">
        <v>247</v>
      </c>
      <c r="I249" s="157" t="s">
        <v>325</v>
      </c>
      <c r="J249" s="157" t="s">
        <v>326</v>
      </c>
      <c r="K249" s="176" t="s">
        <v>849</v>
      </c>
      <c r="L249" s="177" t="s">
        <v>22</v>
      </c>
      <c r="M249" s="217" t="str">
        <f t="shared" si="27"/>
        <v>ShipmentLine.committedTimeOfArrival</v>
      </c>
      <c r="N249" s="149"/>
      <c r="O249" s="170" t="s">
        <v>327</v>
      </c>
      <c r="P249" s="170" t="s">
        <v>87</v>
      </c>
      <c r="R249" s="153" t="s">
        <v>80</v>
      </c>
      <c r="S249" s="98" t="str">
        <f t="shared" si="28"/>
        <v xml:space="preserve">    committedTimeOfArrival: String</v>
      </c>
      <c r="T249" s="72" t="str">
        <f t="shared" si="29"/>
        <v xml:space="preserve">    "Date-time that the seller has committed for the shipment to be delivered"**    committedTimeOfArrival: String</v>
      </c>
      <c r="U249" s="98" t="e">
        <f>IF(#REF!="Primary Key",D249&amp;I249&amp;" PK "&amp;L249,IF(#REF!="Foreign Key",I249&amp;" FK &gt;- "&amp;#REF!&amp;"."&amp;#REF!&amp;"_id "&amp;L249,I249&amp;" "&amp;L249))</f>
        <v>#REF!</v>
      </c>
      <c r="V249" s="12"/>
      <c r="W249" s="12"/>
    </row>
    <row r="250" spans="1:24" x14ac:dyDescent="0.25">
      <c r="A250" s="282">
        <v>4</v>
      </c>
      <c r="B250" s="37" t="s">
        <v>432</v>
      </c>
      <c r="C250" s="47" t="s">
        <v>17</v>
      </c>
      <c r="D250" s="91" t="s">
        <v>433</v>
      </c>
      <c r="E250" s="91" t="s">
        <v>1137</v>
      </c>
      <c r="F250" s="160" t="s">
        <v>820</v>
      </c>
      <c r="G250" s="149" t="s">
        <v>823</v>
      </c>
      <c r="H250" s="149">
        <v>248</v>
      </c>
      <c r="I250" s="157" t="s">
        <v>353</v>
      </c>
      <c r="J250" s="157" t="s">
        <v>354</v>
      </c>
      <c r="K250" s="205" t="s">
        <v>219</v>
      </c>
      <c r="L250" s="177" t="s">
        <v>105</v>
      </c>
      <c r="M250" s="217" t="str">
        <f t="shared" si="27"/>
        <v>ShipmentLine.quantityCommit</v>
      </c>
      <c r="N250" s="149"/>
      <c r="O250" s="172" t="s">
        <v>355</v>
      </c>
      <c r="P250" s="170"/>
      <c r="R250" s="153" t="s">
        <v>80</v>
      </c>
      <c r="S250" s="98" t="str">
        <f t="shared" si="28"/>
        <v xml:space="preserve">    quantityCommit: Float</v>
      </c>
      <c r="T250" s="72" t="str">
        <f t="shared" si="29"/>
        <v xml:space="preserve">    "Committed quantity of products or materials for the shipment"**    quantityCommit: Float</v>
      </c>
      <c r="U250" s="98" t="e">
        <f>IF(#REF!="Primary Key",D250&amp;I250&amp;" PK "&amp;L250,IF(#REF!="Foreign Key",I250&amp;" FK &gt;- "&amp;#REF!&amp;"."&amp;#REF!&amp;"_id "&amp;L250,I250&amp;" "&amp;L250))</f>
        <v>#REF!</v>
      </c>
      <c r="V250" s="12"/>
      <c r="W250" s="12"/>
    </row>
    <row r="251" spans="1:24" x14ac:dyDescent="0.25">
      <c r="A251" s="282">
        <v>4</v>
      </c>
      <c r="B251" s="37" t="s">
        <v>432</v>
      </c>
      <c r="C251" s="47" t="s">
        <v>17</v>
      </c>
      <c r="D251" s="91" t="s">
        <v>433</v>
      </c>
      <c r="E251" s="91" t="s">
        <v>1138</v>
      </c>
      <c r="F251" s="160" t="s">
        <v>820</v>
      </c>
      <c r="G251" s="149" t="s">
        <v>823</v>
      </c>
      <c r="H251" s="149">
        <v>249</v>
      </c>
      <c r="I251" s="157" t="s">
        <v>356</v>
      </c>
      <c r="J251" s="157" t="s">
        <v>357</v>
      </c>
      <c r="K251" s="242" t="s">
        <v>625</v>
      </c>
      <c r="L251" s="177" t="s">
        <v>22</v>
      </c>
      <c r="M251" s="217" t="str">
        <f t="shared" si="27"/>
        <v>ShipmentLine.quantityCommitUnits</v>
      </c>
      <c r="N251" s="149"/>
      <c r="O251" s="170" t="s">
        <v>109</v>
      </c>
      <c r="P251" s="170" t="s">
        <v>110</v>
      </c>
      <c r="R251" s="153" t="s">
        <v>21</v>
      </c>
      <c r="S251" s="98" t="str">
        <f t="shared" si="28"/>
        <v xml:space="preserve">    quantityCommitUnits: String</v>
      </c>
      <c r="T251" s="72" t="str">
        <f t="shared" si="29"/>
        <v xml:space="preserve">    "Units of measure from the source system"**    quantityCommitUnits: String</v>
      </c>
      <c r="U251" s="98" t="e">
        <f>IF(#REF!="Primary Key",D251&amp;I251&amp;" PK "&amp;L251,IF(#REF!="Foreign Key",I251&amp;" FK &gt;- "&amp;#REF!&amp;"."&amp;#REF!&amp;"_id "&amp;L251,I251&amp;" "&amp;L251))</f>
        <v>#REF!</v>
      </c>
      <c r="V251" s="12"/>
      <c r="W251" s="12"/>
    </row>
    <row r="252" spans="1:24" x14ac:dyDescent="0.25">
      <c r="A252" s="282">
        <v>4</v>
      </c>
      <c r="B252" s="37" t="s">
        <v>432</v>
      </c>
      <c r="C252" s="47" t="s">
        <v>17</v>
      </c>
      <c r="D252" s="91" t="s">
        <v>433</v>
      </c>
      <c r="E252" s="91" t="s">
        <v>1139</v>
      </c>
      <c r="F252" s="160" t="s">
        <v>820</v>
      </c>
      <c r="G252" s="149" t="s">
        <v>823</v>
      </c>
      <c r="H252" s="149">
        <v>250</v>
      </c>
      <c r="I252" s="157" t="s">
        <v>358</v>
      </c>
      <c r="J252" s="154" t="s">
        <v>251</v>
      </c>
      <c r="K252" s="154" t="s">
        <v>219</v>
      </c>
      <c r="L252" s="155" t="s">
        <v>105</v>
      </c>
      <c r="M252" s="217" t="str">
        <f t="shared" si="27"/>
        <v>ShipmentLine.quantityShipped</v>
      </c>
      <c r="N252" s="149"/>
      <c r="O252" s="172" t="s">
        <v>359</v>
      </c>
      <c r="P252" s="171"/>
      <c r="R252" s="153" t="s">
        <v>80</v>
      </c>
      <c r="S252" s="98" t="str">
        <f t="shared" si="28"/>
        <v xml:space="preserve">    quantityShipped: Float</v>
      </c>
      <c r="T252" s="72" t="str">
        <f t="shared" si="29"/>
        <v xml:space="preserve">    "Actual shipped quantity of products or materials in this shipment"**    quantityShipped: Float</v>
      </c>
      <c r="U252" s="98" t="e">
        <f>IF(#REF!="Primary Key",D252&amp;I252&amp;" PK "&amp;L252,IF(#REF!="Foreign Key",I252&amp;" FK &gt;- "&amp;#REF!&amp;"."&amp;#REF!&amp;"_id "&amp;L252,I252&amp;" "&amp;L252))</f>
        <v>#REF!</v>
      </c>
      <c r="V252" s="12"/>
      <c r="W252" s="12"/>
    </row>
    <row r="253" spans="1:24" s="33" customFormat="1" x14ac:dyDescent="0.25">
      <c r="A253" s="282">
        <v>4</v>
      </c>
      <c r="B253" s="37" t="s">
        <v>432</v>
      </c>
      <c r="C253" s="47" t="s">
        <v>17</v>
      </c>
      <c r="D253" s="91" t="s">
        <v>433</v>
      </c>
      <c r="E253" s="91" t="s">
        <v>1140</v>
      </c>
      <c r="F253" s="160" t="s">
        <v>820</v>
      </c>
      <c r="G253" s="149" t="s">
        <v>823</v>
      </c>
      <c r="H253" s="149">
        <v>251</v>
      </c>
      <c r="I253" s="157" t="s">
        <v>360</v>
      </c>
      <c r="J253" s="173" t="s">
        <v>361</v>
      </c>
      <c r="K253" s="242" t="s">
        <v>625</v>
      </c>
      <c r="L253" s="155" t="s">
        <v>22</v>
      </c>
      <c r="M253" s="217" t="str">
        <f t="shared" si="27"/>
        <v>ShipmentLine.quantityShippedUnits</v>
      </c>
      <c r="N253" s="149"/>
      <c r="O253" s="170" t="s">
        <v>109</v>
      </c>
      <c r="P253" s="170" t="s">
        <v>110</v>
      </c>
      <c r="Q253" s="306"/>
      <c r="R253" s="153" t="s">
        <v>21</v>
      </c>
      <c r="S253" s="98" t="str">
        <f t="shared" si="28"/>
        <v xml:space="preserve">    quantityShippedUnits: String</v>
      </c>
      <c r="T253" s="72" t="str">
        <f t="shared" si="29"/>
        <v xml:space="preserve">    "Units of measure from the source system"**    quantityShippedUnits: String</v>
      </c>
      <c r="U253" s="98" t="e">
        <f>IF(#REF!="Primary Key",D253&amp;I253&amp;" PK "&amp;L253,IF(#REF!="Foreign Key",I253&amp;" FK &gt;- "&amp;#REF!&amp;"."&amp;#REF!&amp;"_id "&amp;L253,I253&amp;" "&amp;L253))</f>
        <v>#REF!</v>
      </c>
      <c r="V253" s="12"/>
      <c r="W253" s="12"/>
      <c r="X253" s="303"/>
    </row>
    <row r="254" spans="1:24" s="33" customFormat="1" x14ac:dyDescent="0.25">
      <c r="A254" s="282">
        <v>4</v>
      </c>
      <c r="B254" s="37" t="s">
        <v>432</v>
      </c>
      <c r="C254" s="47" t="s">
        <v>17</v>
      </c>
      <c r="D254" s="91" t="s">
        <v>433</v>
      </c>
      <c r="E254" s="91" t="s">
        <v>1141</v>
      </c>
      <c r="F254" s="159" t="s">
        <v>818</v>
      </c>
      <c r="G254" s="149" t="s">
        <v>823</v>
      </c>
      <c r="H254" s="149">
        <v>252</v>
      </c>
      <c r="I254" s="169" t="s">
        <v>454</v>
      </c>
      <c r="J254" s="169" t="s">
        <v>455</v>
      </c>
      <c r="K254" s="178" t="s">
        <v>456</v>
      </c>
      <c r="L254" s="155" t="s">
        <v>22</v>
      </c>
      <c r="M254" s="217" t="str">
        <f t="shared" si="27"/>
        <v>ShipmentLine.nodeType</v>
      </c>
      <c r="N254" s="149"/>
      <c r="O254" s="170" t="s">
        <v>455</v>
      </c>
      <c r="P254" s="249"/>
      <c r="Q254" s="303"/>
      <c r="R254" s="153" t="s">
        <v>46</v>
      </c>
      <c r="S254" s="98" t="str">
        <f t="shared" si="28"/>
        <v xml:space="preserve">    nodeType: String</v>
      </c>
      <c r="T254" s="72" t="str">
        <f t="shared" si="29"/>
        <v xml:space="preserve">    "Node type"**    nodeType: String</v>
      </c>
      <c r="U254" s="98" t="e">
        <f>IF(#REF!="Primary Key",D254&amp;I254&amp;" PK "&amp;L254,IF(#REF!="Foreign Key",I254&amp;" FK &gt;- "&amp;#REF!&amp;"."&amp;#REF!&amp;"_id "&amp;L254,I254&amp;" "&amp;L254))</f>
        <v>#REF!</v>
      </c>
      <c r="V254" s="12"/>
      <c r="W254" s="12"/>
    </row>
    <row r="255" spans="1:24" x14ac:dyDescent="0.25">
      <c r="A255" s="282">
        <v>4</v>
      </c>
      <c r="B255" s="37" t="s">
        <v>432</v>
      </c>
      <c r="C255" s="47" t="s">
        <v>17</v>
      </c>
      <c r="D255" s="91" t="s">
        <v>433</v>
      </c>
      <c r="E255" s="91" t="s">
        <v>1142</v>
      </c>
      <c r="F255" s="159" t="s">
        <v>818</v>
      </c>
      <c r="G255" s="149" t="s">
        <v>823</v>
      </c>
      <c r="H255" s="149">
        <v>253</v>
      </c>
      <c r="I255" s="169" t="s">
        <v>457</v>
      </c>
      <c r="J255" s="169" t="s">
        <v>458</v>
      </c>
      <c r="K255" s="178">
        <v>1</v>
      </c>
      <c r="L255" s="155" t="s">
        <v>22</v>
      </c>
      <c r="M255" s="217" t="str">
        <f t="shared" si="27"/>
        <v>ShipmentLine.releaseNo</v>
      </c>
      <c r="N255" s="149"/>
      <c r="O255" s="170" t="s">
        <v>458</v>
      </c>
      <c r="P255" s="249"/>
      <c r="Q255" s="297"/>
      <c r="R255" s="153" t="s">
        <v>21</v>
      </c>
      <c r="S255" s="98" t="str">
        <f t="shared" si="28"/>
        <v xml:space="preserve">    releaseNo: String</v>
      </c>
      <c r="T255" s="72" t="str">
        <f t="shared" si="29"/>
        <v xml:space="preserve">    "Release number"**    releaseNo: String</v>
      </c>
      <c r="U255" s="98" t="e">
        <f>IF(#REF!="Primary Key",D255&amp;I255&amp;" PK "&amp;L255,IF(#REF!="Foreign Key",I255&amp;" FK &gt;- "&amp;#REF!&amp;"."&amp;#REF!&amp;"_id "&amp;L255,I255&amp;" "&amp;L255))</f>
        <v>#REF!</v>
      </c>
      <c r="V255" s="12"/>
      <c r="W255" s="12"/>
    </row>
    <row r="256" spans="1:24" s="33" customFormat="1" x14ac:dyDescent="0.25">
      <c r="A256" s="282">
        <v>4</v>
      </c>
      <c r="B256" s="37" t="s">
        <v>432</v>
      </c>
      <c r="C256" s="47" t="s">
        <v>17</v>
      </c>
      <c r="D256" s="91" t="s">
        <v>433</v>
      </c>
      <c r="E256" s="91" t="s">
        <v>1143</v>
      </c>
      <c r="F256" s="159" t="s">
        <v>818</v>
      </c>
      <c r="G256" s="149" t="s">
        <v>823</v>
      </c>
      <c r="H256" s="149">
        <v>254</v>
      </c>
      <c r="I256" s="153" t="s">
        <v>407</v>
      </c>
      <c r="J256" s="153" t="s">
        <v>408</v>
      </c>
      <c r="K256" s="154" t="s">
        <v>409</v>
      </c>
      <c r="L256" s="155" t="s">
        <v>22</v>
      </c>
      <c r="M256" s="217" t="str">
        <f t="shared" si="27"/>
        <v>ShipmentLine.parcelTrackingNumber</v>
      </c>
      <c r="N256" s="149"/>
      <c r="O256" s="170" t="s">
        <v>410</v>
      </c>
      <c r="P256" s="170"/>
      <c r="Q256" s="306"/>
      <c r="R256" s="153" t="s">
        <v>21</v>
      </c>
      <c r="S256" s="98" t="str">
        <f t="shared" si="28"/>
        <v xml:space="preserve">    parcelTrackingNumber: String</v>
      </c>
      <c r="T256" s="72" t="str">
        <f t="shared" si="29"/>
        <v xml:space="preserve">    "Assigned to an individual package delivered using a courier service"**    parcelTrackingNumber: String</v>
      </c>
      <c r="U256" s="98" t="e">
        <f>IF(#REF!="Primary Key",D256&amp;I256&amp;" PK "&amp;L256,IF(#REF!="Foreign Key",I256&amp;" FK &gt;- "&amp;#REF!&amp;"."&amp;#REF!&amp;"_id "&amp;L256,I256&amp;" "&amp;L256))</f>
        <v>#REF!</v>
      </c>
      <c r="V256" s="12"/>
      <c r="W256" s="12"/>
      <c r="X256" s="303"/>
    </row>
    <row r="257" spans="1:23" s="2" customFormat="1" x14ac:dyDescent="0.25">
      <c r="A257" s="284">
        <v>5</v>
      </c>
      <c r="B257" s="5"/>
      <c r="C257" s="5"/>
      <c r="D257" s="5"/>
      <c r="E257" s="5"/>
      <c r="F257" s="140"/>
      <c r="G257" s="144"/>
      <c r="H257" s="144">
        <v>255</v>
      </c>
      <c r="I257" s="5"/>
      <c r="J257" s="5"/>
      <c r="K257" s="5"/>
      <c r="L257" s="56"/>
      <c r="M257" s="218"/>
      <c r="N257" s="225"/>
      <c r="O257" s="252"/>
      <c r="P257" s="252"/>
      <c r="R257" s="56"/>
      <c r="S257" s="49" t="s">
        <v>187</v>
      </c>
      <c r="T257" s="56"/>
      <c r="U257" s="97" t="s">
        <v>15</v>
      </c>
      <c r="V257" s="56"/>
      <c r="W257" s="56"/>
    </row>
    <row r="258" spans="1:23" s="2" customFormat="1" x14ac:dyDescent="0.25">
      <c r="A258" s="284">
        <v>5</v>
      </c>
      <c r="B258" s="5"/>
      <c r="C258" s="5"/>
      <c r="D258" s="5"/>
      <c r="E258" s="5"/>
      <c r="F258" s="140"/>
      <c r="G258" s="144"/>
      <c r="H258" s="144">
        <v>256</v>
      </c>
      <c r="I258" s="5"/>
      <c r="J258" s="5"/>
      <c r="K258" s="5"/>
      <c r="L258" s="56"/>
      <c r="M258" s="218"/>
      <c r="N258" s="225"/>
      <c r="O258" s="252"/>
      <c r="P258" s="252"/>
      <c r="R258" s="56"/>
      <c r="S258" s="5"/>
      <c r="T258" s="56"/>
      <c r="U258" s="5" t="str">
        <f>D276</f>
        <v>OrderAllocation</v>
      </c>
      <c r="V258" s="56"/>
      <c r="W258" s="56"/>
    </row>
    <row r="259" spans="1:23" s="1" customFormat="1" x14ac:dyDescent="0.25">
      <c r="A259" s="284">
        <v>5</v>
      </c>
      <c r="B259" s="5"/>
      <c r="C259" s="5"/>
      <c r="D259" s="5"/>
      <c r="E259" s="5"/>
      <c r="F259" s="140"/>
      <c r="G259" s="144"/>
      <c r="H259" s="144">
        <v>257</v>
      </c>
      <c r="I259" s="5"/>
      <c r="J259" s="5"/>
      <c r="K259" s="5"/>
      <c r="L259" s="130"/>
      <c r="M259" s="218"/>
      <c r="N259" s="225"/>
      <c r="O259" s="253"/>
      <c r="P259" s="253"/>
      <c r="Q259" s="2"/>
      <c r="R259" s="130"/>
      <c r="S259" s="97" t="str">
        <f>"type "&amp;U258&amp;" implements BusinessObject {"</f>
        <v>type OrderAllocation implements BusinessObject {</v>
      </c>
      <c r="T259" s="130"/>
      <c r="U259" s="97" t="s">
        <v>15</v>
      </c>
      <c r="V259" s="130"/>
      <c r="W259" s="130"/>
    </row>
    <row r="260" spans="1:23" s="1" customFormat="1" x14ac:dyDescent="0.25">
      <c r="A260" s="288">
        <v>5</v>
      </c>
      <c r="B260" s="131" t="s">
        <v>706</v>
      </c>
      <c r="C260" s="132" t="s">
        <v>17</v>
      </c>
      <c r="D260" s="128" t="s">
        <v>765</v>
      </c>
      <c r="E260" s="128" t="s">
        <v>1144</v>
      </c>
      <c r="F260" s="197" t="s">
        <v>898</v>
      </c>
      <c r="G260" s="234">
        <v>1</v>
      </c>
      <c r="H260" s="234">
        <v>258</v>
      </c>
      <c r="I260" s="235" t="s">
        <v>830</v>
      </c>
      <c r="J260" s="85" t="s">
        <v>37</v>
      </c>
      <c r="K260" s="89">
        <v>100013204</v>
      </c>
      <c r="L260" s="235" t="s">
        <v>22</v>
      </c>
      <c r="M260" s="219" t="str">
        <f t="shared" ref="M260:M282" si="30">D260&amp;"."&amp;I260</f>
        <v>OrderAllocation.order.orderIdentifier</v>
      </c>
      <c r="N260" s="226"/>
      <c r="O260" s="112"/>
      <c r="P260" s="112"/>
      <c r="R260" s="208" t="s">
        <v>21</v>
      </c>
      <c r="S260" s="98" t="str">
        <f t="shared" ref="S260:S282" si="31">"    "&amp;I260&amp;": "&amp;L260</f>
        <v xml:space="preserve">    order.orderIdentifier: String</v>
      </c>
      <c r="T260" s="72" t="str">
        <f t="shared" ref="T260:T282" si="32">"    "&amp;CHAR(34)&amp;O260&amp;CHAR(34)&amp;"**"&amp;S260</f>
        <v xml:space="preserve">    ""**    order.orderIdentifier: String</v>
      </c>
      <c r="U260" s="98" t="e">
        <f>IF(#REF!="Primary Key",D260&amp;I260&amp;" PK "&amp;L260,IF(#REF!="Foreign Key",I260&amp;" FK &gt;- "&amp;#REF!&amp;"."&amp;#REF!&amp;"_id "&amp;L260,I260&amp;" "&amp;L260))</f>
        <v>#REF!</v>
      </c>
      <c r="V260" s="9"/>
      <c r="W260" s="9"/>
    </row>
    <row r="261" spans="1:23" s="1" customFormat="1" x14ac:dyDescent="0.25">
      <c r="A261" s="288">
        <v>5</v>
      </c>
      <c r="B261" s="131" t="s">
        <v>706</v>
      </c>
      <c r="C261" s="132" t="s">
        <v>17</v>
      </c>
      <c r="D261" s="128" t="s">
        <v>765</v>
      </c>
      <c r="E261" s="128" t="s">
        <v>1145</v>
      </c>
      <c r="F261" s="197" t="s">
        <v>898</v>
      </c>
      <c r="G261" s="234">
        <v>1</v>
      </c>
      <c r="H261" s="234">
        <v>259</v>
      </c>
      <c r="I261" s="235" t="s">
        <v>837</v>
      </c>
      <c r="J261" s="236" t="s">
        <v>218</v>
      </c>
      <c r="K261" s="232" t="s">
        <v>219</v>
      </c>
      <c r="L261" s="235" t="s">
        <v>22</v>
      </c>
      <c r="M261" s="219" t="str">
        <f t="shared" si="30"/>
        <v>OrderAllocation.orderLine.orderLineNumber</v>
      </c>
      <c r="N261" s="226"/>
      <c r="O261" s="112"/>
      <c r="P261" s="112"/>
      <c r="R261" s="208" t="s">
        <v>21</v>
      </c>
      <c r="S261" s="98" t="str">
        <f t="shared" si="31"/>
        <v xml:space="preserve">    orderLine.orderLineNumber: String</v>
      </c>
      <c r="T261" s="72" t="str">
        <f t="shared" si="32"/>
        <v xml:space="preserve">    ""**    orderLine.orderLineNumber: String</v>
      </c>
      <c r="U261" s="98" t="e">
        <f>IF(#REF!="Primary Key",D261&amp;I261&amp;" PK "&amp;L261,IF(#REF!="Foreign Key",I261&amp;" FK &gt;- "&amp;#REF!&amp;"."&amp;#REF!&amp;"_id "&amp;L261,I261&amp;" "&amp;L261))</f>
        <v>#REF!</v>
      </c>
      <c r="V261" s="9"/>
      <c r="W261" s="9"/>
    </row>
    <row r="262" spans="1:23" s="1" customFormat="1" x14ac:dyDescent="0.25">
      <c r="A262" s="288">
        <v>5</v>
      </c>
      <c r="B262" s="131" t="s">
        <v>706</v>
      </c>
      <c r="C262" s="132" t="s">
        <v>17</v>
      </c>
      <c r="D262" s="128" t="s">
        <v>765</v>
      </c>
      <c r="E262" s="128" t="s">
        <v>1146</v>
      </c>
      <c r="F262" s="197" t="s">
        <v>898</v>
      </c>
      <c r="G262" s="234">
        <v>1</v>
      </c>
      <c r="H262" s="234">
        <v>260</v>
      </c>
      <c r="I262" s="235" t="s">
        <v>836</v>
      </c>
      <c r="J262" s="235" t="s">
        <v>784</v>
      </c>
      <c r="K262" s="232" t="s">
        <v>838</v>
      </c>
      <c r="L262" s="235" t="s">
        <v>22</v>
      </c>
      <c r="M262" s="219" t="str">
        <f t="shared" si="30"/>
        <v>OrderAllocation.productItem.partNumber</v>
      </c>
      <c r="N262" s="226"/>
      <c r="O262" s="112"/>
      <c r="P262" s="112"/>
      <c r="R262" s="208" t="s">
        <v>21</v>
      </c>
      <c r="S262" s="98" t="str">
        <f t="shared" si="31"/>
        <v xml:space="preserve">    productItem.partNumber: String</v>
      </c>
      <c r="T262" s="72" t="str">
        <f t="shared" si="32"/>
        <v xml:space="preserve">    ""**    productItem.partNumber: String</v>
      </c>
      <c r="U262" s="98" t="e">
        <f>IF(#REF!="Primary Key",D262&amp;I262&amp;" PK "&amp;L262,IF(#REF!="Foreign Key",I262&amp;" FK &gt;- "&amp;#REF!&amp;"."&amp;#REF!&amp;"_id "&amp;L262,I262&amp;" "&amp;L262))</f>
        <v>#REF!</v>
      </c>
      <c r="V262" s="9"/>
      <c r="W262" s="9"/>
    </row>
    <row r="263" spans="1:23" s="1" customFormat="1" x14ac:dyDescent="0.25">
      <c r="A263" s="288">
        <v>5</v>
      </c>
      <c r="B263" s="131" t="s">
        <v>706</v>
      </c>
      <c r="C263" s="132" t="s">
        <v>17</v>
      </c>
      <c r="D263" s="128" t="s">
        <v>765</v>
      </c>
      <c r="E263" s="128" t="s">
        <v>1147</v>
      </c>
      <c r="F263" s="319" t="s">
        <v>33</v>
      </c>
      <c r="G263" s="207">
        <v>1</v>
      </c>
      <c r="H263" s="207">
        <v>260</v>
      </c>
      <c r="I263" s="322" t="s">
        <v>157</v>
      </c>
      <c r="J263" s="322" t="s">
        <v>158</v>
      </c>
      <c r="K263" s="42" t="s">
        <v>833</v>
      </c>
      <c r="L263" s="322" t="s">
        <v>22</v>
      </c>
      <c r="M263" s="219" t="str">
        <f t="shared" si="30"/>
        <v>OrderAllocation.orderType</v>
      </c>
      <c r="N263" s="226"/>
      <c r="O263" s="112"/>
      <c r="P263" s="112"/>
      <c r="R263" s="208" t="s">
        <v>21</v>
      </c>
      <c r="S263" s="98" t="str">
        <f t="shared" si="31"/>
        <v xml:space="preserve">    orderType: String</v>
      </c>
      <c r="T263" s="72" t="str">
        <f t="shared" si="32"/>
        <v xml:space="preserve">    ""**    orderType: String</v>
      </c>
      <c r="U263" s="98" t="e">
        <f>IF(#REF!="Primary Key",D263&amp;I263&amp;" PK "&amp;L263,IF(#REF!="Foreign Key",I263&amp;" FK &gt;- "&amp;#REF!&amp;"."&amp;#REF!&amp;"_id "&amp;L263,I263&amp;" "&amp;L263))</f>
        <v>#REF!</v>
      </c>
      <c r="V263" s="9"/>
      <c r="W263" s="9"/>
    </row>
    <row r="264" spans="1:23" s="1" customFormat="1" x14ac:dyDescent="0.25">
      <c r="A264" s="288">
        <v>5</v>
      </c>
      <c r="B264" s="131" t="s">
        <v>706</v>
      </c>
      <c r="C264" s="132" t="s">
        <v>17</v>
      </c>
      <c r="D264" s="128" t="s">
        <v>765</v>
      </c>
      <c r="E264" s="128" t="s">
        <v>1148</v>
      </c>
      <c r="F264" s="141" t="s">
        <v>547</v>
      </c>
      <c r="G264" s="207" t="s">
        <v>825</v>
      </c>
      <c r="H264" s="207">
        <v>262</v>
      </c>
      <c r="I264" s="270" t="s">
        <v>265</v>
      </c>
      <c r="J264" s="270" t="s">
        <v>279</v>
      </c>
      <c r="K264" s="82" t="s">
        <v>827</v>
      </c>
      <c r="L264" s="201" t="s">
        <v>190</v>
      </c>
      <c r="M264" s="219" t="str">
        <f t="shared" si="30"/>
        <v>OrderAllocation.orderLine</v>
      </c>
      <c r="N264" s="226"/>
      <c r="O264" s="112"/>
      <c r="P264" s="112"/>
      <c r="R264" s="202" t="s">
        <v>21</v>
      </c>
      <c r="S264" s="98" t="str">
        <f t="shared" si="31"/>
        <v xml:space="preserve">    orderLine: OrderLine</v>
      </c>
      <c r="T264" s="72" t="str">
        <f t="shared" si="32"/>
        <v xml:space="preserve">    ""**    orderLine: OrderLine</v>
      </c>
      <c r="U264" s="98" t="e">
        <f>IF(#REF!="Primary Key",D264&amp;I264&amp;" PK "&amp;L264,IF(#REF!="Foreign Key",I264&amp;" FK &gt;- "&amp;#REF!&amp;"."&amp;#REF!&amp;"_id "&amp;L264,I264&amp;" "&amp;L264))</f>
        <v>#REF!</v>
      </c>
      <c r="V264" s="9"/>
      <c r="W264" s="9"/>
    </row>
    <row r="265" spans="1:23" s="1" customFormat="1" x14ac:dyDescent="0.25">
      <c r="A265" s="288">
        <v>5</v>
      </c>
      <c r="B265" s="131" t="s">
        <v>706</v>
      </c>
      <c r="C265" s="132" t="s">
        <v>17</v>
      </c>
      <c r="D265" s="128" t="s">
        <v>765</v>
      </c>
      <c r="E265" s="128" t="s">
        <v>1149</v>
      </c>
      <c r="F265" s="141" t="s">
        <v>547</v>
      </c>
      <c r="G265" s="207" t="s">
        <v>825</v>
      </c>
      <c r="H265" s="207">
        <v>263</v>
      </c>
      <c r="I265" s="270" t="s">
        <v>752</v>
      </c>
      <c r="J265" s="270" t="s">
        <v>874</v>
      </c>
      <c r="K265" s="82" t="s">
        <v>827</v>
      </c>
      <c r="L265" s="201" t="s">
        <v>200</v>
      </c>
      <c r="M265" s="219" t="str">
        <f t="shared" si="30"/>
        <v>OrderAllocation.productItem</v>
      </c>
      <c r="N265" s="226"/>
      <c r="O265" s="112"/>
      <c r="P265" s="112"/>
      <c r="R265" s="202" t="s">
        <v>21</v>
      </c>
      <c r="S265" s="98" t="str">
        <f t="shared" si="31"/>
        <v xml:space="preserve">    productItem: Product</v>
      </c>
      <c r="T265" s="72" t="str">
        <f t="shared" si="32"/>
        <v xml:space="preserve">    ""**    productItem: Product</v>
      </c>
      <c r="U265" s="98" t="e">
        <f>IF(#REF!="Primary Key",D265&amp;I265&amp;" PK "&amp;L265,IF(#REF!="Foreign Key",I265&amp;" FK &gt;- "&amp;#REF!&amp;"."&amp;#REF!&amp;"_id "&amp;L265,I265&amp;" "&amp;L265))</f>
        <v>#REF!</v>
      </c>
      <c r="V265" s="9"/>
      <c r="W265" s="9"/>
    </row>
    <row r="266" spans="1:23" s="1" customFormat="1" x14ac:dyDescent="0.25">
      <c r="A266" s="288">
        <v>5</v>
      </c>
      <c r="B266" s="131" t="s">
        <v>706</v>
      </c>
      <c r="C266" s="132" t="s">
        <v>17</v>
      </c>
      <c r="D266" s="128" t="s">
        <v>765</v>
      </c>
      <c r="E266" s="128" t="s">
        <v>1150</v>
      </c>
      <c r="F266" s="160" t="s">
        <v>820</v>
      </c>
      <c r="G266" s="145">
        <v>1</v>
      </c>
      <c r="H266" s="145">
        <v>264</v>
      </c>
      <c r="I266" s="271" t="s">
        <v>746</v>
      </c>
      <c r="J266" s="271" t="s">
        <v>779</v>
      </c>
      <c r="K266" s="53">
        <v>49</v>
      </c>
      <c r="L266" s="128" t="s">
        <v>707</v>
      </c>
      <c r="M266" s="219" t="str">
        <f t="shared" si="30"/>
        <v>OrderAllocation.quantityRequired</v>
      </c>
      <c r="N266" s="226"/>
      <c r="O266" s="112"/>
      <c r="P266" s="112"/>
      <c r="R266" s="10" t="s">
        <v>80</v>
      </c>
      <c r="S266" s="98" t="str">
        <f t="shared" si="31"/>
        <v xml:space="preserve">    quantityRequired: Number</v>
      </c>
      <c r="T266" s="72" t="str">
        <f t="shared" si="32"/>
        <v xml:space="preserve">    ""**    quantityRequired: Number</v>
      </c>
      <c r="U266" s="98" t="e">
        <f>IF(#REF!="Primary Key",D266&amp;I266&amp;" PK "&amp;L266,IF(#REF!="Foreign Key",I266&amp;" FK &gt;- "&amp;#REF!&amp;"."&amp;#REF!&amp;"_id "&amp;L266,I266&amp;" "&amp;L266))</f>
        <v>#REF!</v>
      </c>
      <c r="V266" s="9"/>
      <c r="W266" s="9"/>
    </row>
    <row r="267" spans="1:23" s="1" customFormat="1" x14ac:dyDescent="0.25">
      <c r="A267" s="288">
        <v>5</v>
      </c>
      <c r="B267" s="131" t="s">
        <v>706</v>
      </c>
      <c r="C267" s="132" t="s">
        <v>17</v>
      </c>
      <c r="D267" s="128" t="s">
        <v>765</v>
      </c>
      <c r="E267" s="128" t="s">
        <v>1151</v>
      </c>
      <c r="F267" s="160" t="s">
        <v>820</v>
      </c>
      <c r="G267" s="145">
        <v>1</v>
      </c>
      <c r="H267" s="145">
        <v>265</v>
      </c>
      <c r="I267" s="271" t="s">
        <v>761</v>
      </c>
      <c r="J267" s="271" t="s">
        <v>780</v>
      </c>
      <c r="K267" s="15" t="s">
        <v>625</v>
      </c>
      <c r="L267" s="128" t="s">
        <v>22</v>
      </c>
      <c r="M267" s="219" t="str">
        <f t="shared" si="30"/>
        <v>OrderAllocation.quantityRequiredUnits</v>
      </c>
      <c r="N267" s="226"/>
      <c r="O267" s="112"/>
      <c r="P267" s="112"/>
      <c r="R267" s="129" t="s">
        <v>21</v>
      </c>
      <c r="S267" s="98" t="str">
        <f t="shared" si="31"/>
        <v xml:space="preserve">    quantityRequiredUnits: String</v>
      </c>
      <c r="T267" s="72" t="str">
        <f t="shared" si="32"/>
        <v xml:space="preserve">    ""**    quantityRequiredUnits: String</v>
      </c>
      <c r="U267" s="98" t="e">
        <f>IF(#REF!="Primary Key",D267&amp;I267&amp;" PK "&amp;L267,IF(#REF!="Foreign Key",I267&amp;" FK &gt;- "&amp;#REF!&amp;"."&amp;#REF!&amp;"_id "&amp;L267,I267&amp;" "&amp;L267))</f>
        <v>#REF!</v>
      </c>
      <c r="V267" s="9"/>
      <c r="W267" s="9"/>
    </row>
    <row r="268" spans="1:23" s="1" customFormat="1" x14ac:dyDescent="0.25">
      <c r="A268" s="288">
        <v>5</v>
      </c>
      <c r="B268" s="131" t="s">
        <v>706</v>
      </c>
      <c r="C268" s="132" t="s">
        <v>17</v>
      </c>
      <c r="D268" s="128" t="s">
        <v>765</v>
      </c>
      <c r="E268" s="128" t="s">
        <v>1152</v>
      </c>
      <c r="F268" s="160" t="s">
        <v>820</v>
      </c>
      <c r="G268" s="145">
        <v>1</v>
      </c>
      <c r="H268" s="145">
        <v>266</v>
      </c>
      <c r="I268" s="271" t="s">
        <v>747</v>
      </c>
      <c r="J268" s="271" t="s">
        <v>775</v>
      </c>
      <c r="K268" s="53">
        <v>25</v>
      </c>
      <c r="L268" s="128" t="s">
        <v>707</v>
      </c>
      <c r="M268" s="219" t="str">
        <f t="shared" si="30"/>
        <v>OrderAllocation.quantityAllocated</v>
      </c>
      <c r="N268" s="226"/>
      <c r="O268" s="112"/>
      <c r="P268" s="112"/>
      <c r="R268" s="10" t="s">
        <v>80</v>
      </c>
      <c r="S268" s="98" t="str">
        <f t="shared" si="31"/>
        <v xml:space="preserve">    quantityAllocated: Number</v>
      </c>
      <c r="T268" s="72" t="str">
        <f t="shared" si="32"/>
        <v xml:space="preserve">    ""**    quantityAllocated: Number</v>
      </c>
      <c r="U268" s="98" t="e">
        <f>IF(#REF!="Primary Key",D268&amp;I268&amp;" PK "&amp;L268,IF(#REF!="Foreign Key",I268&amp;" FK &gt;- "&amp;#REF!&amp;"."&amp;#REF!&amp;"_id "&amp;L268,I268&amp;" "&amp;L268))</f>
        <v>#REF!</v>
      </c>
      <c r="V268" s="9"/>
      <c r="W268" s="9"/>
    </row>
    <row r="269" spans="1:23" s="1" customFormat="1" x14ac:dyDescent="0.25">
      <c r="A269" s="288">
        <v>5</v>
      </c>
      <c r="B269" s="131" t="s">
        <v>706</v>
      </c>
      <c r="C269" s="132" t="s">
        <v>17</v>
      </c>
      <c r="D269" s="128" t="s">
        <v>765</v>
      </c>
      <c r="E269" s="128" t="s">
        <v>1153</v>
      </c>
      <c r="F269" s="160" t="s">
        <v>820</v>
      </c>
      <c r="G269" s="145">
        <v>1</v>
      </c>
      <c r="H269" s="145">
        <v>267</v>
      </c>
      <c r="I269" s="271" t="s">
        <v>762</v>
      </c>
      <c r="J269" s="271" t="s">
        <v>781</v>
      </c>
      <c r="K269" s="15" t="s">
        <v>625</v>
      </c>
      <c r="L269" s="128" t="s">
        <v>22</v>
      </c>
      <c r="M269" s="219" t="str">
        <f t="shared" si="30"/>
        <v>OrderAllocation.quantityAllocatedUnits</v>
      </c>
      <c r="N269" s="226"/>
      <c r="O269" s="112"/>
      <c r="P269" s="112"/>
      <c r="R269" s="129" t="s">
        <v>21</v>
      </c>
      <c r="S269" s="98" t="str">
        <f t="shared" si="31"/>
        <v xml:space="preserve">    quantityAllocatedUnits: String</v>
      </c>
      <c r="T269" s="72" t="str">
        <f t="shared" si="32"/>
        <v xml:space="preserve">    ""**    quantityAllocatedUnits: String</v>
      </c>
      <c r="U269" s="98" t="e">
        <f>IF(#REF!="Primary Key",D269&amp;I269&amp;" PK "&amp;L269,IF(#REF!="Foreign Key",I269&amp;" FK &gt;- "&amp;#REF!&amp;"."&amp;#REF!&amp;"_id "&amp;L269,I269&amp;" "&amp;L269))</f>
        <v>#REF!</v>
      </c>
      <c r="V269" s="9"/>
      <c r="W269" s="9"/>
    </row>
    <row r="270" spans="1:23" s="1" customFormat="1" x14ac:dyDescent="0.25">
      <c r="A270" s="288">
        <v>5</v>
      </c>
      <c r="B270" s="131" t="s">
        <v>706</v>
      </c>
      <c r="C270" s="132" t="s">
        <v>17</v>
      </c>
      <c r="D270" s="128" t="s">
        <v>765</v>
      </c>
      <c r="E270" s="128" t="s">
        <v>1154</v>
      </c>
      <c r="F270" s="160" t="s">
        <v>820</v>
      </c>
      <c r="G270" s="280" t="s">
        <v>822</v>
      </c>
      <c r="H270" s="280">
        <v>268</v>
      </c>
      <c r="I270" s="271" t="s">
        <v>769</v>
      </c>
      <c r="J270" s="271" t="s">
        <v>782</v>
      </c>
      <c r="K270" s="53">
        <v>24</v>
      </c>
      <c r="L270" s="128" t="s">
        <v>707</v>
      </c>
      <c r="M270" s="219" t="str">
        <f t="shared" si="30"/>
        <v>OrderAllocation.quantityShort</v>
      </c>
      <c r="N270" s="226"/>
      <c r="O270" s="112"/>
      <c r="P270" s="112"/>
      <c r="R270" s="129" t="s">
        <v>80</v>
      </c>
      <c r="S270" s="98" t="str">
        <f t="shared" si="31"/>
        <v xml:space="preserve">    quantityShort: Number</v>
      </c>
      <c r="T270" s="72" t="str">
        <f t="shared" si="32"/>
        <v xml:space="preserve">    ""**    quantityShort: Number</v>
      </c>
      <c r="U270" s="98" t="e">
        <f>IF(#REF!="Primary Key",D270&amp;I270&amp;" PK "&amp;L270,IF(#REF!="Foreign Key",I270&amp;" FK &gt;- "&amp;#REF!&amp;"."&amp;#REF!&amp;"_id "&amp;L270,I270&amp;" "&amp;L270))</f>
        <v>#REF!</v>
      </c>
      <c r="V270" s="9"/>
      <c r="W270" s="9"/>
    </row>
    <row r="271" spans="1:23" s="1" customFormat="1" x14ac:dyDescent="0.25">
      <c r="A271" s="288">
        <v>5</v>
      </c>
      <c r="B271" s="131" t="s">
        <v>706</v>
      </c>
      <c r="C271" s="132" t="s">
        <v>17</v>
      </c>
      <c r="D271" s="128" t="s">
        <v>765</v>
      </c>
      <c r="E271" s="128" t="s">
        <v>1155</v>
      </c>
      <c r="F271" s="159" t="s">
        <v>818</v>
      </c>
      <c r="G271" s="145">
        <v>2</v>
      </c>
      <c r="H271" s="145">
        <v>269</v>
      </c>
      <c r="I271" s="271" t="s">
        <v>777</v>
      </c>
      <c r="J271" s="271" t="s">
        <v>778</v>
      </c>
      <c r="K271" s="24" t="s">
        <v>776</v>
      </c>
      <c r="L271" s="128" t="s">
        <v>22</v>
      </c>
      <c r="M271" s="219" t="str">
        <f t="shared" si="30"/>
        <v>OrderAllocation.allocationComment</v>
      </c>
      <c r="N271" s="226"/>
      <c r="O271" s="112"/>
      <c r="P271" s="112"/>
      <c r="Q271" s="15"/>
      <c r="R271" s="129" t="s">
        <v>21</v>
      </c>
      <c r="S271" s="98" t="str">
        <f t="shared" si="31"/>
        <v xml:space="preserve">    allocationComment: String</v>
      </c>
      <c r="T271" s="72" t="str">
        <f t="shared" si="32"/>
        <v xml:space="preserve">    ""**    allocationComment: String</v>
      </c>
      <c r="U271" s="98" t="e">
        <f>IF(#REF!="Primary Key",D271&amp;I271&amp;" PK "&amp;L271,IF(#REF!="Foreign Key",I271&amp;" FK &gt;- "&amp;#REF!&amp;"."&amp;#REF!&amp;"_id "&amp;L271,I271&amp;" "&amp;L271))</f>
        <v>#REF!</v>
      </c>
      <c r="V271" s="9"/>
      <c r="W271" s="9"/>
    </row>
    <row r="272" spans="1:23" s="1" customFormat="1" x14ac:dyDescent="0.25">
      <c r="A272" s="288">
        <v>5</v>
      </c>
      <c r="B272" s="131" t="s">
        <v>706</v>
      </c>
      <c r="C272" s="132" t="s">
        <v>17</v>
      </c>
      <c r="D272" s="128" t="s">
        <v>765</v>
      </c>
      <c r="E272" s="128" t="s">
        <v>1156</v>
      </c>
      <c r="F272" s="159" t="s">
        <v>818</v>
      </c>
      <c r="G272" s="145">
        <v>2</v>
      </c>
      <c r="H272" s="145">
        <v>270</v>
      </c>
      <c r="I272" s="271" t="s">
        <v>749</v>
      </c>
      <c r="J272" s="271" t="s">
        <v>783</v>
      </c>
      <c r="K272" s="24" t="s">
        <v>750</v>
      </c>
      <c r="L272" s="133" t="s">
        <v>748</v>
      </c>
      <c r="M272" s="219" t="str">
        <f t="shared" si="30"/>
        <v>OrderAllocation.alternateItems</v>
      </c>
      <c r="N272" s="226"/>
      <c r="O272" s="112"/>
      <c r="P272" s="112"/>
      <c r="R272" s="129" t="s">
        <v>21</v>
      </c>
      <c r="S272" s="98" t="str">
        <f t="shared" si="31"/>
        <v xml:space="preserve">    alternateItems: String Array</v>
      </c>
      <c r="T272" s="72" t="str">
        <f t="shared" si="32"/>
        <v xml:space="preserve">    ""**    alternateItems: String Array</v>
      </c>
      <c r="U272" s="98" t="e">
        <f>IF(#REF!="Primary Key",D272&amp;I272&amp;" PK "&amp;L272,IF(#REF!="Foreign Key",I272&amp;" FK &gt;- "&amp;#REF!&amp;"."&amp;#REF!&amp;"_id "&amp;L272,I272&amp;" "&amp;L272))</f>
        <v>#REF!</v>
      </c>
      <c r="V272" s="9"/>
      <c r="W272" s="9"/>
    </row>
    <row r="273" spans="1:24" s="1" customFormat="1" x14ac:dyDescent="0.25">
      <c r="A273" s="288">
        <v>5</v>
      </c>
      <c r="B273" s="131" t="s">
        <v>706</v>
      </c>
      <c r="C273" s="132" t="s">
        <v>17</v>
      </c>
      <c r="D273" s="128" t="s">
        <v>765</v>
      </c>
      <c r="E273" s="128" t="s">
        <v>1157</v>
      </c>
      <c r="F273" s="159" t="s">
        <v>818</v>
      </c>
      <c r="G273" s="145">
        <v>2</v>
      </c>
      <c r="H273" s="145">
        <v>271</v>
      </c>
      <c r="I273" s="271" t="s">
        <v>170</v>
      </c>
      <c r="J273" s="271" t="s">
        <v>171</v>
      </c>
      <c r="K273" s="272" t="s">
        <v>852</v>
      </c>
      <c r="L273" s="128" t="s">
        <v>22</v>
      </c>
      <c r="M273" s="219" t="str">
        <f t="shared" si="30"/>
        <v>OrderAllocation.sourceLink</v>
      </c>
      <c r="N273" s="226"/>
      <c r="O273" s="112"/>
      <c r="P273" s="112"/>
      <c r="R273" s="129" t="s">
        <v>21</v>
      </c>
      <c r="S273" s="98" t="str">
        <f t="shared" si="31"/>
        <v xml:space="preserve">    sourceLink: String</v>
      </c>
      <c r="T273" s="72" t="str">
        <f t="shared" si="32"/>
        <v xml:space="preserve">    ""**    sourceLink: String</v>
      </c>
      <c r="U273" s="98" t="e">
        <f>IF(#REF!="Primary Key",D273&amp;I273&amp;" PK "&amp;L273,IF(#REF!="Foreign Key",I273&amp;" FK &gt;- "&amp;#REF!&amp;"."&amp;#REF!&amp;"_id "&amp;L273,I273&amp;" "&amp;L273))</f>
        <v>#REF!</v>
      </c>
      <c r="V273" s="9"/>
      <c r="W273" s="9"/>
    </row>
    <row r="274" spans="1:24" s="2" customFormat="1" x14ac:dyDescent="0.25">
      <c r="A274" s="288">
        <v>5</v>
      </c>
      <c r="B274" s="131" t="s">
        <v>706</v>
      </c>
      <c r="C274" s="132" t="s">
        <v>17</v>
      </c>
      <c r="D274" s="128" t="s">
        <v>765</v>
      </c>
      <c r="E274" s="128" t="s">
        <v>1158</v>
      </c>
      <c r="F274" s="159" t="s">
        <v>818</v>
      </c>
      <c r="G274" s="145" t="s">
        <v>824</v>
      </c>
      <c r="H274" s="145">
        <v>272</v>
      </c>
      <c r="I274" s="20" t="s">
        <v>185</v>
      </c>
      <c r="J274" s="20" t="s">
        <v>186</v>
      </c>
      <c r="K274" s="24"/>
      <c r="L274" s="12" t="str">
        <f>D274&amp;"CustomAttributes"</f>
        <v>OrderAllocationCustomAttributes</v>
      </c>
      <c r="M274" s="215" t="str">
        <f t="shared" si="30"/>
        <v>OrderAllocation.customAttributes</v>
      </c>
      <c r="N274" s="145"/>
      <c r="O274" s="72" t="str">
        <f>"Custom attributes for "&amp;LOWER(B274)</f>
        <v>Custom attributes for order allocation</v>
      </c>
      <c r="P274" s="62"/>
      <c r="R274" s="10"/>
      <c r="S274" s="98" t="str">
        <f t="shared" si="31"/>
        <v xml:space="preserve">    customAttributes: OrderAllocationCustomAttributes</v>
      </c>
      <c r="T274" s="72" t="str">
        <f t="shared" si="32"/>
        <v xml:space="preserve">    "Custom attributes for order allocation"**    customAttributes: OrderAllocationCustomAttributes</v>
      </c>
      <c r="U274" s="98" t="e">
        <f>IF(#REF!="Primary Key",D274&amp;I274&amp;" PK "&amp;L274,IF(#REF!="Foreign Key",I274&amp;" FK &gt;- "&amp;#REF!&amp;"."&amp;#REF!&amp;"_id "&amp;L274,I274&amp;" "&amp;L274))</f>
        <v>#REF!</v>
      </c>
      <c r="V274" s="12"/>
      <c r="W274" s="12"/>
    </row>
    <row r="275" spans="1:24" s="1" customFormat="1" x14ac:dyDescent="0.25">
      <c r="A275" s="288">
        <v>5</v>
      </c>
      <c r="B275" s="131" t="s">
        <v>706</v>
      </c>
      <c r="C275" s="132" t="s">
        <v>17</v>
      </c>
      <c r="D275" s="128" t="s">
        <v>765</v>
      </c>
      <c r="E275" s="128" t="s">
        <v>1159</v>
      </c>
      <c r="F275" s="158" t="s">
        <v>815</v>
      </c>
      <c r="G275" s="281" t="s">
        <v>893</v>
      </c>
      <c r="H275" s="281">
        <v>273</v>
      </c>
      <c r="I275" s="273" t="s">
        <v>710</v>
      </c>
      <c r="J275" s="273" t="s">
        <v>745</v>
      </c>
      <c r="K275" s="263" t="s">
        <v>435</v>
      </c>
      <c r="L275" s="194" t="s">
        <v>22</v>
      </c>
      <c r="M275" s="220" t="str">
        <f t="shared" si="30"/>
        <v>OrderAllocation.id</v>
      </c>
      <c r="N275" s="227"/>
      <c r="O275" s="191"/>
      <c r="P275" s="191"/>
      <c r="R275" s="193" t="s">
        <v>21</v>
      </c>
      <c r="S275" s="98" t="str">
        <f t="shared" si="31"/>
        <v xml:space="preserve">    id: String</v>
      </c>
      <c r="T275" s="72" t="str">
        <f t="shared" si="32"/>
        <v xml:space="preserve">    ""**    id: String</v>
      </c>
      <c r="U275" s="98" t="e">
        <f>IF(#REF!="Primary Key",D275&amp;I275&amp;" PK "&amp;L275,IF(#REF!="Foreign Key",I275&amp;" FK &gt;- "&amp;#REF!&amp;"."&amp;#REF!&amp;"_id "&amp;L275,I275&amp;" "&amp;L275))</f>
        <v>#REF!</v>
      </c>
      <c r="V275" s="9"/>
      <c r="W275" s="9"/>
    </row>
    <row r="276" spans="1:24" s="2" customFormat="1" x14ac:dyDescent="0.25">
      <c r="A276" s="288">
        <v>5</v>
      </c>
      <c r="B276" s="131" t="s">
        <v>706</v>
      </c>
      <c r="C276" s="132" t="s">
        <v>17</v>
      </c>
      <c r="D276" s="128" t="s">
        <v>765</v>
      </c>
      <c r="E276" s="128" t="s">
        <v>1160</v>
      </c>
      <c r="F276" s="158" t="s">
        <v>815</v>
      </c>
      <c r="G276" s="281" t="s">
        <v>893</v>
      </c>
      <c r="H276" s="281">
        <v>274</v>
      </c>
      <c r="I276" s="200" t="s">
        <v>24</v>
      </c>
      <c r="J276" s="200" t="s">
        <v>25</v>
      </c>
      <c r="K276" s="264" t="s">
        <v>26</v>
      </c>
      <c r="L276" s="185" t="s">
        <v>28</v>
      </c>
      <c r="M276" s="217" t="str">
        <f t="shared" si="30"/>
        <v>OrderAllocation.globalIdentifiers</v>
      </c>
      <c r="N276" s="149"/>
      <c r="O276" s="172" t="s">
        <v>25</v>
      </c>
      <c r="P276" s="254"/>
      <c r="R276" s="183" t="s">
        <v>21</v>
      </c>
      <c r="S276" s="98" t="str">
        <f t="shared" si="31"/>
        <v xml:space="preserve">    globalIdentifiers: NameValuePair</v>
      </c>
      <c r="T276" s="72" t="str">
        <f t="shared" si="32"/>
        <v xml:space="preserve">    "Global identifiers"**    globalIdentifiers: NameValuePair</v>
      </c>
      <c r="U276" s="98" t="e">
        <f>IF(#REF!="Primary Key",D276&amp;I276&amp;" PK "&amp;L276,IF(#REF!="Foreign Key",I276&amp;" FK &gt;- "&amp;#REF!&amp;"."&amp;#REF!&amp;"_id "&amp;L276,I276&amp;" "&amp;L276))</f>
        <v>#REF!</v>
      </c>
      <c r="V276" s="120"/>
      <c r="W276" s="120"/>
    </row>
    <row r="277" spans="1:24" s="2" customFormat="1" x14ac:dyDescent="0.25">
      <c r="A277" s="288">
        <v>5</v>
      </c>
      <c r="B277" s="131" t="s">
        <v>706</v>
      </c>
      <c r="C277" s="132" t="s">
        <v>17</v>
      </c>
      <c r="D277" s="128" t="s">
        <v>765</v>
      </c>
      <c r="E277" s="128" t="s">
        <v>1161</v>
      </c>
      <c r="F277" s="158" t="s">
        <v>815</v>
      </c>
      <c r="G277" s="281" t="s">
        <v>893</v>
      </c>
      <c r="H277" s="281">
        <v>275</v>
      </c>
      <c r="I277" s="200" t="s">
        <v>29</v>
      </c>
      <c r="J277" s="200" t="s">
        <v>30</v>
      </c>
      <c r="K277" s="264" t="s">
        <v>26</v>
      </c>
      <c r="L277" s="185" t="s">
        <v>31</v>
      </c>
      <c r="M277" s="217" t="str">
        <f t="shared" si="30"/>
        <v>OrderAllocation.localIdentifiers</v>
      </c>
      <c r="N277" s="149"/>
      <c r="O277" s="172" t="s">
        <v>30</v>
      </c>
      <c r="P277" s="254"/>
      <c r="R277" s="183" t="s">
        <v>21</v>
      </c>
      <c r="S277" s="98" t="str">
        <f t="shared" si="31"/>
        <v xml:space="preserve">    localIdentifiers: OrderedNameValuePair</v>
      </c>
      <c r="T277" s="72" t="str">
        <f t="shared" si="32"/>
        <v xml:space="preserve">    "Local identifiers"**    localIdentifiers: OrderedNameValuePair</v>
      </c>
      <c r="U277" s="98" t="e">
        <f>IF(#REF!="Primary Key",D277&amp;I277&amp;" PK "&amp;L277,IF(#REF!="Foreign Key",I277&amp;" FK &gt;- "&amp;#REF!&amp;"."&amp;#REF!&amp;"_id "&amp;L277,I277&amp;" "&amp;L277))</f>
        <v>#REF!</v>
      </c>
      <c r="V277" s="120"/>
      <c r="W277" s="120"/>
    </row>
    <row r="278" spans="1:24" s="1" customFormat="1" x14ac:dyDescent="0.25">
      <c r="A278" s="288">
        <v>5</v>
      </c>
      <c r="B278" s="131" t="s">
        <v>706</v>
      </c>
      <c r="C278" s="132" t="s">
        <v>17</v>
      </c>
      <c r="D278" s="128" t="s">
        <v>765</v>
      </c>
      <c r="E278" s="128" t="s">
        <v>1162</v>
      </c>
      <c r="F278" s="158" t="s">
        <v>815</v>
      </c>
      <c r="G278" s="281" t="s">
        <v>893</v>
      </c>
      <c r="H278" s="281">
        <v>276</v>
      </c>
      <c r="I278" s="195" t="s">
        <v>32</v>
      </c>
      <c r="J278" s="195"/>
      <c r="K278" s="266"/>
      <c r="L278" s="189" t="s">
        <v>34</v>
      </c>
      <c r="M278" s="217" t="str">
        <f t="shared" si="30"/>
        <v>OrderAllocation.type</v>
      </c>
      <c r="N278" s="149"/>
      <c r="O278" s="172" t="s">
        <v>35</v>
      </c>
      <c r="P278" s="170"/>
      <c r="R278" s="188" t="s">
        <v>21</v>
      </c>
      <c r="S278" s="98" t="str">
        <f t="shared" si="31"/>
        <v xml:space="preserve">    type: BusinessObjectType!</v>
      </c>
      <c r="T278" s="72" t="str">
        <f t="shared" si="32"/>
        <v xml:space="preserve">    "Type of business object"**    type: BusinessObjectType!</v>
      </c>
      <c r="U278" s="98" t="e">
        <f>IF(#REF!="Primary Key",D278&amp;I278&amp;" PK "&amp;L278,IF(#REF!="Foreign Key",I278&amp;" FK &gt;- "&amp;#REF!&amp;"."&amp;#REF!&amp;"_id "&amp;L278,I278&amp;" "&amp;L278))</f>
        <v>#REF!</v>
      </c>
      <c r="V278" s="88"/>
      <c r="W278" s="88"/>
    </row>
    <row r="279" spans="1:24" s="1" customFormat="1" x14ac:dyDescent="0.25">
      <c r="A279" s="288">
        <v>5</v>
      </c>
      <c r="B279" s="131" t="s">
        <v>706</v>
      </c>
      <c r="C279" s="132" t="s">
        <v>17</v>
      </c>
      <c r="D279" s="128" t="s">
        <v>765</v>
      </c>
      <c r="E279" s="128" t="s">
        <v>1163</v>
      </c>
      <c r="F279" s="158" t="s">
        <v>815</v>
      </c>
      <c r="G279" s="281" t="s">
        <v>893</v>
      </c>
      <c r="H279" s="281">
        <v>277</v>
      </c>
      <c r="I279" s="170" t="s">
        <v>174</v>
      </c>
      <c r="J279" s="170" t="s">
        <v>175</v>
      </c>
      <c r="K279" s="171" t="s">
        <v>176</v>
      </c>
      <c r="L279" s="155" t="s">
        <v>22</v>
      </c>
      <c r="M279" s="220" t="str">
        <f t="shared" si="30"/>
        <v>OrderAllocation.tenantId</v>
      </c>
      <c r="N279" s="227"/>
      <c r="O279" s="170" t="s">
        <v>177</v>
      </c>
      <c r="P279" s="170"/>
      <c r="R279" s="153" t="s">
        <v>21</v>
      </c>
      <c r="S279" s="98" t="str">
        <f t="shared" si="31"/>
        <v xml:space="preserve">    tenantId: String</v>
      </c>
      <c r="T279" s="72" t="str">
        <f t="shared" si="32"/>
        <v xml:space="preserve">    "Generated unique ID of the tenant company"**    tenantId: String</v>
      </c>
      <c r="U279" s="98" t="e">
        <f>IF(#REF!="Primary Key",D279&amp;I279&amp;" PK "&amp;L279,IF(#REF!="Foreign Key",I279&amp;" FK &gt;- "&amp;#REF!&amp;"."&amp;#REF!&amp;"_id "&amp;L279,I279&amp;" "&amp;L279))</f>
        <v>#REF!</v>
      </c>
      <c r="V279" s="12"/>
      <c r="W279" s="12"/>
    </row>
    <row r="280" spans="1:24" s="1" customFormat="1" x14ac:dyDescent="0.25">
      <c r="A280" s="288">
        <v>5</v>
      </c>
      <c r="B280" s="131" t="s">
        <v>706</v>
      </c>
      <c r="C280" s="132" t="s">
        <v>17</v>
      </c>
      <c r="D280" s="128" t="s">
        <v>765</v>
      </c>
      <c r="E280" s="128" t="s">
        <v>1164</v>
      </c>
      <c r="F280" s="158" t="s">
        <v>815</v>
      </c>
      <c r="G280" s="281" t="s">
        <v>893</v>
      </c>
      <c r="H280" s="281">
        <v>278</v>
      </c>
      <c r="I280" s="157" t="s">
        <v>178</v>
      </c>
      <c r="J280" s="157" t="s">
        <v>179</v>
      </c>
      <c r="K280" s="176" t="s">
        <v>849</v>
      </c>
      <c r="L280" s="155" t="s">
        <v>483</v>
      </c>
      <c r="M280" s="220" t="str">
        <f t="shared" si="30"/>
        <v>OrderAllocation.createReceived</v>
      </c>
      <c r="N280" s="227"/>
      <c r="O280" s="170" t="s">
        <v>180</v>
      </c>
      <c r="P280" s="170" t="s">
        <v>181</v>
      </c>
      <c r="R280" s="153" t="s">
        <v>80</v>
      </c>
      <c r="S280" s="98" t="str">
        <f t="shared" si="31"/>
        <v xml:space="preserve">    createReceived: DateTime</v>
      </c>
      <c r="T280" s="72" t="str">
        <f t="shared" si="32"/>
        <v xml:space="preserve">    "Timestamp when record was created"**    createReceived: DateTime</v>
      </c>
      <c r="U280" s="98" t="e">
        <f>IF(#REF!="Primary Key",D280&amp;I280&amp;" PK "&amp;L280,IF(#REF!="Foreign Key",I280&amp;" FK &gt;- "&amp;#REF!&amp;"."&amp;#REF!&amp;"_id "&amp;L280,I280&amp;" "&amp;L280))</f>
        <v>#REF!</v>
      </c>
      <c r="V280" s="12"/>
      <c r="W280" s="12"/>
    </row>
    <row r="281" spans="1:24" s="2" customFormat="1" x14ac:dyDescent="0.25">
      <c r="A281" s="288">
        <v>5</v>
      </c>
      <c r="B281" s="131" t="s">
        <v>706</v>
      </c>
      <c r="C281" s="132" t="s">
        <v>17</v>
      </c>
      <c r="D281" s="128" t="s">
        <v>765</v>
      </c>
      <c r="E281" s="128" t="s">
        <v>1165</v>
      </c>
      <c r="F281" s="158" t="s">
        <v>815</v>
      </c>
      <c r="G281" s="281" t="s">
        <v>893</v>
      </c>
      <c r="H281" s="281">
        <v>279</v>
      </c>
      <c r="I281" s="157" t="s">
        <v>182</v>
      </c>
      <c r="J281" s="157" t="s">
        <v>183</v>
      </c>
      <c r="K281" s="176" t="s">
        <v>849</v>
      </c>
      <c r="L281" s="155" t="s">
        <v>483</v>
      </c>
      <c r="M281" s="220" t="str">
        <f t="shared" si="30"/>
        <v>OrderAllocation.updateReceived</v>
      </c>
      <c r="N281" s="227"/>
      <c r="O281" s="170" t="s">
        <v>184</v>
      </c>
      <c r="P281" s="170" t="s">
        <v>181</v>
      </c>
      <c r="R281" s="153" t="s">
        <v>80</v>
      </c>
      <c r="S281" s="98" t="str">
        <f t="shared" si="31"/>
        <v xml:space="preserve">    updateReceived: DateTime</v>
      </c>
      <c r="T281" s="72" t="str">
        <f t="shared" si="32"/>
        <v xml:space="preserve">    "Timestamp when record was last updated"**    updateReceived: DateTime</v>
      </c>
      <c r="U281" s="98" t="e">
        <f>IF(#REF!="Primary Key",D281&amp;I281&amp;" PK "&amp;L281,IF(#REF!="Foreign Key",I281&amp;" FK &gt;- "&amp;#REF!&amp;"."&amp;#REF!&amp;"_id "&amp;L281,I281&amp;" "&amp;L281))</f>
        <v>#REF!</v>
      </c>
      <c r="V281" s="12"/>
      <c r="W281" s="12"/>
    </row>
    <row r="282" spans="1:24" s="33" customFormat="1" x14ac:dyDescent="0.25">
      <c r="A282" s="288">
        <v>5</v>
      </c>
      <c r="B282" s="131" t="s">
        <v>706</v>
      </c>
      <c r="C282" s="132" t="s">
        <v>17</v>
      </c>
      <c r="D282" s="128" t="s">
        <v>765</v>
      </c>
      <c r="E282" s="128" t="s">
        <v>1166</v>
      </c>
      <c r="F282" s="158" t="s">
        <v>815</v>
      </c>
      <c r="G282" s="281" t="s">
        <v>893</v>
      </c>
      <c r="H282" s="149">
        <v>280</v>
      </c>
      <c r="I282" s="157" t="s">
        <v>722</v>
      </c>
      <c r="J282" s="157" t="s">
        <v>723</v>
      </c>
      <c r="K282" s="174"/>
      <c r="L282" s="155" t="s">
        <v>22</v>
      </c>
      <c r="M282" s="217" t="str">
        <f t="shared" si="30"/>
        <v>OrderAllocation.referenceReceived</v>
      </c>
      <c r="N282" s="149"/>
      <c r="O282" s="170"/>
      <c r="P282" s="170"/>
      <c r="Q282" s="303"/>
      <c r="R282" s="153" t="s">
        <v>21</v>
      </c>
      <c r="S282" s="98" t="str">
        <f t="shared" si="31"/>
        <v xml:space="preserve">    referenceReceived: String</v>
      </c>
      <c r="T282" s="72" t="str">
        <f t="shared" si="32"/>
        <v xml:space="preserve">    ""**    referenceReceived: String</v>
      </c>
      <c r="U282" s="98" t="e">
        <f>IF(#REF!="Primary Key",D282&amp;I282&amp;" PK "&amp;L282,IF(#REF!="Foreign Key",I282&amp;" FK &gt;- "&amp;#REF!&amp;"."&amp;#REF!&amp;"_id "&amp;L282,I282&amp;" "&amp;L282))</f>
        <v>#REF!</v>
      </c>
      <c r="V282" s="12"/>
      <c r="W282" s="12"/>
      <c r="X282" s="303"/>
    </row>
    <row r="283" spans="1:24" s="4" customFormat="1" x14ac:dyDescent="0.25">
      <c r="A283" s="284">
        <v>6</v>
      </c>
      <c r="B283" s="76"/>
      <c r="C283" s="78"/>
      <c r="D283" s="76"/>
      <c r="E283" s="76"/>
      <c r="F283" s="140"/>
      <c r="G283" s="144"/>
      <c r="H283" s="144">
        <v>281</v>
      </c>
      <c r="I283" s="76"/>
      <c r="J283" s="76"/>
      <c r="K283" s="76"/>
      <c r="L283" s="76"/>
      <c r="M283" s="221"/>
      <c r="N283" s="228"/>
      <c r="O283" s="255"/>
      <c r="P283" s="255"/>
      <c r="R283" s="76"/>
      <c r="S283" s="49" t="s">
        <v>187</v>
      </c>
      <c r="T283" s="50"/>
      <c r="U283" s="97" t="s">
        <v>15</v>
      </c>
      <c r="V283" s="50"/>
      <c r="W283" s="50"/>
    </row>
    <row r="284" spans="1:24" s="4" customFormat="1" x14ac:dyDescent="0.25">
      <c r="A284" s="284">
        <v>6</v>
      </c>
      <c r="B284" s="76"/>
      <c r="C284" s="78"/>
      <c r="D284" s="76"/>
      <c r="E284" s="76"/>
      <c r="F284" s="140"/>
      <c r="G284" s="144"/>
      <c r="H284" s="144">
        <v>282</v>
      </c>
      <c r="I284" s="76"/>
      <c r="J284" s="76"/>
      <c r="K284" s="76"/>
      <c r="L284" s="76"/>
      <c r="M284" s="221"/>
      <c r="N284" s="228"/>
      <c r="O284" s="256"/>
      <c r="P284" s="256"/>
      <c r="R284" s="76"/>
      <c r="S284" s="5"/>
      <c r="T284" s="76"/>
      <c r="U284" s="5" t="str">
        <f>D308</f>
        <v>InventoryLot</v>
      </c>
      <c r="V284" s="76"/>
      <c r="W284" s="76"/>
    </row>
    <row r="285" spans="1:24" s="4" customFormat="1" x14ac:dyDescent="0.25">
      <c r="A285" s="284">
        <v>6</v>
      </c>
      <c r="B285" s="76"/>
      <c r="C285" s="78"/>
      <c r="D285" s="76"/>
      <c r="E285" s="76"/>
      <c r="F285" s="140"/>
      <c r="G285" s="144"/>
      <c r="H285" s="144">
        <v>283</v>
      </c>
      <c r="I285" s="76"/>
      <c r="J285" s="76"/>
      <c r="K285" s="76"/>
      <c r="L285" s="76"/>
      <c r="M285" s="221"/>
      <c r="N285" s="228"/>
      <c r="O285" s="257"/>
      <c r="P285" s="257"/>
      <c r="R285" s="76"/>
      <c r="S285" s="97" t="str">
        <f>"type "&amp;U284&amp;" implements BusinessObject {"</f>
        <v>type InventoryLot implements BusinessObject {</v>
      </c>
      <c r="T285" s="51"/>
      <c r="U285" s="97" t="s">
        <v>15</v>
      </c>
      <c r="V285" s="51"/>
      <c r="W285" s="51"/>
    </row>
    <row r="286" spans="1:24" s="2" customFormat="1" x14ac:dyDescent="0.25">
      <c r="A286" s="289">
        <v>6</v>
      </c>
      <c r="B286" s="38" t="s">
        <v>461</v>
      </c>
      <c r="C286" s="48" t="s">
        <v>17</v>
      </c>
      <c r="D286" s="3" t="s">
        <v>462</v>
      </c>
      <c r="E286" s="3" t="s">
        <v>1167</v>
      </c>
      <c r="F286" s="197" t="s">
        <v>898</v>
      </c>
      <c r="G286" s="234">
        <v>1</v>
      </c>
      <c r="H286" s="234">
        <v>284</v>
      </c>
      <c r="I286" s="85" t="s">
        <v>834</v>
      </c>
      <c r="J286" s="85" t="s">
        <v>198</v>
      </c>
      <c r="K286" s="89" t="s">
        <v>838</v>
      </c>
      <c r="L286" s="231" t="s">
        <v>22</v>
      </c>
      <c r="M286" s="219" t="str">
        <f t="shared" ref="M286:M316" si="33">D286&amp;"."&amp;I286</f>
        <v>InventoryLot.product.partNumber</v>
      </c>
      <c r="N286" s="226"/>
      <c r="O286" s="112"/>
      <c r="P286" s="112"/>
      <c r="R286" s="40" t="s">
        <v>46</v>
      </c>
      <c r="S286" s="98" t="str">
        <f t="shared" ref="S286:S316" si="34">"    "&amp;I286&amp;": "&amp;L286</f>
        <v xml:space="preserve">    product.partNumber: String</v>
      </c>
      <c r="T286" s="72" t="str">
        <f t="shared" ref="T286:T316" si="35">"    "&amp;CHAR(34)&amp;O286&amp;CHAR(34)&amp;"**"&amp;S286</f>
        <v xml:space="preserve">    ""**    product.partNumber: String</v>
      </c>
      <c r="U286" s="98" t="e">
        <f>IF(#REF!="Primary Key",D286&amp;I286&amp;" PK "&amp;L286,IF(#REF!="Foreign Key",I286&amp;" FK &gt;- "&amp;#REF!&amp;"."&amp;#REF!&amp;"_id "&amp;L286,I286&amp;" "&amp;L286))</f>
        <v>#REF!</v>
      </c>
      <c r="V286" s="67" t="str">
        <f>D286&amp;"s"</f>
        <v>InventoryLots</v>
      </c>
      <c r="W286" s="67" t="str">
        <f>"["&amp;D286&amp;"]"</f>
        <v>[InventoryLot]</v>
      </c>
    </row>
    <row r="287" spans="1:24" s="2" customFormat="1" x14ac:dyDescent="0.25">
      <c r="A287" s="289">
        <v>6</v>
      </c>
      <c r="B287" s="38" t="s">
        <v>461</v>
      </c>
      <c r="C287" s="48" t="s">
        <v>17</v>
      </c>
      <c r="D287" s="3" t="s">
        <v>462</v>
      </c>
      <c r="E287" s="3" t="s">
        <v>1168</v>
      </c>
      <c r="F287" s="197" t="s">
        <v>898</v>
      </c>
      <c r="G287" s="234">
        <v>1</v>
      </c>
      <c r="H287" s="234">
        <v>285</v>
      </c>
      <c r="I287" s="85" t="s">
        <v>835</v>
      </c>
      <c r="J287" s="85" t="s">
        <v>467</v>
      </c>
      <c r="K287" s="89" t="s">
        <v>305</v>
      </c>
      <c r="L287" s="231" t="s">
        <v>22</v>
      </c>
      <c r="M287" s="219" t="str">
        <f t="shared" si="33"/>
        <v>InventoryLot.location.locationIdentifier</v>
      </c>
      <c r="N287" s="226"/>
      <c r="O287" s="112"/>
      <c r="P287" s="112"/>
      <c r="R287" s="40" t="s">
        <v>46</v>
      </c>
      <c r="S287" s="98" t="str">
        <f t="shared" si="34"/>
        <v xml:space="preserve">    location.locationIdentifier: String</v>
      </c>
      <c r="T287" s="72" t="str">
        <f t="shared" si="35"/>
        <v xml:space="preserve">    ""**    location.locationIdentifier: String</v>
      </c>
      <c r="U287" s="98" t="e">
        <f>IF(#REF!="Primary Key",D287&amp;I287&amp;" PK "&amp;L287,IF(#REF!="Foreign Key",I287&amp;" FK &gt;- "&amp;#REF!&amp;"."&amp;#REF!&amp;"_id "&amp;L287,I287&amp;" "&amp;L287))</f>
        <v>#REF!</v>
      </c>
      <c r="V287" s="67" t="str">
        <f>D287&amp;"s"</f>
        <v>InventoryLots</v>
      </c>
      <c r="W287" s="67" t="str">
        <f>"["&amp;D287&amp;"]"</f>
        <v>[InventoryLot]</v>
      </c>
    </row>
    <row r="288" spans="1:24" s="2" customFormat="1" x14ac:dyDescent="0.25">
      <c r="A288" s="289">
        <v>6</v>
      </c>
      <c r="B288" s="38" t="s">
        <v>461</v>
      </c>
      <c r="C288" s="48" t="s">
        <v>17</v>
      </c>
      <c r="D288" s="3" t="s">
        <v>462</v>
      </c>
      <c r="E288" s="3" t="s">
        <v>1169</v>
      </c>
      <c r="F288" s="197" t="s">
        <v>898</v>
      </c>
      <c r="G288" s="145">
        <v>1</v>
      </c>
      <c r="H288" s="145">
        <v>286</v>
      </c>
      <c r="I288" s="41" t="s">
        <v>480</v>
      </c>
      <c r="J288" s="41" t="s">
        <v>839</v>
      </c>
      <c r="K288" s="92">
        <v>239845720</v>
      </c>
      <c r="L288" s="40" t="s">
        <v>22</v>
      </c>
      <c r="M288" s="219" t="str">
        <f t="shared" si="33"/>
        <v>InventoryLot.lotCode</v>
      </c>
      <c r="N288" s="226"/>
      <c r="O288" s="112"/>
      <c r="P288" s="112"/>
      <c r="R288" s="40" t="s">
        <v>80</v>
      </c>
      <c r="S288" s="98" t="str">
        <f t="shared" si="34"/>
        <v xml:space="preserve">    lotCode: String</v>
      </c>
      <c r="T288" s="72" t="str">
        <f t="shared" si="35"/>
        <v xml:space="preserve">    ""**    lotCode: String</v>
      </c>
      <c r="U288" s="98" t="e">
        <f>IF(#REF!="Primary Key",D288&amp;I288&amp;" PK "&amp;L288,IF(#REF!="Foreign Key",I288&amp;" FK &gt;- "&amp;#REF!&amp;"."&amp;#REF!&amp;"_id "&amp;L288,I288&amp;" "&amp;L288))</f>
        <v>#REF!</v>
      </c>
      <c r="V288" s="67"/>
      <c r="W288" s="67"/>
    </row>
    <row r="289" spans="1:23" s="1" customFormat="1" x14ac:dyDescent="0.25">
      <c r="A289" s="289">
        <v>6</v>
      </c>
      <c r="B289" s="38" t="s">
        <v>461</v>
      </c>
      <c r="C289" s="48" t="s">
        <v>17</v>
      </c>
      <c r="D289" s="3" t="s">
        <v>462</v>
      </c>
      <c r="E289" s="3" t="s">
        <v>1170</v>
      </c>
      <c r="F289" s="319" t="s">
        <v>33</v>
      </c>
      <c r="G289" s="145">
        <v>1</v>
      </c>
      <c r="H289" s="145">
        <v>287</v>
      </c>
      <c r="I289" s="126" t="s">
        <v>803</v>
      </c>
      <c r="J289" s="317" t="s">
        <v>798</v>
      </c>
      <c r="K289" s="317" t="s">
        <v>799</v>
      </c>
      <c r="L289" s="126" t="s">
        <v>22</v>
      </c>
      <c r="M289" s="219" t="str">
        <f t="shared" si="33"/>
        <v>InventoryLot.inventoryType</v>
      </c>
      <c r="N289" s="226" t="s">
        <v>250</v>
      </c>
      <c r="O289" s="112"/>
      <c r="P289" s="112"/>
      <c r="R289" s="41" t="s">
        <v>80</v>
      </c>
      <c r="S289" s="98" t="str">
        <f t="shared" si="34"/>
        <v xml:space="preserve">    inventoryType: String</v>
      </c>
      <c r="T289" s="72" t="str">
        <f t="shared" si="35"/>
        <v xml:space="preserve">    ""**    inventoryType: String</v>
      </c>
      <c r="U289" s="98" t="e">
        <f>IF(#REF!="Primary Key",D289&amp;I289&amp;" PK "&amp;L289,IF(#REF!="Foreign Key",I289&amp;" FK &gt;- "&amp;#REF!&amp;"."&amp;#REF!&amp;"_id "&amp;L289,I289&amp;" "&amp;L289))</f>
        <v>#REF!</v>
      </c>
      <c r="V289" s="9"/>
      <c r="W289" s="9"/>
    </row>
    <row r="290" spans="1:23" s="2" customFormat="1" x14ac:dyDescent="0.25">
      <c r="A290" s="289">
        <v>6</v>
      </c>
      <c r="B290" s="38" t="s">
        <v>461</v>
      </c>
      <c r="C290" s="48" t="s">
        <v>17</v>
      </c>
      <c r="D290" s="3" t="s">
        <v>462</v>
      </c>
      <c r="E290" s="3" t="s">
        <v>1171</v>
      </c>
      <c r="F290" s="141" t="s">
        <v>547</v>
      </c>
      <c r="G290" s="207" t="s">
        <v>825</v>
      </c>
      <c r="H290" s="207">
        <v>288</v>
      </c>
      <c r="I290" s="66" t="s">
        <v>197</v>
      </c>
      <c r="J290" s="66" t="s">
        <v>200</v>
      </c>
      <c r="K290" s="82" t="s">
        <v>827</v>
      </c>
      <c r="L290" s="69" t="s">
        <v>200</v>
      </c>
      <c r="M290" s="219" t="str">
        <f t="shared" si="33"/>
        <v>InventoryLot.product</v>
      </c>
      <c r="N290" s="226"/>
      <c r="O290" s="112"/>
      <c r="P290" s="112"/>
      <c r="R290" s="69" t="s">
        <v>46</v>
      </c>
      <c r="S290" s="98" t="str">
        <f t="shared" si="34"/>
        <v xml:space="preserve">    product: Product</v>
      </c>
      <c r="T290" s="72" t="str">
        <f t="shared" si="35"/>
        <v xml:space="preserve">    ""**    product: Product</v>
      </c>
      <c r="U290" s="98" t="e">
        <f>IF(#REF!="Primary Key",D290&amp;I290&amp;" PK "&amp;L290,IF(#REF!="Foreign Key",I290&amp;" FK &gt;- "&amp;#REF!&amp;"."&amp;#REF!&amp;"_id "&amp;L290,I290&amp;" "&amp;L290))</f>
        <v>#REF!</v>
      </c>
      <c r="V290" s="67" t="str">
        <f>D290&amp;"s"</f>
        <v>InventoryLots</v>
      </c>
      <c r="W290" s="67" t="str">
        <f>"["&amp;D290&amp;"]"</f>
        <v>[InventoryLot]</v>
      </c>
    </row>
    <row r="291" spans="1:23" s="2" customFormat="1" x14ac:dyDescent="0.25">
      <c r="A291" s="289">
        <v>6</v>
      </c>
      <c r="B291" s="38" t="s">
        <v>461</v>
      </c>
      <c r="C291" s="48" t="s">
        <v>17</v>
      </c>
      <c r="D291" s="3" t="s">
        <v>462</v>
      </c>
      <c r="E291" s="3" t="s">
        <v>1172</v>
      </c>
      <c r="F291" s="141" t="s">
        <v>547</v>
      </c>
      <c r="G291" s="207" t="s">
        <v>825</v>
      </c>
      <c r="H291" s="207">
        <v>289</v>
      </c>
      <c r="I291" s="66" t="s">
        <v>466</v>
      </c>
      <c r="J291" s="66" t="s">
        <v>59</v>
      </c>
      <c r="K291" s="82" t="s">
        <v>827</v>
      </c>
      <c r="L291" s="69" t="s">
        <v>59</v>
      </c>
      <c r="M291" s="219" t="str">
        <f t="shared" si="33"/>
        <v>InventoryLot.location</v>
      </c>
      <c r="N291" s="226"/>
      <c r="O291" s="112"/>
      <c r="P291" s="112"/>
      <c r="R291" s="69" t="s">
        <v>46</v>
      </c>
      <c r="S291" s="98" t="str">
        <f t="shared" si="34"/>
        <v xml:space="preserve">    location: Location</v>
      </c>
      <c r="T291" s="72" t="str">
        <f t="shared" si="35"/>
        <v xml:space="preserve">    ""**    location: Location</v>
      </c>
      <c r="U291" s="98" t="e">
        <f>IF(#REF!="Primary Key",D291&amp;I291&amp;" PK "&amp;L291,IF(#REF!="Foreign Key",I291&amp;" FK &gt;- "&amp;#REF!&amp;"."&amp;#REF!&amp;"_id "&amp;L291,I291&amp;" "&amp;L291))</f>
        <v>#REF!</v>
      </c>
      <c r="V291" s="67" t="str">
        <f>D291&amp;"s"</f>
        <v>InventoryLots</v>
      </c>
      <c r="W291" s="67" t="str">
        <f>"["&amp;D291&amp;"]"</f>
        <v>[InventoryLot]</v>
      </c>
    </row>
    <row r="292" spans="1:23" s="2" customFormat="1" x14ac:dyDescent="0.25">
      <c r="A292" s="289">
        <v>6</v>
      </c>
      <c r="B292" s="38" t="s">
        <v>461</v>
      </c>
      <c r="C292" s="48" t="s">
        <v>17</v>
      </c>
      <c r="D292" s="3" t="s">
        <v>462</v>
      </c>
      <c r="E292" s="3" t="s">
        <v>1173</v>
      </c>
      <c r="F292" s="141" t="s">
        <v>547</v>
      </c>
      <c r="G292" s="207" t="s">
        <v>825</v>
      </c>
      <c r="H292" s="207">
        <v>290</v>
      </c>
      <c r="I292" s="66" t="s">
        <v>468</v>
      </c>
      <c r="J292" s="66" t="s">
        <v>855</v>
      </c>
      <c r="K292" s="82" t="s">
        <v>827</v>
      </c>
      <c r="L292" s="69" t="s">
        <v>59</v>
      </c>
      <c r="M292" s="219" t="str">
        <f t="shared" si="33"/>
        <v>InventoryLot.storageLocation</v>
      </c>
      <c r="N292" s="226"/>
      <c r="O292" s="112"/>
      <c r="P292" s="112"/>
      <c r="R292" s="69" t="s">
        <v>46</v>
      </c>
      <c r="S292" s="98" t="str">
        <f t="shared" si="34"/>
        <v xml:space="preserve">    storageLocation: Location</v>
      </c>
      <c r="T292" s="72" t="str">
        <f t="shared" si="35"/>
        <v xml:space="preserve">    ""**    storageLocation: Location</v>
      </c>
      <c r="U292" s="98" t="e">
        <f>IF(#REF!="Primary Key",D292&amp;I292&amp;" PK "&amp;L292,IF(#REF!="Foreign Key",I292&amp;" FK &gt;- "&amp;#REF!&amp;"."&amp;#REF!&amp;"_id "&amp;L292,I292&amp;" "&amp;L292))</f>
        <v>#REF!</v>
      </c>
      <c r="V292" s="67" t="str">
        <f>D292&amp;"s"</f>
        <v>InventoryLots</v>
      </c>
      <c r="W292" s="67" t="str">
        <f>"["&amp;D292&amp;"]"</f>
        <v>[InventoryLot]</v>
      </c>
    </row>
    <row r="293" spans="1:23" s="1" customFormat="1" x14ac:dyDescent="0.25">
      <c r="A293" s="289">
        <v>6</v>
      </c>
      <c r="B293" s="38" t="s">
        <v>461</v>
      </c>
      <c r="C293" s="48" t="s">
        <v>17</v>
      </c>
      <c r="D293" s="3" t="s">
        <v>462</v>
      </c>
      <c r="E293" s="3" t="s">
        <v>1174</v>
      </c>
      <c r="F293" s="162" t="s">
        <v>384</v>
      </c>
      <c r="G293" s="145">
        <v>1</v>
      </c>
      <c r="H293" s="145">
        <v>291</v>
      </c>
      <c r="I293" s="20" t="s">
        <v>124</v>
      </c>
      <c r="J293" s="11" t="s">
        <v>384</v>
      </c>
      <c r="K293" s="212" t="s">
        <v>490</v>
      </c>
      <c r="L293" s="8" t="s">
        <v>22</v>
      </c>
      <c r="M293" s="219" t="str">
        <f t="shared" si="33"/>
        <v>InventoryLot.status</v>
      </c>
      <c r="N293" s="226"/>
      <c r="O293" s="112"/>
      <c r="P293" s="112"/>
      <c r="R293" s="8" t="s">
        <v>46</v>
      </c>
      <c r="S293" s="98" t="str">
        <f t="shared" si="34"/>
        <v xml:space="preserve">    status: String</v>
      </c>
      <c r="T293" s="72" t="str">
        <f t="shared" si="35"/>
        <v xml:space="preserve">    ""**    status: String</v>
      </c>
      <c r="U293" s="98" t="e">
        <f>IF(#REF!="Primary Key",D293&amp;I293&amp;" PK "&amp;L293,IF(#REF!="Foreign Key",I293&amp;" FK &gt;- "&amp;#REF!&amp;"."&amp;#REF!&amp;"_id "&amp;L293,I293&amp;" "&amp;L293))</f>
        <v>#REF!</v>
      </c>
      <c r="V293" s="9"/>
      <c r="W293" s="9"/>
    </row>
    <row r="294" spans="1:23" s="1" customFormat="1" x14ac:dyDescent="0.25">
      <c r="A294" s="289">
        <v>6</v>
      </c>
      <c r="B294" s="38" t="s">
        <v>461</v>
      </c>
      <c r="C294" s="48" t="s">
        <v>17</v>
      </c>
      <c r="D294" s="3" t="s">
        <v>462</v>
      </c>
      <c r="E294" s="3" t="s">
        <v>1175</v>
      </c>
      <c r="F294" s="160" t="s">
        <v>820</v>
      </c>
      <c r="G294" s="145">
        <v>1</v>
      </c>
      <c r="H294" s="145">
        <v>292</v>
      </c>
      <c r="I294" s="20" t="s">
        <v>481</v>
      </c>
      <c r="J294" s="11" t="s">
        <v>482</v>
      </c>
      <c r="K294" s="24" t="s">
        <v>849</v>
      </c>
      <c r="L294" s="8" t="s">
        <v>483</v>
      </c>
      <c r="M294" s="219" t="str">
        <f t="shared" si="33"/>
        <v>InventoryLot.expirationDate</v>
      </c>
      <c r="N294" s="226"/>
      <c r="O294" s="112"/>
      <c r="P294" s="112"/>
      <c r="R294" s="8" t="s">
        <v>80</v>
      </c>
      <c r="S294" s="98" t="str">
        <f t="shared" si="34"/>
        <v xml:space="preserve">    expirationDate: DateTime</v>
      </c>
      <c r="T294" s="72" t="str">
        <f t="shared" si="35"/>
        <v xml:space="preserve">    ""**    expirationDate: DateTime</v>
      </c>
      <c r="U294" s="98" t="e">
        <f>IF(#REF!="Primary Key",D294&amp;I294&amp;" PK "&amp;L294,IF(#REF!="Foreign Key",I294&amp;" FK &gt;- "&amp;#REF!&amp;"."&amp;#REF!&amp;"_id "&amp;L294,I294&amp;" "&amp;L294))</f>
        <v>#REF!</v>
      </c>
      <c r="V294" s="9"/>
      <c r="W294" s="9"/>
    </row>
    <row r="295" spans="1:23" s="1" customFormat="1" x14ac:dyDescent="0.25">
      <c r="A295" s="289">
        <v>6</v>
      </c>
      <c r="B295" s="38" t="s">
        <v>461</v>
      </c>
      <c r="C295" s="48" t="s">
        <v>17</v>
      </c>
      <c r="D295" s="3" t="s">
        <v>462</v>
      </c>
      <c r="E295" s="3" t="s">
        <v>1176</v>
      </c>
      <c r="F295" s="160" t="s">
        <v>820</v>
      </c>
      <c r="G295" s="280" t="s">
        <v>822</v>
      </c>
      <c r="H295" s="280">
        <v>293</v>
      </c>
      <c r="I295" s="20" t="s">
        <v>488</v>
      </c>
      <c r="J295" s="11" t="s">
        <v>489</v>
      </c>
      <c r="K295" s="24" t="s">
        <v>849</v>
      </c>
      <c r="L295" s="8" t="s">
        <v>483</v>
      </c>
      <c r="M295" s="219" t="str">
        <f t="shared" si="33"/>
        <v>InventoryLot.approachingExpirationDate</v>
      </c>
      <c r="N295" s="226"/>
      <c r="O295" s="112"/>
      <c r="P295" s="112"/>
      <c r="R295" s="8" t="s">
        <v>80</v>
      </c>
      <c r="S295" s="98" t="str">
        <f t="shared" si="34"/>
        <v xml:space="preserve">    approachingExpirationDate: DateTime</v>
      </c>
      <c r="T295" s="72" t="str">
        <f t="shared" si="35"/>
        <v xml:space="preserve">    ""**    approachingExpirationDate: DateTime</v>
      </c>
      <c r="U295" s="98" t="e">
        <f>IF(#REF!="Primary Key",D295&amp;I295&amp;" PK "&amp;L295,IF(#REF!="Foreign Key",I295&amp;" FK &gt;- "&amp;#REF!&amp;"."&amp;#REF!&amp;"_id "&amp;L295,I295&amp;" "&amp;L295))</f>
        <v>#REF!</v>
      </c>
      <c r="V295" s="9"/>
      <c r="W295" s="9"/>
    </row>
    <row r="296" spans="1:23" s="1" customFormat="1" x14ac:dyDescent="0.25">
      <c r="A296" s="289">
        <v>6</v>
      </c>
      <c r="B296" s="38" t="s">
        <v>461</v>
      </c>
      <c r="C296" s="48" t="s">
        <v>17</v>
      </c>
      <c r="D296" s="3" t="s">
        <v>462</v>
      </c>
      <c r="E296" s="3" t="s">
        <v>1177</v>
      </c>
      <c r="F296" s="160" t="s">
        <v>820</v>
      </c>
      <c r="G296" s="145">
        <v>1</v>
      </c>
      <c r="H296" s="145">
        <v>294</v>
      </c>
      <c r="I296" s="20" t="s">
        <v>103</v>
      </c>
      <c r="J296" s="20" t="s">
        <v>236</v>
      </c>
      <c r="K296" s="53">
        <v>12</v>
      </c>
      <c r="L296" s="8" t="s">
        <v>105</v>
      </c>
      <c r="M296" s="219" t="str">
        <f t="shared" si="33"/>
        <v>InventoryLot.quantity</v>
      </c>
      <c r="N296" s="226"/>
      <c r="O296" s="112"/>
      <c r="P296" s="112"/>
      <c r="R296" s="8" t="s">
        <v>80</v>
      </c>
      <c r="S296" s="98" t="str">
        <f t="shared" si="34"/>
        <v xml:space="preserve">    quantity: Float</v>
      </c>
      <c r="T296" s="72" t="str">
        <f t="shared" si="35"/>
        <v xml:space="preserve">    ""**    quantity: Float</v>
      </c>
      <c r="U296" s="98" t="e">
        <f>IF(#REF!="Primary Key",D296&amp;I296&amp;" PK "&amp;L296,IF(#REF!="Foreign Key",I296&amp;" FK &gt;- "&amp;#REF!&amp;"."&amp;#REF!&amp;"_id "&amp;L296,I296&amp;" "&amp;L296))</f>
        <v>#REF!</v>
      </c>
      <c r="V296" s="9"/>
      <c r="W296" s="9"/>
    </row>
    <row r="297" spans="1:23" s="1" customFormat="1" x14ac:dyDescent="0.25">
      <c r="A297" s="289">
        <v>6</v>
      </c>
      <c r="B297" s="38" t="s">
        <v>461</v>
      </c>
      <c r="C297" s="48" t="s">
        <v>17</v>
      </c>
      <c r="D297" s="3" t="s">
        <v>462</v>
      </c>
      <c r="E297" s="3" t="s">
        <v>1178</v>
      </c>
      <c r="F297" s="160" t="s">
        <v>820</v>
      </c>
      <c r="G297" s="145">
        <v>1</v>
      </c>
      <c r="H297" s="145">
        <v>295</v>
      </c>
      <c r="I297" s="20" t="s">
        <v>107</v>
      </c>
      <c r="J297" s="111" t="s">
        <v>108</v>
      </c>
      <c r="K297" s="15" t="s">
        <v>625</v>
      </c>
      <c r="L297" s="8" t="s">
        <v>22</v>
      </c>
      <c r="M297" s="219" t="str">
        <f t="shared" si="33"/>
        <v>InventoryLot.quantityUnits</v>
      </c>
      <c r="N297" s="226"/>
      <c r="O297" s="112"/>
      <c r="P297" s="112"/>
      <c r="R297" s="8" t="s">
        <v>21</v>
      </c>
      <c r="S297" s="98" t="str">
        <f t="shared" si="34"/>
        <v xml:space="preserve">    quantityUnits: String</v>
      </c>
      <c r="T297" s="72" t="str">
        <f t="shared" si="35"/>
        <v xml:space="preserve">    ""**    quantityUnits: String</v>
      </c>
      <c r="U297" s="98" t="e">
        <f>IF(#REF!="Primary Key",D297&amp;I297&amp;" PK "&amp;L297,IF(#REF!="Foreign Key",I297&amp;" FK &gt;- "&amp;#REF!&amp;"."&amp;#REF!&amp;"_id "&amp;L297,I297&amp;" "&amp;L297))</f>
        <v>#REF!</v>
      </c>
      <c r="V297" s="9"/>
      <c r="W297" s="9"/>
    </row>
    <row r="298" spans="1:23" s="1" customFormat="1" x14ac:dyDescent="0.25">
      <c r="A298" s="289">
        <v>6</v>
      </c>
      <c r="B298" s="38" t="s">
        <v>461</v>
      </c>
      <c r="C298" s="48" t="s">
        <v>17</v>
      </c>
      <c r="D298" s="3" t="s">
        <v>462</v>
      </c>
      <c r="E298" s="3" t="s">
        <v>1179</v>
      </c>
      <c r="F298" s="160" t="s">
        <v>820</v>
      </c>
      <c r="G298" s="145">
        <v>1</v>
      </c>
      <c r="H298" s="145">
        <v>296</v>
      </c>
      <c r="I298" s="62" t="s">
        <v>111</v>
      </c>
      <c r="J298" s="11" t="s">
        <v>491</v>
      </c>
      <c r="K298" s="274">
        <v>1229</v>
      </c>
      <c r="L298" s="8" t="s">
        <v>105</v>
      </c>
      <c r="M298" s="219" t="str">
        <f t="shared" si="33"/>
        <v>InventoryLot.value</v>
      </c>
      <c r="N298" s="226"/>
      <c r="O298" s="112"/>
      <c r="P298" s="112"/>
      <c r="R298" s="8" t="s">
        <v>80</v>
      </c>
      <c r="S298" s="98" t="str">
        <f t="shared" si="34"/>
        <v xml:space="preserve">    value: Float</v>
      </c>
      <c r="T298" s="72" t="str">
        <f t="shared" si="35"/>
        <v xml:space="preserve">    ""**    value: Float</v>
      </c>
      <c r="U298" s="98" t="e">
        <f>IF(#REF!="Primary Key",D298&amp;I298&amp;" PK "&amp;L298,IF(#REF!="Foreign Key",I298&amp;" FK &gt;- "&amp;#REF!&amp;"."&amp;#REF!&amp;"_id "&amp;L298,I298&amp;" "&amp;L298))</f>
        <v>#REF!</v>
      </c>
      <c r="V298" s="9"/>
      <c r="W298" s="9"/>
    </row>
    <row r="299" spans="1:23" s="1" customFormat="1" x14ac:dyDescent="0.25">
      <c r="A299" s="289">
        <v>6</v>
      </c>
      <c r="B299" s="38" t="s">
        <v>461</v>
      </c>
      <c r="C299" s="48" t="s">
        <v>17</v>
      </c>
      <c r="D299" s="3" t="s">
        <v>462</v>
      </c>
      <c r="E299" s="3" t="s">
        <v>1180</v>
      </c>
      <c r="F299" s="160" t="s">
        <v>820</v>
      </c>
      <c r="G299" s="145">
        <v>1</v>
      </c>
      <c r="H299" s="145">
        <v>297</v>
      </c>
      <c r="I299" s="62" t="s">
        <v>114</v>
      </c>
      <c r="J299" s="11" t="s">
        <v>115</v>
      </c>
      <c r="K299" s="275" t="s">
        <v>116</v>
      </c>
      <c r="L299" s="8" t="s">
        <v>22</v>
      </c>
      <c r="M299" s="219" t="str">
        <f t="shared" si="33"/>
        <v>InventoryLot.valueCurrency</v>
      </c>
      <c r="N299" s="226"/>
      <c r="O299" s="112"/>
      <c r="P299" s="112"/>
      <c r="R299" s="8" t="s">
        <v>21</v>
      </c>
      <c r="S299" s="98" t="str">
        <f t="shared" si="34"/>
        <v xml:space="preserve">    valueCurrency: String</v>
      </c>
      <c r="T299" s="72" t="str">
        <f t="shared" si="35"/>
        <v xml:space="preserve">    ""**    valueCurrency: String</v>
      </c>
      <c r="U299" s="98" t="e">
        <f>IF(#REF!="Primary Key",D299&amp;I299&amp;" PK "&amp;L299,IF(#REF!="Foreign Key",I299&amp;" FK &gt;- "&amp;#REF!&amp;"."&amp;#REF!&amp;"_id "&amp;L299,I299&amp;" "&amp;L299))</f>
        <v>#REF!</v>
      </c>
      <c r="V299" s="9"/>
      <c r="W299" s="9"/>
    </row>
    <row r="300" spans="1:23" s="1" customFormat="1" x14ac:dyDescent="0.25">
      <c r="A300" s="289">
        <v>6</v>
      </c>
      <c r="B300" s="38" t="s">
        <v>461</v>
      </c>
      <c r="C300" s="48" t="s">
        <v>17</v>
      </c>
      <c r="D300" s="3" t="s">
        <v>462</v>
      </c>
      <c r="E300" s="3" t="s">
        <v>1181</v>
      </c>
      <c r="F300" s="160" t="s">
        <v>820</v>
      </c>
      <c r="G300" s="145">
        <v>3</v>
      </c>
      <c r="H300" s="145">
        <v>298</v>
      </c>
      <c r="I300" s="20" t="s">
        <v>785</v>
      </c>
      <c r="J300" s="20" t="s">
        <v>786</v>
      </c>
      <c r="K300" s="53">
        <v>12</v>
      </c>
      <c r="L300" s="8" t="s">
        <v>105</v>
      </c>
      <c r="M300" s="219" t="str">
        <f t="shared" si="33"/>
        <v>InventoryLot.quantityAvailable</v>
      </c>
      <c r="N300" s="226"/>
      <c r="O300" s="112"/>
      <c r="P300" s="112"/>
      <c r="R300" s="8" t="s">
        <v>80</v>
      </c>
      <c r="S300" s="98" t="str">
        <f t="shared" si="34"/>
        <v xml:space="preserve">    quantityAvailable: Float</v>
      </c>
      <c r="T300" s="72" t="str">
        <f t="shared" si="35"/>
        <v xml:space="preserve">    ""**    quantityAvailable: Float</v>
      </c>
      <c r="U300" s="98" t="e">
        <f>IF(#REF!="Primary Key",D300&amp;I300&amp;" PK "&amp;L300,IF(#REF!="Foreign Key",I300&amp;" FK &gt;- "&amp;#REF!&amp;"."&amp;#REF!&amp;"_id "&amp;L300,I300&amp;" "&amp;L300))</f>
        <v>#REF!</v>
      </c>
      <c r="V300" s="9"/>
      <c r="W300" s="9"/>
    </row>
    <row r="301" spans="1:23" s="1" customFormat="1" x14ac:dyDescent="0.25">
      <c r="A301" s="289">
        <v>6</v>
      </c>
      <c r="B301" s="38" t="s">
        <v>461</v>
      </c>
      <c r="C301" s="48" t="s">
        <v>17</v>
      </c>
      <c r="D301" s="3" t="s">
        <v>462</v>
      </c>
      <c r="E301" s="3" t="s">
        <v>1182</v>
      </c>
      <c r="F301" s="160" t="s">
        <v>820</v>
      </c>
      <c r="G301" s="145">
        <v>2</v>
      </c>
      <c r="H301" s="145">
        <v>299</v>
      </c>
      <c r="I301" s="20" t="s">
        <v>486</v>
      </c>
      <c r="J301" s="20" t="s">
        <v>487</v>
      </c>
      <c r="K301" s="24" t="s">
        <v>849</v>
      </c>
      <c r="L301" s="8" t="s">
        <v>483</v>
      </c>
      <c r="M301" s="219" t="str">
        <f t="shared" si="33"/>
        <v>InventoryLot.storageDate</v>
      </c>
      <c r="N301" s="226"/>
      <c r="O301" s="112"/>
      <c r="P301" s="112"/>
      <c r="R301" s="8" t="s">
        <v>80</v>
      </c>
      <c r="S301" s="98" t="str">
        <f t="shared" si="34"/>
        <v xml:space="preserve">    storageDate: DateTime</v>
      </c>
      <c r="T301" s="72" t="str">
        <f t="shared" si="35"/>
        <v xml:space="preserve">    ""**    storageDate: DateTime</v>
      </c>
      <c r="U301" s="98" t="e">
        <f>IF(#REF!="Primary Key",D301&amp;I301&amp;" PK "&amp;L301,IF(#REF!="Foreign Key",I301&amp;" FK &gt;- "&amp;#REF!&amp;"."&amp;#REF!&amp;"_id "&amp;L301,I301&amp;" "&amp;L301))</f>
        <v>#REF!</v>
      </c>
      <c r="V301" s="9"/>
      <c r="W301" s="9"/>
    </row>
    <row r="302" spans="1:23" s="2" customFormat="1" x14ac:dyDescent="0.25">
      <c r="A302" s="289">
        <v>6</v>
      </c>
      <c r="B302" s="38" t="s">
        <v>461</v>
      </c>
      <c r="C302" s="48" t="s">
        <v>17</v>
      </c>
      <c r="D302" s="3" t="s">
        <v>462</v>
      </c>
      <c r="E302" s="3" t="s">
        <v>1183</v>
      </c>
      <c r="F302" s="318" t="s">
        <v>897</v>
      </c>
      <c r="G302" s="145">
        <v>3</v>
      </c>
      <c r="H302" s="145">
        <v>300</v>
      </c>
      <c r="I302" s="86" t="s">
        <v>854</v>
      </c>
      <c r="J302" s="86" t="s">
        <v>855</v>
      </c>
      <c r="K302" s="239" t="s">
        <v>469</v>
      </c>
      <c r="L302" s="277" t="s">
        <v>22</v>
      </c>
      <c r="M302" s="219" t="str">
        <f t="shared" si="33"/>
        <v>InventoryLot.storageLocation.locationIdentifier</v>
      </c>
      <c r="N302" s="226"/>
      <c r="O302" s="112"/>
      <c r="P302" s="112"/>
      <c r="R302" s="69" t="s">
        <v>46</v>
      </c>
      <c r="S302" s="98" t="str">
        <f t="shared" si="34"/>
        <v xml:space="preserve">    storageLocation.locationIdentifier: String</v>
      </c>
      <c r="T302" s="72" t="str">
        <f t="shared" si="35"/>
        <v xml:space="preserve">    ""**    storageLocation.locationIdentifier: String</v>
      </c>
      <c r="U302" s="98" t="e">
        <f>IF(#REF!="Primary Key",D302&amp;I302&amp;" PK "&amp;L302,IF(#REF!="Foreign Key",I302&amp;" FK &gt;- "&amp;#REF!&amp;"."&amp;#REF!&amp;"_id "&amp;L302,I302&amp;" "&amp;L302))</f>
        <v>#REF!</v>
      </c>
      <c r="V302" s="67" t="str">
        <f>D302&amp;"s"</f>
        <v>InventoryLots</v>
      </c>
      <c r="W302" s="67" t="str">
        <f>"["&amp;D302&amp;"]"</f>
        <v>[InventoryLot]</v>
      </c>
    </row>
    <row r="303" spans="1:23" s="1" customFormat="1" x14ac:dyDescent="0.25">
      <c r="A303" s="289">
        <v>6</v>
      </c>
      <c r="B303" s="38" t="s">
        <v>461</v>
      </c>
      <c r="C303" s="48" t="s">
        <v>17</v>
      </c>
      <c r="D303" s="3" t="s">
        <v>462</v>
      </c>
      <c r="E303" s="3" t="s">
        <v>1184</v>
      </c>
      <c r="F303" s="159" t="s">
        <v>818</v>
      </c>
      <c r="G303" s="145">
        <v>2</v>
      </c>
      <c r="H303" s="145">
        <v>301</v>
      </c>
      <c r="I303" s="20" t="s">
        <v>472</v>
      </c>
      <c r="J303" s="53" t="s">
        <v>473</v>
      </c>
      <c r="K303" s="53" t="s">
        <v>474</v>
      </c>
      <c r="L303" s="8" t="s">
        <v>22</v>
      </c>
      <c r="M303" s="219" t="str">
        <f t="shared" si="33"/>
        <v>InventoryLot.inventoryParentType</v>
      </c>
      <c r="N303" s="226"/>
      <c r="O303" s="112"/>
      <c r="P303" s="112"/>
      <c r="R303" s="8" t="s">
        <v>80</v>
      </c>
      <c r="S303" s="98" t="str">
        <f t="shared" si="34"/>
        <v xml:space="preserve">    inventoryParentType: String</v>
      </c>
      <c r="T303" s="72" t="str">
        <f t="shared" si="35"/>
        <v xml:space="preserve">    ""**    inventoryParentType: String</v>
      </c>
      <c r="U303" s="98" t="e">
        <f>IF(#REF!="Primary Key",D303&amp;I303&amp;" PK "&amp;L303,IF(#REF!="Foreign Key",I303&amp;" FK &gt;- "&amp;#REF!&amp;"."&amp;#REF!&amp;"_id "&amp;L303,I303&amp;" "&amp;L303))</f>
        <v>#REF!</v>
      </c>
      <c r="V303" s="9"/>
      <c r="W303" s="9"/>
    </row>
    <row r="304" spans="1:23" s="1" customFormat="1" x14ac:dyDescent="0.25">
      <c r="A304" s="289">
        <v>6</v>
      </c>
      <c r="B304" s="38" t="s">
        <v>461</v>
      </c>
      <c r="C304" s="48" t="s">
        <v>17</v>
      </c>
      <c r="D304" s="3" t="s">
        <v>462</v>
      </c>
      <c r="E304" s="3" t="s">
        <v>1185</v>
      </c>
      <c r="F304" s="159" t="s">
        <v>818</v>
      </c>
      <c r="G304" s="145">
        <v>2</v>
      </c>
      <c r="H304" s="145">
        <v>302</v>
      </c>
      <c r="I304" s="20" t="s">
        <v>475</v>
      </c>
      <c r="J304" s="53" t="s">
        <v>476</v>
      </c>
      <c r="K304" s="123" t="s">
        <v>250</v>
      </c>
      <c r="L304" s="8" t="s">
        <v>22</v>
      </c>
      <c r="M304" s="219" t="str">
        <f t="shared" si="33"/>
        <v>InventoryLot.class</v>
      </c>
      <c r="N304" s="226"/>
      <c r="O304" s="112"/>
      <c r="P304" s="112"/>
      <c r="R304" s="8" t="s">
        <v>80</v>
      </c>
      <c r="S304" s="98" t="str">
        <f t="shared" si="34"/>
        <v xml:space="preserve">    class: String</v>
      </c>
      <c r="T304" s="72" t="str">
        <f t="shared" si="35"/>
        <v xml:space="preserve">    ""**    class: String</v>
      </c>
      <c r="U304" s="98" t="e">
        <f>IF(#REF!="Primary Key",D304&amp;I304&amp;" PK "&amp;L304,IF(#REF!="Foreign Key",I304&amp;" FK &gt;- "&amp;#REF!&amp;"."&amp;#REF!&amp;"_id "&amp;L304,I304&amp;" "&amp;L304))</f>
        <v>#REF!</v>
      </c>
      <c r="V304" s="9"/>
      <c r="W304" s="9"/>
    </row>
    <row r="305" spans="1:24" s="1" customFormat="1" x14ac:dyDescent="0.25">
      <c r="A305" s="289">
        <v>6</v>
      </c>
      <c r="B305" s="38" t="s">
        <v>461</v>
      </c>
      <c r="C305" s="48" t="s">
        <v>17</v>
      </c>
      <c r="D305" s="3" t="s">
        <v>462</v>
      </c>
      <c r="E305" s="3" t="s">
        <v>1186</v>
      </c>
      <c r="F305" s="159" t="s">
        <v>818</v>
      </c>
      <c r="G305" s="145">
        <v>2</v>
      </c>
      <c r="H305" s="145">
        <v>303</v>
      </c>
      <c r="I305" s="20" t="s">
        <v>477</v>
      </c>
      <c r="J305" s="53" t="s">
        <v>478</v>
      </c>
      <c r="K305" s="123" t="s">
        <v>479</v>
      </c>
      <c r="L305" s="8" t="s">
        <v>22</v>
      </c>
      <c r="M305" s="219" t="str">
        <f t="shared" si="33"/>
        <v>InventoryLot.segment</v>
      </c>
      <c r="N305" s="226"/>
      <c r="O305" s="112"/>
      <c r="P305" s="112"/>
      <c r="R305" s="8" t="s">
        <v>80</v>
      </c>
      <c r="S305" s="98" t="str">
        <f t="shared" si="34"/>
        <v xml:space="preserve">    segment: String</v>
      </c>
      <c r="T305" s="72" t="str">
        <f t="shared" si="35"/>
        <v xml:space="preserve">    ""**    segment: String</v>
      </c>
      <c r="U305" s="98" t="e">
        <f>IF(#REF!="Primary Key",D305&amp;I305&amp;" PK "&amp;L305,IF(#REF!="Foreign Key",I305&amp;" FK &gt;- "&amp;#REF!&amp;"."&amp;#REF!&amp;"_id "&amp;L305,I305&amp;" "&amp;L305))</f>
        <v>#REF!</v>
      </c>
      <c r="V305" s="9"/>
      <c r="W305" s="9"/>
    </row>
    <row r="306" spans="1:24" s="1" customFormat="1" x14ac:dyDescent="0.25">
      <c r="A306" s="289">
        <v>6</v>
      </c>
      <c r="B306" s="38" t="s">
        <v>461</v>
      </c>
      <c r="C306" s="48" t="s">
        <v>17</v>
      </c>
      <c r="D306" s="3" t="s">
        <v>462</v>
      </c>
      <c r="E306" s="3" t="s">
        <v>1187</v>
      </c>
      <c r="F306" s="159" t="s">
        <v>818</v>
      </c>
      <c r="G306" s="145">
        <v>2</v>
      </c>
      <c r="H306" s="145">
        <v>304</v>
      </c>
      <c r="I306" s="20" t="s">
        <v>170</v>
      </c>
      <c r="J306" s="11" t="s">
        <v>171</v>
      </c>
      <c r="K306" s="28" t="s">
        <v>852</v>
      </c>
      <c r="L306" s="8" t="s">
        <v>22</v>
      </c>
      <c r="M306" s="219" t="str">
        <f t="shared" si="33"/>
        <v>InventoryLot.sourceLink</v>
      </c>
      <c r="N306" s="226"/>
      <c r="O306" s="64"/>
      <c r="P306" s="64"/>
      <c r="R306" s="8" t="s">
        <v>21</v>
      </c>
      <c r="S306" s="98" t="str">
        <f t="shared" si="34"/>
        <v xml:space="preserve">    sourceLink: String</v>
      </c>
      <c r="T306" s="72" t="str">
        <f t="shared" si="35"/>
        <v xml:space="preserve">    ""**    sourceLink: String</v>
      </c>
      <c r="U306" s="98" t="e">
        <f>IF(#REF!="Primary Key",D306&amp;I306&amp;" PK "&amp;L306,IF(#REF!="Foreign Key",I306&amp;" FK &gt;- "&amp;#REF!&amp;"."&amp;#REF!&amp;"_id "&amp;L306,I306&amp;" "&amp;L306))</f>
        <v>#REF!</v>
      </c>
      <c r="V306" s="15"/>
      <c r="W306" s="15"/>
    </row>
    <row r="307" spans="1:24" s="2" customFormat="1" x14ac:dyDescent="0.25">
      <c r="A307" s="289">
        <v>6</v>
      </c>
      <c r="B307" s="38" t="s">
        <v>461</v>
      </c>
      <c r="C307" s="48" t="s">
        <v>17</v>
      </c>
      <c r="D307" s="3" t="s">
        <v>462</v>
      </c>
      <c r="E307" s="3" t="s">
        <v>1188</v>
      </c>
      <c r="F307" s="159" t="s">
        <v>818</v>
      </c>
      <c r="G307" s="145" t="s">
        <v>824</v>
      </c>
      <c r="H307" s="145">
        <v>305</v>
      </c>
      <c r="I307" s="20" t="s">
        <v>185</v>
      </c>
      <c r="J307" s="20" t="s">
        <v>186</v>
      </c>
      <c r="K307" s="24"/>
      <c r="L307" s="12" t="str">
        <f>D307&amp;"CustomAttributes"</f>
        <v>InventoryLotCustomAttributes</v>
      </c>
      <c r="M307" s="215" t="str">
        <f t="shared" si="33"/>
        <v>InventoryLot.customAttributes</v>
      </c>
      <c r="N307" s="145"/>
      <c r="O307" s="72" t="str">
        <f>"Custom attributes for "&amp;LOWER(B307)</f>
        <v>Custom attributes for inventory lot</v>
      </c>
      <c r="P307" s="62"/>
      <c r="R307" s="10"/>
      <c r="S307" s="98" t="str">
        <f t="shared" si="34"/>
        <v xml:space="preserve">    customAttributes: InventoryLotCustomAttributes</v>
      </c>
      <c r="T307" s="72" t="str">
        <f t="shared" si="35"/>
        <v xml:space="preserve">    "Custom attributes for inventory lot"**    customAttributes: InventoryLotCustomAttributes</v>
      </c>
      <c r="U307" s="98" t="e">
        <f>IF(#REF!="Primary Key",D307&amp;I307&amp;" PK "&amp;L307,IF(#REF!="Foreign Key",I307&amp;" FK &gt;- "&amp;#REF!&amp;"."&amp;#REF!&amp;"_id "&amp;L307,I307&amp;" "&amp;L307))</f>
        <v>#REF!</v>
      </c>
      <c r="V307" s="12"/>
      <c r="W307" s="12"/>
    </row>
    <row r="308" spans="1:24" s="2" customFormat="1" x14ac:dyDescent="0.25">
      <c r="A308" s="289">
        <v>6</v>
      </c>
      <c r="B308" s="38" t="s">
        <v>461</v>
      </c>
      <c r="C308" s="48" t="s">
        <v>17</v>
      </c>
      <c r="D308" s="3" t="s">
        <v>462</v>
      </c>
      <c r="E308" s="3" t="s">
        <v>1189</v>
      </c>
      <c r="F308" s="158" t="s">
        <v>815</v>
      </c>
      <c r="G308" s="281" t="s">
        <v>893</v>
      </c>
      <c r="H308" s="281">
        <v>306</v>
      </c>
      <c r="I308" s="243" t="s">
        <v>710</v>
      </c>
      <c r="J308" s="199" t="s">
        <v>463</v>
      </c>
      <c r="K308" s="276" t="s">
        <v>464</v>
      </c>
      <c r="L308" s="181" t="s">
        <v>22</v>
      </c>
      <c r="M308" s="220" t="str">
        <f t="shared" si="33"/>
        <v>InventoryLot.id</v>
      </c>
      <c r="N308" s="227"/>
      <c r="O308" s="191"/>
      <c r="P308" s="191"/>
      <c r="R308" s="181" t="s">
        <v>21</v>
      </c>
      <c r="S308" s="98" t="str">
        <f t="shared" si="34"/>
        <v xml:space="preserve">    id: String</v>
      </c>
      <c r="T308" s="72" t="str">
        <f t="shared" si="35"/>
        <v xml:space="preserve">    ""**    id: String</v>
      </c>
      <c r="U308" s="98" t="e">
        <f>IF(#REF!="Primary Key",D308&amp;I308&amp;" PK "&amp;L308,IF(#REF!="Foreign Key",I308&amp;" FK &gt;- "&amp;#REF!&amp;"."&amp;#REF!&amp;"_id "&amp;L308,I308&amp;" "&amp;L308))</f>
        <v>#REF!</v>
      </c>
      <c r="V308" s="52"/>
      <c r="W308" s="52"/>
    </row>
    <row r="309" spans="1:24" s="2" customFormat="1" x14ac:dyDescent="0.25">
      <c r="A309" s="289">
        <v>6</v>
      </c>
      <c r="B309" s="38" t="s">
        <v>461</v>
      </c>
      <c r="C309" s="48" t="s">
        <v>17</v>
      </c>
      <c r="D309" s="3" t="s">
        <v>462</v>
      </c>
      <c r="E309" s="3" t="s">
        <v>1190</v>
      </c>
      <c r="F309" s="158" t="s">
        <v>815</v>
      </c>
      <c r="G309" s="281" t="s">
        <v>893</v>
      </c>
      <c r="H309" s="281">
        <v>307</v>
      </c>
      <c r="I309" s="200" t="s">
        <v>24</v>
      </c>
      <c r="J309" s="200" t="s">
        <v>25</v>
      </c>
      <c r="K309" s="264" t="s">
        <v>26</v>
      </c>
      <c r="L309" s="185" t="s">
        <v>28</v>
      </c>
      <c r="M309" s="220" t="str">
        <f t="shared" si="33"/>
        <v>InventoryLot.globalIdentifiers</v>
      </c>
      <c r="N309" s="227"/>
      <c r="O309" s="172" t="s">
        <v>25</v>
      </c>
      <c r="P309" s="170"/>
      <c r="R309" s="183" t="s">
        <v>21</v>
      </c>
      <c r="S309" s="98" t="str">
        <f t="shared" si="34"/>
        <v xml:space="preserve">    globalIdentifiers: NameValuePair</v>
      </c>
      <c r="T309" s="72" t="str">
        <f t="shared" si="35"/>
        <v xml:space="preserve">    "Global identifiers"**    globalIdentifiers: NameValuePair</v>
      </c>
      <c r="U309" s="98" t="e">
        <f>IF(#REF!="Primary Key",D309&amp;I309&amp;" PK "&amp;L309,IF(#REF!="Foreign Key",I309&amp;" FK &gt;- "&amp;#REF!&amp;"."&amp;#REF!&amp;"_id "&amp;L309,I309&amp;" "&amp;L309))</f>
        <v>#REF!</v>
      </c>
      <c r="V309" s="120"/>
      <c r="W309" s="120"/>
    </row>
    <row r="310" spans="1:24" s="2" customFormat="1" x14ac:dyDescent="0.25">
      <c r="A310" s="289">
        <v>6</v>
      </c>
      <c r="B310" s="38" t="s">
        <v>461</v>
      </c>
      <c r="C310" s="48" t="s">
        <v>17</v>
      </c>
      <c r="D310" s="3" t="s">
        <v>462</v>
      </c>
      <c r="E310" s="3" t="s">
        <v>1191</v>
      </c>
      <c r="F310" s="158" t="s">
        <v>815</v>
      </c>
      <c r="G310" s="281" t="s">
        <v>893</v>
      </c>
      <c r="H310" s="281">
        <v>308</v>
      </c>
      <c r="I310" s="200" t="s">
        <v>29</v>
      </c>
      <c r="J310" s="200" t="s">
        <v>30</v>
      </c>
      <c r="K310" s="264" t="s">
        <v>26</v>
      </c>
      <c r="L310" s="185" t="s">
        <v>31</v>
      </c>
      <c r="M310" s="220" t="str">
        <f t="shared" si="33"/>
        <v>InventoryLot.localIdentifiers</v>
      </c>
      <c r="N310" s="227"/>
      <c r="O310" s="172" t="s">
        <v>30</v>
      </c>
      <c r="P310" s="170"/>
      <c r="R310" s="183" t="s">
        <v>21</v>
      </c>
      <c r="S310" s="98" t="str">
        <f t="shared" si="34"/>
        <v xml:space="preserve">    localIdentifiers: OrderedNameValuePair</v>
      </c>
      <c r="T310" s="72" t="str">
        <f t="shared" si="35"/>
        <v xml:space="preserve">    "Local identifiers"**    localIdentifiers: OrderedNameValuePair</v>
      </c>
      <c r="U310" s="98" t="e">
        <f>IF(#REF!="Primary Key",D310&amp;I310&amp;" PK "&amp;L310,IF(#REF!="Foreign Key",I310&amp;" FK &gt;- "&amp;#REF!&amp;"."&amp;#REF!&amp;"_id "&amp;L310,I310&amp;" "&amp;L310))</f>
        <v>#REF!</v>
      </c>
      <c r="V310" s="120"/>
      <c r="W310" s="120"/>
    </row>
    <row r="311" spans="1:24" s="1" customFormat="1" x14ac:dyDescent="0.25">
      <c r="A311" s="289">
        <v>6</v>
      </c>
      <c r="B311" s="38" t="s">
        <v>461</v>
      </c>
      <c r="C311" s="48" t="s">
        <v>17</v>
      </c>
      <c r="D311" s="3" t="s">
        <v>462</v>
      </c>
      <c r="E311" s="3" t="s">
        <v>1192</v>
      </c>
      <c r="F311" s="158" t="s">
        <v>815</v>
      </c>
      <c r="G311" s="281" t="s">
        <v>893</v>
      </c>
      <c r="H311" s="281">
        <v>309</v>
      </c>
      <c r="I311" s="195" t="s">
        <v>32</v>
      </c>
      <c r="J311" s="195"/>
      <c r="K311" s="266"/>
      <c r="L311" s="189" t="s">
        <v>34</v>
      </c>
      <c r="M311" s="217" t="str">
        <f t="shared" si="33"/>
        <v>InventoryLot.type</v>
      </c>
      <c r="N311" s="149"/>
      <c r="O311" s="172" t="s">
        <v>35</v>
      </c>
      <c r="P311" s="170"/>
      <c r="R311" s="188" t="s">
        <v>21</v>
      </c>
      <c r="S311" s="98" t="str">
        <f t="shared" si="34"/>
        <v xml:space="preserve">    type: BusinessObjectType!</v>
      </c>
      <c r="T311" s="72" t="str">
        <f t="shared" si="35"/>
        <v xml:space="preserve">    "Type of business object"**    type: BusinessObjectType!</v>
      </c>
      <c r="U311" s="98" t="e">
        <f>IF(#REF!="Primary Key",D311&amp;I311&amp;" PK "&amp;L311,IF(#REF!="Foreign Key",I311&amp;" FK &gt;- "&amp;#REF!&amp;"."&amp;#REF!&amp;"_id "&amp;L311,I311&amp;" "&amp;L311))</f>
        <v>#REF!</v>
      </c>
      <c r="V311" s="88"/>
      <c r="W311" s="88"/>
    </row>
    <row r="312" spans="1:24" s="1" customFormat="1" x14ac:dyDescent="0.25">
      <c r="A312" s="289">
        <v>6</v>
      </c>
      <c r="B312" s="38" t="s">
        <v>461</v>
      </c>
      <c r="C312" s="48" t="s">
        <v>17</v>
      </c>
      <c r="D312" s="3" t="s">
        <v>462</v>
      </c>
      <c r="E312" s="3" t="s">
        <v>1193</v>
      </c>
      <c r="F312" s="158" t="s">
        <v>815</v>
      </c>
      <c r="G312" s="281" t="s">
        <v>893</v>
      </c>
      <c r="H312" s="281">
        <v>310</v>
      </c>
      <c r="I312" s="170" t="s">
        <v>174</v>
      </c>
      <c r="J312" s="170" t="s">
        <v>175</v>
      </c>
      <c r="K312" s="171" t="s">
        <v>176</v>
      </c>
      <c r="L312" s="155" t="s">
        <v>22</v>
      </c>
      <c r="M312" s="220" t="str">
        <f t="shared" si="33"/>
        <v>InventoryLot.tenantId</v>
      </c>
      <c r="N312" s="227"/>
      <c r="O312" s="170" t="s">
        <v>177</v>
      </c>
      <c r="P312" s="170"/>
      <c r="R312" s="153" t="s">
        <v>21</v>
      </c>
      <c r="S312" s="98" t="str">
        <f t="shared" si="34"/>
        <v xml:space="preserve">    tenantId: String</v>
      </c>
      <c r="T312" s="72" t="str">
        <f t="shared" si="35"/>
        <v xml:space="preserve">    "Generated unique ID of the tenant company"**    tenantId: String</v>
      </c>
      <c r="U312" s="98" t="e">
        <f>IF(#REF!="Primary Key",D312&amp;I312&amp;" PK "&amp;L312,IF(#REF!="Foreign Key",I312&amp;" FK &gt;- "&amp;#REF!&amp;"."&amp;#REF!&amp;"_id "&amp;L312,I312&amp;" "&amp;L312))</f>
        <v>#REF!</v>
      </c>
      <c r="V312" s="12"/>
      <c r="W312" s="12"/>
    </row>
    <row r="313" spans="1:24" s="1" customFormat="1" x14ac:dyDescent="0.25">
      <c r="A313" s="289">
        <v>6</v>
      </c>
      <c r="B313" s="38" t="s">
        <v>461</v>
      </c>
      <c r="C313" s="48" t="s">
        <v>17</v>
      </c>
      <c r="D313" s="3" t="s">
        <v>462</v>
      </c>
      <c r="E313" s="3" t="s">
        <v>1194</v>
      </c>
      <c r="F313" s="158" t="s">
        <v>815</v>
      </c>
      <c r="G313" s="281" t="s">
        <v>893</v>
      </c>
      <c r="H313" s="281">
        <v>311</v>
      </c>
      <c r="I313" s="157" t="s">
        <v>178</v>
      </c>
      <c r="J313" s="157" t="s">
        <v>179</v>
      </c>
      <c r="K313" s="176" t="s">
        <v>849</v>
      </c>
      <c r="L313" s="155" t="s">
        <v>483</v>
      </c>
      <c r="M313" s="220" t="str">
        <f t="shared" si="33"/>
        <v>InventoryLot.createReceived</v>
      </c>
      <c r="N313" s="227"/>
      <c r="O313" s="170" t="s">
        <v>180</v>
      </c>
      <c r="P313" s="170" t="s">
        <v>181</v>
      </c>
      <c r="R313" s="153" t="s">
        <v>80</v>
      </c>
      <c r="S313" s="98" t="str">
        <f t="shared" si="34"/>
        <v xml:space="preserve">    createReceived: DateTime</v>
      </c>
      <c r="T313" s="72" t="str">
        <f t="shared" si="35"/>
        <v xml:space="preserve">    "Timestamp when record was created"**    createReceived: DateTime</v>
      </c>
      <c r="U313" s="98" t="e">
        <f>IF(#REF!="Primary Key",D313&amp;I313&amp;" PK "&amp;L313,IF(#REF!="Foreign Key",I313&amp;" FK &gt;- "&amp;#REF!&amp;"."&amp;#REF!&amp;"_id "&amp;L313,I313&amp;" "&amp;L313))</f>
        <v>#REF!</v>
      </c>
      <c r="V313" s="12"/>
      <c r="W313" s="12"/>
    </row>
    <row r="314" spans="1:24" s="2" customFormat="1" x14ac:dyDescent="0.25">
      <c r="A314" s="289">
        <v>6</v>
      </c>
      <c r="B314" s="38" t="s">
        <v>461</v>
      </c>
      <c r="C314" s="48" t="s">
        <v>17</v>
      </c>
      <c r="D314" s="3" t="s">
        <v>462</v>
      </c>
      <c r="E314" s="3" t="s">
        <v>1195</v>
      </c>
      <c r="F314" s="158" t="s">
        <v>815</v>
      </c>
      <c r="G314" s="281" t="s">
        <v>893</v>
      </c>
      <c r="H314" s="281">
        <v>312</v>
      </c>
      <c r="I314" s="157" t="s">
        <v>182</v>
      </c>
      <c r="J314" s="157" t="s">
        <v>183</v>
      </c>
      <c r="K314" s="176" t="s">
        <v>849</v>
      </c>
      <c r="L314" s="155" t="s">
        <v>483</v>
      </c>
      <c r="M314" s="220" t="str">
        <f t="shared" si="33"/>
        <v>InventoryLot.updateReceived</v>
      </c>
      <c r="N314" s="227"/>
      <c r="O314" s="170" t="s">
        <v>184</v>
      </c>
      <c r="P314" s="170" t="s">
        <v>181</v>
      </c>
      <c r="R314" s="153" t="s">
        <v>80</v>
      </c>
      <c r="S314" s="98" t="str">
        <f t="shared" si="34"/>
        <v xml:space="preserve">    updateReceived: DateTime</v>
      </c>
      <c r="T314" s="72" t="str">
        <f t="shared" si="35"/>
        <v xml:space="preserve">    "Timestamp when record was last updated"**    updateReceived: DateTime</v>
      </c>
      <c r="U314" s="98" t="e">
        <f>IF(#REF!="Primary Key",D314&amp;I314&amp;" PK "&amp;L314,IF(#REF!="Foreign Key",I314&amp;" FK &gt;- "&amp;#REF!&amp;"."&amp;#REF!&amp;"_id "&amp;L314,I314&amp;" "&amp;L314))</f>
        <v>#REF!</v>
      </c>
      <c r="V314" s="12"/>
      <c r="W314" s="12"/>
    </row>
    <row r="315" spans="1:24" s="33" customFormat="1" x14ac:dyDescent="0.25">
      <c r="A315" s="289">
        <v>6</v>
      </c>
      <c r="B315" s="38" t="s">
        <v>461</v>
      </c>
      <c r="C315" s="48" t="s">
        <v>17</v>
      </c>
      <c r="D315" s="3" t="s">
        <v>462</v>
      </c>
      <c r="E315" s="3" t="s">
        <v>1196</v>
      </c>
      <c r="F315" s="158" t="s">
        <v>815</v>
      </c>
      <c r="G315" s="281" t="s">
        <v>893</v>
      </c>
      <c r="H315" s="149">
        <v>313</v>
      </c>
      <c r="I315" s="153" t="s">
        <v>722</v>
      </c>
      <c r="J315" s="153" t="s">
        <v>723</v>
      </c>
      <c r="K315" s="174"/>
      <c r="L315" s="155" t="s">
        <v>22</v>
      </c>
      <c r="M315" s="217" t="str">
        <f t="shared" si="33"/>
        <v>InventoryLot.referenceReceived</v>
      </c>
      <c r="N315" s="149"/>
      <c r="O315" s="170"/>
      <c r="P315" s="170"/>
      <c r="Q315" s="303"/>
      <c r="R315" s="153" t="s">
        <v>21</v>
      </c>
      <c r="S315" s="98" t="str">
        <f t="shared" si="34"/>
        <v xml:space="preserve">    referenceReceived: String</v>
      </c>
      <c r="T315" s="72" t="str">
        <f t="shared" si="35"/>
        <v xml:space="preserve">    ""**    referenceReceived: String</v>
      </c>
      <c r="U315" s="98" t="e">
        <f>IF(#REF!="Primary Key",D315&amp;I315&amp;" PK "&amp;L315,IF(#REF!="Foreign Key",I315&amp;" FK &gt;- "&amp;#REF!&amp;"."&amp;#REF!&amp;"_id "&amp;L315,I315&amp;" "&amp;L315))</f>
        <v>#REF!</v>
      </c>
      <c r="V315" s="12"/>
      <c r="W315" s="12"/>
      <c r="X315" s="303"/>
    </row>
    <row r="316" spans="1:24" s="1" customFormat="1" x14ac:dyDescent="0.25">
      <c r="A316" s="289">
        <v>6</v>
      </c>
      <c r="B316" s="38" t="s">
        <v>461</v>
      </c>
      <c r="C316" s="48" t="s">
        <v>17</v>
      </c>
      <c r="D316" s="3" t="s">
        <v>462</v>
      </c>
      <c r="E316" s="3" t="s">
        <v>1197</v>
      </c>
      <c r="F316" s="159" t="s">
        <v>818</v>
      </c>
      <c r="G316" s="149" t="s">
        <v>823</v>
      </c>
      <c r="H316" s="149">
        <v>314</v>
      </c>
      <c r="I316" s="157" t="s">
        <v>484</v>
      </c>
      <c r="J316" s="170" t="s">
        <v>485</v>
      </c>
      <c r="K316" s="242">
        <v>2</v>
      </c>
      <c r="L316" s="153" t="s">
        <v>105</v>
      </c>
      <c r="M316" s="220" t="str">
        <f t="shared" si="33"/>
        <v>InventoryLot.quantityDelta</v>
      </c>
      <c r="N316" s="227"/>
      <c r="O316" s="191"/>
      <c r="P316" s="191"/>
      <c r="R316" s="153" t="s">
        <v>80</v>
      </c>
      <c r="S316" s="98" t="str">
        <f t="shared" si="34"/>
        <v xml:space="preserve">    quantityDelta: Float</v>
      </c>
      <c r="T316" s="72" t="str">
        <f t="shared" si="35"/>
        <v xml:space="preserve">    ""**    quantityDelta: Float</v>
      </c>
      <c r="U316" s="98" t="e">
        <f>IF(#REF!="Primary Key",D316&amp;I316&amp;" PK "&amp;L316,IF(#REF!="Foreign Key",I316&amp;" FK &gt;- "&amp;#REF!&amp;"."&amp;#REF!&amp;"_id "&amp;L316,I316&amp;" "&amp;L316))</f>
        <v>#REF!</v>
      </c>
      <c r="V316" s="9"/>
      <c r="W316" s="9"/>
    </row>
    <row r="317" spans="1:24" s="4" customFormat="1" x14ac:dyDescent="0.25">
      <c r="A317" s="284">
        <v>7</v>
      </c>
      <c r="B317" s="76"/>
      <c r="C317" s="78"/>
      <c r="D317" s="76"/>
      <c r="E317" s="76"/>
      <c r="F317" s="140"/>
      <c r="G317" s="144"/>
      <c r="H317" s="144">
        <v>315</v>
      </c>
      <c r="I317" s="76"/>
      <c r="J317" s="76"/>
      <c r="K317" s="76"/>
      <c r="L317" s="76"/>
      <c r="M317" s="222"/>
      <c r="N317" s="144"/>
      <c r="O317" s="255"/>
      <c r="P317" s="255"/>
      <c r="R317" s="76"/>
      <c r="S317" s="49" t="s">
        <v>187</v>
      </c>
      <c r="T317" s="50"/>
      <c r="U317" s="97" t="s">
        <v>15</v>
      </c>
      <c r="V317" s="50"/>
      <c r="W317" s="50"/>
    </row>
    <row r="318" spans="1:24" s="4" customFormat="1" x14ac:dyDescent="0.25">
      <c r="A318" s="284">
        <v>7</v>
      </c>
      <c r="B318" s="76"/>
      <c r="C318" s="78"/>
      <c r="D318" s="76"/>
      <c r="E318" s="76"/>
      <c r="F318" s="140"/>
      <c r="G318" s="144"/>
      <c r="H318" s="144">
        <v>316</v>
      </c>
      <c r="I318" s="76"/>
      <c r="J318" s="76"/>
      <c r="K318" s="76"/>
      <c r="L318" s="76"/>
      <c r="M318" s="78"/>
      <c r="N318" s="225"/>
      <c r="O318" s="256"/>
      <c r="P318" s="256"/>
      <c r="R318" s="76"/>
      <c r="S318" s="5"/>
      <c r="T318" s="76"/>
      <c r="U318" s="5" t="str">
        <f>D353</f>
        <v>Inventory</v>
      </c>
      <c r="V318" s="76"/>
      <c r="W318" s="76"/>
    </row>
    <row r="319" spans="1:24" s="4" customFormat="1" x14ac:dyDescent="0.25">
      <c r="A319" s="284">
        <v>7</v>
      </c>
      <c r="B319" s="76"/>
      <c r="C319" s="78"/>
      <c r="D319" s="76"/>
      <c r="E319" s="76"/>
      <c r="F319" s="142"/>
      <c r="G319" s="147"/>
      <c r="H319" s="147">
        <v>317</v>
      </c>
      <c r="I319" s="76"/>
      <c r="J319" s="76"/>
      <c r="K319" s="76"/>
      <c r="L319" s="76"/>
      <c r="M319" s="223"/>
      <c r="N319" s="147"/>
      <c r="O319" s="257"/>
      <c r="P319" s="257"/>
      <c r="R319" s="76"/>
      <c r="S319" s="97" t="str">
        <f>"type "&amp;U318&amp;" implements BusinessObject {"</f>
        <v>type Inventory implements BusinessObject {</v>
      </c>
      <c r="T319" s="51"/>
      <c r="U319" s="97" t="s">
        <v>15</v>
      </c>
      <c r="V319" s="51"/>
      <c r="W319" s="51"/>
    </row>
    <row r="320" spans="1:24" s="2" customFormat="1" x14ac:dyDescent="0.25">
      <c r="A320" s="290">
        <v>7</v>
      </c>
      <c r="B320" s="99" t="s">
        <v>470</v>
      </c>
      <c r="C320" s="100" t="s">
        <v>17</v>
      </c>
      <c r="D320" s="3" t="s">
        <v>470</v>
      </c>
      <c r="E320" s="3" t="s">
        <v>1198</v>
      </c>
      <c r="F320" s="197" t="s">
        <v>898</v>
      </c>
      <c r="G320" s="234">
        <v>1</v>
      </c>
      <c r="H320" s="234">
        <v>318</v>
      </c>
      <c r="I320" s="85" t="s">
        <v>834</v>
      </c>
      <c r="J320" s="85" t="s">
        <v>198</v>
      </c>
      <c r="K320" s="89" t="s">
        <v>838</v>
      </c>
      <c r="L320" s="231" t="s">
        <v>22</v>
      </c>
      <c r="M320" s="219" t="str">
        <f t="shared" ref="M320:M361" si="36">D320&amp;"."&amp;I320</f>
        <v>Inventory.product.partNumber</v>
      </c>
      <c r="N320" s="226"/>
      <c r="O320" s="112"/>
      <c r="P320" s="112"/>
      <c r="R320" s="40" t="s">
        <v>46</v>
      </c>
      <c r="S320" s="98" t="str">
        <f t="shared" ref="S320:S361" si="37">"    "&amp;I320&amp;": "&amp;L320</f>
        <v xml:space="preserve">    product.partNumber: String</v>
      </c>
      <c r="T320" s="72" t="str">
        <f t="shared" ref="T320:T361" si="38">"    "&amp;CHAR(34)&amp;O320&amp;CHAR(34)&amp;"**"&amp;S320</f>
        <v xml:space="preserve">    ""**    product.partNumber: String</v>
      </c>
      <c r="U320" s="98" t="e">
        <f>IF(#REF!="Primary Key",D320&amp;I320&amp;" PK "&amp;L320,IF(#REF!="Foreign Key",I320&amp;" FK &gt;- "&amp;#REF!&amp;"."&amp;#REF!&amp;"_id "&amp;L320,I320&amp;" "&amp;L320))</f>
        <v>#REF!</v>
      </c>
      <c r="V320" s="67" t="str">
        <f>D320&amp;"s"</f>
        <v>Inventorys</v>
      </c>
      <c r="W320" s="67" t="str">
        <f>"["&amp;D320&amp;"]"</f>
        <v>[Inventory]</v>
      </c>
    </row>
    <row r="321" spans="1:23" s="2" customFormat="1" x14ac:dyDescent="0.25">
      <c r="A321" s="290">
        <v>7</v>
      </c>
      <c r="B321" s="99" t="s">
        <v>470</v>
      </c>
      <c r="C321" s="100" t="s">
        <v>17</v>
      </c>
      <c r="D321" s="3" t="s">
        <v>470</v>
      </c>
      <c r="E321" s="3" t="s">
        <v>1199</v>
      </c>
      <c r="F321" s="197" t="s">
        <v>898</v>
      </c>
      <c r="G321" s="234">
        <v>1</v>
      </c>
      <c r="H321" s="234">
        <v>319</v>
      </c>
      <c r="I321" s="85" t="s">
        <v>835</v>
      </c>
      <c r="J321" s="85" t="s">
        <v>467</v>
      </c>
      <c r="K321" s="89" t="s">
        <v>305</v>
      </c>
      <c r="L321" s="231" t="s">
        <v>22</v>
      </c>
      <c r="M321" s="219" t="str">
        <f t="shared" si="36"/>
        <v>Inventory.location.locationIdentifier</v>
      </c>
      <c r="N321" s="226"/>
      <c r="O321" s="112"/>
      <c r="P321" s="112"/>
      <c r="R321" s="40" t="s">
        <v>46</v>
      </c>
      <c r="S321" s="98" t="str">
        <f t="shared" si="37"/>
        <v xml:space="preserve">    location.locationIdentifier: String</v>
      </c>
      <c r="T321" s="72" t="str">
        <f t="shared" si="38"/>
        <v xml:space="preserve">    ""**    location.locationIdentifier: String</v>
      </c>
      <c r="U321" s="98" t="e">
        <f>IF(#REF!="Primary Key",D321&amp;I321&amp;" PK "&amp;L321,IF(#REF!="Foreign Key",I321&amp;" FK &gt;- "&amp;#REF!&amp;"."&amp;#REF!&amp;"_id "&amp;L321,I321&amp;" "&amp;L321))</f>
        <v>#REF!</v>
      </c>
      <c r="V321" s="67" t="str">
        <f>D321&amp;"s"</f>
        <v>Inventorys</v>
      </c>
      <c r="W321" s="67" t="str">
        <f>"["&amp;D321&amp;"]"</f>
        <v>[Inventory]</v>
      </c>
    </row>
    <row r="322" spans="1:23" s="1" customFormat="1" x14ac:dyDescent="0.25">
      <c r="A322" s="290">
        <v>7</v>
      </c>
      <c r="B322" s="99" t="s">
        <v>470</v>
      </c>
      <c r="C322" s="100" t="s">
        <v>17</v>
      </c>
      <c r="D322" s="3" t="s">
        <v>470</v>
      </c>
      <c r="E322" s="3" t="s">
        <v>1200</v>
      </c>
      <c r="F322" s="319" t="s">
        <v>33</v>
      </c>
      <c r="G322" s="145">
        <v>1</v>
      </c>
      <c r="H322" s="145">
        <v>320</v>
      </c>
      <c r="I322" s="126" t="s">
        <v>803</v>
      </c>
      <c r="J322" s="317" t="s">
        <v>798</v>
      </c>
      <c r="K322" s="317" t="s">
        <v>799</v>
      </c>
      <c r="L322" s="126" t="s">
        <v>22</v>
      </c>
      <c r="M322" s="219" t="str">
        <f t="shared" si="36"/>
        <v>Inventory.inventoryType</v>
      </c>
      <c r="N322" s="226" t="s">
        <v>250</v>
      </c>
      <c r="O322" s="112"/>
      <c r="P322" s="112"/>
      <c r="R322" s="41" t="s">
        <v>80</v>
      </c>
      <c r="S322" s="98" t="str">
        <f t="shared" si="37"/>
        <v xml:space="preserve">    inventoryType: String</v>
      </c>
      <c r="T322" s="72" t="str">
        <f t="shared" si="38"/>
        <v xml:space="preserve">    ""**    inventoryType: String</v>
      </c>
      <c r="U322" s="98" t="e">
        <f>IF(#REF!="Primary Key",D322&amp;I322&amp;" PK "&amp;L322,IF(#REF!="Foreign Key",I322&amp;" FK &gt;- "&amp;#REF!&amp;"."&amp;#REF!&amp;"_id "&amp;L322,I322&amp;" "&amp;L322))</f>
        <v>#REF!</v>
      </c>
      <c r="V322" s="9"/>
      <c r="W322" s="9"/>
    </row>
    <row r="323" spans="1:23" s="2" customFormat="1" x14ac:dyDescent="0.25">
      <c r="A323" s="290">
        <v>7</v>
      </c>
      <c r="B323" s="99" t="s">
        <v>470</v>
      </c>
      <c r="C323" s="100" t="s">
        <v>17</v>
      </c>
      <c r="D323" s="3" t="s">
        <v>470</v>
      </c>
      <c r="E323" s="3" t="s">
        <v>1201</v>
      </c>
      <c r="F323" s="141" t="s">
        <v>547</v>
      </c>
      <c r="G323" s="207" t="s">
        <v>825</v>
      </c>
      <c r="H323" s="207">
        <v>321</v>
      </c>
      <c r="I323" s="66" t="s">
        <v>197</v>
      </c>
      <c r="J323" s="69" t="s">
        <v>200</v>
      </c>
      <c r="K323" s="82" t="s">
        <v>827</v>
      </c>
      <c r="L323" s="69" t="s">
        <v>200</v>
      </c>
      <c r="M323" s="219" t="str">
        <f t="shared" si="36"/>
        <v>Inventory.product</v>
      </c>
      <c r="N323" s="226"/>
      <c r="O323" s="112"/>
      <c r="P323" s="112"/>
      <c r="R323" s="69" t="s">
        <v>46</v>
      </c>
      <c r="S323" s="98" t="str">
        <f t="shared" si="37"/>
        <v xml:space="preserve">    product: Product</v>
      </c>
      <c r="T323" s="72" t="str">
        <f t="shared" si="38"/>
        <v xml:space="preserve">    ""**    product: Product</v>
      </c>
      <c r="U323" s="98" t="e">
        <f>IF(#REF!="Primary Key",D323&amp;I323&amp;" PK "&amp;L323,IF(#REF!="Foreign Key",I323&amp;" FK &gt;- "&amp;#REF!&amp;"."&amp;#REF!&amp;"_id "&amp;L323,I323&amp;" "&amp;L323))</f>
        <v>#REF!</v>
      </c>
      <c r="V323" s="67" t="str">
        <f>D323&amp;"s"</f>
        <v>Inventorys</v>
      </c>
      <c r="W323" s="67" t="str">
        <f>"["&amp;D323&amp;"]"</f>
        <v>[Inventory]</v>
      </c>
    </row>
    <row r="324" spans="1:23" s="2" customFormat="1" x14ac:dyDescent="0.25">
      <c r="A324" s="290">
        <v>7</v>
      </c>
      <c r="B324" s="99" t="s">
        <v>470</v>
      </c>
      <c r="C324" s="100" t="s">
        <v>17</v>
      </c>
      <c r="D324" s="3" t="s">
        <v>470</v>
      </c>
      <c r="E324" s="3" t="s">
        <v>1202</v>
      </c>
      <c r="F324" s="141" t="s">
        <v>547</v>
      </c>
      <c r="G324" s="207" t="s">
        <v>825</v>
      </c>
      <c r="H324" s="207">
        <v>322</v>
      </c>
      <c r="I324" s="66" t="s">
        <v>466</v>
      </c>
      <c r="J324" s="69" t="s">
        <v>59</v>
      </c>
      <c r="K324" s="82" t="s">
        <v>827</v>
      </c>
      <c r="L324" s="69" t="s">
        <v>59</v>
      </c>
      <c r="M324" s="219" t="str">
        <f t="shared" si="36"/>
        <v>Inventory.location</v>
      </c>
      <c r="N324" s="226"/>
      <c r="O324" s="112"/>
      <c r="P324" s="112"/>
      <c r="R324" s="69" t="s">
        <v>46</v>
      </c>
      <c r="S324" s="98" t="str">
        <f t="shared" si="37"/>
        <v xml:space="preserve">    location: Location</v>
      </c>
      <c r="T324" s="72" t="str">
        <f t="shared" si="38"/>
        <v xml:space="preserve">    ""**    location: Location</v>
      </c>
      <c r="U324" s="98" t="e">
        <f>IF(#REF!="Primary Key",D324&amp;I324&amp;" PK "&amp;L324,IF(#REF!="Foreign Key",I324&amp;" FK &gt;- "&amp;#REF!&amp;"."&amp;#REF!&amp;"_id "&amp;L324,I324&amp;" "&amp;L324))</f>
        <v>#REF!</v>
      </c>
      <c r="V324" s="67" t="str">
        <f>D324&amp;"s"</f>
        <v>Inventorys</v>
      </c>
      <c r="W324" s="67" t="str">
        <f>"["&amp;D324&amp;"]"</f>
        <v>[Inventory]</v>
      </c>
    </row>
    <row r="325" spans="1:23" s="1" customFormat="1" x14ac:dyDescent="0.25">
      <c r="A325" s="290">
        <v>7</v>
      </c>
      <c r="B325" s="99" t="s">
        <v>470</v>
      </c>
      <c r="C325" s="100" t="s">
        <v>17</v>
      </c>
      <c r="D325" s="3" t="s">
        <v>470</v>
      </c>
      <c r="E325" s="3" t="s">
        <v>1203</v>
      </c>
      <c r="F325" s="141" t="s">
        <v>547</v>
      </c>
      <c r="G325" s="207" t="s">
        <v>825</v>
      </c>
      <c r="H325" s="207">
        <v>323</v>
      </c>
      <c r="I325" s="70" t="s">
        <v>492</v>
      </c>
      <c r="J325" s="70" t="s">
        <v>493</v>
      </c>
      <c r="K325" s="259" t="s">
        <v>827</v>
      </c>
      <c r="L325" s="70" t="s">
        <v>494</v>
      </c>
      <c r="M325" s="215" t="str">
        <f t="shared" si="36"/>
        <v>Inventory.inventoryLots</v>
      </c>
      <c r="N325" s="145"/>
      <c r="O325" s="72" t="s">
        <v>471</v>
      </c>
      <c r="P325" s="72" t="s">
        <v>65</v>
      </c>
      <c r="R325" s="70" t="s">
        <v>21</v>
      </c>
      <c r="S325" s="98" t="str">
        <f t="shared" si="37"/>
        <v xml:space="preserve">    inventoryLots: InventoryLotsCursor</v>
      </c>
      <c r="T325" s="72" t="str">
        <f t="shared" si="38"/>
        <v xml:space="preserve">    "Orders associated with the selling organization"**    inventoryLots: InventoryLotsCursor</v>
      </c>
      <c r="U325" s="98" t="e">
        <f>IF(#REF!="Primary Key",D325&amp;I325&amp;" PK "&amp;L325,IF(#REF!="Foreign Key",I325&amp;" FK &gt;- "&amp;#REF!&amp;"."&amp;#REF!&amp;"_id "&amp;L325,I325&amp;" "&amp;L325))</f>
        <v>#REF!</v>
      </c>
      <c r="V325" s="71"/>
      <c r="W325" s="71"/>
    </row>
    <row r="326" spans="1:23" s="1" customFormat="1" x14ac:dyDescent="0.25">
      <c r="A326" s="290">
        <v>7</v>
      </c>
      <c r="B326" s="99" t="s">
        <v>470</v>
      </c>
      <c r="C326" s="100" t="s">
        <v>17</v>
      </c>
      <c r="D326" s="3" t="s">
        <v>470</v>
      </c>
      <c r="E326" s="3" t="s">
        <v>1204</v>
      </c>
      <c r="F326" s="160" t="s">
        <v>820</v>
      </c>
      <c r="G326" s="145">
        <v>1</v>
      </c>
      <c r="H326" s="145">
        <v>324</v>
      </c>
      <c r="I326" s="20" t="s">
        <v>103</v>
      </c>
      <c r="J326" s="111" t="s">
        <v>236</v>
      </c>
      <c r="K326" s="112">
        <v>100</v>
      </c>
      <c r="L326" s="11" t="s">
        <v>105</v>
      </c>
      <c r="M326" s="219" t="str">
        <f t="shared" si="36"/>
        <v>Inventory.quantity</v>
      </c>
      <c r="N326" s="226"/>
      <c r="O326" s="112"/>
      <c r="P326" s="112"/>
      <c r="R326" s="8" t="s">
        <v>80</v>
      </c>
      <c r="S326" s="98" t="str">
        <f t="shared" si="37"/>
        <v xml:space="preserve">    quantity: Float</v>
      </c>
      <c r="T326" s="72" t="str">
        <f t="shared" si="38"/>
        <v xml:space="preserve">    ""**    quantity: Float</v>
      </c>
      <c r="U326" s="98" t="e">
        <f>IF(#REF!="Primary Key",D326&amp;I326&amp;" PK "&amp;L326,IF(#REF!="Foreign Key",I326&amp;" FK &gt;- "&amp;#REF!&amp;"."&amp;#REF!&amp;"_id "&amp;L326,I326&amp;" "&amp;L326))</f>
        <v>#REF!</v>
      </c>
      <c r="V326" s="9"/>
      <c r="W326" s="9"/>
    </row>
    <row r="327" spans="1:23" s="1" customFormat="1" x14ac:dyDescent="0.25">
      <c r="A327" s="290">
        <v>7</v>
      </c>
      <c r="B327" s="99" t="s">
        <v>470</v>
      </c>
      <c r="C327" s="100" t="s">
        <v>17</v>
      </c>
      <c r="D327" s="3" t="s">
        <v>470</v>
      </c>
      <c r="E327" s="3" t="s">
        <v>1205</v>
      </c>
      <c r="F327" s="160" t="s">
        <v>820</v>
      </c>
      <c r="G327" s="145">
        <v>1</v>
      </c>
      <c r="H327" s="145">
        <v>325</v>
      </c>
      <c r="I327" s="62" t="s">
        <v>107</v>
      </c>
      <c r="J327" s="111" t="s">
        <v>108</v>
      </c>
      <c r="K327" s="15" t="s">
        <v>625</v>
      </c>
      <c r="L327" s="11" t="s">
        <v>22</v>
      </c>
      <c r="M327" s="219" t="str">
        <f t="shared" si="36"/>
        <v>Inventory.quantityUnits</v>
      </c>
      <c r="N327" s="226"/>
      <c r="O327" s="112"/>
      <c r="P327" s="112"/>
      <c r="R327" s="8" t="s">
        <v>21</v>
      </c>
      <c r="S327" s="98" t="str">
        <f t="shared" si="37"/>
        <v xml:space="preserve">    quantityUnits: String</v>
      </c>
      <c r="T327" s="72" t="str">
        <f t="shared" si="38"/>
        <v xml:space="preserve">    ""**    quantityUnits: String</v>
      </c>
      <c r="U327" s="98" t="e">
        <f>IF(#REF!="Primary Key",D327&amp;I327&amp;" PK "&amp;L327,IF(#REF!="Foreign Key",I327&amp;" FK &gt;- "&amp;#REF!&amp;"."&amp;#REF!&amp;"_id "&amp;L327,I327&amp;" "&amp;L327))</f>
        <v>#REF!</v>
      </c>
      <c r="V327" s="9"/>
      <c r="W327" s="9"/>
    </row>
    <row r="328" spans="1:23" s="1" customFormat="1" x14ac:dyDescent="0.25">
      <c r="A328" s="290">
        <v>7</v>
      </c>
      <c r="B328" s="99" t="s">
        <v>470</v>
      </c>
      <c r="C328" s="100" t="s">
        <v>17</v>
      </c>
      <c r="D328" s="3" t="s">
        <v>470</v>
      </c>
      <c r="E328" s="3" t="s">
        <v>1206</v>
      </c>
      <c r="F328" s="160" t="s">
        <v>820</v>
      </c>
      <c r="G328" s="145">
        <v>1</v>
      </c>
      <c r="H328" s="145">
        <v>326</v>
      </c>
      <c r="I328" s="62" t="s">
        <v>111</v>
      </c>
      <c r="J328" s="111" t="s">
        <v>491</v>
      </c>
      <c r="K328" s="113">
        <v>1229</v>
      </c>
      <c r="L328" s="11" t="s">
        <v>105</v>
      </c>
      <c r="M328" s="219" t="str">
        <f t="shared" si="36"/>
        <v>Inventory.value</v>
      </c>
      <c r="N328" s="226"/>
      <c r="O328" s="112"/>
      <c r="P328" s="112"/>
      <c r="R328" s="8" t="s">
        <v>80</v>
      </c>
      <c r="S328" s="98" t="str">
        <f t="shared" si="37"/>
        <v xml:space="preserve">    value: Float</v>
      </c>
      <c r="T328" s="72" t="str">
        <f t="shared" si="38"/>
        <v xml:space="preserve">    ""**    value: Float</v>
      </c>
      <c r="U328" s="98" t="e">
        <f>IF(#REF!="Primary Key",D328&amp;I328&amp;" PK "&amp;L328,IF(#REF!="Foreign Key",I328&amp;" FK &gt;- "&amp;#REF!&amp;"."&amp;#REF!&amp;"_id "&amp;L328,I328&amp;" "&amp;L328))</f>
        <v>#REF!</v>
      </c>
      <c r="V328" s="9"/>
      <c r="W328" s="9"/>
    </row>
    <row r="329" spans="1:23" s="1" customFormat="1" x14ac:dyDescent="0.25">
      <c r="A329" s="290">
        <v>7</v>
      </c>
      <c r="B329" s="99" t="s">
        <v>470</v>
      </c>
      <c r="C329" s="100" t="s">
        <v>17</v>
      </c>
      <c r="D329" s="3" t="s">
        <v>470</v>
      </c>
      <c r="E329" s="3" t="s">
        <v>1207</v>
      </c>
      <c r="F329" s="160" t="s">
        <v>820</v>
      </c>
      <c r="G329" s="145">
        <v>1</v>
      </c>
      <c r="H329" s="145">
        <v>327</v>
      </c>
      <c r="I329" s="62" t="s">
        <v>114</v>
      </c>
      <c r="J329" s="111" t="s">
        <v>115</v>
      </c>
      <c r="K329" s="114" t="s">
        <v>116</v>
      </c>
      <c r="L329" s="11" t="s">
        <v>22</v>
      </c>
      <c r="M329" s="219" t="str">
        <f t="shared" si="36"/>
        <v>Inventory.valueCurrency</v>
      </c>
      <c r="N329" s="226"/>
      <c r="O329" s="112"/>
      <c r="P329" s="112"/>
      <c r="R329" s="8" t="s">
        <v>21</v>
      </c>
      <c r="S329" s="98" t="str">
        <f t="shared" si="37"/>
        <v xml:space="preserve">    valueCurrency: String</v>
      </c>
      <c r="T329" s="72" t="str">
        <f t="shared" si="38"/>
        <v xml:space="preserve">    ""**    valueCurrency: String</v>
      </c>
      <c r="U329" s="98" t="e">
        <f>IF(#REF!="Primary Key",D329&amp;I329&amp;" PK "&amp;L329,IF(#REF!="Foreign Key",I329&amp;" FK &gt;- "&amp;#REF!&amp;"."&amp;#REF!&amp;"_id "&amp;L329,I329&amp;" "&amp;L329))</f>
        <v>#REF!</v>
      </c>
      <c r="V329" s="9"/>
      <c r="W329" s="9"/>
    </row>
    <row r="330" spans="1:23" s="1" customFormat="1" x14ac:dyDescent="0.25">
      <c r="A330" s="290">
        <v>7</v>
      </c>
      <c r="B330" s="99" t="s">
        <v>470</v>
      </c>
      <c r="C330" s="100" t="s">
        <v>17</v>
      </c>
      <c r="D330" s="3" t="s">
        <v>470</v>
      </c>
      <c r="E330" s="3" t="s">
        <v>1208</v>
      </c>
      <c r="F330" s="160" t="s">
        <v>820</v>
      </c>
      <c r="G330" s="145">
        <v>2</v>
      </c>
      <c r="H330" s="145">
        <v>328</v>
      </c>
      <c r="I330" s="62" t="s">
        <v>496</v>
      </c>
      <c r="J330" s="111" t="s">
        <v>497</v>
      </c>
      <c r="K330" s="112">
        <v>20</v>
      </c>
      <c r="L330" s="11" t="s">
        <v>105</v>
      </c>
      <c r="M330" s="219" t="str">
        <f t="shared" si="36"/>
        <v>Inventory.reservationOrders</v>
      </c>
      <c r="N330" s="226"/>
      <c r="O330" s="112"/>
      <c r="P330" s="112"/>
      <c r="R330" s="8" t="s">
        <v>80</v>
      </c>
      <c r="S330" s="98" t="str">
        <f t="shared" si="37"/>
        <v xml:space="preserve">    reservationOrders: Float</v>
      </c>
      <c r="T330" s="72" t="str">
        <f t="shared" si="38"/>
        <v xml:space="preserve">    ""**    reservationOrders: Float</v>
      </c>
      <c r="U330" s="98" t="e">
        <f>IF(#REF!="Primary Key",D330&amp;I330&amp;" PK "&amp;L330,IF(#REF!="Foreign Key",I330&amp;" FK &gt;- "&amp;#REF!&amp;"."&amp;#REF!&amp;"_id "&amp;L330,I330&amp;" "&amp;L330))</f>
        <v>#REF!</v>
      </c>
      <c r="V330" s="9"/>
      <c r="W330" s="9"/>
    </row>
    <row r="331" spans="1:23" s="1" customFormat="1" x14ac:dyDescent="0.25">
      <c r="A331" s="290">
        <v>7</v>
      </c>
      <c r="B331" s="99" t="s">
        <v>470</v>
      </c>
      <c r="C331" s="100" t="s">
        <v>17</v>
      </c>
      <c r="D331" s="3" t="s">
        <v>470</v>
      </c>
      <c r="E331" s="3" t="s">
        <v>1209</v>
      </c>
      <c r="F331" s="160" t="s">
        <v>820</v>
      </c>
      <c r="G331" s="145">
        <v>3</v>
      </c>
      <c r="H331" s="145">
        <v>329</v>
      </c>
      <c r="I331" s="62" t="s">
        <v>498</v>
      </c>
      <c r="J331" s="111" t="s">
        <v>499</v>
      </c>
      <c r="K331" s="112">
        <v>3</v>
      </c>
      <c r="L331" s="11" t="s">
        <v>105</v>
      </c>
      <c r="M331" s="219" t="str">
        <f t="shared" si="36"/>
        <v>Inventory.reservationPickup</v>
      </c>
      <c r="N331" s="226"/>
      <c r="O331" s="112"/>
      <c r="P331" s="112"/>
      <c r="R331" s="8" t="s">
        <v>80</v>
      </c>
      <c r="S331" s="98" t="str">
        <f t="shared" si="37"/>
        <v xml:space="preserve">    reservationPickup: Float</v>
      </c>
      <c r="T331" s="72" t="str">
        <f t="shared" si="38"/>
        <v xml:space="preserve">    ""**    reservationPickup: Float</v>
      </c>
      <c r="U331" s="98" t="e">
        <f>IF(#REF!="Primary Key",D331&amp;I331&amp;" PK "&amp;L331,IF(#REF!="Foreign Key",I331&amp;" FK &gt;- "&amp;#REF!&amp;"."&amp;#REF!&amp;"_id "&amp;L331,I331&amp;" "&amp;L331))</f>
        <v>#REF!</v>
      </c>
      <c r="V331" s="9"/>
      <c r="W331" s="9"/>
    </row>
    <row r="332" spans="1:23" s="1" customFormat="1" x14ac:dyDescent="0.25">
      <c r="A332" s="290">
        <v>7</v>
      </c>
      <c r="B332" s="99" t="s">
        <v>470</v>
      </c>
      <c r="C332" s="100" t="s">
        <v>17</v>
      </c>
      <c r="D332" s="3" t="s">
        <v>470</v>
      </c>
      <c r="E332" s="3" t="s">
        <v>1210</v>
      </c>
      <c r="F332" s="160" t="s">
        <v>820</v>
      </c>
      <c r="G332" s="145">
        <v>3</v>
      </c>
      <c r="H332" s="145">
        <v>330</v>
      </c>
      <c r="I332" s="62" t="s">
        <v>500</v>
      </c>
      <c r="J332" s="111" t="s">
        <v>501</v>
      </c>
      <c r="K332" s="112">
        <v>4</v>
      </c>
      <c r="L332" s="11" t="s">
        <v>105</v>
      </c>
      <c r="M332" s="219" t="str">
        <f t="shared" si="36"/>
        <v>Inventory.reservationShip</v>
      </c>
      <c r="N332" s="226"/>
      <c r="O332" s="112"/>
      <c r="P332" s="112"/>
      <c r="R332" s="8" t="s">
        <v>80</v>
      </c>
      <c r="S332" s="98" t="str">
        <f t="shared" si="37"/>
        <v xml:space="preserve">    reservationShip: Float</v>
      </c>
      <c r="T332" s="72" t="str">
        <f t="shared" si="38"/>
        <v xml:space="preserve">    ""**    reservationShip: Float</v>
      </c>
      <c r="U332" s="98" t="e">
        <f>IF(#REF!="Primary Key",D332&amp;I332&amp;" PK "&amp;L332,IF(#REF!="Foreign Key",I332&amp;" FK &gt;- "&amp;#REF!&amp;"."&amp;#REF!&amp;"_id "&amp;L332,I332&amp;" "&amp;L332))</f>
        <v>#REF!</v>
      </c>
      <c r="V332" s="9"/>
      <c r="W332" s="9"/>
    </row>
    <row r="333" spans="1:23" s="105" customFormat="1" x14ac:dyDescent="0.25">
      <c r="A333" s="290">
        <v>7</v>
      </c>
      <c r="B333" s="103" t="s">
        <v>470</v>
      </c>
      <c r="C333" s="100" t="s">
        <v>17</v>
      </c>
      <c r="D333" s="3" t="s">
        <v>470</v>
      </c>
      <c r="E333" s="3" t="s">
        <v>1211</v>
      </c>
      <c r="F333" s="160" t="s">
        <v>820</v>
      </c>
      <c r="G333" s="145">
        <v>1</v>
      </c>
      <c r="H333" s="145">
        <v>331</v>
      </c>
      <c r="I333" s="198" t="s">
        <v>502</v>
      </c>
      <c r="J333" s="109" t="s">
        <v>503</v>
      </c>
      <c r="K333" s="110">
        <v>30</v>
      </c>
      <c r="L333" s="107" t="s">
        <v>105</v>
      </c>
      <c r="M333" s="219" t="str">
        <f t="shared" si="36"/>
        <v>Inventory.daysOfSupply</v>
      </c>
      <c r="N333" s="226"/>
      <c r="O333" s="35" t="s">
        <v>504</v>
      </c>
      <c r="P333" s="109"/>
      <c r="R333" s="106" t="s">
        <v>80</v>
      </c>
      <c r="S333" s="98" t="str">
        <f t="shared" si="37"/>
        <v xml:space="preserve">    daysOfSupply: Float</v>
      </c>
      <c r="T333" s="72" t="str">
        <f t="shared" si="38"/>
        <v xml:space="preserve">    "Expected lead time in days needed when ordering the product or material"**    daysOfSupply: Float</v>
      </c>
      <c r="U333" s="98" t="e">
        <f>IF(#REF!="Primary Key",D333&amp;I333&amp;" PK "&amp;L333,IF(#REF!="Foreign Key",I333&amp;" FK &gt;- "&amp;#REF!&amp;"."&amp;#REF!&amp;"_id "&amp;L333,I333&amp;" "&amp;L333))</f>
        <v>#REF!</v>
      </c>
      <c r="V333" s="104"/>
      <c r="W333" s="104"/>
    </row>
    <row r="334" spans="1:23" s="1" customFormat="1" x14ac:dyDescent="0.25">
      <c r="A334" s="290">
        <v>7</v>
      </c>
      <c r="B334" s="99" t="s">
        <v>470</v>
      </c>
      <c r="C334" s="100" t="s">
        <v>17</v>
      </c>
      <c r="D334" s="3" t="s">
        <v>470</v>
      </c>
      <c r="E334" s="3" t="s">
        <v>1212</v>
      </c>
      <c r="F334" s="160" t="s">
        <v>820</v>
      </c>
      <c r="G334" s="145">
        <v>3</v>
      </c>
      <c r="H334" s="145">
        <v>332</v>
      </c>
      <c r="I334" s="271" t="s">
        <v>530</v>
      </c>
      <c r="J334" s="106" t="s">
        <v>531</v>
      </c>
      <c r="K334" s="241">
        <v>90</v>
      </c>
      <c r="L334" s="107" t="s">
        <v>105</v>
      </c>
      <c r="M334" s="219" t="str">
        <f t="shared" si="36"/>
        <v>Inventory.shelfLife</v>
      </c>
      <c r="N334" s="226"/>
      <c r="O334" s="35" t="s">
        <v>532</v>
      </c>
      <c r="P334" s="109"/>
      <c r="R334" s="102" t="s">
        <v>80</v>
      </c>
      <c r="S334" s="98" t="str">
        <f t="shared" si="37"/>
        <v xml:space="preserve">    shelfLife: Float</v>
      </c>
      <c r="T334" s="72" t="str">
        <f t="shared" si="38"/>
        <v xml:space="preserve">    "Shelf life of the product or material in days"**    shelfLife: Float</v>
      </c>
      <c r="U334" s="98" t="e">
        <f>IF(#REF!="Primary Key",D334&amp;I334&amp;" PK "&amp;L334,IF(#REF!="Foreign Key",I334&amp;" FK &gt;- "&amp;#REF!&amp;"."&amp;#REF!&amp;"_id "&amp;L334,I334&amp;" "&amp;L334))</f>
        <v>#REF!</v>
      </c>
      <c r="V334" s="101"/>
      <c r="W334" s="101"/>
    </row>
    <row r="335" spans="1:23" s="1" customFormat="1" x14ac:dyDescent="0.25">
      <c r="A335" s="290">
        <v>7</v>
      </c>
      <c r="B335" s="99" t="s">
        <v>470</v>
      </c>
      <c r="C335" s="100" t="s">
        <v>17</v>
      </c>
      <c r="D335" s="3" t="s">
        <v>470</v>
      </c>
      <c r="E335" s="3" t="s">
        <v>1213</v>
      </c>
      <c r="F335" s="160" t="s">
        <v>820</v>
      </c>
      <c r="G335" s="280" t="s">
        <v>822</v>
      </c>
      <c r="H335" s="280">
        <v>333</v>
      </c>
      <c r="I335" s="62" t="s">
        <v>511</v>
      </c>
      <c r="J335" s="111" t="s">
        <v>512</v>
      </c>
      <c r="K335" s="112">
        <v>10</v>
      </c>
      <c r="L335" s="107" t="s">
        <v>105</v>
      </c>
      <c r="M335" s="219" t="str">
        <f t="shared" si="36"/>
        <v>Inventory.quantityAboveUpperThreshold</v>
      </c>
      <c r="N335" s="226"/>
      <c r="O335" s="112"/>
      <c r="P335" s="112"/>
      <c r="R335" s="102" t="s">
        <v>80</v>
      </c>
      <c r="S335" s="98" t="str">
        <f t="shared" si="37"/>
        <v xml:space="preserve">    quantityAboveUpperThreshold: Float</v>
      </c>
      <c r="T335" s="72" t="str">
        <f t="shared" si="38"/>
        <v xml:space="preserve">    ""**    quantityAboveUpperThreshold: Float</v>
      </c>
      <c r="U335" s="98" t="e">
        <f>IF(#REF!="Primary Key",D335&amp;I335&amp;" PK "&amp;L335,IF(#REF!="Foreign Key",I335&amp;" FK &gt;- "&amp;#REF!&amp;"."&amp;#REF!&amp;"_id "&amp;L335,I335&amp;" "&amp;L335))</f>
        <v>#REF!</v>
      </c>
      <c r="V335" s="9"/>
      <c r="W335" s="9"/>
    </row>
    <row r="336" spans="1:23" s="1" customFormat="1" x14ac:dyDescent="0.25">
      <c r="A336" s="290">
        <v>7</v>
      </c>
      <c r="B336" s="99" t="s">
        <v>470</v>
      </c>
      <c r="C336" s="100" t="s">
        <v>17</v>
      </c>
      <c r="D336" s="3" t="s">
        <v>470</v>
      </c>
      <c r="E336" s="3" t="s">
        <v>1214</v>
      </c>
      <c r="F336" s="160" t="s">
        <v>820</v>
      </c>
      <c r="G336" s="280" t="s">
        <v>822</v>
      </c>
      <c r="H336" s="280">
        <v>334</v>
      </c>
      <c r="I336" s="62" t="s">
        <v>513</v>
      </c>
      <c r="J336" s="111" t="s">
        <v>514</v>
      </c>
      <c r="K336" s="112">
        <v>10</v>
      </c>
      <c r="L336" s="107" t="s">
        <v>105</v>
      </c>
      <c r="M336" s="219" t="str">
        <f t="shared" si="36"/>
        <v>Inventory.quantityBelowLowerThreshold</v>
      </c>
      <c r="N336" s="226"/>
      <c r="O336" s="112"/>
      <c r="P336" s="112"/>
      <c r="R336" s="102" t="s">
        <v>80</v>
      </c>
      <c r="S336" s="98" t="str">
        <f t="shared" si="37"/>
        <v xml:space="preserve">    quantityBelowLowerThreshold: Float</v>
      </c>
      <c r="T336" s="72" t="str">
        <f t="shared" si="38"/>
        <v xml:space="preserve">    ""**    quantityBelowLowerThreshold: Float</v>
      </c>
      <c r="U336" s="98" t="e">
        <f>IF(#REF!="Primary Key",D336&amp;I336&amp;" PK "&amp;L336,IF(#REF!="Foreign Key",I336&amp;" FK &gt;- "&amp;#REF!&amp;"."&amp;#REF!&amp;"_id "&amp;L336,I336&amp;" "&amp;L336))</f>
        <v>#REF!</v>
      </c>
      <c r="V336" s="9"/>
      <c r="W336" s="9"/>
    </row>
    <row r="337" spans="1:23" s="1" customFormat="1" x14ac:dyDescent="0.25">
      <c r="A337" s="290">
        <v>7</v>
      </c>
      <c r="B337" s="99" t="s">
        <v>470</v>
      </c>
      <c r="C337" s="100" t="s">
        <v>17</v>
      </c>
      <c r="D337" s="3" t="s">
        <v>470</v>
      </c>
      <c r="E337" s="3" t="s">
        <v>1215</v>
      </c>
      <c r="F337" s="160" t="s">
        <v>820</v>
      </c>
      <c r="G337" s="280" t="s">
        <v>822</v>
      </c>
      <c r="H337" s="280">
        <v>335</v>
      </c>
      <c r="I337" s="62" t="s">
        <v>508</v>
      </c>
      <c r="J337" s="111" t="s">
        <v>509</v>
      </c>
      <c r="K337" s="112">
        <v>10</v>
      </c>
      <c r="L337" s="107" t="s">
        <v>105</v>
      </c>
      <c r="M337" s="219" t="str">
        <f t="shared" si="36"/>
        <v>Inventory.daysOfSupplyAboveUpperThreshold</v>
      </c>
      <c r="N337" s="226"/>
      <c r="O337" s="112"/>
      <c r="P337" s="112"/>
      <c r="R337" s="102" t="s">
        <v>80</v>
      </c>
      <c r="S337" s="98" t="str">
        <f t="shared" si="37"/>
        <v xml:space="preserve">    daysOfSupplyAboveUpperThreshold: Float</v>
      </c>
      <c r="T337" s="72" t="str">
        <f t="shared" si="38"/>
        <v xml:space="preserve">    ""**    daysOfSupplyAboveUpperThreshold: Float</v>
      </c>
      <c r="U337" s="98" t="e">
        <f>IF(#REF!="Primary Key",D337&amp;I337&amp;" PK "&amp;L337,IF(#REF!="Foreign Key",I337&amp;" FK &gt;- "&amp;#REF!&amp;"."&amp;#REF!&amp;"_id "&amp;L337,I337&amp;" "&amp;L337))</f>
        <v>#REF!</v>
      </c>
      <c r="V337" s="9"/>
      <c r="W337" s="9"/>
    </row>
    <row r="338" spans="1:23" s="1" customFormat="1" x14ac:dyDescent="0.25">
      <c r="A338" s="290">
        <v>7</v>
      </c>
      <c r="B338" s="99" t="s">
        <v>470</v>
      </c>
      <c r="C338" s="100" t="s">
        <v>17</v>
      </c>
      <c r="D338" s="3" t="s">
        <v>470</v>
      </c>
      <c r="E338" s="3" t="s">
        <v>1216</v>
      </c>
      <c r="F338" s="160" t="s">
        <v>820</v>
      </c>
      <c r="G338" s="280" t="s">
        <v>822</v>
      </c>
      <c r="H338" s="280">
        <v>336</v>
      </c>
      <c r="I338" s="62" t="s">
        <v>510</v>
      </c>
      <c r="J338" s="111" t="s">
        <v>509</v>
      </c>
      <c r="K338" s="112">
        <v>10</v>
      </c>
      <c r="L338" s="107" t="s">
        <v>105</v>
      </c>
      <c r="M338" s="219" t="str">
        <f t="shared" si="36"/>
        <v>Inventory.daysOfSupplyBelowLowerThreshold</v>
      </c>
      <c r="N338" s="226"/>
      <c r="O338" s="112"/>
      <c r="P338" s="112"/>
      <c r="R338" s="102" t="s">
        <v>80</v>
      </c>
      <c r="S338" s="98" t="str">
        <f t="shared" si="37"/>
        <v xml:space="preserve">    daysOfSupplyBelowLowerThreshold: Float</v>
      </c>
      <c r="T338" s="72" t="str">
        <f t="shared" si="38"/>
        <v xml:space="preserve">    ""**    daysOfSupplyBelowLowerThreshold: Float</v>
      </c>
      <c r="U338" s="98" t="e">
        <f>IF(#REF!="Primary Key",D338&amp;I338&amp;" PK "&amp;L338,IF(#REF!="Foreign Key",I338&amp;" FK &gt;- "&amp;#REF!&amp;"."&amp;#REF!&amp;"_id "&amp;L338,I338&amp;" "&amp;L338))</f>
        <v>#REF!</v>
      </c>
      <c r="V338" s="9"/>
      <c r="W338" s="9"/>
    </row>
    <row r="339" spans="1:23" s="2" customFormat="1" x14ac:dyDescent="0.25">
      <c r="A339" s="290">
        <v>7</v>
      </c>
      <c r="B339" s="99" t="s">
        <v>470</v>
      </c>
      <c r="C339" s="100" t="s">
        <v>17</v>
      </c>
      <c r="D339" s="3" t="s">
        <v>470</v>
      </c>
      <c r="E339" s="3" t="s">
        <v>1217</v>
      </c>
      <c r="F339" s="160" t="s">
        <v>820</v>
      </c>
      <c r="G339" s="145">
        <v>2</v>
      </c>
      <c r="H339" s="145">
        <v>337</v>
      </c>
      <c r="I339" s="271" t="s">
        <v>523</v>
      </c>
      <c r="J339" s="106" t="s">
        <v>524</v>
      </c>
      <c r="K339" s="241">
        <v>160</v>
      </c>
      <c r="L339" s="107" t="s">
        <v>105</v>
      </c>
      <c r="M339" s="219" t="str">
        <f t="shared" si="36"/>
        <v>Inventory.reorderLevel</v>
      </c>
      <c r="N339" s="226"/>
      <c r="O339" s="35" t="s">
        <v>525</v>
      </c>
      <c r="P339" s="109"/>
      <c r="R339" s="102" t="s">
        <v>80</v>
      </c>
      <c r="S339" s="98" t="str">
        <f t="shared" si="37"/>
        <v xml:space="preserve">    reorderLevel: Float</v>
      </c>
      <c r="T339" s="72" t="str">
        <f t="shared" si="38"/>
        <v xml:space="preserve">    "Quantity of available inventory below which a re-order is needed"**    reorderLevel: Float</v>
      </c>
      <c r="U339" s="98" t="e">
        <f>IF(#REF!="Primary Key",D339&amp;I339&amp;" PK "&amp;L339,IF(#REF!="Foreign Key",I339&amp;" FK &gt;- "&amp;#REF!&amp;"."&amp;#REF!&amp;"_id "&amp;L339,I339&amp;" "&amp;L339))</f>
        <v>#REF!</v>
      </c>
      <c r="V339" s="101"/>
      <c r="W339" s="101"/>
    </row>
    <row r="340" spans="1:23" s="2" customFormat="1" x14ac:dyDescent="0.25">
      <c r="A340" s="290">
        <v>7</v>
      </c>
      <c r="B340" s="99" t="s">
        <v>470</v>
      </c>
      <c r="C340" s="100" t="s">
        <v>17</v>
      </c>
      <c r="D340" s="3" t="s">
        <v>470</v>
      </c>
      <c r="E340" s="3" t="s">
        <v>1218</v>
      </c>
      <c r="F340" s="160" t="s">
        <v>820</v>
      </c>
      <c r="G340" s="145">
        <v>2</v>
      </c>
      <c r="H340" s="145">
        <v>338</v>
      </c>
      <c r="I340" s="271" t="s">
        <v>505</v>
      </c>
      <c r="J340" s="106" t="s">
        <v>526</v>
      </c>
      <c r="K340" s="108">
        <v>6</v>
      </c>
      <c r="L340" s="107" t="s">
        <v>105</v>
      </c>
      <c r="M340" s="219" t="str">
        <f t="shared" si="36"/>
        <v>Inventory.expectedLeadTime</v>
      </c>
      <c r="N340" s="226"/>
      <c r="O340" s="35" t="s">
        <v>504</v>
      </c>
      <c r="P340" s="109"/>
      <c r="R340" s="102" t="s">
        <v>80</v>
      </c>
      <c r="S340" s="98" t="str">
        <f t="shared" si="37"/>
        <v xml:space="preserve">    expectedLeadTime: Float</v>
      </c>
      <c r="T340" s="72" t="str">
        <f t="shared" si="38"/>
        <v xml:space="preserve">    "Expected lead time in days needed when ordering the product or material"**    expectedLeadTime: Float</v>
      </c>
      <c r="U340" s="98" t="e">
        <f>IF(#REF!="Primary Key",D340&amp;I340&amp;" PK "&amp;L340,IF(#REF!="Foreign Key",I340&amp;" FK &gt;- "&amp;#REF!&amp;"."&amp;#REF!&amp;"_id "&amp;L340,I340&amp;" "&amp;L340))</f>
        <v>#REF!</v>
      </c>
      <c r="V340" s="101"/>
      <c r="W340" s="101"/>
    </row>
    <row r="341" spans="1:23" s="1" customFormat="1" x14ac:dyDescent="0.25">
      <c r="A341" s="290">
        <v>7</v>
      </c>
      <c r="B341" s="99" t="s">
        <v>470</v>
      </c>
      <c r="C341" s="100" t="s">
        <v>17</v>
      </c>
      <c r="D341" s="3" t="s">
        <v>470</v>
      </c>
      <c r="E341" s="3" t="s">
        <v>1219</v>
      </c>
      <c r="F341" s="196" t="s">
        <v>828</v>
      </c>
      <c r="G341" s="145">
        <v>1</v>
      </c>
      <c r="H341" s="145">
        <v>339</v>
      </c>
      <c r="I341" s="271" t="s">
        <v>519</v>
      </c>
      <c r="J341" s="106" t="s">
        <v>520</v>
      </c>
      <c r="K341" s="241">
        <v>200</v>
      </c>
      <c r="L341" s="107" t="s">
        <v>105</v>
      </c>
      <c r="M341" s="219" t="str">
        <f t="shared" si="36"/>
        <v>Inventory.quantityUpperThreshold</v>
      </c>
      <c r="N341" s="226"/>
      <c r="O341" s="35"/>
      <c r="P341" s="109"/>
      <c r="R341" s="102" t="s">
        <v>80</v>
      </c>
      <c r="S341" s="98" t="str">
        <f t="shared" si="37"/>
        <v xml:space="preserve">    quantityUpperThreshold: Float</v>
      </c>
      <c r="T341" s="72" t="str">
        <f t="shared" si="38"/>
        <v xml:space="preserve">    ""**    quantityUpperThreshold: Float</v>
      </c>
      <c r="U341" s="98" t="e">
        <f>IF(#REF!="Primary Key",D341&amp;I341&amp;" PK "&amp;L341,IF(#REF!="Foreign Key",I341&amp;" FK &gt;- "&amp;#REF!&amp;"."&amp;#REF!&amp;"_id "&amp;L341,I341&amp;" "&amp;L341))</f>
        <v>#REF!</v>
      </c>
      <c r="V341" s="101"/>
      <c r="W341" s="101"/>
    </row>
    <row r="342" spans="1:23" s="1" customFormat="1" x14ac:dyDescent="0.25">
      <c r="A342" s="290">
        <v>7</v>
      </c>
      <c r="B342" s="99" t="s">
        <v>470</v>
      </c>
      <c r="C342" s="100" t="s">
        <v>17</v>
      </c>
      <c r="D342" s="3" t="s">
        <v>470</v>
      </c>
      <c r="E342" s="3" t="s">
        <v>1220</v>
      </c>
      <c r="F342" s="196" t="s">
        <v>828</v>
      </c>
      <c r="G342" s="145">
        <v>1</v>
      </c>
      <c r="H342" s="145">
        <v>340</v>
      </c>
      <c r="I342" s="271" t="s">
        <v>521</v>
      </c>
      <c r="J342" s="106" t="s">
        <v>522</v>
      </c>
      <c r="K342" s="241">
        <v>150</v>
      </c>
      <c r="L342" s="107" t="s">
        <v>105</v>
      </c>
      <c r="M342" s="219" t="str">
        <f t="shared" si="36"/>
        <v>Inventory.quantityLowerThreshold</v>
      </c>
      <c r="N342" s="226"/>
      <c r="O342" s="35"/>
      <c r="P342" s="109"/>
      <c r="R342" s="102" t="s">
        <v>80</v>
      </c>
      <c r="S342" s="98" t="str">
        <f t="shared" si="37"/>
        <v xml:space="preserve">    quantityLowerThreshold: Float</v>
      </c>
      <c r="T342" s="72" t="str">
        <f t="shared" si="38"/>
        <v xml:space="preserve">    ""**    quantityLowerThreshold: Float</v>
      </c>
      <c r="U342" s="98" t="e">
        <f>IF(#REF!="Primary Key",D342&amp;I342&amp;" PK "&amp;L342,IF(#REF!="Foreign Key",I342&amp;" FK &gt;- "&amp;#REF!&amp;"."&amp;#REF!&amp;"_id "&amp;L342,I342&amp;" "&amp;L342))</f>
        <v>#REF!</v>
      </c>
      <c r="V342" s="101"/>
      <c r="W342" s="101"/>
    </row>
    <row r="343" spans="1:23" s="1" customFormat="1" x14ac:dyDescent="0.25">
      <c r="A343" s="290">
        <v>7</v>
      </c>
      <c r="B343" s="99" t="s">
        <v>470</v>
      </c>
      <c r="C343" s="100" t="s">
        <v>17</v>
      </c>
      <c r="D343" s="3" t="s">
        <v>470</v>
      </c>
      <c r="E343" s="3" t="s">
        <v>1407</v>
      </c>
      <c r="F343" s="196" t="s">
        <v>828</v>
      </c>
      <c r="G343" s="145">
        <v>1</v>
      </c>
      <c r="H343" s="145">
        <v>341</v>
      </c>
      <c r="I343" s="271" t="s">
        <v>1406</v>
      </c>
      <c r="J343" s="109" t="s">
        <v>1405</v>
      </c>
      <c r="K343" s="112">
        <v>60</v>
      </c>
      <c r="L343" s="107" t="s">
        <v>105</v>
      </c>
      <c r="M343" s="219" t="str">
        <f t="shared" si="36"/>
        <v>Inventory.daysOfSupplyTarget</v>
      </c>
      <c r="N343" s="226"/>
      <c r="O343" s="35"/>
      <c r="P343" s="109"/>
      <c r="R343" s="102" t="s">
        <v>80</v>
      </c>
      <c r="S343" s="98" t="str">
        <f t="shared" ref="S343" si="39">"    "&amp;I343&amp;": "&amp;L343</f>
        <v xml:space="preserve">    daysOfSupplyTarget: Float</v>
      </c>
      <c r="T343" s="72" t="str">
        <f t="shared" ref="T343" si="40">"    "&amp;CHAR(34)&amp;O343&amp;CHAR(34)&amp;"**"&amp;S343</f>
        <v xml:space="preserve">    ""**    daysOfSupplyTarget: Float</v>
      </c>
      <c r="U343" s="98" t="e">
        <f>IF(#REF!="Primary Key",D343&amp;I343&amp;" PK "&amp;L343,IF(#REF!="Foreign Key",I343&amp;" FK &gt;- "&amp;#REF!&amp;"."&amp;#REF!&amp;"_id "&amp;L343,I343&amp;" "&amp;L343))</f>
        <v>#REF!</v>
      </c>
      <c r="V343" s="101"/>
      <c r="W343" s="101"/>
    </row>
    <row r="344" spans="1:23" s="1" customFormat="1" x14ac:dyDescent="0.25">
      <c r="A344" s="290">
        <v>7</v>
      </c>
      <c r="B344" s="99" t="s">
        <v>470</v>
      </c>
      <c r="C344" s="100" t="s">
        <v>17</v>
      </c>
      <c r="D344" s="3" t="s">
        <v>470</v>
      </c>
      <c r="E344" s="3" t="s">
        <v>1221</v>
      </c>
      <c r="F344" s="196" t="s">
        <v>828</v>
      </c>
      <c r="G344" s="145">
        <v>1</v>
      </c>
      <c r="H344" s="145">
        <v>341</v>
      </c>
      <c r="I344" s="271" t="s">
        <v>515</v>
      </c>
      <c r="J344" s="109" t="s">
        <v>516</v>
      </c>
      <c r="K344" s="112">
        <v>60</v>
      </c>
      <c r="L344" s="107" t="s">
        <v>105</v>
      </c>
      <c r="M344" s="219" t="str">
        <f t="shared" si="36"/>
        <v>Inventory.daysOfSupplyUpperThreshold</v>
      </c>
      <c r="N344" s="226"/>
      <c r="O344" s="35"/>
      <c r="P344" s="109"/>
      <c r="R344" s="102" t="s">
        <v>80</v>
      </c>
      <c r="S344" s="98" t="str">
        <f t="shared" si="37"/>
        <v xml:space="preserve">    daysOfSupplyUpperThreshold: Float</v>
      </c>
      <c r="T344" s="72" t="str">
        <f t="shared" si="38"/>
        <v xml:space="preserve">    ""**    daysOfSupplyUpperThreshold: Float</v>
      </c>
      <c r="U344" s="98" t="e">
        <f>IF(#REF!="Primary Key",D344&amp;I344&amp;" PK "&amp;L344,IF(#REF!="Foreign Key",I344&amp;" FK &gt;- "&amp;#REF!&amp;"."&amp;#REF!&amp;"_id "&amp;L344,I344&amp;" "&amp;L344))</f>
        <v>#REF!</v>
      </c>
      <c r="V344" s="101"/>
      <c r="W344" s="101"/>
    </row>
    <row r="345" spans="1:23" s="1" customFormat="1" x14ac:dyDescent="0.25">
      <c r="A345" s="290">
        <v>7</v>
      </c>
      <c r="B345" s="99" t="s">
        <v>470</v>
      </c>
      <c r="C345" s="100" t="s">
        <v>17</v>
      </c>
      <c r="D345" s="3" t="s">
        <v>470</v>
      </c>
      <c r="E345" s="3" t="s">
        <v>1222</v>
      </c>
      <c r="F345" s="196" t="s">
        <v>828</v>
      </c>
      <c r="G345" s="145">
        <v>1</v>
      </c>
      <c r="H345" s="145">
        <v>342</v>
      </c>
      <c r="I345" s="271" t="s">
        <v>517</v>
      </c>
      <c r="J345" s="109" t="s">
        <v>518</v>
      </c>
      <c r="K345" s="112">
        <v>40</v>
      </c>
      <c r="L345" s="107" t="s">
        <v>105</v>
      </c>
      <c r="M345" s="219" t="str">
        <f t="shared" si="36"/>
        <v>Inventory.daysOfSupplyLowerThreshold</v>
      </c>
      <c r="N345" s="226"/>
      <c r="O345" s="35"/>
      <c r="P345" s="109"/>
      <c r="R345" s="102" t="s">
        <v>80</v>
      </c>
      <c r="S345" s="98" t="str">
        <f t="shared" si="37"/>
        <v xml:space="preserve">    daysOfSupplyLowerThreshold: Float</v>
      </c>
      <c r="T345" s="72" t="str">
        <f t="shared" si="38"/>
        <v xml:space="preserve">    ""**    daysOfSupplyLowerThreshold: Float</v>
      </c>
      <c r="U345" s="98" t="e">
        <f>IF(#REF!="Primary Key",D345&amp;I345&amp;" PK "&amp;L345,IF(#REF!="Foreign Key",I345&amp;" FK &gt;- "&amp;#REF!&amp;"."&amp;#REF!&amp;"_id "&amp;L345,I345&amp;" "&amp;L345))</f>
        <v>#REF!</v>
      </c>
      <c r="V345" s="101"/>
      <c r="W345" s="101"/>
    </row>
    <row r="346" spans="1:23" s="1" customFormat="1" x14ac:dyDescent="0.25">
      <c r="A346" s="290">
        <v>7</v>
      </c>
      <c r="B346" s="99" t="s">
        <v>470</v>
      </c>
      <c r="C346" s="100" t="s">
        <v>17</v>
      </c>
      <c r="D346" s="3" t="s">
        <v>470</v>
      </c>
      <c r="E346" s="3" t="s">
        <v>1223</v>
      </c>
      <c r="F346" s="196" t="s">
        <v>828</v>
      </c>
      <c r="G346" s="145">
        <v>2</v>
      </c>
      <c r="H346" s="145">
        <v>343</v>
      </c>
      <c r="I346" s="271" t="s">
        <v>527</v>
      </c>
      <c r="J346" s="106" t="s">
        <v>528</v>
      </c>
      <c r="K346" s="241">
        <v>10</v>
      </c>
      <c r="L346" s="107" t="s">
        <v>105</v>
      </c>
      <c r="M346" s="219" t="str">
        <f t="shared" si="36"/>
        <v>Inventory.expiringThreshold</v>
      </c>
      <c r="N346" s="226"/>
      <c r="O346" s="35" t="s">
        <v>529</v>
      </c>
      <c r="P346" s="109"/>
      <c r="R346" s="102" t="s">
        <v>80</v>
      </c>
      <c r="S346" s="98" t="str">
        <f t="shared" si="37"/>
        <v xml:space="preserve">    expiringThreshold: Float</v>
      </c>
      <c r="T346" s="72" t="str">
        <f t="shared" si="38"/>
        <v xml:space="preserve">    "Time in days past which a product or material is considered aged"**    expiringThreshold: Float</v>
      </c>
      <c r="U346" s="98" t="e">
        <f>IF(#REF!="Primary Key",D346&amp;I346&amp;" PK "&amp;L346,IF(#REF!="Foreign Key",I346&amp;" FK &gt;- "&amp;#REF!&amp;"."&amp;#REF!&amp;"_id "&amp;L346,I346&amp;" "&amp;L346))</f>
        <v>#REF!</v>
      </c>
      <c r="V346" s="101"/>
      <c r="W346" s="101"/>
    </row>
    <row r="347" spans="1:23" s="1" customFormat="1" x14ac:dyDescent="0.25">
      <c r="A347" s="290">
        <v>7</v>
      </c>
      <c r="B347" s="99" t="s">
        <v>470</v>
      </c>
      <c r="C347" s="100" t="s">
        <v>17</v>
      </c>
      <c r="D347" s="3" t="s">
        <v>470</v>
      </c>
      <c r="E347" s="3" t="s">
        <v>1224</v>
      </c>
      <c r="F347" s="159" t="s">
        <v>818</v>
      </c>
      <c r="G347" s="145">
        <v>1</v>
      </c>
      <c r="H347" s="145">
        <v>344</v>
      </c>
      <c r="I347" s="271" t="s">
        <v>711</v>
      </c>
      <c r="J347" s="106" t="s">
        <v>712</v>
      </c>
      <c r="K347" s="212">
        <v>123</v>
      </c>
      <c r="L347" s="107" t="s">
        <v>22</v>
      </c>
      <c r="M347" s="219" t="str">
        <f t="shared" si="36"/>
        <v>Inventory.plannerCode</v>
      </c>
      <c r="N347" s="226"/>
      <c r="O347" s="35"/>
      <c r="P347" s="109"/>
      <c r="R347" s="102" t="s">
        <v>80</v>
      </c>
      <c r="S347" s="98" t="str">
        <f t="shared" si="37"/>
        <v xml:space="preserve">    plannerCode: String</v>
      </c>
      <c r="T347" s="72" t="str">
        <f t="shared" si="38"/>
        <v xml:space="preserve">    ""**    plannerCode: String</v>
      </c>
      <c r="U347" s="98" t="e">
        <f>IF(#REF!="Primary Key",D347&amp;I347&amp;" PK "&amp;L347,IF(#REF!="Foreign Key",I347&amp;" FK &gt;- "&amp;#REF!&amp;"."&amp;#REF!&amp;"_id "&amp;L347,I347&amp;" "&amp;L347))</f>
        <v>#REF!</v>
      </c>
      <c r="V347" s="101"/>
      <c r="W347" s="101"/>
    </row>
    <row r="348" spans="1:23" s="1" customFormat="1" x14ac:dyDescent="0.25">
      <c r="A348" s="290">
        <v>7</v>
      </c>
      <c r="B348" s="99" t="s">
        <v>470</v>
      </c>
      <c r="C348" s="100" t="s">
        <v>17</v>
      </c>
      <c r="D348" s="3" t="s">
        <v>470</v>
      </c>
      <c r="E348" s="3" t="s">
        <v>1225</v>
      </c>
      <c r="F348" s="159" t="s">
        <v>818</v>
      </c>
      <c r="G348" s="145">
        <v>2</v>
      </c>
      <c r="H348" s="145">
        <v>345</v>
      </c>
      <c r="I348" s="271" t="s">
        <v>713</v>
      </c>
      <c r="J348" s="106" t="s">
        <v>714</v>
      </c>
      <c r="K348" s="212">
        <v>456</v>
      </c>
      <c r="L348" s="107" t="s">
        <v>22</v>
      </c>
      <c r="M348" s="219" t="str">
        <f t="shared" si="36"/>
        <v>Inventory.velocityCode</v>
      </c>
      <c r="N348" s="226"/>
      <c r="O348" s="35"/>
      <c r="P348" s="109"/>
      <c r="R348" s="102" t="s">
        <v>80</v>
      </c>
      <c r="S348" s="98" t="str">
        <f t="shared" si="37"/>
        <v xml:space="preserve">    velocityCode: String</v>
      </c>
      <c r="T348" s="72" t="str">
        <f t="shared" si="38"/>
        <v xml:space="preserve">    ""**    velocityCode: String</v>
      </c>
      <c r="U348" s="98" t="e">
        <f>IF(#REF!="Primary Key",D348&amp;I348&amp;" PK "&amp;L348,IF(#REF!="Foreign Key",I348&amp;" FK &gt;- "&amp;#REF!&amp;"."&amp;#REF!&amp;"_id "&amp;L348,I348&amp;" "&amp;L348))</f>
        <v>#REF!</v>
      </c>
      <c r="V348" s="101"/>
      <c r="W348" s="101"/>
    </row>
    <row r="349" spans="1:23" s="1" customFormat="1" x14ac:dyDescent="0.25">
      <c r="A349" s="290">
        <v>7</v>
      </c>
      <c r="B349" s="99" t="s">
        <v>470</v>
      </c>
      <c r="C349" s="100" t="s">
        <v>17</v>
      </c>
      <c r="D349" s="3" t="s">
        <v>470</v>
      </c>
      <c r="E349" s="3" t="s">
        <v>1226</v>
      </c>
      <c r="F349" s="159" t="s">
        <v>818</v>
      </c>
      <c r="G349" s="145">
        <v>2</v>
      </c>
      <c r="H349" s="145">
        <v>346</v>
      </c>
      <c r="I349" s="20" t="s">
        <v>472</v>
      </c>
      <c r="J349" s="53" t="s">
        <v>473</v>
      </c>
      <c r="K349" s="123" t="s">
        <v>474</v>
      </c>
      <c r="L349" s="20" t="s">
        <v>22</v>
      </c>
      <c r="M349" s="219" t="str">
        <f t="shared" si="36"/>
        <v>Inventory.inventoryParentType</v>
      </c>
      <c r="N349" s="226"/>
      <c r="O349" s="112"/>
      <c r="P349" s="112"/>
      <c r="R349" s="10" t="s">
        <v>80</v>
      </c>
      <c r="S349" s="98" t="str">
        <f t="shared" si="37"/>
        <v xml:space="preserve">    inventoryParentType: String</v>
      </c>
      <c r="T349" s="72" t="str">
        <f t="shared" si="38"/>
        <v xml:space="preserve">    ""**    inventoryParentType: String</v>
      </c>
      <c r="U349" s="98" t="e">
        <f>IF(#REF!="Primary Key",D349&amp;I349&amp;" PK "&amp;L349,IF(#REF!="Foreign Key",I349&amp;" FK &gt;- "&amp;#REF!&amp;"."&amp;#REF!&amp;"_id "&amp;L349,I349&amp;" "&amp;L349))</f>
        <v>#REF!</v>
      </c>
      <c r="V349" s="9"/>
      <c r="W349" s="9"/>
    </row>
    <row r="350" spans="1:23" s="1" customFormat="1" x14ac:dyDescent="0.25">
      <c r="A350" s="290">
        <v>7</v>
      </c>
      <c r="B350" s="99" t="s">
        <v>470</v>
      </c>
      <c r="C350" s="100" t="s">
        <v>17</v>
      </c>
      <c r="D350" s="3" t="s">
        <v>470</v>
      </c>
      <c r="E350" s="3" t="s">
        <v>1227</v>
      </c>
      <c r="F350" s="159" t="s">
        <v>818</v>
      </c>
      <c r="G350" s="145">
        <v>2</v>
      </c>
      <c r="H350" s="145">
        <v>347</v>
      </c>
      <c r="I350" s="20" t="s">
        <v>475</v>
      </c>
      <c r="J350" s="53" t="s">
        <v>476</v>
      </c>
      <c r="K350" s="123" t="s">
        <v>495</v>
      </c>
      <c r="L350" s="20" t="s">
        <v>22</v>
      </c>
      <c r="M350" s="219" t="str">
        <f t="shared" si="36"/>
        <v>Inventory.class</v>
      </c>
      <c r="N350" s="226"/>
      <c r="O350" s="112"/>
      <c r="P350" s="112"/>
      <c r="R350" s="10" t="s">
        <v>80</v>
      </c>
      <c r="S350" s="98" t="str">
        <f t="shared" si="37"/>
        <v xml:space="preserve">    class: String</v>
      </c>
      <c r="T350" s="72" t="str">
        <f t="shared" si="38"/>
        <v xml:space="preserve">    ""**    class: String</v>
      </c>
      <c r="U350" s="98" t="e">
        <f>IF(#REF!="Primary Key",D350&amp;I350&amp;" PK "&amp;L350,IF(#REF!="Foreign Key",I350&amp;" FK &gt;- "&amp;#REF!&amp;"."&amp;#REF!&amp;"_id "&amp;L350,I350&amp;" "&amp;L350))</f>
        <v>#REF!</v>
      </c>
      <c r="V350" s="9"/>
      <c r="W350" s="9"/>
    </row>
    <row r="351" spans="1:23" s="1" customFormat="1" x14ac:dyDescent="0.25">
      <c r="A351" s="290">
        <v>7</v>
      </c>
      <c r="B351" s="99" t="s">
        <v>470</v>
      </c>
      <c r="C351" s="100" t="s">
        <v>17</v>
      </c>
      <c r="D351" s="3" t="s">
        <v>470</v>
      </c>
      <c r="E351" s="3" t="s">
        <v>1228</v>
      </c>
      <c r="F351" s="159" t="s">
        <v>818</v>
      </c>
      <c r="G351" s="145">
        <v>2</v>
      </c>
      <c r="H351" s="145">
        <v>348</v>
      </c>
      <c r="I351" s="20" t="s">
        <v>477</v>
      </c>
      <c r="J351" s="53" t="s">
        <v>478</v>
      </c>
      <c r="K351" s="123" t="s">
        <v>479</v>
      </c>
      <c r="L351" s="11" t="s">
        <v>22</v>
      </c>
      <c r="M351" s="219" t="str">
        <f t="shared" si="36"/>
        <v>Inventory.segment</v>
      </c>
      <c r="N351" s="226"/>
      <c r="O351" s="112"/>
      <c r="P351" s="112"/>
      <c r="R351" s="8" t="s">
        <v>80</v>
      </c>
      <c r="S351" s="98" t="str">
        <f t="shared" si="37"/>
        <v xml:space="preserve">    segment: String</v>
      </c>
      <c r="T351" s="72" t="str">
        <f t="shared" si="38"/>
        <v xml:space="preserve">    ""**    segment: String</v>
      </c>
      <c r="U351" s="98" t="e">
        <f>IF(#REF!="Primary Key",D351&amp;I351&amp;" PK "&amp;L351,IF(#REF!="Foreign Key",I351&amp;" FK &gt;- "&amp;#REF!&amp;"."&amp;#REF!&amp;"_id "&amp;L351,I351&amp;" "&amp;L351))</f>
        <v>#REF!</v>
      </c>
      <c r="V351" s="9"/>
      <c r="W351" s="9"/>
    </row>
    <row r="352" spans="1:23" s="2" customFormat="1" x14ac:dyDescent="0.25">
      <c r="A352" s="290">
        <v>7</v>
      </c>
      <c r="B352" s="99" t="s">
        <v>470</v>
      </c>
      <c r="C352" s="100" t="s">
        <v>17</v>
      </c>
      <c r="D352" s="3" t="s">
        <v>470</v>
      </c>
      <c r="E352" s="3" t="s">
        <v>1229</v>
      </c>
      <c r="F352" s="159" t="s">
        <v>818</v>
      </c>
      <c r="G352" s="145" t="s">
        <v>824</v>
      </c>
      <c r="H352" s="145">
        <v>349</v>
      </c>
      <c r="I352" s="20" t="s">
        <v>185</v>
      </c>
      <c r="J352" s="20" t="s">
        <v>186</v>
      </c>
      <c r="K352" s="24"/>
      <c r="L352" s="90" t="str">
        <f>D352&amp;"CustomAttributes"</f>
        <v>InventoryCustomAttributes</v>
      </c>
      <c r="M352" s="215" t="str">
        <f t="shared" si="36"/>
        <v>Inventory.customAttributes</v>
      </c>
      <c r="N352" s="145"/>
      <c r="O352" s="72" t="str">
        <f>"Custom attributes for "&amp;LOWER(B352)</f>
        <v>Custom attributes for inventory</v>
      </c>
      <c r="P352" s="62"/>
      <c r="R352" s="10"/>
      <c r="S352" s="98" t="str">
        <f t="shared" si="37"/>
        <v xml:space="preserve">    customAttributes: InventoryCustomAttributes</v>
      </c>
      <c r="T352" s="72" t="str">
        <f t="shared" si="38"/>
        <v xml:space="preserve">    "Custom attributes for inventory"**    customAttributes: InventoryCustomAttributes</v>
      </c>
      <c r="U352" s="98" t="e">
        <f>IF(#REF!="Primary Key",D352&amp;I352&amp;" PK "&amp;L352,IF(#REF!="Foreign Key",I352&amp;" FK &gt;- "&amp;#REF!&amp;"."&amp;#REF!&amp;"_id "&amp;L352,I352&amp;" "&amp;L352))</f>
        <v>#REF!</v>
      </c>
      <c r="V352" s="12"/>
      <c r="W352" s="12"/>
    </row>
    <row r="353" spans="1:24" s="2" customFormat="1" x14ac:dyDescent="0.25">
      <c r="A353" s="290">
        <v>7</v>
      </c>
      <c r="B353" s="99" t="s">
        <v>470</v>
      </c>
      <c r="C353" s="100" t="s">
        <v>17</v>
      </c>
      <c r="D353" s="3" t="s">
        <v>470</v>
      </c>
      <c r="E353" s="3" t="s">
        <v>1230</v>
      </c>
      <c r="F353" s="158" t="s">
        <v>815</v>
      </c>
      <c r="G353" s="281" t="s">
        <v>893</v>
      </c>
      <c r="H353" s="281">
        <v>350</v>
      </c>
      <c r="I353" s="243" t="s">
        <v>710</v>
      </c>
      <c r="J353" s="199" t="s">
        <v>463</v>
      </c>
      <c r="K353" s="276" t="s">
        <v>26</v>
      </c>
      <c r="L353" s="243" t="s">
        <v>22</v>
      </c>
      <c r="M353" s="220" t="str">
        <f t="shared" si="36"/>
        <v>Inventory.id</v>
      </c>
      <c r="N353" s="227"/>
      <c r="O353" s="191"/>
      <c r="P353" s="191"/>
      <c r="R353" s="181" t="s">
        <v>21</v>
      </c>
      <c r="S353" s="98" t="str">
        <f t="shared" si="37"/>
        <v xml:space="preserve">    id: String</v>
      </c>
      <c r="T353" s="72" t="str">
        <f t="shared" si="38"/>
        <v xml:space="preserve">    ""**    id: String</v>
      </c>
      <c r="U353" s="98" t="e">
        <f>IF(#REF!="Primary Key",D353&amp;I353&amp;" PK "&amp;L353,IF(#REF!="Foreign Key",I353&amp;" FK &gt;- "&amp;#REF!&amp;"."&amp;#REF!&amp;"_id "&amp;L353,I353&amp;" "&amp;L353))</f>
        <v>#REF!</v>
      </c>
      <c r="V353" s="52"/>
      <c r="W353" s="52"/>
    </row>
    <row r="354" spans="1:24" s="2" customFormat="1" x14ac:dyDescent="0.25">
      <c r="A354" s="290">
        <v>7</v>
      </c>
      <c r="B354" s="99" t="s">
        <v>470</v>
      </c>
      <c r="C354" s="100" t="s">
        <v>17</v>
      </c>
      <c r="D354" s="3" t="s">
        <v>470</v>
      </c>
      <c r="E354" s="3" t="s">
        <v>1231</v>
      </c>
      <c r="F354" s="158" t="s">
        <v>815</v>
      </c>
      <c r="G354" s="281" t="s">
        <v>893</v>
      </c>
      <c r="H354" s="281">
        <v>351</v>
      </c>
      <c r="I354" s="200" t="s">
        <v>24</v>
      </c>
      <c r="J354" s="200" t="s">
        <v>25</v>
      </c>
      <c r="K354" s="264" t="s">
        <v>26</v>
      </c>
      <c r="L354" s="265" t="s">
        <v>28</v>
      </c>
      <c r="M354" s="220" t="str">
        <f t="shared" si="36"/>
        <v>Inventory.globalIdentifiers</v>
      </c>
      <c r="N354" s="227"/>
      <c r="O354" s="172" t="s">
        <v>25</v>
      </c>
      <c r="P354" s="170"/>
      <c r="R354" s="183" t="s">
        <v>21</v>
      </c>
      <c r="S354" s="98" t="str">
        <f t="shared" si="37"/>
        <v xml:space="preserve">    globalIdentifiers: NameValuePair</v>
      </c>
      <c r="T354" s="72" t="str">
        <f t="shared" si="38"/>
        <v xml:space="preserve">    "Global identifiers"**    globalIdentifiers: NameValuePair</v>
      </c>
      <c r="U354" s="98" t="e">
        <f>IF(#REF!="Primary Key",D354&amp;I354&amp;" PK "&amp;L354,IF(#REF!="Foreign Key",I354&amp;" FK &gt;- "&amp;#REF!&amp;"."&amp;#REF!&amp;"_id "&amp;L354,I354&amp;" "&amp;L354))</f>
        <v>#REF!</v>
      </c>
      <c r="V354" s="120"/>
      <c r="W354" s="120"/>
    </row>
    <row r="355" spans="1:24" s="2" customFormat="1" x14ac:dyDescent="0.25">
      <c r="A355" s="290">
        <v>7</v>
      </c>
      <c r="B355" s="99" t="s">
        <v>470</v>
      </c>
      <c r="C355" s="100" t="s">
        <v>17</v>
      </c>
      <c r="D355" s="3" t="s">
        <v>470</v>
      </c>
      <c r="E355" s="3" t="s">
        <v>1232</v>
      </c>
      <c r="F355" s="158" t="s">
        <v>815</v>
      </c>
      <c r="G355" s="281" t="s">
        <v>893</v>
      </c>
      <c r="H355" s="281">
        <v>352</v>
      </c>
      <c r="I355" s="200" t="s">
        <v>29</v>
      </c>
      <c r="J355" s="200" t="s">
        <v>30</v>
      </c>
      <c r="K355" s="264" t="s">
        <v>26</v>
      </c>
      <c r="L355" s="265" t="s">
        <v>31</v>
      </c>
      <c r="M355" s="220" t="str">
        <f t="shared" si="36"/>
        <v>Inventory.localIdentifiers</v>
      </c>
      <c r="N355" s="227"/>
      <c r="O355" s="172" t="s">
        <v>30</v>
      </c>
      <c r="P355" s="170"/>
      <c r="R355" s="183" t="s">
        <v>21</v>
      </c>
      <c r="S355" s="98" t="str">
        <f t="shared" si="37"/>
        <v xml:space="preserve">    localIdentifiers: OrderedNameValuePair</v>
      </c>
      <c r="T355" s="72" t="str">
        <f t="shared" si="38"/>
        <v xml:space="preserve">    "Local identifiers"**    localIdentifiers: OrderedNameValuePair</v>
      </c>
      <c r="U355" s="98" t="e">
        <f>IF(#REF!="Primary Key",D355&amp;I355&amp;" PK "&amp;L355,IF(#REF!="Foreign Key",I355&amp;" FK &gt;- "&amp;#REF!&amp;"."&amp;#REF!&amp;"_id "&amp;L355,I355&amp;" "&amp;L355))</f>
        <v>#REF!</v>
      </c>
      <c r="V355" s="120"/>
      <c r="W355" s="120"/>
    </row>
    <row r="356" spans="1:24" s="1" customFormat="1" x14ac:dyDescent="0.25">
      <c r="A356" s="290">
        <v>7</v>
      </c>
      <c r="B356" s="99" t="s">
        <v>470</v>
      </c>
      <c r="C356" s="100" t="s">
        <v>17</v>
      </c>
      <c r="D356" s="3" t="s">
        <v>470</v>
      </c>
      <c r="E356" s="3" t="s">
        <v>1233</v>
      </c>
      <c r="F356" s="158" t="s">
        <v>815</v>
      </c>
      <c r="G356" s="281" t="s">
        <v>893</v>
      </c>
      <c r="H356" s="281">
        <v>353</v>
      </c>
      <c r="I356" s="195" t="s">
        <v>32</v>
      </c>
      <c r="J356" s="195"/>
      <c r="K356" s="266"/>
      <c r="L356" s="240" t="s">
        <v>34</v>
      </c>
      <c r="M356" s="217" t="str">
        <f t="shared" si="36"/>
        <v>Inventory.type</v>
      </c>
      <c r="N356" s="149"/>
      <c r="O356" s="172" t="s">
        <v>35</v>
      </c>
      <c r="P356" s="170"/>
      <c r="R356" s="188" t="s">
        <v>21</v>
      </c>
      <c r="S356" s="98" t="str">
        <f t="shared" si="37"/>
        <v xml:space="preserve">    type: BusinessObjectType!</v>
      </c>
      <c r="T356" s="72" t="str">
        <f t="shared" si="38"/>
        <v xml:space="preserve">    "Type of business object"**    type: BusinessObjectType!</v>
      </c>
      <c r="U356" s="98" t="e">
        <f>IF(#REF!="Primary Key",D356&amp;I356&amp;" PK "&amp;L356,IF(#REF!="Foreign Key",I356&amp;" FK &gt;- "&amp;#REF!&amp;"."&amp;#REF!&amp;"_id "&amp;L356,I356&amp;" "&amp;L356))</f>
        <v>#REF!</v>
      </c>
      <c r="V356" s="88"/>
      <c r="W356" s="88"/>
    </row>
    <row r="357" spans="1:24" s="1" customFormat="1" x14ac:dyDescent="0.25">
      <c r="A357" s="290">
        <v>7</v>
      </c>
      <c r="B357" s="99" t="s">
        <v>470</v>
      </c>
      <c r="C357" s="100" t="s">
        <v>17</v>
      </c>
      <c r="D357" s="3" t="s">
        <v>470</v>
      </c>
      <c r="E357" s="3" t="s">
        <v>1234</v>
      </c>
      <c r="F357" s="158" t="s">
        <v>815</v>
      </c>
      <c r="G357" s="281" t="s">
        <v>893</v>
      </c>
      <c r="H357" s="281">
        <v>354</v>
      </c>
      <c r="I357" s="170" t="s">
        <v>174</v>
      </c>
      <c r="J357" s="170" t="s">
        <v>175</v>
      </c>
      <c r="K357" s="171" t="s">
        <v>176</v>
      </c>
      <c r="L357" s="177" t="s">
        <v>22</v>
      </c>
      <c r="M357" s="220" t="str">
        <f t="shared" si="36"/>
        <v>Inventory.tenantId</v>
      </c>
      <c r="N357" s="227"/>
      <c r="O357" s="170" t="s">
        <v>177</v>
      </c>
      <c r="P357" s="170"/>
      <c r="R357" s="153" t="s">
        <v>21</v>
      </c>
      <c r="S357" s="98" t="str">
        <f t="shared" si="37"/>
        <v xml:space="preserve">    tenantId: String</v>
      </c>
      <c r="T357" s="72" t="str">
        <f t="shared" si="38"/>
        <v xml:space="preserve">    "Generated unique ID of the tenant company"**    tenantId: String</v>
      </c>
      <c r="U357" s="98" t="e">
        <f>IF(#REF!="Primary Key",D357&amp;I357&amp;" PK "&amp;L357,IF(#REF!="Foreign Key",I357&amp;" FK &gt;- "&amp;#REF!&amp;"."&amp;#REF!&amp;"_id "&amp;L357,I357&amp;" "&amp;L357))</f>
        <v>#REF!</v>
      </c>
      <c r="V357" s="12"/>
      <c r="W357" s="12"/>
    </row>
    <row r="358" spans="1:24" s="1" customFormat="1" x14ac:dyDescent="0.25">
      <c r="A358" s="290">
        <v>7</v>
      </c>
      <c r="B358" s="99" t="s">
        <v>470</v>
      </c>
      <c r="C358" s="100" t="s">
        <v>17</v>
      </c>
      <c r="D358" s="3" t="s">
        <v>470</v>
      </c>
      <c r="E358" s="3" t="s">
        <v>1235</v>
      </c>
      <c r="F358" s="158" t="s">
        <v>815</v>
      </c>
      <c r="G358" s="281" t="s">
        <v>893</v>
      </c>
      <c r="H358" s="281">
        <v>355</v>
      </c>
      <c r="I358" s="157" t="s">
        <v>178</v>
      </c>
      <c r="J358" s="157" t="s">
        <v>179</v>
      </c>
      <c r="K358" s="176" t="s">
        <v>849</v>
      </c>
      <c r="L358" s="177" t="s">
        <v>483</v>
      </c>
      <c r="M358" s="220" t="str">
        <f t="shared" si="36"/>
        <v>Inventory.createReceived</v>
      </c>
      <c r="N358" s="227"/>
      <c r="O358" s="170" t="s">
        <v>180</v>
      </c>
      <c r="P358" s="170" t="s">
        <v>181</v>
      </c>
      <c r="R358" s="153" t="s">
        <v>80</v>
      </c>
      <c r="S358" s="98" t="str">
        <f t="shared" si="37"/>
        <v xml:space="preserve">    createReceived: DateTime</v>
      </c>
      <c r="T358" s="72" t="str">
        <f t="shared" si="38"/>
        <v xml:space="preserve">    "Timestamp when record was created"**    createReceived: DateTime</v>
      </c>
      <c r="U358" s="98" t="e">
        <f>IF(#REF!="Primary Key",D358&amp;I358&amp;" PK "&amp;L358,IF(#REF!="Foreign Key",I358&amp;" FK &gt;- "&amp;#REF!&amp;"."&amp;#REF!&amp;"_id "&amp;L358,I358&amp;" "&amp;L358))</f>
        <v>#REF!</v>
      </c>
      <c r="V358" s="12"/>
      <c r="W358" s="12"/>
    </row>
    <row r="359" spans="1:24" s="2" customFormat="1" x14ac:dyDescent="0.25">
      <c r="A359" s="290">
        <v>7</v>
      </c>
      <c r="B359" s="99" t="s">
        <v>470</v>
      </c>
      <c r="C359" s="100" t="s">
        <v>17</v>
      </c>
      <c r="D359" s="3" t="s">
        <v>470</v>
      </c>
      <c r="E359" s="3" t="s">
        <v>1236</v>
      </c>
      <c r="F359" s="158" t="s">
        <v>815</v>
      </c>
      <c r="G359" s="281" t="s">
        <v>893</v>
      </c>
      <c r="H359" s="281">
        <v>356</v>
      </c>
      <c r="I359" s="157" t="s">
        <v>182</v>
      </c>
      <c r="J359" s="157" t="s">
        <v>183</v>
      </c>
      <c r="K359" s="176" t="s">
        <v>849</v>
      </c>
      <c r="L359" s="177" t="s">
        <v>483</v>
      </c>
      <c r="M359" s="220" t="str">
        <f t="shared" si="36"/>
        <v>Inventory.updateReceived</v>
      </c>
      <c r="N359" s="227"/>
      <c r="O359" s="170" t="s">
        <v>184</v>
      </c>
      <c r="P359" s="170" t="s">
        <v>181</v>
      </c>
      <c r="R359" s="153" t="s">
        <v>80</v>
      </c>
      <c r="S359" s="98" t="str">
        <f t="shared" si="37"/>
        <v xml:space="preserve">    updateReceived: DateTime</v>
      </c>
      <c r="T359" s="72" t="str">
        <f t="shared" si="38"/>
        <v xml:space="preserve">    "Timestamp when record was last updated"**    updateReceived: DateTime</v>
      </c>
      <c r="U359" s="98" t="e">
        <f>IF(#REF!="Primary Key",D359&amp;I359&amp;" PK "&amp;L359,IF(#REF!="Foreign Key",I359&amp;" FK &gt;- "&amp;#REF!&amp;"."&amp;#REF!&amp;"_id "&amp;L359,I359&amp;" "&amp;L359))</f>
        <v>#REF!</v>
      </c>
      <c r="V359" s="12"/>
      <c r="W359" s="12"/>
    </row>
    <row r="360" spans="1:24" s="33" customFormat="1" x14ac:dyDescent="0.25">
      <c r="A360" s="290">
        <v>7</v>
      </c>
      <c r="B360" s="99" t="s">
        <v>470</v>
      </c>
      <c r="C360" s="100" t="s">
        <v>17</v>
      </c>
      <c r="D360" s="3" t="s">
        <v>470</v>
      </c>
      <c r="E360" s="3" t="s">
        <v>1237</v>
      </c>
      <c r="F360" s="158" t="s">
        <v>815</v>
      </c>
      <c r="G360" s="281" t="s">
        <v>893</v>
      </c>
      <c r="H360" s="149">
        <v>357</v>
      </c>
      <c r="I360" s="156" t="s">
        <v>722</v>
      </c>
      <c r="J360" s="156" t="s">
        <v>723</v>
      </c>
      <c r="K360" s="156"/>
      <c r="L360" s="177" t="s">
        <v>22</v>
      </c>
      <c r="M360" s="217" t="str">
        <f t="shared" si="36"/>
        <v>Inventory.referenceReceived</v>
      </c>
      <c r="N360" s="149"/>
      <c r="O360" s="170"/>
      <c r="P360" s="250"/>
      <c r="Q360" s="303"/>
      <c r="R360" s="10" t="s">
        <v>21</v>
      </c>
      <c r="S360" s="98" t="str">
        <f t="shared" si="37"/>
        <v xml:space="preserve">    referenceReceived: String</v>
      </c>
      <c r="T360" s="72" t="str">
        <f t="shared" si="38"/>
        <v xml:space="preserve">    ""**    referenceReceived: String</v>
      </c>
      <c r="U360" s="98" t="e">
        <f>IF(#REF!="Primary Key",D360&amp;I360&amp;" PK "&amp;L360,IF(#REF!="Foreign Key",I360&amp;" FK &gt;- "&amp;#REF!&amp;"."&amp;#REF!&amp;"_id "&amp;L360,I360&amp;" "&amp;L360))</f>
        <v>#REF!</v>
      </c>
      <c r="V360" s="12"/>
      <c r="W360" s="12"/>
      <c r="X360" s="303"/>
    </row>
    <row r="361" spans="1:24" s="1" customFormat="1" x14ac:dyDescent="0.25">
      <c r="A361" s="290">
        <v>7</v>
      </c>
      <c r="B361" s="99" t="s">
        <v>470</v>
      </c>
      <c r="C361" s="100" t="s">
        <v>17</v>
      </c>
      <c r="D361" s="3" t="s">
        <v>470</v>
      </c>
      <c r="E361" s="3" t="s">
        <v>1238</v>
      </c>
      <c r="F361" s="159" t="s">
        <v>818</v>
      </c>
      <c r="G361" s="149" t="s">
        <v>823</v>
      </c>
      <c r="H361" s="149">
        <v>358</v>
      </c>
      <c r="I361" s="170" t="s">
        <v>506</v>
      </c>
      <c r="J361" s="170" t="s">
        <v>507</v>
      </c>
      <c r="K361" s="191">
        <v>10</v>
      </c>
      <c r="L361" s="169" t="s">
        <v>105</v>
      </c>
      <c r="M361" s="220" t="str">
        <f t="shared" si="36"/>
        <v>Inventory.turns</v>
      </c>
      <c r="N361" s="227"/>
      <c r="O361" s="191"/>
      <c r="P361" s="191"/>
      <c r="R361" s="192" t="s">
        <v>80</v>
      </c>
      <c r="S361" s="98" t="str">
        <f t="shared" si="37"/>
        <v xml:space="preserve">    turns: Float</v>
      </c>
      <c r="T361" s="72" t="str">
        <f t="shared" si="38"/>
        <v xml:space="preserve">    ""**    turns: Float</v>
      </c>
      <c r="U361" s="98" t="e">
        <f>IF(#REF!="Primary Key",D361&amp;I361&amp;" PK "&amp;L361,IF(#REF!="Foreign Key",I361&amp;" FK &gt;- "&amp;#REF!&amp;"."&amp;#REF!&amp;"_id "&amp;L361,I361&amp;" "&amp;L361))</f>
        <v>#REF!</v>
      </c>
      <c r="V361" s="9"/>
      <c r="W361" s="9"/>
    </row>
    <row r="362" spans="1:24" s="4" customFormat="1" x14ac:dyDescent="0.25">
      <c r="A362" s="284">
        <v>8</v>
      </c>
      <c r="B362" s="76"/>
      <c r="C362" s="78"/>
      <c r="D362" s="76"/>
      <c r="E362" s="76"/>
      <c r="F362" s="140"/>
      <c r="G362" s="144"/>
      <c r="H362" s="144">
        <v>359</v>
      </c>
      <c r="I362" s="76"/>
      <c r="J362" s="76"/>
      <c r="K362" s="76"/>
      <c r="L362" s="76"/>
      <c r="M362" s="222"/>
      <c r="N362" s="144"/>
      <c r="O362" s="255"/>
      <c r="P362" s="255"/>
      <c r="R362" s="76"/>
      <c r="S362" s="49" t="s">
        <v>187</v>
      </c>
      <c r="T362" s="50"/>
      <c r="U362" s="97" t="s">
        <v>15</v>
      </c>
      <c r="V362" s="50"/>
      <c r="W362" s="50"/>
    </row>
    <row r="363" spans="1:24" s="4" customFormat="1" x14ac:dyDescent="0.25">
      <c r="A363" s="284">
        <v>8</v>
      </c>
      <c r="B363" s="76"/>
      <c r="C363" s="78"/>
      <c r="D363" s="76"/>
      <c r="E363" s="76"/>
      <c r="F363" s="140"/>
      <c r="G363" s="144"/>
      <c r="H363" s="144">
        <v>360</v>
      </c>
      <c r="I363" s="76"/>
      <c r="J363" s="76"/>
      <c r="K363" s="76"/>
      <c r="L363" s="76"/>
      <c r="M363" s="78"/>
      <c r="N363" s="225"/>
      <c r="O363" s="256"/>
      <c r="P363" s="256"/>
      <c r="R363" s="76"/>
      <c r="S363" s="5"/>
      <c r="T363" s="76"/>
      <c r="U363" s="5" t="str">
        <f>D383</f>
        <v>SupplyPlan</v>
      </c>
      <c r="V363" s="76"/>
      <c r="W363" s="76"/>
    </row>
    <row r="364" spans="1:24" s="4" customFormat="1" x14ac:dyDescent="0.25">
      <c r="A364" s="284">
        <v>8</v>
      </c>
      <c r="B364" s="76"/>
      <c r="C364" s="78"/>
      <c r="D364" s="76"/>
      <c r="E364" s="76"/>
      <c r="F364" s="142"/>
      <c r="G364" s="147"/>
      <c r="H364" s="147">
        <v>361</v>
      </c>
      <c r="I364" s="76"/>
      <c r="J364" s="76"/>
      <c r="K364" s="76"/>
      <c r="L364" s="76"/>
      <c r="M364" s="223"/>
      <c r="N364" s="147"/>
      <c r="O364" s="257"/>
      <c r="P364" s="257"/>
      <c r="R364" s="76"/>
      <c r="S364" s="97" t="str">
        <f>"type "&amp;U363&amp;" implements BusinessObject {"</f>
        <v>type SupplyPlan implements BusinessObject {</v>
      </c>
      <c r="T364" s="51"/>
      <c r="U364" s="97" t="s">
        <v>15</v>
      </c>
      <c r="V364" s="51"/>
      <c r="W364" s="51"/>
    </row>
    <row r="365" spans="1:24" s="2" customFormat="1" x14ac:dyDescent="0.25">
      <c r="A365" s="291">
        <v>8</v>
      </c>
      <c r="B365" s="83" t="s">
        <v>533</v>
      </c>
      <c r="C365" s="84" t="s">
        <v>17</v>
      </c>
      <c r="D365" s="16" t="s">
        <v>534</v>
      </c>
      <c r="E365" s="16" t="s">
        <v>1239</v>
      </c>
      <c r="F365" s="197" t="s">
        <v>898</v>
      </c>
      <c r="G365" s="234">
        <v>1</v>
      </c>
      <c r="H365" s="234">
        <v>362</v>
      </c>
      <c r="I365" s="85" t="s">
        <v>834</v>
      </c>
      <c r="J365" s="85" t="s">
        <v>198</v>
      </c>
      <c r="K365" s="89" t="s">
        <v>838</v>
      </c>
      <c r="L365" s="231" t="s">
        <v>22</v>
      </c>
      <c r="M365" s="219" t="str">
        <f t="shared" ref="M365:M390" si="41">D365&amp;"."&amp;I365</f>
        <v>SupplyPlan.product.partNumber</v>
      </c>
      <c r="N365" s="226"/>
      <c r="O365" s="112"/>
      <c r="P365" s="112"/>
      <c r="R365" s="40" t="s">
        <v>46</v>
      </c>
      <c r="S365" s="98" t="str">
        <f t="shared" ref="S365:S390" si="42">"    "&amp;I365&amp;": "&amp;L365</f>
        <v xml:space="preserve">    product.partNumber: String</v>
      </c>
      <c r="T365" s="72" t="str">
        <f t="shared" ref="T365:T390" si="43">"    "&amp;CHAR(34)&amp;O365&amp;CHAR(34)&amp;"**"&amp;S365</f>
        <v xml:space="preserve">    ""**    product.partNumber: String</v>
      </c>
      <c r="U365" s="98" t="e">
        <f>IF(#REF!="Primary Key",D365&amp;I365&amp;" PK "&amp;L365,IF(#REF!="Foreign Key",I365&amp;" FK &gt;- "&amp;#REF!&amp;"."&amp;#REF!&amp;"_id "&amp;L365,I365&amp;" "&amp;L365))</f>
        <v>#REF!</v>
      </c>
      <c r="V365" s="67" t="str">
        <f>D365&amp;"s"</f>
        <v>SupplyPlans</v>
      </c>
      <c r="W365" s="67" t="str">
        <f>"["&amp;D365&amp;"]"</f>
        <v>[SupplyPlan]</v>
      </c>
    </row>
    <row r="366" spans="1:24" s="2" customFormat="1" x14ac:dyDescent="0.25">
      <c r="A366" s="291">
        <v>8</v>
      </c>
      <c r="B366" s="83" t="s">
        <v>533</v>
      </c>
      <c r="C366" s="84" t="s">
        <v>17</v>
      </c>
      <c r="D366" s="16" t="s">
        <v>534</v>
      </c>
      <c r="E366" s="16" t="s">
        <v>1240</v>
      </c>
      <c r="F366" s="197" t="s">
        <v>898</v>
      </c>
      <c r="G366" s="234">
        <v>1</v>
      </c>
      <c r="H366" s="234">
        <v>363</v>
      </c>
      <c r="I366" s="85" t="s">
        <v>835</v>
      </c>
      <c r="J366" s="85" t="s">
        <v>467</v>
      </c>
      <c r="K366" s="89" t="s">
        <v>305</v>
      </c>
      <c r="L366" s="231" t="s">
        <v>22</v>
      </c>
      <c r="M366" s="219" t="str">
        <f t="shared" si="41"/>
        <v>SupplyPlan.location.locationIdentifier</v>
      </c>
      <c r="N366" s="226"/>
      <c r="O366" s="112"/>
      <c r="P366" s="112"/>
      <c r="R366" s="40" t="s">
        <v>46</v>
      </c>
      <c r="S366" s="98" t="str">
        <f t="shared" si="42"/>
        <v xml:space="preserve">    location.locationIdentifier: String</v>
      </c>
      <c r="T366" s="72" t="str">
        <f t="shared" si="43"/>
        <v xml:space="preserve">    ""**    location.locationIdentifier: String</v>
      </c>
      <c r="U366" s="98" t="e">
        <f>IF(#REF!="Primary Key",D366&amp;I366&amp;" PK "&amp;L366,IF(#REF!="Foreign Key",I366&amp;" FK &gt;- "&amp;#REF!&amp;"."&amp;#REF!&amp;"_id "&amp;L366,I366&amp;" "&amp;L366))</f>
        <v>#REF!</v>
      </c>
      <c r="V366" s="67" t="str">
        <f>D366&amp;"s"</f>
        <v>SupplyPlans</v>
      </c>
      <c r="W366" s="67" t="str">
        <f>"["&amp;D366&amp;"]"</f>
        <v>[SupplyPlan]</v>
      </c>
    </row>
    <row r="367" spans="1:24" s="4" customFormat="1" x14ac:dyDescent="0.25">
      <c r="A367" s="291">
        <v>8</v>
      </c>
      <c r="B367" s="83" t="s">
        <v>533</v>
      </c>
      <c r="C367" s="84" t="s">
        <v>17</v>
      </c>
      <c r="D367" s="16" t="s">
        <v>534</v>
      </c>
      <c r="E367" s="16" t="s">
        <v>1241</v>
      </c>
      <c r="F367" s="197" t="s">
        <v>898</v>
      </c>
      <c r="G367" s="145">
        <v>1</v>
      </c>
      <c r="H367" s="145">
        <v>364</v>
      </c>
      <c r="I367" s="43" t="s">
        <v>542</v>
      </c>
      <c r="J367" s="43" t="s">
        <v>543</v>
      </c>
      <c r="K367" s="323" t="s">
        <v>901</v>
      </c>
      <c r="L367" s="43" t="s">
        <v>483</v>
      </c>
      <c r="M367" s="219" t="str">
        <f t="shared" si="41"/>
        <v>SupplyPlan.startDate</v>
      </c>
      <c r="N367" s="226"/>
      <c r="O367" s="64"/>
      <c r="P367" s="64"/>
      <c r="R367" s="43" t="s">
        <v>80</v>
      </c>
      <c r="S367" s="98" t="str">
        <f t="shared" si="42"/>
        <v xml:space="preserve">    startDate: DateTime</v>
      </c>
      <c r="T367" s="72" t="str">
        <f t="shared" si="43"/>
        <v xml:space="preserve">    ""**    startDate: DateTime</v>
      </c>
      <c r="U367" s="98" t="e">
        <f>IF(#REF!="Primary Key",D367&amp;I367&amp;" PK "&amp;L367,IF(#REF!="Foreign Key",I367&amp;" FK &gt;- "&amp;#REF!&amp;"."&amp;#REF!&amp;"_id "&amp;L367,I367&amp;" "&amp;L367))</f>
        <v>#REF!</v>
      </c>
      <c r="V367" s="15"/>
      <c r="W367" s="15"/>
    </row>
    <row r="368" spans="1:24" s="77" customFormat="1" x14ac:dyDescent="0.25">
      <c r="A368" s="291">
        <v>8</v>
      </c>
      <c r="B368" s="83" t="s">
        <v>533</v>
      </c>
      <c r="C368" s="84" t="s">
        <v>17</v>
      </c>
      <c r="D368" s="16" t="s">
        <v>534</v>
      </c>
      <c r="E368" s="16" t="s">
        <v>1242</v>
      </c>
      <c r="F368" s="197" t="s">
        <v>898</v>
      </c>
      <c r="G368" s="145">
        <v>1</v>
      </c>
      <c r="H368" s="145">
        <v>365</v>
      </c>
      <c r="I368" s="43" t="s">
        <v>544</v>
      </c>
      <c r="J368" s="43" t="s">
        <v>545</v>
      </c>
      <c r="K368" s="92">
        <v>1</v>
      </c>
      <c r="L368" s="43" t="s">
        <v>105</v>
      </c>
      <c r="M368" s="219" t="str">
        <f t="shared" si="41"/>
        <v>SupplyPlan.duration</v>
      </c>
      <c r="N368" s="226"/>
      <c r="O368" s="64" t="s">
        <v>875</v>
      </c>
      <c r="P368" s="64"/>
      <c r="R368" s="43" t="s">
        <v>80</v>
      </c>
      <c r="S368" s="98" t="str">
        <f t="shared" si="42"/>
        <v xml:space="preserve">    duration: Float</v>
      </c>
      <c r="T368" s="72" t="str">
        <f t="shared" si="43"/>
        <v xml:space="preserve">    "Days"**    duration: Float</v>
      </c>
      <c r="U368" s="98" t="e">
        <f>IF(#REF!="Primary Key",D368&amp;I368&amp;" PK "&amp;L368,IF(#REF!="Foreign Key",I368&amp;" FK &gt;- "&amp;#REF!&amp;"."&amp;#REF!&amp;"_id "&amp;L368,I368&amp;" "&amp;L368))</f>
        <v>#REF!</v>
      </c>
      <c r="V368" s="15"/>
      <c r="W368" s="15"/>
    </row>
    <row r="369" spans="1:23" s="1" customFormat="1" x14ac:dyDescent="0.25">
      <c r="A369" s="291">
        <v>8</v>
      </c>
      <c r="B369" s="83" t="s">
        <v>533</v>
      </c>
      <c r="C369" s="84" t="s">
        <v>17</v>
      </c>
      <c r="D369" s="16" t="s">
        <v>534</v>
      </c>
      <c r="E369" s="16" t="s">
        <v>1243</v>
      </c>
      <c r="F369" s="197" t="s">
        <v>898</v>
      </c>
      <c r="G369" s="145">
        <v>1</v>
      </c>
      <c r="H369" s="145">
        <v>366</v>
      </c>
      <c r="I369" s="41" t="s">
        <v>536</v>
      </c>
      <c r="J369" s="92" t="s">
        <v>891</v>
      </c>
      <c r="K369" s="92" t="s">
        <v>537</v>
      </c>
      <c r="L369" s="40" t="s">
        <v>22</v>
      </c>
      <c r="M369" s="219" t="str">
        <f t="shared" si="41"/>
        <v>SupplyPlan.planParentType</v>
      </c>
      <c r="N369" s="226"/>
      <c r="O369" s="112"/>
      <c r="P369" s="112"/>
      <c r="R369" s="40" t="s">
        <v>80</v>
      </c>
      <c r="S369" s="98" t="str">
        <f t="shared" si="42"/>
        <v xml:space="preserve">    planParentType: String</v>
      </c>
      <c r="T369" s="72" t="str">
        <f t="shared" si="43"/>
        <v xml:space="preserve">    ""**    planParentType: String</v>
      </c>
      <c r="U369" s="98" t="e">
        <f>IF(#REF!="Primary Key",D369&amp;I369&amp;" PK "&amp;L369,IF(#REF!="Foreign Key",I369&amp;" FK &gt;- "&amp;#REF!&amp;"."&amp;#REF!&amp;"_id "&amp;L369,I369&amp;" "&amp;L369))</f>
        <v>#REF!</v>
      </c>
      <c r="V369" s="9"/>
      <c r="W369" s="9"/>
    </row>
    <row r="370" spans="1:23" s="4" customFormat="1" x14ac:dyDescent="0.25">
      <c r="A370" s="291">
        <v>8</v>
      </c>
      <c r="B370" s="83" t="s">
        <v>533</v>
      </c>
      <c r="C370" s="84" t="s">
        <v>17</v>
      </c>
      <c r="D370" s="16" t="s">
        <v>534</v>
      </c>
      <c r="E370" s="16" t="s">
        <v>1244</v>
      </c>
      <c r="F370" s="319" t="s">
        <v>33</v>
      </c>
      <c r="G370" s="145">
        <v>1</v>
      </c>
      <c r="H370" s="145">
        <v>367</v>
      </c>
      <c r="I370" s="315" t="s">
        <v>538</v>
      </c>
      <c r="J370" s="315" t="s">
        <v>539</v>
      </c>
      <c r="K370" s="316" t="s">
        <v>799</v>
      </c>
      <c r="L370" s="315" t="s">
        <v>22</v>
      </c>
      <c r="M370" s="219" t="str">
        <f t="shared" si="41"/>
        <v>SupplyPlan.planType</v>
      </c>
      <c r="N370" s="226"/>
      <c r="O370" s="64"/>
      <c r="P370" s="64"/>
      <c r="R370" s="43" t="s">
        <v>21</v>
      </c>
      <c r="S370" s="98" t="str">
        <f t="shared" si="42"/>
        <v xml:space="preserve">    planType: String</v>
      </c>
      <c r="T370" s="72" t="str">
        <f t="shared" si="43"/>
        <v xml:space="preserve">    ""**    planType: String</v>
      </c>
      <c r="U370" s="98" t="e">
        <f>IF(#REF!="Primary Key",D370&amp;I370&amp;" PK "&amp;L370,IF(#REF!="Foreign Key",I370&amp;" FK &gt;- "&amp;#REF!&amp;"."&amp;#REF!&amp;"_id "&amp;L370,I370&amp;" "&amp;L370))</f>
        <v>#REF!</v>
      </c>
      <c r="V370" s="15"/>
      <c r="W370" s="15"/>
    </row>
    <row r="371" spans="1:23" s="4" customFormat="1" x14ac:dyDescent="0.25">
      <c r="A371" s="291">
        <v>8</v>
      </c>
      <c r="B371" s="83" t="s">
        <v>533</v>
      </c>
      <c r="C371" s="84" t="s">
        <v>17</v>
      </c>
      <c r="D371" s="16" t="s">
        <v>534</v>
      </c>
      <c r="E371" s="16" t="s">
        <v>1245</v>
      </c>
      <c r="F371" s="141" t="s">
        <v>547</v>
      </c>
      <c r="G371" s="207" t="s">
        <v>825</v>
      </c>
      <c r="H371" s="207">
        <v>368</v>
      </c>
      <c r="I371" s="82" t="s">
        <v>197</v>
      </c>
      <c r="J371" s="82" t="s">
        <v>200</v>
      </c>
      <c r="K371" s="82" t="s">
        <v>827</v>
      </c>
      <c r="L371" s="79" t="s">
        <v>200</v>
      </c>
      <c r="M371" s="219" t="str">
        <f t="shared" si="41"/>
        <v>SupplyPlan.product</v>
      </c>
      <c r="N371" s="226"/>
      <c r="O371" s="64"/>
      <c r="P371" s="64"/>
      <c r="R371" s="79" t="s">
        <v>46</v>
      </c>
      <c r="S371" s="98" t="str">
        <f t="shared" si="42"/>
        <v xml:space="preserve">    product: Product</v>
      </c>
      <c r="T371" s="72" t="str">
        <f t="shared" si="43"/>
        <v xml:space="preserve">    ""**    product: Product</v>
      </c>
      <c r="U371" s="98" t="e">
        <f>IF(#REF!="Primary Key",D371&amp;I371&amp;" PK "&amp;L371,IF(#REF!="Foreign Key",I371&amp;" FK &gt;- "&amp;#REF!&amp;"."&amp;#REF!&amp;"_id "&amp;L371,I371&amp;" "&amp;L371))</f>
        <v>#REF!</v>
      </c>
      <c r="V371" s="80" t="str">
        <f>D371&amp;"s"</f>
        <v>SupplyPlans</v>
      </c>
      <c r="W371" s="80" t="str">
        <f>"["&amp;D371&amp;"]"</f>
        <v>[SupplyPlan]</v>
      </c>
    </row>
    <row r="372" spans="1:23" s="4" customFormat="1" x14ac:dyDescent="0.25">
      <c r="A372" s="291">
        <v>8</v>
      </c>
      <c r="B372" s="83" t="s">
        <v>533</v>
      </c>
      <c r="C372" s="84" t="s">
        <v>17</v>
      </c>
      <c r="D372" s="16" t="s">
        <v>534</v>
      </c>
      <c r="E372" s="16" t="s">
        <v>1246</v>
      </c>
      <c r="F372" s="141" t="s">
        <v>547</v>
      </c>
      <c r="G372" s="207" t="s">
        <v>825</v>
      </c>
      <c r="H372" s="207">
        <v>369</v>
      </c>
      <c r="I372" s="82" t="s">
        <v>466</v>
      </c>
      <c r="J372" s="82" t="s">
        <v>59</v>
      </c>
      <c r="K372" s="82" t="s">
        <v>827</v>
      </c>
      <c r="L372" s="79" t="s">
        <v>59</v>
      </c>
      <c r="M372" s="219" t="str">
        <f t="shared" si="41"/>
        <v>SupplyPlan.location</v>
      </c>
      <c r="N372" s="226"/>
      <c r="O372" s="112"/>
      <c r="P372" s="112"/>
      <c r="R372" s="79" t="s">
        <v>46</v>
      </c>
      <c r="S372" s="98" t="str">
        <f t="shared" si="42"/>
        <v xml:space="preserve">    location: Location</v>
      </c>
      <c r="T372" s="72" t="str">
        <f t="shared" si="43"/>
        <v xml:space="preserve">    ""**    location: Location</v>
      </c>
      <c r="U372" s="98" t="e">
        <f>IF(#REF!="Primary Key",D372&amp;I372&amp;" PK "&amp;L372,IF(#REF!="Foreign Key",I372&amp;" FK &gt;- "&amp;#REF!&amp;"."&amp;#REF!&amp;"_id "&amp;L372,I372&amp;" "&amp;L372))</f>
        <v>#REF!</v>
      </c>
      <c r="V372" s="80" t="str">
        <f>D372&amp;"s"</f>
        <v>SupplyPlans</v>
      </c>
      <c r="W372" s="80" t="str">
        <f>"["&amp;D372&amp;"]"</f>
        <v>[SupplyPlan]</v>
      </c>
    </row>
    <row r="373" spans="1:23" s="77" customFormat="1" x14ac:dyDescent="0.25">
      <c r="A373" s="291">
        <v>8</v>
      </c>
      <c r="B373" s="83" t="s">
        <v>533</v>
      </c>
      <c r="C373" s="84" t="s">
        <v>17</v>
      </c>
      <c r="D373" s="16" t="s">
        <v>534</v>
      </c>
      <c r="E373" s="16" t="s">
        <v>1247</v>
      </c>
      <c r="F373" s="160" t="s">
        <v>820</v>
      </c>
      <c r="G373" s="145">
        <v>1</v>
      </c>
      <c r="H373" s="145">
        <v>370</v>
      </c>
      <c r="I373" s="81" t="s">
        <v>103</v>
      </c>
      <c r="J373" s="81" t="s">
        <v>236</v>
      </c>
      <c r="K373" s="53">
        <v>1200</v>
      </c>
      <c r="L373" s="81" t="s">
        <v>105</v>
      </c>
      <c r="M373" s="219" t="str">
        <f t="shared" si="41"/>
        <v>SupplyPlan.quantity</v>
      </c>
      <c r="N373" s="226"/>
      <c r="O373" s="64"/>
      <c r="P373" s="64"/>
      <c r="R373" s="16" t="s">
        <v>80</v>
      </c>
      <c r="S373" s="98" t="str">
        <f t="shared" si="42"/>
        <v xml:space="preserve">    quantity: Float</v>
      </c>
      <c r="T373" s="72" t="str">
        <f t="shared" si="43"/>
        <v xml:space="preserve">    ""**    quantity: Float</v>
      </c>
      <c r="U373" s="98" t="e">
        <f>IF(#REF!="Primary Key",D373&amp;I373&amp;" PK "&amp;L373,IF(#REF!="Foreign Key",I373&amp;" FK &gt;- "&amp;#REF!&amp;"."&amp;#REF!&amp;"_id "&amp;L373,I373&amp;" "&amp;L373))</f>
        <v>#REF!</v>
      </c>
      <c r="V373" s="15"/>
      <c r="W373" s="15"/>
    </row>
    <row r="374" spans="1:23" s="4" customFormat="1" x14ac:dyDescent="0.25">
      <c r="A374" s="291">
        <v>8</v>
      </c>
      <c r="B374" s="83" t="s">
        <v>533</v>
      </c>
      <c r="C374" s="84" t="s">
        <v>17</v>
      </c>
      <c r="D374" s="16" t="s">
        <v>534</v>
      </c>
      <c r="E374" s="16" t="s">
        <v>1248</v>
      </c>
      <c r="F374" s="160" t="s">
        <v>820</v>
      </c>
      <c r="G374" s="145">
        <v>1</v>
      </c>
      <c r="H374" s="145">
        <v>371</v>
      </c>
      <c r="I374" s="81" t="s">
        <v>107</v>
      </c>
      <c r="J374" s="81" t="s">
        <v>108</v>
      </c>
      <c r="K374" s="15" t="s">
        <v>625</v>
      </c>
      <c r="L374" s="81" t="s">
        <v>22</v>
      </c>
      <c r="M374" s="219" t="str">
        <f t="shared" si="41"/>
        <v>SupplyPlan.quantityUnits</v>
      </c>
      <c r="N374" s="226"/>
      <c r="O374" s="64"/>
      <c r="P374" s="64"/>
      <c r="R374" s="16" t="s">
        <v>21</v>
      </c>
      <c r="S374" s="98" t="str">
        <f t="shared" si="42"/>
        <v xml:space="preserve">    quantityUnits: String</v>
      </c>
      <c r="T374" s="72" t="str">
        <f t="shared" si="43"/>
        <v xml:space="preserve">    ""**    quantityUnits: String</v>
      </c>
      <c r="U374" s="98" t="e">
        <f>IF(#REF!="Primary Key",D374&amp;I374&amp;" PK "&amp;L374,IF(#REF!="Foreign Key",I374&amp;" FK &gt;- "&amp;#REF!&amp;"."&amp;#REF!&amp;"_id "&amp;L374,I374&amp;" "&amp;L374))</f>
        <v>#REF!</v>
      </c>
      <c r="V374" s="15"/>
      <c r="W374" s="15"/>
    </row>
    <row r="375" spans="1:23" s="4" customFormat="1" x14ac:dyDescent="0.25">
      <c r="A375" s="291">
        <v>8</v>
      </c>
      <c r="B375" s="83" t="s">
        <v>533</v>
      </c>
      <c r="C375" s="84" t="s">
        <v>17</v>
      </c>
      <c r="D375" s="16" t="s">
        <v>534</v>
      </c>
      <c r="E375" s="16" t="s">
        <v>1249</v>
      </c>
      <c r="F375" s="159" t="s">
        <v>818</v>
      </c>
      <c r="G375" s="145">
        <v>2</v>
      </c>
      <c r="H375" s="145">
        <v>372</v>
      </c>
      <c r="I375" s="81" t="s">
        <v>552</v>
      </c>
      <c r="J375" s="212" t="s">
        <v>553</v>
      </c>
      <c r="K375" s="53" t="s">
        <v>848</v>
      </c>
      <c r="L375" s="81" t="s">
        <v>22</v>
      </c>
      <c r="M375" s="219" t="str">
        <f t="shared" si="41"/>
        <v>SupplyPlan.planningCycle</v>
      </c>
      <c r="N375" s="226"/>
      <c r="O375" s="112"/>
      <c r="P375" s="112"/>
      <c r="R375" s="16" t="s">
        <v>80</v>
      </c>
      <c r="S375" s="98" t="str">
        <f t="shared" si="42"/>
        <v xml:space="preserve">    planningCycle: String</v>
      </c>
      <c r="T375" s="72" t="str">
        <f t="shared" si="43"/>
        <v xml:space="preserve">    ""**    planningCycle: String</v>
      </c>
      <c r="U375" s="98" t="e">
        <f>IF(#REF!="Primary Key",D375&amp;I375&amp;" PK "&amp;L375,IF(#REF!="Foreign Key",I375&amp;" FK &gt;- "&amp;#REF!&amp;"."&amp;#REF!&amp;"_id "&amp;L375,I375&amp;" "&amp;L375))</f>
        <v>#REF!</v>
      </c>
      <c r="V375" s="9"/>
      <c r="W375" s="9"/>
    </row>
    <row r="376" spans="1:23" s="4" customFormat="1" x14ac:dyDescent="0.25">
      <c r="A376" s="291">
        <v>8</v>
      </c>
      <c r="B376" s="83" t="s">
        <v>533</v>
      </c>
      <c r="C376" s="84" t="s">
        <v>17</v>
      </c>
      <c r="D376" s="16" t="s">
        <v>534</v>
      </c>
      <c r="E376" s="16" t="s">
        <v>1250</v>
      </c>
      <c r="F376" s="159" t="s">
        <v>818</v>
      </c>
      <c r="G376" s="145">
        <v>2</v>
      </c>
      <c r="H376" s="145">
        <v>373</v>
      </c>
      <c r="I376" s="81" t="s">
        <v>540</v>
      </c>
      <c r="J376" s="212" t="s">
        <v>541</v>
      </c>
      <c r="K376" s="53" t="s">
        <v>465</v>
      </c>
      <c r="L376" s="81" t="s">
        <v>22</v>
      </c>
      <c r="M376" s="219" t="str">
        <f t="shared" si="41"/>
        <v>SupplyPlan.source</v>
      </c>
      <c r="N376" s="226"/>
      <c r="O376" s="112"/>
      <c r="P376" s="112"/>
      <c r="R376" s="16" t="s">
        <v>80</v>
      </c>
      <c r="S376" s="98" t="str">
        <f t="shared" si="42"/>
        <v xml:space="preserve">    source: String</v>
      </c>
      <c r="T376" s="72" t="str">
        <f t="shared" si="43"/>
        <v xml:space="preserve">    ""**    source: String</v>
      </c>
      <c r="U376" s="98" t="e">
        <f>IF(#REF!="Primary Key",D376&amp;I376&amp;" PK "&amp;L376,IF(#REF!="Foreign Key",I376&amp;" FK &gt;- "&amp;#REF!&amp;"."&amp;#REF!&amp;"_id "&amp;L376,I376&amp;" "&amp;L376))</f>
        <v>#REF!</v>
      </c>
      <c r="V376" s="9"/>
      <c r="W376" s="9"/>
    </row>
    <row r="377" spans="1:23" s="1" customFormat="1" x14ac:dyDescent="0.25">
      <c r="A377" s="291">
        <v>8</v>
      </c>
      <c r="B377" s="83" t="s">
        <v>533</v>
      </c>
      <c r="C377" s="84" t="s">
        <v>17</v>
      </c>
      <c r="D377" s="16" t="s">
        <v>534</v>
      </c>
      <c r="E377" s="16" t="s">
        <v>1251</v>
      </c>
      <c r="F377" s="159" t="s">
        <v>818</v>
      </c>
      <c r="G377" s="145">
        <v>3</v>
      </c>
      <c r="H377" s="145">
        <v>374</v>
      </c>
      <c r="I377" s="20" t="s">
        <v>475</v>
      </c>
      <c r="J377" s="53" t="s">
        <v>476</v>
      </c>
      <c r="K377" s="123" t="s">
        <v>250</v>
      </c>
      <c r="L377" s="20" t="s">
        <v>22</v>
      </c>
      <c r="M377" s="219" t="str">
        <f t="shared" si="41"/>
        <v>SupplyPlan.class</v>
      </c>
      <c r="N377" s="226"/>
      <c r="O377" s="112"/>
      <c r="P377" s="112"/>
      <c r="R377" s="10" t="s">
        <v>80</v>
      </c>
      <c r="S377" s="98" t="str">
        <f t="shared" si="42"/>
        <v xml:space="preserve">    class: String</v>
      </c>
      <c r="T377" s="72" t="str">
        <f t="shared" si="43"/>
        <v xml:space="preserve">    ""**    class: String</v>
      </c>
      <c r="U377" s="98" t="e">
        <f>IF(#REF!="Primary Key",D377&amp;I377&amp;" PK "&amp;L377,IF(#REF!="Foreign Key",I377&amp;" FK &gt;- "&amp;#REF!&amp;"."&amp;#REF!&amp;"_id "&amp;L377,I377&amp;" "&amp;L377))</f>
        <v>#REF!</v>
      </c>
      <c r="V377" s="9"/>
      <c r="W377" s="9"/>
    </row>
    <row r="378" spans="1:23" s="4" customFormat="1" x14ac:dyDescent="0.25">
      <c r="A378" s="291">
        <v>8</v>
      </c>
      <c r="B378" s="83" t="s">
        <v>533</v>
      </c>
      <c r="C378" s="84" t="s">
        <v>17</v>
      </c>
      <c r="D378" s="16" t="s">
        <v>534</v>
      </c>
      <c r="E378" s="16" t="s">
        <v>1252</v>
      </c>
      <c r="F378" s="159" t="s">
        <v>818</v>
      </c>
      <c r="G378" s="145">
        <v>3</v>
      </c>
      <c r="H378" s="145">
        <v>375</v>
      </c>
      <c r="I378" s="81" t="s">
        <v>548</v>
      </c>
      <c r="J378" s="81" t="s">
        <v>549</v>
      </c>
      <c r="K378" s="24" t="s">
        <v>849</v>
      </c>
      <c r="L378" s="81" t="s">
        <v>483</v>
      </c>
      <c r="M378" s="219" t="str">
        <f t="shared" si="41"/>
        <v>SupplyPlan.validFrom</v>
      </c>
      <c r="N378" s="226"/>
      <c r="O378" s="64"/>
      <c r="P378" s="64"/>
      <c r="R378" s="16" t="s">
        <v>80</v>
      </c>
      <c r="S378" s="98" t="str">
        <f t="shared" si="42"/>
        <v xml:space="preserve">    validFrom: DateTime</v>
      </c>
      <c r="T378" s="72" t="str">
        <f t="shared" si="43"/>
        <v xml:space="preserve">    ""**    validFrom: DateTime</v>
      </c>
      <c r="U378" s="98" t="e">
        <f>IF(#REF!="Primary Key",D378&amp;I378&amp;" PK "&amp;L378,IF(#REF!="Foreign Key",I378&amp;" FK &gt;- "&amp;#REF!&amp;"."&amp;#REF!&amp;"_id "&amp;L378,I378&amp;" "&amp;L378))</f>
        <v>#REF!</v>
      </c>
      <c r="V378" s="15"/>
      <c r="W378" s="15"/>
    </row>
    <row r="379" spans="1:23" s="77" customFormat="1" x14ac:dyDescent="0.25">
      <c r="A379" s="291">
        <v>8</v>
      </c>
      <c r="B379" s="83" t="s">
        <v>533</v>
      </c>
      <c r="C379" s="84" t="s">
        <v>17</v>
      </c>
      <c r="D379" s="16" t="s">
        <v>534</v>
      </c>
      <c r="E379" s="16" t="s">
        <v>1253</v>
      </c>
      <c r="F379" s="159" t="s">
        <v>818</v>
      </c>
      <c r="G379" s="145">
        <v>3</v>
      </c>
      <c r="H379" s="145">
        <v>376</v>
      </c>
      <c r="I379" s="81" t="s">
        <v>550</v>
      </c>
      <c r="J379" s="81" t="s">
        <v>551</v>
      </c>
      <c r="K379" s="24" t="s">
        <v>849</v>
      </c>
      <c r="L379" s="81" t="s">
        <v>483</v>
      </c>
      <c r="M379" s="219" t="str">
        <f t="shared" si="41"/>
        <v>SupplyPlan.validTo</v>
      </c>
      <c r="N379" s="226"/>
      <c r="O379" s="64"/>
      <c r="P379" s="64"/>
      <c r="R379" s="16" t="s">
        <v>80</v>
      </c>
      <c r="S379" s="98" t="str">
        <f t="shared" si="42"/>
        <v xml:space="preserve">    validTo: DateTime</v>
      </c>
      <c r="T379" s="72" t="str">
        <f t="shared" si="43"/>
        <v xml:space="preserve">    ""**    validTo: DateTime</v>
      </c>
      <c r="U379" s="98" t="e">
        <f>IF(#REF!="Primary Key",D379&amp;I379&amp;" PK "&amp;L379,IF(#REF!="Foreign Key",I379&amp;" FK &gt;- "&amp;#REF!&amp;"."&amp;#REF!&amp;"_id "&amp;L379,I379&amp;" "&amp;L379))</f>
        <v>#REF!</v>
      </c>
      <c r="V379" s="15"/>
      <c r="W379" s="15"/>
    </row>
    <row r="380" spans="1:23" s="4" customFormat="1" x14ac:dyDescent="0.25">
      <c r="A380" s="291">
        <v>8</v>
      </c>
      <c r="B380" s="83" t="s">
        <v>533</v>
      </c>
      <c r="C380" s="84" t="s">
        <v>17</v>
      </c>
      <c r="D380" s="16" t="s">
        <v>534</v>
      </c>
      <c r="E380" s="16" t="s">
        <v>1254</v>
      </c>
      <c r="F380" s="159" t="s">
        <v>818</v>
      </c>
      <c r="G380" s="145">
        <v>3</v>
      </c>
      <c r="H380" s="145">
        <v>377</v>
      </c>
      <c r="I380" s="81" t="s">
        <v>546</v>
      </c>
      <c r="J380" s="81" t="s">
        <v>547</v>
      </c>
      <c r="K380" s="53"/>
      <c r="L380" s="81" t="s">
        <v>22</v>
      </c>
      <c r="M380" s="219" t="str">
        <f t="shared" si="41"/>
        <v>SupplyPlan.reference</v>
      </c>
      <c r="N380" s="226"/>
      <c r="O380" s="64"/>
      <c r="P380" s="64"/>
      <c r="R380" s="16" t="s">
        <v>21</v>
      </c>
      <c r="S380" s="98" t="str">
        <f t="shared" si="42"/>
        <v xml:space="preserve">    reference: String</v>
      </c>
      <c r="T380" s="72" t="str">
        <f t="shared" si="43"/>
        <v xml:space="preserve">    ""**    reference: String</v>
      </c>
      <c r="U380" s="98" t="e">
        <f>IF(#REF!="Primary Key",D380&amp;I380&amp;" PK "&amp;L380,IF(#REF!="Foreign Key",I380&amp;" FK &gt;- "&amp;#REF!&amp;"."&amp;#REF!&amp;"_id "&amp;L380,I380&amp;" "&amp;L380))</f>
        <v>#REF!</v>
      </c>
      <c r="V380" s="15"/>
      <c r="W380" s="15"/>
    </row>
    <row r="381" spans="1:23" s="4" customFormat="1" x14ac:dyDescent="0.25">
      <c r="A381" s="291">
        <v>8</v>
      </c>
      <c r="B381" s="83" t="s">
        <v>533</v>
      </c>
      <c r="C381" s="84" t="s">
        <v>17</v>
      </c>
      <c r="D381" s="16" t="s">
        <v>534</v>
      </c>
      <c r="E381" s="16" t="s">
        <v>1255</v>
      </c>
      <c r="F381" s="159" t="s">
        <v>818</v>
      </c>
      <c r="G381" s="145">
        <v>2</v>
      </c>
      <c r="H381" s="145">
        <v>378</v>
      </c>
      <c r="I381" s="81" t="s">
        <v>170</v>
      </c>
      <c r="J381" s="212" t="s">
        <v>171</v>
      </c>
      <c r="K381" s="28" t="s">
        <v>852</v>
      </c>
      <c r="L381" s="212" t="s">
        <v>22</v>
      </c>
      <c r="M381" s="219" t="str">
        <f t="shared" si="41"/>
        <v>SupplyPlan.sourceLink</v>
      </c>
      <c r="N381" s="226"/>
      <c r="O381" s="64"/>
      <c r="P381" s="64"/>
      <c r="R381" s="3" t="s">
        <v>21</v>
      </c>
      <c r="S381" s="98" t="str">
        <f t="shared" si="42"/>
        <v xml:space="preserve">    sourceLink: String</v>
      </c>
      <c r="T381" s="72" t="str">
        <f t="shared" si="43"/>
        <v xml:space="preserve">    ""**    sourceLink: String</v>
      </c>
      <c r="U381" s="98" t="e">
        <f>IF(#REF!="Primary Key",D381&amp;I381&amp;" PK "&amp;L381,IF(#REF!="Foreign Key",I381&amp;" FK &gt;- "&amp;#REF!&amp;"."&amp;#REF!&amp;"_id "&amp;L381,I381&amp;" "&amp;L381))</f>
        <v>#REF!</v>
      </c>
      <c r="V381" s="15"/>
      <c r="W381" s="15"/>
    </row>
    <row r="382" spans="1:23" s="2" customFormat="1" x14ac:dyDescent="0.25">
      <c r="A382" s="291">
        <v>8</v>
      </c>
      <c r="B382" s="83" t="s">
        <v>533</v>
      </c>
      <c r="C382" s="84" t="s">
        <v>17</v>
      </c>
      <c r="D382" s="16" t="s">
        <v>534</v>
      </c>
      <c r="E382" s="16" t="s">
        <v>1256</v>
      </c>
      <c r="F382" s="159" t="s">
        <v>818</v>
      </c>
      <c r="G382" s="145" t="s">
        <v>824</v>
      </c>
      <c r="H382" s="145">
        <v>379</v>
      </c>
      <c r="I382" s="20" t="s">
        <v>185</v>
      </c>
      <c r="J382" s="20" t="s">
        <v>186</v>
      </c>
      <c r="K382" s="24"/>
      <c r="L382" s="90" t="str">
        <f>D382&amp;"CustomAttributes"</f>
        <v>SupplyPlanCustomAttributes</v>
      </c>
      <c r="M382" s="215" t="str">
        <f t="shared" si="41"/>
        <v>SupplyPlan.customAttributes</v>
      </c>
      <c r="N382" s="145"/>
      <c r="O382" s="72" t="str">
        <f>"Custom attributes for "&amp;LOWER(B382)</f>
        <v>Custom attributes for supply plan</v>
      </c>
      <c r="P382" s="62"/>
      <c r="R382" s="10"/>
      <c r="S382" s="98" t="str">
        <f t="shared" si="42"/>
        <v xml:space="preserve">    customAttributes: SupplyPlanCustomAttributes</v>
      </c>
      <c r="T382" s="72" t="str">
        <f t="shared" si="43"/>
        <v xml:space="preserve">    "Custom attributes for supply plan"**    customAttributes: SupplyPlanCustomAttributes</v>
      </c>
      <c r="U382" s="98" t="e">
        <f>IF(#REF!="Primary Key",D382&amp;I382&amp;" PK "&amp;L382,IF(#REF!="Foreign Key",I382&amp;" FK &gt;- "&amp;#REF!&amp;"."&amp;#REF!&amp;"_id "&amp;L382,I382&amp;" "&amp;L382))</f>
        <v>#REF!</v>
      </c>
      <c r="V382" s="12"/>
      <c r="W382" s="12"/>
    </row>
    <row r="383" spans="1:23" s="4" customFormat="1" x14ac:dyDescent="0.25">
      <c r="A383" s="291">
        <v>8</v>
      </c>
      <c r="B383" s="83" t="s">
        <v>533</v>
      </c>
      <c r="C383" s="84" t="s">
        <v>17</v>
      </c>
      <c r="D383" s="16" t="s">
        <v>534</v>
      </c>
      <c r="E383" s="16" t="s">
        <v>1257</v>
      </c>
      <c r="F383" s="158" t="s">
        <v>815</v>
      </c>
      <c r="G383" s="281" t="s">
        <v>893</v>
      </c>
      <c r="H383" s="281">
        <v>380</v>
      </c>
      <c r="I383" s="243" t="s">
        <v>710</v>
      </c>
      <c r="J383" s="276" t="s">
        <v>535</v>
      </c>
      <c r="K383" s="276" t="s">
        <v>26</v>
      </c>
      <c r="L383" s="263" t="s">
        <v>22</v>
      </c>
      <c r="M383" s="220" t="str">
        <f t="shared" si="41"/>
        <v>SupplyPlan.id</v>
      </c>
      <c r="N383" s="227"/>
      <c r="O383" s="191"/>
      <c r="P383" s="191"/>
      <c r="R383" s="204" t="s">
        <v>21</v>
      </c>
      <c r="S383" s="98" t="str">
        <f t="shared" si="42"/>
        <v xml:space="preserve">    id: String</v>
      </c>
      <c r="T383" s="72" t="str">
        <f t="shared" si="43"/>
        <v xml:space="preserve">    ""**    id: String</v>
      </c>
      <c r="U383" s="98" t="e">
        <f>IF(#REF!="Primary Key",D383&amp;I383&amp;" PK "&amp;L383,IF(#REF!="Foreign Key",I383&amp;" FK &gt;- "&amp;#REF!&amp;"."&amp;#REF!&amp;"_id "&amp;L383,I383&amp;" "&amp;L383))</f>
        <v>#REF!</v>
      </c>
      <c r="V383" s="52"/>
      <c r="W383" s="52"/>
    </row>
    <row r="384" spans="1:23" s="2" customFormat="1" x14ac:dyDescent="0.25">
      <c r="A384" s="291">
        <v>8</v>
      </c>
      <c r="B384" s="83" t="s">
        <v>533</v>
      </c>
      <c r="C384" s="84" t="s">
        <v>17</v>
      </c>
      <c r="D384" s="16" t="s">
        <v>534</v>
      </c>
      <c r="E384" s="16" t="s">
        <v>1258</v>
      </c>
      <c r="F384" s="158" t="s">
        <v>815</v>
      </c>
      <c r="G384" s="281" t="s">
        <v>893</v>
      </c>
      <c r="H384" s="281">
        <v>381</v>
      </c>
      <c r="I384" s="200" t="s">
        <v>24</v>
      </c>
      <c r="J384" s="200" t="s">
        <v>25</v>
      </c>
      <c r="K384" s="264"/>
      <c r="L384" s="265" t="s">
        <v>28</v>
      </c>
      <c r="M384" s="220" t="str">
        <f t="shared" si="41"/>
        <v>SupplyPlan.globalIdentifiers</v>
      </c>
      <c r="N384" s="227"/>
      <c r="O384" s="172" t="s">
        <v>25</v>
      </c>
      <c r="P384" s="170"/>
      <c r="R384" s="183" t="s">
        <v>21</v>
      </c>
      <c r="S384" s="98" t="str">
        <f t="shared" si="42"/>
        <v xml:space="preserve">    globalIdentifiers: NameValuePair</v>
      </c>
      <c r="T384" s="72" t="str">
        <f t="shared" si="43"/>
        <v xml:space="preserve">    "Global identifiers"**    globalIdentifiers: NameValuePair</v>
      </c>
      <c r="U384" s="98" t="e">
        <f>IF(#REF!="Primary Key",D384&amp;I384&amp;" PK "&amp;L384,IF(#REF!="Foreign Key",I384&amp;" FK &gt;- "&amp;#REF!&amp;"."&amp;#REF!&amp;"_id "&amp;L384,I384&amp;" "&amp;L384))</f>
        <v>#REF!</v>
      </c>
      <c r="V384" s="120"/>
      <c r="W384" s="120"/>
    </row>
    <row r="385" spans="1:24" s="2" customFormat="1" x14ac:dyDescent="0.25">
      <c r="A385" s="291">
        <v>8</v>
      </c>
      <c r="B385" s="83" t="s">
        <v>533</v>
      </c>
      <c r="C385" s="84" t="s">
        <v>17</v>
      </c>
      <c r="D385" s="16" t="s">
        <v>534</v>
      </c>
      <c r="E385" s="16" t="s">
        <v>1259</v>
      </c>
      <c r="F385" s="158" t="s">
        <v>815</v>
      </c>
      <c r="G385" s="281" t="s">
        <v>893</v>
      </c>
      <c r="H385" s="281">
        <v>382</v>
      </c>
      <c r="I385" s="200" t="s">
        <v>29</v>
      </c>
      <c r="J385" s="200" t="s">
        <v>30</v>
      </c>
      <c r="K385" s="264"/>
      <c r="L385" s="265" t="s">
        <v>31</v>
      </c>
      <c r="M385" s="220" t="str">
        <f t="shared" si="41"/>
        <v>SupplyPlan.localIdentifiers</v>
      </c>
      <c r="N385" s="227"/>
      <c r="O385" s="172" t="s">
        <v>30</v>
      </c>
      <c r="P385" s="170"/>
      <c r="R385" s="183" t="s">
        <v>21</v>
      </c>
      <c r="S385" s="98" t="str">
        <f t="shared" si="42"/>
        <v xml:space="preserve">    localIdentifiers: OrderedNameValuePair</v>
      </c>
      <c r="T385" s="72" t="str">
        <f t="shared" si="43"/>
        <v xml:space="preserve">    "Local identifiers"**    localIdentifiers: OrderedNameValuePair</v>
      </c>
      <c r="U385" s="98" t="e">
        <f>IF(#REF!="Primary Key",D385&amp;I385&amp;" PK "&amp;L385,IF(#REF!="Foreign Key",I385&amp;" FK &gt;- "&amp;#REF!&amp;"."&amp;#REF!&amp;"_id "&amp;L385,I385&amp;" "&amp;L385))</f>
        <v>#REF!</v>
      </c>
      <c r="V385" s="120"/>
      <c r="W385" s="120"/>
    </row>
    <row r="386" spans="1:24" s="1" customFormat="1" ht="16.5" customHeight="1" x14ac:dyDescent="0.25">
      <c r="A386" s="291">
        <v>8</v>
      </c>
      <c r="B386" s="83" t="s">
        <v>533</v>
      </c>
      <c r="C386" s="84" t="s">
        <v>17</v>
      </c>
      <c r="D386" s="16" t="s">
        <v>534</v>
      </c>
      <c r="E386" s="16" t="s">
        <v>1260</v>
      </c>
      <c r="F386" s="158" t="s">
        <v>815</v>
      </c>
      <c r="G386" s="281" t="s">
        <v>893</v>
      </c>
      <c r="H386" s="281">
        <v>383</v>
      </c>
      <c r="I386" s="195" t="s">
        <v>32</v>
      </c>
      <c r="J386" s="195"/>
      <c r="K386" s="266"/>
      <c r="L386" s="240" t="s">
        <v>34</v>
      </c>
      <c r="M386" s="217" t="str">
        <f t="shared" si="41"/>
        <v>SupplyPlan.type</v>
      </c>
      <c r="N386" s="149"/>
      <c r="O386" s="172" t="s">
        <v>35</v>
      </c>
      <c r="P386" s="170"/>
      <c r="R386" s="188" t="s">
        <v>21</v>
      </c>
      <c r="S386" s="98" t="str">
        <f t="shared" si="42"/>
        <v xml:space="preserve">    type: BusinessObjectType!</v>
      </c>
      <c r="T386" s="72" t="str">
        <f t="shared" si="43"/>
        <v xml:space="preserve">    "Type of business object"**    type: BusinessObjectType!</v>
      </c>
      <c r="U386" s="98" t="e">
        <f>IF(#REF!="Primary Key",D386&amp;I386&amp;" PK "&amp;L386,IF(#REF!="Foreign Key",I386&amp;" FK &gt;- "&amp;#REF!&amp;"."&amp;#REF!&amp;"_id "&amp;L386,I386&amp;" "&amp;L386))</f>
        <v>#REF!</v>
      </c>
      <c r="V386" s="88"/>
      <c r="W386" s="88"/>
    </row>
    <row r="387" spans="1:24" s="4" customFormat="1" x14ac:dyDescent="0.25">
      <c r="A387" s="291">
        <v>8</v>
      </c>
      <c r="B387" s="83" t="s">
        <v>533</v>
      </c>
      <c r="C387" s="84" t="s">
        <v>17</v>
      </c>
      <c r="D387" s="16" t="s">
        <v>534</v>
      </c>
      <c r="E387" s="16" t="s">
        <v>1261</v>
      </c>
      <c r="F387" s="158" t="s">
        <v>815</v>
      </c>
      <c r="G387" s="281" t="s">
        <v>893</v>
      </c>
      <c r="H387" s="281">
        <v>384</v>
      </c>
      <c r="I387" s="171" t="s">
        <v>174</v>
      </c>
      <c r="J387" s="171" t="s">
        <v>175</v>
      </c>
      <c r="K387" s="171" t="s">
        <v>176</v>
      </c>
      <c r="L387" s="242" t="s">
        <v>22</v>
      </c>
      <c r="M387" s="220" t="str">
        <f t="shared" si="41"/>
        <v>SupplyPlan.tenantId</v>
      </c>
      <c r="N387" s="227"/>
      <c r="O387" s="171" t="s">
        <v>177</v>
      </c>
      <c r="P387" s="171"/>
      <c r="R387" s="154" t="s">
        <v>21</v>
      </c>
      <c r="S387" s="98" t="str">
        <f t="shared" si="42"/>
        <v xml:space="preserve">    tenantId: String</v>
      </c>
      <c r="T387" s="72" t="str">
        <f t="shared" si="43"/>
        <v xml:space="preserve">    "Generated unique ID of the tenant company"**    tenantId: String</v>
      </c>
      <c r="U387" s="98" t="e">
        <f>IF(#REF!="Primary Key",D387&amp;I387&amp;" PK "&amp;L387,IF(#REF!="Foreign Key",I387&amp;" FK &gt;- "&amp;#REF!&amp;"."&amp;#REF!&amp;"_id "&amp;L387,I387&amp;" "&amp;L387))</f>
        <v>#REF!</v>
      </c>
      <c r="V387" s="15"/>
      <c r="W387" s="15"/>
    </row>
    <row r="388" spans="1:24" s="4" customFormat="1" x14ac:dyDescent="0.25">
      <c r="A388" s="291">
        <v>8</v>
      </c>
      <c r="B388" s="83" t="s">
        <v>533</v>
      </c>
      <c r="C388" s="84" t="s">
        <v>17</v>
      </c>
      <c r="D388" s="16" t="s">
        <v>534</v>
      </c>
      <c r="E388" s="16" t="s">
        <v>1262</v>
      </c>
      <c r="F388" s="158" t="s">
        <v>815</v>
      </c>
      <c r="G388" s="281" t="s">
        <v>893</v>
      </c>
      <c r="H388" s="281">
        <v>385</v>
      </c>
      <c r="I388" s="205" t="s">
        <v>178</v>
      </c>
      <c r="J388" s="205" t="s">
        <v>179</v>
      </c>
      <c r="K388" s="176" t="s">
        <v>849</v>
      </c>
      <c r="L388" s="242" t="s">
        <v>483</v>
      </c>
      <c r="M388" s="220" t="str">
        <f t="shared" si="41"/>
        <v>SupplyPlan.createReceived</v>
      </c>
      <c r="N388" s="227"/>
      <c r="O388" s="171" t="s">
        <v>180</v>
      </c>
      <c r="P388" s="171" t="s">
        <v>181</v>
      </c>
      <c r="R388" s="154" t="s">
        <v>80</v>
      </c>
      <c r="S388" s="98" t="str">
        <f t="shared" si="42"/>
        <v xml:space="preserve">    createReceived: DateTime</v>
      </c>
      <c r="T388" s="72" t="str">
        <f t="shared" si="43"/>
        <v xml:space="preserve">    "Timestamp when record was created"**    createReceived: DateTime</v>
      </c>
      <c r="U388" s="98" t="e">
        <f>IF(#REF!="Primary Key",D388&amp;I388&amp;" PK "&amp;L388,IF(#REF!="Foreign Key",I388&amp;" FK &gt;- "&amp;#REF!&amp;"."&amp;#REF!&amp;"_id "&amp;L388,I388&amp;" "&amp;L388))</f>
        <v>#REF!</v>
      </c>
      <c r="V388" s="15"/>
      <c r="W388" s="15"/>
    </row>
    <row r="389" spans="1:24" s="77" customFormat="1" x14ac:dyDescent="0.25">
      <c r="A389" s="291">
        <v>8</v>
      </c>
      <c r="B389" s="83" t="s">
        <v>533</v>
      </c>
      <c r="C389" s="84" t="s">
        <v>17</v>
      </c>
      <c r="D389" s="16" t="s">
        <v>534</v>
      </c>
      <c r="E389" s="16" t="s">
        <v>1263</v>
      </c>
      <c r="F389" s="158" t="s">
        <v>815</v>
      </c>
      <c r="G389" s="281" t="s">
        <v>893</v>
      </c>
      <c r="H389" s="281">
        <v>386</v>
      </c>
      <c r="I389" s="154" t="s">
        <v>182</v>
      </c>
      <c r="J389" s="205" t="s">
        <v>183</v>
      </c>
      <c r="K389" s="176" t="s">
        <v>849</v>
      </c>
      <c r="L389" s="173" t="s">
        <v>483</v>
      </c>
      <c r="M389" s="220" t="str">
        <f t="shared" si="41"/>
        <v>SupplyPlan.updateReceived</v>
      </c>
      <c r="N389" s="227"/>
      <c r="O389" s="171" t="s">
        <v>184</v>
      </c>
      <c r="P389" s="171" t="s">
        <v>181</v>
      </c>
      <c r="R389" s="154" t="s">
        <v>80</v>
      </c>
      <c r="S389" s="98" t="str">
        <f t="shared" si="42"/>
        <v xml:space="preserve">    updateReceived: DateTime</v>
      </c>
      <c r="T389" s="72" t="str">
        <f t="shared" si="43"/>
        <v xml:space="preserve">    "Timestamp when record was last updated"**    updateReceived: DateTime</v>
      </c>
      <c r="U389" s="98" t="e">
        <f>IF(#REF!="Primary Key",D389&amp;I389&amp;" PK "&amp;L389,IF(#REF!="Foreign Key",I389&amp;" FK &gt;- "&amp;#REF!&amp;"."&amp;#REF!&amp;"_id "&amp;L389,I389&amp;" "&amp;L389))</f>
        <v>#REF!</v>
      </c>
      <c r="V389" s="15"/>
      <c r="W389" s="15"/>
    </row>
    <row r="390" spans="1:24" s="33" customFormat="1" x14ac:dyDescent="0.25">
      <c r="A390" s="291">
        <v>8</v>
      </c>
      <c r="B390" s="83" t="s">
        <v>533</v>
      </c>
      <c r="C390" s="84" t="s">
        <v>17</v>
      </c>
      <c r="D390" s="16" t="s">
        <v>534</v>
      </c>
      <c r="E390" s="16" t="s">
        <v>1264</v>
      </c>
      <c r="F390" s="158" t="s">
        <v>815</v>
      </c>
      <c r="G390" s="281" t="s">
        <v>893</v>
      </c>
      <c r="H390" s="149">
        <v>387</v>
      </c>
      <c r="I390" s="153" t="s">
        <v>722</v>
      </c>
      <c r="J390" s="153" t="s">
        <v>723</v>
      </c>
      <c r="K390" s="174"/>
      <c r="L390" s="155" t="s">
        <v>22</v>
      </c>
      <c r="M390" s="217" t="str">
        <f t="shared" si="41"/>
        <v>SupplyPlan.referenceReceived</v>
      </c>
      <c r="N390" s="149"/>
      <c r="O390" s="170"/>
      <c r="P390" s="170"/>
      <c r="Q390" s="303"/>
      <c r="R390" s="153" t="s">
        <v>21</v>
      </c>
      <c r="S390" s="98" t="str">
        <f t="shared" si="42"/>
        <v xml:space="preserve">    referenceReceived: String</v>
      </c>
      <c r="T390" s="72" t="str">
        <f t="shared" si="43"/>
        <v xml:space="preserve">    ""**    referenceReceived: String</v>
      </c>
      <c r="U390" s="98" t="e">
        <f>IF(#REF!="Primary Key",D390&amp;I390&amp;" PK "&amp;L390,IF(#REF!="Foreign Key",I390&amp;" FK &gt;- "&amp;#REF!&amp;"."&amp;#REF!&amp;"_id "&amp;L390,I390&amp;" "&amp;L390))</f>
        <v>#REF!</v>
      </c>
      <c r="V390" s="12"/>
      <c r="W390" s="12"/>
      <c r="X390" s="303"/>
    </row>
    <row r="391" spans="1:24" s="4" customFormat="1" x14ac:dyDescent="0.25">
      <c r="A391" s="284">
        <v>9</v>
      </c>
      <c r="B391" s="76"/>
      <c r="C391" s="78"/>
      <c r="D391" s="76"/>
      <c r="E391" s="76"/>
      <c r="F391" s="140"/>
      <c r="G391" s="144"/>
      <c r="H391" s="144">
        <v>388</v>
      </c>
      <c r="I391" s="76"/>
      <c r="J391" s="76"/>
      <c r="K391" s="76"/>
      <c r="L391" s="76"/>
      <c r="M391" s="222"/>
      <c r="N391" s="144"/>
      <c r="O391" s="255"/>
      <c r="P391" s="255"/>
      <c r="R391" s="76"/>
      <c r="S391" s="49" t="s">
        <v>187</v>
      </c>
      <c r="T391" s="50"/>
      <c r="U391" s="97" t="s">
        <v>15</v>
      </c>
      <c r="V391" s="50"/>
      <c r="W391" s="50"/>
    </row>
    <row r="392" spans="1:24" s="4" customFormat="1" x14ac:dyDescent="0.25">
      <c r="A392" s="284">
        <v>9</v>
      </c>
      <c r="B392" s="76"/>
      <c r="C392" s="78"/>
      <c r="D392" s="76"/>
      <c r="E392" s="76"/>
      <c r="F392" s="140"/>
      <c r="G392" s="144"/>
      <c r="H392" s="144">
        <v>389</v>
      </c>
      <c r="I392" s="76"/>
      <c r="J392" s="76"/>
      <c r="K392" s="76"/>
      <c r="L392" s="76"/>
      <c r="M392" s="78"/>
      <c r="N392" s="225"/>
      <c r="O392" s="256"/>
      <c r="P392" s="256"/>
      <c r="R392" s="76"/>
      <c r="S392" s="5"/>
      <c r="T392" s="76"/>
      <c r="U392" s="5" t="str">
        <f>D413</f>
        <v>DemandPlan</v>
      </c>
      <c r="V392" s="76"/>
      <c r="W392" s="76"/>
    </row>
    <row r="393" spans="1:24" s="4" customFormat="1" x14ac:dyDescent="0.25">
      <c r="A393" s="284">
        <v>9</v>
      </c>
      <c r="B393" s="76"/>
      <c r="C393" s="78"/>
      <c r="D393" s="76"/>
      <c r="E393" s="76"/>
      <c r="F393" s="142"/>
      <c r="G393" s="147"/>
      <c r="H393" s="147">
        <v>390</v>
      </c>
      <c r="I393" s="76"/>
      <c r="J393" s="76"/>
      <c r="K393" s="76"/>
      <c r="L393" s="76"/>
      <c r="M393" s="223"/>
      <c r="N393" s="147"/>
      <c r="O393" s="257"/>
      <c r="P393" s="257"/>
      <c r="R393" s="76"/>
      <c r="S393" s="97" t="str">
        <f>"type "&amp;U392&amp;" implements BusinessObject {"</f>
        <v>type DemandPlan implements BusinessObject {</v>
      </c>
      <c r="T393" s="51"/>
      <c r="U393" s="97" t="s">
        <v>15</v>
      </c>
      <c r="V393" s="51"/>
      <c r="W393" s="51"/>
    </row>
    <row r="394" spans="1:24" s="2" customFormat="1" x14ac:dyDescent="0.25">
      <c r="A394" s="292">
        <v>9</v>
      </c>
      <c r="B394" s="124" t="s">
        <v>554</v>
      </c>
      <c r="C394" s="125" t="s">
        <v>17</v>
      </c>
      <c r="D394" s="16" t="s">
        <v>555</v>
      </c>
      <c r="E394" s="16" t="s">
        <v>1265</v>
      </c>
      <c r="F394" s="197" t="s">
        <v>898</v>
      </c>
      <c r="G394" s="234">
        <v>1</v>
      </c>
      <c r="H394" s="234">
        <v>391</v>
      </c>
      <c r="I394" s="85" t="s">
        <v>834</v>
      </c>
      <c r="J394" s="85" t="s">
        <v>198</v>
      </c>
      <c r="K394" s="89" t="s">
        <v>838</v>
      </c>
      <c r="L394" s="231" t="s">
        <v>22</v>
      </c>
      <c r="M394" s="219" t="str">
        <f t="shared" ref="M394:M420" si="44">D394&amp;"."&amp;I394</f>
        <v>DemandPlan.product.partNumber</v>
      </c>
      <c r="N394" s="226"/>
      <c r="O394" s="112"/>
      <c r="P394" s="112"/>
      <c r="R394" s="40" t="s">
        <v>46</v>
      </c>
      <c r="S394" s="98" t="str">
        <f t="shared" ref="S394:S420" si="45">"    "&amp;I394&amp;": "&amp;L394</f>
        <v xml:space="preserve">    product.partNumber: String</v>
      </c>
      <c r="T394" s="72" t="str">
        <f t="shared" ref="T394:T420" si="46">"    "&amp;CHAR(34)&amp;O394&amp;CHAR(34)&amp;"**"&amp;S394</f>
        <v xml:space="preserve">    ""**    product.partNumber: String</v>
      </c>
      <c r="U394" s="98" t="e">
        <f>IF(#REF!="Primary Key",D394&amp;I394&amp;" PK "&amp;L394,IF(#REF!="Foreign Key",I394&amp;" FK &gt;- "&amp;#REF!&amp;"."&amp;#REF!&amp;"_id "&amp;L394,I394&amp;" "&amp;L394))</f>
        <v>#REF!</v>
      </c>
      <c r="V394" s="67" t="str">
        <f>D394&amp;"s"</f>
        <v>DemandPlans</v>
      </c>
      <c r="W394" s="67" t="str">
        <f>"["&amp;D394&amp;"]"</f>
        <v>[DemandPlan]</v>
      </c>
    </row>
    <row r="395" spans="1:24" s="2" customFormat="1" x14ac:dyDescent="0.25">
      <c r="A395" s="292">
        <v>9</v>
      </c>
      <c r="B395" s="124" t="s">
        <v>554</v>
      </c>
      <c r="C395" s="125" t="s">
        <v>17</v>
      </c>
      <c r="D395" s="16" t="s">
        <v>555</v>
      </c>
      <c r="E395" s="16" t="s">
        <v>1266</v>
      </c>
      <c r="F395" s="197" t="s">
        <v>898</v>
      </c>
      <c r="G395" s="234">
        <v>1</v>
      </c>
      <c r="H395" s="234">
        <v>392</v>
      </c>
      <c r="I395" s="85" t="s">
        <v>835</v>
      </c>
      <c r="J395" s="85" t="s">
        <v>467</v>
      </c>
      <c r="K395" s="89" t="s">
        <v>305</v>
      </c>
      <c r="L395" s="231" t="s">
        <v>22</v>
      </c>
      <c r="M395" s="219" t="str">
        <f t="shared" si="44"/>
        <v>DemandPlan.location.locationIdentifier</v>
      </c>
      <c r="N395" s="226"/>
      <c r="O395" s="112"/>
      <c r="P395" s="112"/>
      <c r="R395" s="40" t="s">
        <v>46</v>
      </c>
      <c r="S395" s="98" t="str">
        <f t="shared" si="45"/>
        <v xml:space="preserve">    location.locationIdentifier: String</v>
      </c>
      <c r="T395" s="72" t="str">
        <f t="shared" si="46"/>
        <v xml:space="preserve">    ""**    location.locationIdentifier: String</v>
      </c>
      <c r="U395" s="98" t="e">
        <f>IF(#REF!="Primary Key",D395&amp;I395&amp;" PK "&amp;L395,IF(#REF!="Foreign Key",I395&amp;" FK &gt;- "&amp;#REF!&amp;"."&amp;#REF!&amp;"_id "&amp;L395,I395&amp;" "&amp;L395))</f>
        <v>#REF!</v>
      </c>
      <c r="V395" s="67" t="str">
        <f>D395&amp;"s"</f>
        <v>DemandPlans</v>
      </c>
      <c r="W395" s="67" t="str">
        <f>"["&amp;D395&amp;"]"</f>
        <v>[DemandPlan]</v>
      </c>
    </row>
    <row r="396" spans="1:24" s="4" customFormat="1" x14ac:dyDescent="0.25">
      <c r="A396" s="292">
        <v>9</v>
      </c>
      <c r="B396" s="124" t="s">
        <v>554</v>
      </c>
      <c r="C396" s="125" t="s">
        <v>17</v>
      </c>
      <c r="D396" s="16" t="s">
        <v>555</v>
      </c>
      <c r="E396" s="16" t="s">
        <v>1267</v>
      </c>
      <c r="F396" s="197" t="s">
        <v>898</v>
      </c>
      <c r="G396" s="145">
        <v>1</v>
      </c>
      <c r="H396" s="145">
        <v>393</v>
      </c>
      <c r="I396" s="43" t="s">
        <v>542</v>
      </c>
      <c r="J396" s="43" t="s">
        <v>543</v>
      </c>
      <c r="K396" s="323" t="s">
        <v>901</v>
      </c>
      <c r="L396" s="43" t="s">
        <v>483</v>
      </c>
      <c r="M396" s="219" t="str">
        <f t="shared" si="44"/>
        <v>DemandPlan.startDate</v>
      </c>
      <c r="N396" s="226"/>
      <c r="O396" s="64"/>
      <c r="P396" s="64"/>
      <c r="R396" s="43" t="s">
        <v>80</v>
      </c>
      <c r="S396" s="98" t="str">
        <f t="shared" si="45"/>
        <v xml:space="preserve">    startDate: DateTime</v>
      </c>
      <c r="T396" s="72" t="str">
        <f t="shared" si="46"/>
        <v xml:space="preserve">    ""**    startDate: DateTime</v>
      </c>
      <c r="U396" s="98" t="e">
        <f>IF(#REF!="Primary Key",D396&amp;I396&amp;" PK "&amp;L396,IF(#REF!="Foreign Key",I396&amp;" FK &gt;- "&amp;#REF!&amp;"."&amp;#REF!&amp;"_id "&amp;L396,I396&amp;" "&amp;L396))</f>
        <v>#REF!</v>
      </c>
      <c r="V396" s="15"/>
      <c r="W396" s="15"/>
    </row>
    <row r="397" spans="1:24" s="77" customFormat="1" x14ac:dyDescent="0.25">
      <c r="A397" s="292">
        <v>9</v>
      </c>
      <c r="B397" s="124" t="s">
        <v>554</v>
      </c>
      <c r="C397" s="125" t="s">
        <v>17</v>
      </c>
      <c r="D397" s="16" t="s">
        <v>555</v>
      </c>
      <c r="E397" s="16" t="s">
        <v>1268</v>
      </c>
      <c r="F397" s="197" t="s">
        <v>898</v>
      </c>
      <c r="G397" s="145">
        <v>1</v>
      </c>
      <c r="H397" s="145">
        <v>394</v>
      </c>
      <c r="I397" s="43" t="s">
        <v>544</v>
      </c>
      <c r="J397" s="43" t="s">
        <v>545</v>
      </c>
      <c r="K397" s="92">
        <v>1</v>
      </c>
      <c r="L397" s="43" t="s">
        <v>105</v>
      </c>
      <c r="M397" s="219" t="str">
        <f t="shared" si="44"/>
        <v>DemandPlan.duration</v>
      </c>
      <c r="N397" s="226"/>
      <c r="O397" s="64"/>
      <c r="P397" s="64"/>
      <c r="R397" s="43" t="s">
        <v>80</v>
      </c>
      <c r="S397" s="98" t="str">
        <f t="shared" si="45"/>
        <v xml:space="preserve">    duration: Float</v>
      </c>
      <c r="T397" s="72" t="str">
        <f t="shared" si="46"/>
        <v xml:space="preserve">    ""**    duration: Float</v>
      </c>
      <c r="U397" s="98" t="e">
        <f>IF(#REF!="Primary Key",D397&amp;I397&amp;" PK "&amp;L397,IF(#REF!="Foreign Key",I397&amp;" FK &gt;- "&amp;#REF!&amp;"."&amp;#REF!&amp;"_id "&amp;L397,I397&amp;" "&amp;L397))</f>
        <v>#REF!</v>
      </c>
      <c r="V397" s="15"/>
      <c r="W397" s="15"/>
    </row>
    <row r="398" spans="1:24" s="1" customFormat="1" x14ac:dyDescent="0.25">
      <c r="A398" s="292">
        <v>9</v>
      </c>
      <c r="B398" s="124" t="s">
        <v>554</v>
      </c>
      <c r="C398" s="125" t="s">
        <v>17</v>
      </c>
      <c r="D398" s="16" t="s">
        <v>555</v>
      </c>
      <c r="E398" s="16" t="s">
        <v>1269</v>
      </c>
      <c r="F398" s="197" t="s">
        <v>898</v>
      </c>
      <c r="G398" s="145">
        <v>1</v>
      </c>
      <c r="H398" s="145">
        <v>395</v>
      </c>
      <c r="I398" s="41" t="s">
        <v>536</v>
      </c>
      <c r="J398" s="92" t="s">
        <v>891</v>
      </c>
      <c r="K398" s="92" t="s">
        <v>789</v>
      </c>
      <c r="L398" s="40" t="s">
        <v>22</v>
      </c>
      <c r="M398" s="219" t="str">
        <f t="shared" si="44"/>
        <v>DemandPlan.planParentType</v>
      </c>
      <c r="N398" s="226"/>
      <c r="O398" s="112"/>
      <c r="P398" s="112"/>
      <c r="R398" s="40" t="s">
        <v>80</v>
      </c>
      <c r="S398" s="98" t="str">
        <f t="shared" si="45"/>
        <v xml:space="preserve">    planParentType: String</v>
      </c>
      <c r="T398" s="72" t="str">
        <f t="shared" si="46"/>
        <v xml:space="preserve">    ""**    planParentType: String</v>
      </c>
      <c r="U398" s="98" t="e">
        <f>IF(#REF!="Primary Key",D398&amp;I398&amp;" PK "&amp;L398,IF(#REF!="Foreign Key",I398&amp;" FK &gt;- "&amp;#REF!&amp;"."&amp;#REF!&amp;"_id "&amp;L398,I398&amp;" "&amp;L398))</f>
        <v>#REF!</v>
      </c>
      <c r="V398" s="9"/>
      <c r="W398" s="9"/>
    </row>
    <row r="399" spans="1:24" s="4" customFormat="1" x14ac:dyDescent="0.25">
      <c r="A399" s="292">
        <v>9</v>
      </c>
      <c r="B399" s="124" t="s">
        <v>554</v>
      </c>
      <c r="C399" s="125" t="s">
        <v>17</v>
      </c>
      <c r="D399" s="16" t="s">
        <v>555</v>
      </c>
      <c r="E399" s="16" t="s">
        <v>1270</v>
      </c>
      <c r="F399" s="319" t="s">
        <v>33</v>
      </c>
      <c r="G399" s="145">
        <v>1</v>
      </c>
      <c r="H399" s="145">
        <v>396</v>
      </c>
      <c r="I399" s="315" t="s">
        <v>538</v>
      </c>
      <c r="J399" s="315" t="s">
        <v>539</v>
      </c>
      <c r="K399" s="316" t="s">
        <v>799</v>
      </c>
      <c r="L399" s="315" t="s">
        <v>22</v>
      </c>
      <c r="M399" s="219" t="str">
        <f t="shared" si="44"/>
        <v>DemandPlan.planType</v>
      </c>
      <c r="N399" s="226"/>
      <c r="O399" s="64"/>
      <c r="P399" s="64"/>
      <c r="R399" s="43" t="s">
        <v>21</v>
      </c>
      <c r="S399" s="98" t="str">
        <f t="shared" si="45"/>
        <v xml:space="preserve">    planType: String</v>
      </c>
      <c r="T399" s="72" t="str">
        <f t="shared" si="46"/>
        <v xml:space="preserve">    ""**    planType: String</v>
      </c>
      <c r="U399" s="98" t="e">
        <f>IF(#REF!="Primary Key",D399&amp;I399&amp;" PK "&amp;L399,IF(#REF!="Foreign Key",I399&amp;" FK &gt;- "&amp;#REF!&amp;"."&amp;#REF!&amp;"_id "&amp;L399,I399&amp;" "&amp;L399))</f>
        <v>#REF!</v>
      </c>
      <c r="V399" s="15"/>
      <c r="W399" s="15"/>
    </row>
    <row r="400" spans="1:24" s="4" customFormat="1" x14ac:dyDescent="0.25">
      <c r="A400" s="292">
        <v>9</v>
      </c>
      <c r="B400" s="124" t="s">
        <v>554</v>
      </c>
      <c r="C400" s="125" t="s">
        <v>17</v>
      </c>
      <c r="D400" s="16" t="s">
        <v>555</v>
      </c>
      <c r="E400" s="16" t="s">
        <v>1271</v>
      </c>
      <c r="F400" s="141" t="s">
        <v>547</v>
      </c>
      <c r="G400" s="207" t="s">
        <v>825</v>
      </c>
      <c r="H400" s="207">
        <v>397</v>
      </c>
      <c r="I400" s="79" t="s">
        <v>197</v>
      </c>
      <c r="J400" s="82" t="s">
        <v>200</v>
      </c>
      <c r="K400" s="82" t="s">
        <v>827</v>
      </c>
      <c r="L400" s="79" t="s">
        <v>200</v>
      </c>
      <c r="M400" s="219" t="str">
        <f t="shared" si="44"/>
        <v>DemandPlan.product</v>
      </c>
      <c r="N400" s="226"/>
      <c r="O400" s="64"/>
      <c r="P400" s="64"/>
      <c r="R400" s="79" t="s">
        <v>46</v>
      </c>
      <c r="S400" s="98" t="str">
        <f t="shared" si="45"/>
        <v xml:space="preserve">    product: Product</v>
      </c>
      <c r="T400" s="72" t="str">
        <f t="shared" si="46"/>
        <v xml:space="preserve">    ""**    product: Product</v>
      </c>
      <c r="U400" s="98" t="e">
        <f>IF(#REF!="Primary Key",D400&amp;I400&amp;" PK "&amp;L400,IF(#REF!="Foreign Key",I400&amp;" FK &gt;- "&amp;#REF!&amp;"."&amp;#REF!&amp;"_id "&amp;L400,I400&amp;" "&amp;L400))</f>
        <v>#REF!</v>
      </c>
      <c r="V400" s="80" t="str">
        <f>D400&amp;"s"</f>
        <v>DemandPlans</v>
      </c>
      <c r="W400" s="80" t="str">
        <f>"["&amp;D400&amp;"]"</f>
        <v>[DemandPlan]</v>
      </c>
    </row>
    <row r="401" spans="1:23" s="4" customFormat="1" x14ac:dyDescent="0.25">
      <c r="A401" s="292">
        <v>9</v>
      </c>
      <c r="B401" s="124" t="s">
        <v>554</v>
      </c>
      <c r="C401" s="125" t="s">
        <v>17</v>
      </c>
      <c r="D401" s="16" t="s">
        <v>555</v>
      </c>
      <c r="E401" s="16" t="s">
        <v>1272</v>
      </c>
      <c r="F401" s="141" t="s">
        <v>547</v>
      </c>
      <c r="G401" s="207" t="s">
        <v>825</v>
      </c>
      <c r="H401" s="207">
        <v>398</v>
      </c>
      <c r="I401" s="79" t="s">
        <v>466</v>
      </c>
      <c r="J401" s="82" t="s">
        <v>59</v>
      </c>
      <c r="K401" s="82" t="s">
        <v>827</v>
      </c>
      <c r="L401" s="79" t="s">
        <v>59</v>
      </c>
      <c r="M401" s="219" t="str">
        <f t="shared" si="44"/>
        <v>DemandPlan.location</v>
      </c>
      <c r="N401" s="226"/>
      <c r="O401" s="112"/>
      <c r="P401" s="112"/>
      <c r="R401" s="79" t="s">
        <v>46</v>
      </c>
      <c r="S401" s="98" t="str">
        <f t="shared" si="45"/>
        <v xml:space="preserve">    location: Location</v>
      </c>
      <c r="T401" s="72" t="str">
        <f t="shared" si="46"/>
        <v xml:space="preserve">    ""**    location: Location</v>
      </c>
      <c r="U401" s="98" t="e">
        <f>IF(#REF!="Primary Key",D401&amp;I401&amp;" PK "&amp;L401,IF(#REF!="Foreign Key",I401&amp;" FK &gt;- "&amp;#REF!&amp;"."&amp;#REF!&amp;"_id "&amp;L401,I401&amp;" "&amp;L401))</f>
        <v>#REF!</v>
      </c>
      <c r="V401" s="80" t="str">
        <f>D401&amp;"s"</f>
        <v>DemandPlans</v>
      </c>
      <c r="W401" s="80" t="str">
        <f>"["&amp;D401&amp;"]"</f>
        <v>[DemandPlan]</v>
      </c>
    </row>
    <row r="402" spans="1:23" s="77" customFormat="1" x14ac:dyDescent="0.25">
      <c r="A402" s="292">
        <v>9</v>
      </c>
      <c r="B402" s="124" t="s">
        <v>554</v>
      </c>
      <c r="C402" s="125" t="s">
        <v>17</v>
      </c>
      <c r="D402" s="16" t="s">
        <v>555</v>
      </c>
      <c r="E402" s="16" t="s">
        <v>1273</v>
      </c>
      <c r="F402" s="160" t="s">
        <v>820</v>
      </c>
      <c r="G402" s="145">
        <v>1</v>
      </c>
      <c r="H402" s="145">
        <v>399</v>
      </c>
      <c r="I402" s="81" t="s">
        <v>103</v>
      </c>
      <c r="J402" s="81" t="s">
        <v>236</v>
      </c>
      <c r="K402" s="53">
        <v>1200</v>
      </c>
      <c r="L402" s="16" t="s">
        <v>105</v>
      </c>
      <c r="M402" s="219" t="str">
        <f t="shared" si="44"/>
        <v>DemandPlan.quantity</v>
      </c>
      <c r="N402" s="226"/>
      <c r="O402" s="64"/>
      <c r="P402" s="64"/>
      <c r="R402" s="16" t="s">
        <v>80</v>
      </c>
      <c r="S402" s="98" t="str">
        <f t="shared" si="45"/>
        <v xml:space="preserve">    quantity: Float</v>
      </c>
      <c r="T402" s="72" t="str">
        <f t="shared" si="46"/>
        <v xml:space="preserve">    ""**    quantity: Float</v>
      </c>
      <c r="U402" s="98" t="e">
        <f>IF(#REF!="Primary Key",D402&amp;I402&amp;" PK "&amp;L402,IF(#REF!="Foreign Key",I402&amp;" FK &gt;- "&amp;#REF!&amp;"."&amp;#REF!&amp;"_id "&amp;L402,I402&amp;" "&amp;L402))</f>
        <v>#REF!</v>
      </c>
      <c r="V402" s="15"/>
      <c r="W402" s="15"/>
    </row>
    <row r="403" spans="1:23" s="4" customFormat="1" x14ac:dyDescent="0.25">
      <c r="A403" s="292">
        <v>9</v>
      </c>
      <c r="B403" s="124" t="s">
        <v>554</v>
      </c>
      <c r="C403" s="125" t="s">
        <v>17</v>
      </c>
      <c r="D403" s="16" t="s">
        <v>555</v>
      </c>
      <c r="E403" s="16" t="s">
        <v>1274</v>
      </c>
      <c r="F403" s="160" t="s">
        <v>820</v>
      </c>
      <c r="G403" s="145">
        <v>1</v>
      </c>
      <c r="H403" s="145">
        <v>400</v>
      </c>
      <c r="I403" s="81" t="s">
        <v>107</v>
      </c>
      <c r="J403" s="81" t="s">
        <v>108</v>
      </c>
      <c r="K403" s="15" t="s">
        <v>625</v>
      </c>
      <c r="L403" s="16" t="s">
        <v>22</v>
      </c>
      <c r="M403" s="219" t="str">
        <f t="shared" si="44"/>
        <v>DemandPlan.quantityUnits</v>
      </c>
      <c r="N403" s="226"/>
      <c r="O403" s="64"/>
      <c r="P403" s="64"/>
      <c r="R403" s="16" t="s">
        <v>21</v>
      </c>
      <c r="S403" s="98" t="str">
        <f t="shared" si="45"/>
        <v xml:space="preserve">    quantityUnits: String</v>
      </c>
      <c r="T403" s="72" t="str">
        <f t="shared" si="46"/>
        <v xml:space="preserve">    ""**    quantityUnits: String</v>
      </c>
      <c r="U403" s="98" t="e">
        <f>IF(#REF!="Primary Key",D403&amp;I403&amp;" PK "&amp;L403,IF(#REF!="Foreign Key",I403&amp;" FK &gt;- "&amp;#REF!&amp;"."&amp;#REF!&amp;"_id "&amp;L403,I403&amp;" "&amp;L403))</f>
        <v>#REF!</v>
      </c>
      <c r="V403" s="15"/>
      <c r="W403" s="15"/>
    </row>
    <row r="404" spans="1:23" s="77" customFormat="1" x14ac:dyDescent="0.25">
      <c r="A404" s="292">
        <v>9</v>
      </c>
      <c r="B404" s="124" t="s">
        <v>554</v>
      </c>
      <c r="C404" s="125" t="s">
        <v>17</v>
      </c>
      <c r="D404" s="16" t="s">
        <v>555</v>
      </c>
      <c r="E404" s="16" t="s">
        <v>1275</v>
      </c>
      <c r="F404" s="160" t="s">
        <v>820</v>
      </c>
      <c r="G404" s="280" t="s">
        <v>822</v>
      </c>
      <c r="H404" s="280">
        <v>401</v>
      </c>
      <c r="I404" s="81" t="s">
        <v>787</v>
      </c>
      <c r="J404" s="81" t="s">
        <v>788</v>
      </c>
      <c r="K404" s="53">
        <v>0.99</v>
      </c>
      <c r="L404" s="16" t="s">
        <v>105</v>
      </c>
      <c r="M404" s="219" t="str">
        <f t="shared" si="44"/>
        <v>DemandPlan.confidence</v>
      </c>
      <c r="N404" s="226"/>
      <c r="O404" s="64"/>
      <c r="P404" s="64"/>
      <c r="R404" s="16" t="s">
        <v>80</v>
      </c>
      <c r="S404" s="98" t="str">
        <f t="shared" si="45"/>
        <v xml:space="preserve">    confidence: Float</v>
      </c>
      <c r="T404" s="72" t="str">
        <f t="shared" si="46"/>
        <v xml:space="preserve">    ""**    confidence: Float</v>
      </c>
      <c r="U404" s="98" t="e">
        <f>IF(#REF!="Primary Key",D404&amp;I404&amp;" PK "&amp;L404,IF(#REF!="Foreign Key",I404&amp;" FK &gt;- "&amp;#REF!&amp;"."&amp;#REF!&amp;"_id "&amp;L404,I404&amp;" "&amp;L404))</f>
        <v>#REF!</v>
      </c>
      <c r="V404" s="15"/>
      <c r="W404" s="15"/>
    </row>
    <row r="405" spans="1:23" s="4" customFormat="1" x14ac:dyDescent="0.25">
      <c r="A405" s="292">
        <v>9</v>
      </c>
      <c r="B405" s="124" t="s">
        <v>554</v>
      </c>
      <c r="C405" s="125" t="s">
        <v>17</v>
      </c>
      <c r="D405" s="16" t="s">
        <v>555</v>
      </c>
      <c r="E405" s="16" t="s">
        <v>1276</v>
      </c>
      <c r="F405" s="159" t="s">
        <v>818</v>
      </c>
      <c r="G405" s="145">
        <v>2</v>
      </c>
      <c r="H405" s="145">
        <v>402</v>
      </c>
      <c r="I405" s="81" t="s">
        <v>552</v>
      </c>
      <c r="J405" s="212" t="s">
        <v>553</v>
      </c>
      <c r="K405" s="53" t="s">
        <v>848</v>
      </c>
      <c r="L405" s="16" t="s">
        <v>22</v>
      </c>
      <c r="M405" s="219" t="str">
        <f t="shared" si="44"/>
        <v>DemandPlan.planningCycle</v>
      </c>
      <c r="N405" s="226"/>
      <c r="O405" s="112"/>
      <c r="P405" s="112"/>
      <c r="R405" s="16" t="s">
        <v>80</v>
      </c>
      <c r="S405" s="98" t="str">
        <f t="shared" si="45"/>
        <v xml:space="preserve">    planningCycle: String</v>
      </c>
      <c r="T405" s="72" t="str">
        <f t="shared" si="46"/>
        <v xml:space="preserve">    ""**    planningCycle: String</v>
      </c>
      <c r="U405" s="98" t="e">
        <f>IF(#REF!="Primary Key",D405&amp;I405&amp;" PK "&amp;L405,IF(#REF!="Foreign Key",I405&amp;" FK &gt;- "&amp;#REF!&amp;"."&amp;#REF!&amp;"_id "&amp;L405,I405&amp;" "&amp;L405))</f>
        <v>#REF!</v>
      </c>
      <c r="V405" s="9"/>
      <c r="W405" s="9"/>
    </row>
    <row r="406" spans="1:23" s="4" customFormat="1" x14ac:dyDescent="0.25">
      <c r="A406" s="292">
        <v>9</v>
      </c>
      <c r="B406" s="124" t="s">
        <v>554</v>
      </c>
      <c r="C406" s="125" t="s">
        <v>17</v>
      </c>
      <c r="D406" s="16" t="s">
        <v>555</v>
      </c>
      <c r="E406" s="16" t="s">
        <v>1277</v>
      </c>
      <c r="F406" s="159" t="s">
        <v>818</v>
      </c>
      <c r="G406" s="145">
        <v>2</v>
      </c>
      <c r="H406" s="145">
        <v>403</v>
      </c>
      <c r="I406" s="81" t="s">
        <v>540</v>
      </c>
      <c r="J406" s="212" t="s">
        <v>541</v>
      </c>
      <c r="K406" s="53" t="s">
        <v>465</v>
      </c>
      <c r="L406" s="16" t="s">
        <v>22</v>
      </c>
      <c r="M406" s="219" t="str">
        <f t="shared" si="44"/>
        <v>DemandPlan.source</v>
      </c>
      <c r="N406" s="226"/>
      <c r="O406" s="112"/>
      <c r="P406" s="112"/>
      <c r="R406" s="16" t="s">
        <v>80</v>
      </c>
      <c r="S406" s="98" t="str">
        <f t="shared" si="45"/>
        <v xml:space="preserve">    source: String</v>
      </c>
      <c r="T406" s="72" t="str">
        <f t="shared" si="46"/>
        <v xml:space="preserve">    ""**    source: String</v>
      </c>
      <c r="U406" s="98" t="e">
        <f>IF(#REF!="Primary Key",D406&amp;I406&amp;" PK "&amp;L406,IF(#REF!="Foreign Key",I406&amp;" FK &gt;- "&amp;#REF!&amp;"."&amp;#REF!&amp;"_id "&amp;L406,I406&amp;" "&amp;L406))</f>
        <v>#REF!</v>
      </c>
      <c r="V406" s="9"/>
      <c r="W406" s="9"/>
    </row>
    <row r="407" spans="1:23" s="1" customFormat="1" x14ac:dyDescent="0.25">
      <c r="A407" s="292">
        <v>9</v>
      </c>
      <c r="B407" s="124" t="s">
        <v>554</v>
      </c>
      <c r="C407" s="125" t="s">
        <v>17</v>
      </c>
      <c r="D407" s="16" t="s">
        <v>555</v>
      </c>
      <c r="E407" s="16" t="s">
        <v>1278</v>
      </c>
      <c r="F407" s="159" t="s">
        <v>818</v>
      </c>
      <c r="G407" s="145">
        <v>3</v>
      </c>
      <c r="H407" s="145">
        <v>404</v>
      </c>
      <c r="I407" s="20" t="s">
        <v>475</v>
      </c>
      <c r="J407" s="53" t="s">
        <v>476</v>
      </c>
      <c r="K407" s="123" t="s">
        <v>250</v>
      </c>
      <c r="L407" s="10" t="s">
        <v>22</v>
      </c>
      <c r="M407" s="219" t="str">
        <f t="shared" si="44"/>
        <v>DemandPlan.class</v>
      </c>
      <c r="N407" s="226"/>
      <c r="O407" s="112"/>
      <c r="P407" s="112"/>
      <c r="R407" s="10" t="s">
        <v>80</v>
      </c>
      <c r="S407" s="98" t="str">
        <f t="shared" si="45"/>
        <v xml:space="preserve">    class: String</v>
      </c>
      <c r="T407" s="72" t="str">
        <f t="shared" si="46"/>
        <v xml:space="preserve">    ""**    class: String</v>
      </c>
      <c r="U407" s="98" t="e">
        <f>IF(#REF!="Primary Key",D407&amp;I407&amp;" PK "&amp;L407,IF(#REF!="Foreign Key",I407&amp;" FK &gt;- "&amp;#REF!&amp;"."&amp;#REF!&amp;"_id "&amp;L407,I407&amp;" "&amp;L407))</f>
        <v>#REF!</v>
      </c>
      <c r="V407" s="9"/>
      <c r="W407" s="9"/>
    </row>
    <row r="408" spans="1:23" s="4" customFormat="1" x14ac:dyDescent="0.25">
      <c r="A408" s="292">
        <v>9</v>
      </c>
      <c r="B408" s="124" t="s">
        <v>554</v>
      </c>
      <c r="C408" s="125" t="s">
        <v>17</v>
      </c>
      <c r="D408" s="16" t="s">
        <v>555</v>
      </c>
      <c r="E408" s="16" t="s">
        <v>1279</v>
      </c>
      <c r="F408" s="159" t="s">
        <v>818</v>
      </c>
      <c r="G408" s="145">
        <v>3</v>
      </c>
      <c r="H408" s="145">
        <v>405</v>
      </c>
      <c r="I408" s="81" t="s">
        <v>546</v>
      </c>
      <c r="J408" s="81" t="s">
        <v>547</v>
      </c>
      <c r="K408" s="53"/>
      <c r="L408" s="16" t="s">
        <v>22</v>
      </c>
      <c r="M408" s="219" t="str">
        <f t="shared" si="44"/>
        <v>DemandPlan.reference</v>
      </c>
      <c r="N408" s="226"/>
      <c r="O408" s="64"/>
      <c r="P408" s="64"/>
      <c r="R408" s="16" t="s">
        <v>21</v>
      </c>
      <c r="S408" s="98" t="str">
        <f t="shared" si="45"/>
        <v xml:space="preserve">    reference: String</v>
      </c>
      <c r="T408" s="72" t="str">
        <f t="shared" si="46"/>
        <v xml:space="preserve">    ""**    reference: String</v>
      </c>
      <c r="U408" s="98" t="e">
        <f>IF(#REF!="Primary Key",D408&amp;I408&amp;" PK "&amp;L408,IF(#REF!="Foreign Key",I408&amp;" FK &gt;- "&amp;#REF!&amp;"."&amp;#REF!&amp;"_id "&amp;L408,I408&amp;" "&amp;L408))</f>
        <v>#REF!</v>
      </c>
      <c r="V408" s="15"/>
      <c r="W408" s="15"/>
    </row>
    <row r="409" spans="1:23" s="4" customFormat="1" x14ac:dyDescent="0.25">
      <c r="A409" s="292">
        <v>9</v>
      </c>
      <c r="B409" s="124" t="s">
        <v>554</v>
      </c>
      <c r="C409" s="125" t="s">
        <v>17</v>
      </c>
      <c r="D409" s="16" t="s">
        <v>555</v>
      </c>
      <c r="E409" s="16" t="s">
        <v>1280</v>
      </c>
      <c r="F409" s="159" t="s">
        <v>818</v>
      </c>
      <c r="G409" s="145">
        <v>3</v>
      </c>
      <c r="H409" s="145">
        <v>406</v>
      </c>
      <c r="I409" s="81" t="s">
        <v>548</v>
      </c>
      <c r="J409" s="81" t="s">
        <v>549</v>
      </c>
      <c r="K409" s="24" t="s">
        <v>849</v>
      </c>
      <c r="L409" s="16" t="s">
        <v>483</v>
      </c>
      <c r="M409" s="219" t="str">
        <f t="shared" si="44"/>
        <v>DemandPlan.validFrom</v>
      </c>
      <c r="N409" s="226"/>
      <c r="O409" s="64"/>
      <c r="P409" s="64"/>
      <c r="R409" s="16" t="s">
        <v>80</v>
      </c>
      <c r="S409" s="98" t="str">
        <f t="shared" si="45"/>
        <v xml:space="preserve">    validFrom: DateTime</v>
      </c>
      <c r="T409" s="72" t="str">
        <f t="shared" si="46"/>
        <v xml:space="preserve">    ""**    validFrom: DateTime</v>
      </c>
      <c r="U409" s="98" t="e">
        <f>IF(#REF!="Primary Key",D409&amp;I409&amp;" PK "&amp;L409,IF(#REF!="Foreign Key",I409&amp;" FK &gt;- "&amp;#REF!&amp;"."&amp;#REF!&amp;"_id "&amp;L409,I409&amp;" "&amp;L409))</f>
        <v>#REF!</v>
      </c>
      <c r="V409" s="15"/>
      <c r="W409" s="15"/>
    </row>
    <row r="410" spans="1:23" s="77" customFormat="1" x14ac:dyDescent="0.25">
      <c r="A410" s="292">
        <v>9</v>
      </c>
      <c r="B410" s="124" t="s">
        <v>554</v>
      </c>
      <c r="C410" s="125" t="s">
        <v>17</v>
      </c>
      <c r="D410" s="16" t="s">
        <v>555</v>
      </c>
      <c r="E410" s="16" t="s">
        <v>1281</v>
      </c>
      <c r="F410" s="159" t="s">
        <v>818</v>
      </c>
      <c r="G410" s="145">
        <v>3</v>
      </c>
      <c r="H410" s="145">
        <v>407</v>
      </c>
      <c r="I410" s="81" t="s">
        <v>550</v>
      </c>
      <c r="J410" s="81" t="s">
        <v>551</v>
      </c>
      <c r="K410" s="24" t="s">
        <v>849</v>
      </c>
      <c r="L410" s="16" t="s">
        <v>483</v>
      </c>
      <c r="M410" s="219" t="str">
        <f t="shared" si="44"/>
        <v>DemandPlan.validTo</v>
      </c>
      <c r="N410" s="226"/>
      <c r="O410" s="64"/>
      <c r="P410" s="64"/>
      <c r="R410" s="16" t="s">
        <v>80</v>
      </c>
      <c r="S410" s="98" t="str">
        <f t="shared" si="45"/>
        <v xml:space="preserve">    validTo: DateTime</v>
      </c>
      <c r="T410" s="72" t="str">
        <f t="shared" si="46"/>
        <v xml:space="preserve">    ""**    validTo: DateTime</v>
      </c>
      <c r="U410" s="98" t="e">
        <f>IF(#REF!="Primary Key",D410&amp;I410&amp;" PK "&amp;L410,IF(#REF!="Foreign Key",I410&amp;" FK &gt;- "&amp;#REF!&amp;"."&amp;#REF!&amp;"_id "&amp;L410,I410&amp;" "&amp;L410))</f>
        <v>#REF!</v>
      </c>
      <c r="V410" s="15"/>
      <c r="W410" s="15"/>
    </row>
    <row r="411" spans="1:23" s="4" customFormat="1" x14ac:dyDescent="0.25">
      <c r="A411" s="292">
        <v>9</v>
      </c>
      <c r="B411" s="124" t="s">
        <v>554</v>
      </c>
      <c r="C411" s="125" t="s">
        <v>17</v>
      </c>
      <c r="D411" s="16" t="s">
        <v>555</v>
      </c>
      <c r="E411" s="16" t="s">
        <v>1282</v>
      </c>
      <c r="F411" s="159" t="s">
        <v>818</v>
      </c>
      <c r="G411" s="145">
        <v>2</v>
      </c>
      <c r="H411" s="145">
        <v>408</v>
      </c>
      <c r="I411" s="212" t="s">
        <v>170</v>
      </c>
      <c r="J411" s="212" t="s">
        <v>171</v>
      </c>
      <c r="K411" s="28" t="s">
        <v>852</v>
      </c>
      <c r="L411" s="3" t="s">
        <v>22</v>
      </c>
      <c r="M411" s="219" t="str">
        <f t="shared" si="44"/>
        <v>DemandPlan.sourceLink</v>
      </c>
      <c r="N411" s="226"/>
      <c r="O411" s="64"/>
      <c r="P411" s="64"/>
      <c r="R411" s="3" t="s">
        <v>21</v>
      </c>
      <c r="S411" s="98" t="str">
        <f t="shared" si="45"/>
        <v xml:space="preserve">    sourceLink: String</v>
      </c>
      <c r="T411" s="72" t="str">
        <f t="shared" si="46"/>
        <v xml:space="preserve">    ""**    sourceLink: String</v>
      </c>
      <c r="U411" s="98" t="e">
        <f>IF(#REF!="Primary Key",D411&amp;I411&amp;" PK "&amp;L411,IF(#REF!="Foreign Key",I411&amp;" FK &gt;- "&amp;#REF!&amp;"."&amp;#REF!&amp;"_id "&amp;L411,I411&amp;" "&amp;L411))</f>
        <v>#REF!</v>
      </c>
      <c r="V411" s="15"/>
      <c r="W411" s="15"/>
    </row>
    <row r="412" spans="1:23" s="2" customFormat="1" x14ac:dyDescent="0.25">
      <c r="A412" s="292">
        <v>9</v>
      </c>
      <c r="B412" s="124" t="s">
        <v>554</v>
      </c>
      <c r="C412" s="125" t="s">
        <v>17</v>
      </c>
      <c r="D412" s="16" t="s">
        <v>555</v>
      </c>
      <c r="E412" s="16" t="s">
        <v>1283</v>
      </c>
      <c r="F412" s="159" t="s">
        <v>818</v>
      </c>
      <c r="G412" s="145" t="s">
        <v>824</v>
      </c>
      <c r="H412" s="145">
        <v>409</v>
      </c>
      <c r="I412" s="20" t="s">
        <v>185</v>
      </c>
      <c r="J412" s="20" t="s">
        <v>186</v>
      </c>
      <c r="K412" s="24"/>
      <c r="L412" s="12" t="str">
        <f>D412&amp;"CustomAttributes"</f>
        <v>DemandPlanCustomAttributes</v>
      </c>
      <c r="M412" s="215" t="str">
        <f t="shared" si="44"/>
        <v>DemandPlan.customAttributes</v>
      </c>
      <c r="N412" s="145"/>
      <c r="O412" s="72" t="str">
        <f>"Custom attributes for "&amp;LOWER(B412)</f>
        <v>Custom attributes for demand plan</v>
      </c>
      <c r="P412" s="62"/>
      <c r="R412" s="10"/>
      <c r="S412" s="98" t="str">
        <f t="shared" si="45"/>
        <v xml:space="preserve">    customAttributes: DemandPlanCustomAttributes</v>
      </c>
      <c r="T412" s="72" t="str">
        <f t="shared" si="46"/>
        <v xml:space="preserve">    "Custom attributes for demand plan"**    customAttributes: DemandPlanCustomAttributes</v>
      </c>
      <c r="U412" s="98" t="e">
        <f>IF(#REF!="Primary Key",D412&amp;I412&amp;" PK "&amp;L412,IF(#REF!="Foreign Key",I412&amp;" FK &gt;- "&amp;#REF!&amp;"."&amp;#REF!&amp;"_id "&amp;L412,I412&amp;" "&amp;L412))</f>
        <v>#REF!</v>
      </c>
      <c r="V412" s="12"/>
      <c r="W412" s="12"/>
    </row>
    <row r="413" spans="1:23" s="4" customFormat="1" x14ac:dyDescent="0.25">
      <c r="A413" s="292">
        <v>9</v>
      </c>
      <c r="B413" s="124" t="s">
        <v>554</v>
      </c>
      <c r="C413" s="125" t="s">
        <v>17</v>
      </c>
      <c r="D413" s="16" t="s">
        <v>555</v>
      </c>
      <c r="E413" s="16" t="s">
        <v>1284</v>
      </c>
      <c r="F413" s="158" t="s">
        <v>815</v>
      </c>
      <c r="G413" s="281" t="s">
        <v>893</v>
      </c>
      <c r="H413" s="281">
        <v>410</v>
      </c>
      <c r="I413" s="243" t="s">
        <v>710</v>
      </c>
      <c r="J413" s="276" t="s">
        <v>535</v>
      </c>
      <c r="K413" s="276" t="s">
        <v>26</v>
      </c>
      <c r="L413" s="204" t="s">
        <v>22</v>
      </c>
      <c r="M413" s="220" t="str">
        <f t="shared" si="44"/>
        <v>DemandPlan.id</v>
      </c>
      <c r="N413" s="227"/>
      <c r="O413" s="191"/>
      <c r="P413" s="191"/>
      <c r="R413" s="204" t="s">
        <v>21</v>
      </c>
      <c r="S413" s="98" t="str">
        <f t="shared" si="45"/>
        <v xml:space="preserve">    id: String</v>
      </c>
      <c r="T413" s="72" t="str">
        <f t="shared" si="46"/>
        <v xml:space="preserve">    ""**    id: String</v>
      </c>
      <c r="U413" s="98" t="e">
        <f>IF(#REF!="Primary Key",D413&amp;I413&amp;" PK "&amp;L413,IF(#REF!="Foreign Key",I413&amp;" FK &gt;- "&amp;#REF!&amp;"."&amp;#REF!&amp;"_id "&amp;L413,I413&amp;" "&amp;L413))</f>
        <v>#REF!</v>
      </c>
      <c r="V413" s="52"/>
      <c r="W413" s="52"/>
    </row>
    <row r="414" spans="1:23" s="2" customFormat="1" x14ac:dyDescent="0.25">
      <c r="A414" s="292">
        <v>9</v>
      </c>
      <c r="B414" s="124" t="s">
        <v>554</v>
      </c>
      <c r="C414" s="125" t="s">
        <v>17</v>
      </c>
      <c r="D414" s="16" t="s">
        <v>555</v>
      </c>
      <c r="E414" s="16" t="s">
        <v>1285</v>
      </c>
      <c r="F414" s="158" t="s">
        <v>815</v>
      </c>
      <c r="G414" s="281" t="s">
        <v>893</v>
      </c>
      <c r="H414" s="281">
        <v>411</v>
      </c>
      <c r="I414" s="200" t="s">
        <v>24</v>
      </c>
      <c r="J414" s="200" t="s">
        <v>25</v>
      </c>
      <c r="K414" s="264"/>
      <c r="L414" s="185" t="s">
        <v>28</v>
      </c>
      <c r="M414" s="220" t="str">
        <f t="shared" si="44"/>
        <v>DemandPlan.globalIdentifiers</v>
      </c>
      <c r="N414" s="227"/>
      <c r="O414" s="172" t="s">
        <v>25</v>
      </c>
      <c r="P414" s="170"/>
      <c r="R414" s="183" t="s">
        <v>21</v>
      </c>
      <c r="S414" s="98" t="str">
        <f t="shared" si="45"/>
        <v xml:space="preserve">    globalIdentifiers: NameValuePair</v>
      </c>
      <c r="T414" s="72" t="str">
        <f t="shared" si="46"/>
        <v xml:space="preserve">    "Global identifiers"**    globalIdentifiers: NameValuePair</v>
      </c>
      <c r="U414" s="98" t="e">
        <f>IF(#REF!="Primary Key",D414&amp;I414&amp;" PK "&amp;L414,IF(#REF!="Foreign Key",I414&amp;" FK &gt;- "&amp;#REF!&amp;"."&amp;#REF!&amp;"_id "&amp;L414,I414&amp;" "&amp;L414))</f>
        <v>#REF!</v>
      </c>
      <c r="V414" s="120"/>
      <c r="W414" s="120"/>
    </row>
    <row r="415" spans="1:23" s="2" customFormat="1" x14ac:dyDescent="0.25">
      <c r="A415" s="292">
        <v>9</v>
      </c>
      <c r="B415" s="124" t="s">
        <v>554</v>
      </c>
      <c r="C415" s="125" t="s">
        <v>17</v>
      </c>
      <c r="D415" s="16" t="s">
        <v>555</v>
      </c>
      <c r="E415" s="16" t="s">
        <v>1286</v>
      </c>
      <c r="F415" s="158" t="s">
        <v>815</v>
      </c>
      <c r="G415" s="281" t="s">
        <v>893</v>
      </c>
      <c r="H415" s="281">
        <v>412</v>
      </c>
      <c r="I415" s="200" t="s">
        <v>29</v>
      </c>
      <c r="J415" s="200" t="s">
        <v>30</v>
      </c>
      <c r="K415" s="264"/>
      <c r="L415" s="185" t="s">
        <v>31</v>
      </c>
      <c r="M415" s="220" t="str">
        <f t="shared" si="44"/>
        <v>DemandPlan.localIdentifiers</v>
      </c>
      <c r="N415" s="227"/>
      <c r="O415" s="172" t="s">
        <v>30</v>
      </c>
      <c r="P415" s="170"/>
      <c r="R415" s="183" t="s">
        <v>21</v>
      </c>
      <c r="S415" s="98" t="str">
        <f t="shared" si="45"/>
        <v xml:space="preserve">    localIdentifiers: OrderedNameValuePair</v>
      </c>
      <c r="T415" s="72" t="str">
        <f t="shared" si="46"/>
        <v xml:space="preserve">    "Local identifiers"**    localIdentifiers: OrderedNameValuePair</v>
      </c>
      <c r="U415" s="98" t="e">
        <f>IF(#REF!="Primary Key",D415&amp;I415&amp;" PK "&amp;L415,IF(#REF!="Foreign Key",I415&amp;" FK &gt;- "&amp;#REF!&amp;"."&amp;#REF!&amp;"_id "&amp;L415,I415&amp;" "&amp;L415))</f>
        <v>#REF!</v>
      </c>
      <c r="V415" s="120"/>
      <c r="W415" s="120"/>
    </row>
    <row r="416" spans="1:23" s="1" customFormat="1" x14ac:dyDescent="0.25">
      <c r="A416" s="292">
        <v>9</v>
      </c>
      <c r="B416" s="124" t="s">
        <v>554</v>
      </c>
      <c r="C416" s="125" t="s">
        <v>17</v>
      </c>
      <c r="D416" s="16" t="s">
        <v>555</v>
      </c>
      <c r="E416" s="16" t="s">
        <v>1287</v>
      </c>
      <c r="F416" s="158" t="s">
        <v>815</v>
      </c>
      <c r="G416" s="281" t="s">
        <v>893</v>
      </c>
      <c r="H416" s="281">
        <v>413</v>
      </c>
      <c r="I416" s="195" t="s">
        <v>32</v>
      </c>
      <c r="J416" s="195"/>
      <c r="K416" s="266"/>
      <c r="L416" s="189" t="s">
        <v>34</v>
      </c>
      <c r="M416" s="217" t="str">
        <f t="shared" si="44"/>
        <v>DemandPlan.type</v>
      </c>
      <c r="N416" s="149"/>
      <c r="O416" s="172" t="s">
        <v>35</v>
      </c>
      <c r="P416" s="170"/>
      <c r="R416" s="188" t="s">
        <v>21</v>
      </c>
      <c r="S416" s="98" t="str">
        <f t="shared" si="45"/>
        <v xml:space="preserve">    type: BusinessObjectType!</v>
      </c>
      <c r="T416" s="72" t="str">
        <f t="shared" si="46"/>
        <v xml:space="preserve">    "Type of business object"**    type: BusinessObjectType!</v>
      </c>
      <c r="U416" s="98" t="e">
        <f>IF(#REF!="Primary Key",D416&amp;I416&amp;" PK "&amp;L416,IF(#REF!="Foreign Key",I416&amp;" FK &gt;- "&amp;#REF!&amp;"."&amp;#REF!&amp;"_id "&amp;L416,I416&amp;" "&amp;L416))</f>
        <v>#REF!</v>
      </c>
      <c r="V416" s="88"/>
      <c r="W416" s="88"/>
    </row>
    <row r="417" spans="1:29" s="4" customFormat="1" x14ac:dyDescent="0.25">
      <c r="A417" s="292">
        <v>9</v>
      </c>
      <c r="B417" s="124" t="s">
        <v>554</v>
      </c>
      <c r="C417" s="125" t="s">
        <v>17</v>
      </c>
      <c r="D417" s="16" t="s">
        <v>555</v>
      </c>
      <c r="E417" s="16" t="s">
        <v>1288</v>
      </c>
      <c r="F417" s="158" t="s">
        <v>815</v>
      </c>
      <c r="G417" s="281" t="s">
        <v>893</v>
      </c>
      <c r="H417" s="281">
        <v>414</v>
      </c>
      <c r="I417" s="171" t="s">
        <v>174</v>
      </c>
      <c r="J417" s="171" t="s">
        <v>175</v>
      </c>
      <c r="K417" s="171" t="s">
        <v>176</v>
      </c>
      <c r="L417" s="173" t="s">
        <v>22</v>
      </c>
      <c r="M417" s="220" t="str">
        <f t="shared" si="44"/>
        <v>DemandPlan.tenantId</v>
      </c>
      <c r="N417" s="227"/>
      <c r="O417" s="171" t="s">
        <v>177</v>
      </c>
      <c r="P417" s="171"/>
      <c r="R417" s="154" t="s">
        <v>21</v>
      </c>
      <c r="S417" s="98" t="str">
        <f t="shared" si="45"/>
        <v xml:space="preserve">    tenantId: String</v>
      </c>
      <c r="T417" s="72" t="str">
        <f t="shared" si="46"/>
        <v xml:space="preserve">    "Generated unique ID of the tenant company"**    tenantId: String</v>
      </c>
      <c r="U417" s="98" t="e">
        <f>IF(#REF!="Primary Key",D417&amp;I417&amp;" PK "&amp;L417,IF(#REF!="Foreign Key",I417&amp;" FK &gt;- "&amp;#REF!&amp;"."&amp;#REF!&amp;"_id "&amp;L417,I417&amp;" "&amp;L417))</f>
        <v>#REF!</v>
      </c>
      <c r="V417" s="15"/>
      <c r="W417" s="15"/>
    </row>
    <row r="418" spans="1:29" s="4" customFormat="1" x14ac:dyDescent="0.25">
      <c r="A418" s="292">
        <v>9</v>
      </c>
      <c r="B418" s="124" t="s">
        <v>554</v>
      </c>
      <c r="C418" s="125" t="s">
        <v>17</v>
      </c>
      <c r="D418" s="16" t="s">
        <v>555</v>
      </c>
      <c r="E418" s="16" t="s">
        <v>1289</v>
      </c>
      <c r="F418" s="158" t="s">
        <v>815</v>
      </c>
      <c r="G418" s="281" t="s">
        <v>893</v>
      </c>
      <c r="H418" s="281">
        <v>415</v>
      </c>
      <c r="I418" s="205" t="s">
        <v>178</v>
      </c>
      <c r="J418" s="205" t="s">
        <v>179</v>
      </c>
      <c r="K418" s="176" t="s">
        <v>849</v>
      </c>
      <c r="L418" s="173" t="s">
        <v>483</v>
      </c>
      <c r="M418" s="220" t="str">
        <f t="shared" si="44"/>
        <v>DemandPlan.createReceived</v>
      </c>
      <c r="N418" s="227"/>
      <c r="O418" s="171" t="s">
        <v>180</v>
      </c>
      <c r="P418" s="171" t="s">
        <v>181</v>
      </c>
      <c r="R418" s="154" t="s">
        <v>80</v>
      </c>
      <c r="S418" s="98" t="str">
        <f t="shared" si="45"/>
        <v xml:space="preserve">    createReceived: DateTime</v>
      </c>
      <c r="T418" s="72" t="str">
        <f t="shared" si="46"/>
        <v xml:space="preserve">    "Timestamp when record was created"**    createReceived: DateTime</v>
      </c>
      <c r="U418" s="98" t="e">
        <f>IF(#REF!="Primary Key",D418&amp;I418&amp;" PK "&amp;L418,IF(#REF!="Foreign Key",I418&amp;" FK &gt;- "&amp;#REF!&amp;"."&amp;#REF!&amp;"_id "&amp;L418,I418&amp;" "&amp;L418))</f>
        <v>#REF!</v>
      </c>
      <c r="V418" s="15"/>
      <c r="W418" s="15"/>
    </row>
    <row r="419" spans="1:29" s="77" customFormat="1" x14ac:dyDescent="0.25">
      <c r="A419" s="292">
        <v>9</v>
      </c>
      <c r="B419" s="124" t="s">
        <v>554</v>
      </c>
      <c r="C419" s="125" t="s">
        <v>17</v>
      </c>
      <c r="D419" s="16" t="s">
        <v>555</v>
      </c>
      <c r="E419" s="16" t="s">
        <v>1290</v>
      </c>
      <c r="F419" s="158" t="s">
        <v>815</v>
      </c>
      <c r="G419" s="281" t="s">
        <v>893</v>
      </c>
      <c r="H419" s="281">
        <v>416</v>
      </c>
      <c r="I419" s="154" t="s">
        <v>182</v>
      </c>
      <c r="J419" s="205" t="s">
        <v>183</v>
      </c>
      <c r="K419" s="176" t="s">
        <v>849</v>
      </c>
      <c r="L419" s="173" t="s">
        <v>483</v>
      </c>
      <c r="M419" s="220" t="str">
        <f t="shared" si="44"/>
        <v>DemandPlan.updateReceived</v>
      </c>
      <c r="N419" s="227"/>
      <c r="O419" s="171" t="s">
        <v>184</v>
      </c>
      <c r="P419" s="171" t="s">
        <v>181</v>
      </c>
      <c r="R419" s="154" t="s">
        <v>80</v>
      </c>
      <c r="S419" s="98" t="str">
        <f t="shared" si="45"/>
        <v xml:space="preserve">    updateReceived: DateTime</v>
      </c>
      <c r="T419" s="72" t="str">
        <f t="shared" si="46"/>
        <v xml:space="preserve">    "Timestamp when record was last updated"**    updateReceived: DateTime</v>
      </c>
      <c r="U419" s="98" t="e">
        <f>IF(#REF!="Primary Key",D419&amp;I419&amp;" PK "&amp;L419,IF(#REF!="Foreign Key",I419&amp;" FK &gt;- "&amp;#REF!&amp;"."&amp;#REF!&amp;"_id "&amp;L419,I419&amp;" "&amp;L419))</f>
        <v>#REF!</v>
      </c>
      <c r="V419" s="15"/>
      <c r="W419" s="15"/>
    </row>
    <row r="420" spans="1:29" s="33" customFormat="1" x14ac:dyDescent="0.25">
      <c r="A420" s="292">
        <v>9</v>
      </c>
      <c r="B420" s="124" t="s">
        <v>554</v>
      </c>
      <c r="C420" s="125" t="s">
        <v>17</v>
      </c>
      <c r="D420" s="16" t="s">
        <v>555</v>
      </c>
      <c r="E420" s="16" t="s">
        <v>1291</v>
      </c>
      <c r="F420" s="158" t="s">
        <v>815</v>
      </c>
      <c r="G420" s="281" t="s">
        <v>893</v>
      </c>
      <c r="H420" s="149">
        <v>417</v>
      </c>
      <c r="I420" s="153" t="s">
        <v>722</v>
      </c>
      <c r="J420" s="153" t="s">
        <v>723</v>
      </c>
      <c r="K420" s="174"/>
      <c r="L420" s="155" t="s">
        <v>22</v>
      </c>
      <c r="M420" s="217" t="str">
        <f t="shared" si="44"/>
        <v>DemandPlan.referenceReceived</v>
      </c>
      <c r="N420" s="149"/>
      <c r="O420" s="170"/>
      <c r="P420" s="170"/>
      <c r="Q420" s="303"/>
      <c r="R420" s="153" t="s">
        <v>21</v>
      </c>
      <c r="S420" s="98" t="str">
        <f t="shared" si="45"/>
        <v xml:space="preserve">    referenceReceived: String</v>
      </c>
      <c r="T420" s="72" t="str">
        <f t="shared" si="46"/>
        <v xml:space="preserve">    ""**    referenceReceived: String</v>
      </c>
      <c r="U420" s="98" t="e">
        <f>IF(#REF!="Primary Key",D420&amp;I420&amp;" PK "&amp;L420,IF(#REF!="Foreign Key",I420&amp;" FK &gt;- "&amp;#REF!&amp;"."&amp;#REF!&amp;"_id "&amp;L420,I420&amp;" "&amp;L420))</f>
        <v>#REF!</v>
      </c>
      <c r="V420" s="12"/>
      <c r="W420" s="12"/>
      <c r="X420" s="303"/>
    </row>
    <row r="421" spans="1:29" s="2" customFormat="1" x14ac:dyDescent="0.25">
      <c r="A421" s="5"/>
      <c r="B421" s="5"/>
      <c r="C421" s="5"/>
      <c r="D421" s="5"/>
      <c r="E421" s="5"/>
      <c r="F421" s="5"/>
      <c r="G421" s="5"/>
      <c r="H421" s="5"/>
      <c r="I421" s="56"/>
      <c r="J421" s="56"/>
      <c r="K421" s="5"/>
      <c r="L421" s="56"/>
      <c r="M421" s="56"/>
      <c r="N421" s="5"/>
      <c r="O421" s="56"/>
      <c r="P421" s="5"/>
      <c r="Q421" s="50" t="s">
        <v>187</v>
      </c>
      <c r="R421" s="50" t="s">
        <v>187</v>
      </c>
      <c r="S421" s="116" t="str">
        <f>IF(G421="Primary Key",C421&amp;D421&amp;" PK "&amp;J421,IF(G421="Foreign Key",D421&amp;" FK &gt;- "&amp;H421&amp;"."&amp;H421&amp;"_id "&amp;J421,D421&amp;" "&amp;J421))</f>
        <v xml:space="preserve"> </v>
      </c>
      <c r="T421" s="56"/>
      <c r="U421" s="56"/>
    </row>
    <row r="422" spans="1:29" s="2" customFormat="1" x14ac:dyDescent="0.25">
      <c r="A422" s="5"/>
      <c r="B422" s="5"/>
      <c r="C422" s="5"/>
      <c r="D422" s="5"/>
      <c r="E422" s="5"/>
      <c r="F422" s="5"/>
      <c r="G422" s="5"/>
      <c r="H422" s="5"/>
      <c r="I422" s="56"/>
      <c r="J422" s="56"/>
      <c r="K422" s="5"/>
      <c r="L422" s="56"/>
      <c r="M422" s="56"/>
      <c r="N422" s="5"/>
      <c r="O422" s="56"/>
      <c r="P422" s="5"/>
      <c r="Q422" s="5"/>
      <c r="R422" s="56" t="str">
        <f>"**"&amp;CHAR(34)&amp;CHAR(34)&amp;CHAR(34)&amp;"**"&amp;K422&amp;"**"&amp;CHAR(34)&amp;CHAR(34)&amp;CHAR(34)</f>
        <v>**"""****"""</v>
      </c>
      <c r="S422" s="328">
        <f>C606</f>
        <v>0</v>
      </c>
      <c r="T422" s="56"/>
      <c r="U422" s="56"/>
    </row>
    <row r="423" spans="1:29" s="2" customFormat="1" x14ac:dyDescent="0.25">
      <c r="A423" s="5"/>
      <c r="B423" s="5"/>
      <c r="C423" s="5"/>
      <c r="D423" s="5"/>
      <c r="E423" s="5"/>
      <c r="F423" s="5"/>
      <c r="G423" s="5"/>
      <c r="H423" s="5"/>
      <c r="I423" s="130"/>
      <c r="J423" s="130"/>
      <c r="K423" s="5"/>
      <c r="L423" s="130"/>
      <c r="M423" s="130"/>
      <c r="N423" s="5"/>
      <c r="O423" s="130"/>
      <c r="P423" s="5"/>
      <c r="Q423" s="51" t="str">
        <f>"type "&amp;S422&amp;" implements BusinessObject {"</f>
        <v>type 0 implements BusinessObject {</v>
      </c>
      <c r="R423" s="56" t="str">
        <f>Q423</f>
        <v>type 0 implements BusinessObject {</v>
      </c>
      <c r="S423" s="118" t="s">
        <v>15</v>
      </c>
      <c r="T423" s="56"/>
      <c r="U423" s="56"/>
    </row>
    <row r="424" spans="1:29" s="2" customFormat="1" x14ac:dyDescent="0.25">
      <c r="A424" s="330" t="s">
        <v>1448</v>
      </c>
      <c r="B424" s="329" t="s">
        <v>1408</v>
      </c>
      <c r="C424" s="330" t="s">
        <v>17</v>
      </c>
      <c r="D424" s="338" t="s">
        <v>1409</v>
      </c>
      <c r="E424" s="12" t="str">
        <f t="shared" ref="E424:E454" si="47">D424&amp;"."&amp;I424</f>
        <v>ExternalEvent.globalIdentifiers</v>
      </c>
      <c r="F424" s="197" t="s">
        <v>898</v>
      </c>
      <c r="G424" s="207">
        <v>1</v>
      </c>
      <c r="H424" s="338"/>
      <c r="I424" s="339" t="s">
        <v>24</v>
      </c>
      <c r="J424" s="339" t="s">
        <v>25</v>
      </c>
      <c r="K424" s="122" t="s">
        <v>26</v>
      </c>
      <c r="L424" s="339" t="s">
        <v>27</v>
      </c>
      <c r="M424" s="217" t="str">
        <f t="shared" ref="M424:M454" si="48">D424&amp;"."&amp;I424</f>
        <v>ExternalEvent.globalIdentifiers</v>
      </c>
      <c r="N424" s="339" t="s">
        <v>21</v>
      </c>
      <c r="O424" s="338" t="s">
        <v>28</v>
      </c>
      <c r="P424" s="340" t="s">
        <v>25</v>
      </c>
      <c r="Q424" s="341"/>
      <c r="R424" s="327"/>
      <c r="S424" s="128"/>
      <c r="T424" s="335"/>
      <c r="U424" s="336" t="str">
        <f t="shared" ref="U424:U454" si="49">D424&amp;"."&amp;I424</f>
        <v>ExternalEvent.globalIdentifiers</v>
      </c>
      <c r="V424" s="15" t="str">
        <f t="shared" ref="V424:V454" si="50">"    "&amp;IF(L424="Primary Key","id: ID!",IF(L424="Foreign Key",I424&amp;": "&amp;M424,I424&amp;": "&amp;O424))</f>
        <v xml:space="preserve">    globalIdentifiers: NameValuePair</v>
      </c>
      <c r="W424" s="337" t="str">
        <f t="shared" ref="W424:W454" si="51">"    "&amp;CHAR(34)&amp;P424&amp;CHAR(34)&amp;"**"&amp;V424</f>
        <v xml:space="preserve">    "Global identifiers"**    globalIdentifiers: NameValuePair</v>
      </c>
      <c r="X424" s="15"/>
      <c r="Y424" s="337"/>
      <c r="Z424" s="337"/>
      <c r="AA424" s="102"/>
      <c r="AB424" s="102"/>
      <c r="AC424" s="101"/>
    </row>
    <row r="425" spans="1:29" s="1" customFormat="1" x14ac:dyDescent="0.25">
      <c r="A425" s="330" t="s">
        <v>1448</v>
      </c>
      <c r="B425" s="329" t="s">
        <v>1408</v>
      </c>
      <c r="C425" s="330" t="s">
        <v>17</v>
      </c>
      <c r="D425" s="128" t="s">
        <v>1409</v>
      </c>
      <c r="E425" s="12" t="str">
        <f>D425&amp;"."&amp;I425</f>
        <v>ExternalEvent.category</v>
      </c>
      <c r="F425" s="159" t="s">
        <v>818</v>
      </c>
      <c r="G425" s="207">
        <v>1</v>
      </c>
      <c r="H425" s="128"/>
      <c r="I425" s="128" t="s">
        <v>1427</v>
      </c>
      <c r="J425" s="128" t="s">
        <v>599</v>
      </c>
      <c r="K425" s="16" t="s">
        <v>1428</v>
      </c>
      <c r="L425" s="128" t="s">
        <v>38</v>
      </c>
      <c r="M425" s="217" t="str">
        <f>D425&amp;"."&amp;I425</f>
        <v>ExternalEvent.category</v>
      </c>
      <c r="N425" s="128" t="s">
        <v>46</v>
      </c>
      <c r="O425" s="128" t="s">
        <v>22</v>
      </c>
      <c r="P425" s="128"/>
      <c r="Q425" s="128"/>
      <c r="R425" s="327"/>
      <c r="S425" s="128"/>
      <c r="T425" s="335"/>
      <c r="U425" s="336" t="str">
        <f t="shared" si="49"/>
        <v>ExternalEvent.category</v>
      </c>
      <c r="V425" s="15" t="str">
        <f t="shared" si="50"/>
        <v xml:space="preserve">    category: String</v>
      </c>
      <c r="W425" s="337" t="str">
        <f>"    "&amp;CHAR(34)&amp;P425&amp;CHAR(34)&amp;"**"&amp;V425</f>
        <v xml:space="preserve">    ""**    category: String</v>
      </c>
      <c r="X425" s="15"/>
      <c r="Y425" s="337"/>
      <c r="Z425" s="337"/>
    </row>
    <row r="426" spans="1:29" s="1" customFormat="1" x14ac:dyDescent="0.25">
      <c r="A426" s="330" t="s">
        <v>1448</v>
      </c>
      <c r="B426" s="329" t="s">
        <v>1408</v>
      </c>
      <c r="C426" s="330" t="s">
        <v>17</v>
      </c>
      <c r="D426" s="128" t="s">
        <v>1409</v>
      </c>
      <c r="E426" s="12" t="str">
        <f>D426&amp;"."&amp;I426</f>
        <v>ExternalEvent.subject</v>
      </c>
      <c r="F426" s="159" t="s">
        <v>818</v>
      </c>
      <c r="G426" s="207">
        <v>1</v>
      </c>
      <c r="H426" s="128"/>
      <c r="I426" s="128" t="s">
        <v>1424</v>
      </c>
      <c r="J426" s="128" t="s">
        <v>1425</v>
      </c>
      <c r="K426" s="16" t="s">
        <v>1426</v>
      </c>
      <c r="L426" s="128" t="s">
        <v>38</v>
      </c>
      <c r="M426" s="217" t="str">
        <f>D426&amp;"."&amp;I426</f>
        <v>ExternalEvent.subject</v>
      </c>
      <c r="N426" s="128" t="s">
        <v>21</v>
      </c>
      <c r="O426" s="128" t="s">
        <v>22</v>
      </c>
      <c r="P426" s="128"/>
      <c r="Q426" s="128"/>
      <c r="R426" s="327"/>
      <c r="S426" s="128"/>
      <c r="T426" s="335"/>
      <c r="U426" s="336" t="str">
        <f t="shared" si="49"/>
        <v>ExternalEvent.subject</v>
      </c>
      <c r="V426" s="15" t="str">
        <f t="shared" si="50"/>
        <v xml:space="preserve">    subject: String</v>
      </c>
      <c r="W426" s="337" t="str">
        <f>"    "&amp;CHAR(34)&amp;P426&amp;CHAR(34)&amp;"**"&amp;V426</f>
        <v xml:space="preserve">    ""**    subject: String</v>
      </c>
      <c r="X426" s="15"/>
      <c r="Y426" s="337"/>
      <c r="Z426" s="337"/>
    </row>
    <row r="427" spans="1:29" s="1" customFormat="1" x14ac:dyDescent="0.25">
      <c r="A427" s="330" t="s">
        <v>1448</v>
      </c>
      <c r="B427" s="329" t="s">
        <v>1408</v>
      </c>
      <c r="C427" s="330" t="s">
        <v>17</v>
      </c>
      <c r="D427" s="128" t="s">
        <v>1409</v>
      </c>
      <c r="E427" s="12" t="str">
        <f>D427&amp;"."&amp;I427</f>
        <v>ExternalEvent.description</v>
      </c>
      <c r="F427" s="159" t="s">
        <v>818</v>
      </c>
      <c r="G427" s="207">
        <v>2</v>
      </c>
      <c r="H427" s="128"/>
      <c r="I427" s="128" t="s">
        <v>280</v>
      </c>
      <c r="J427" s="128" t="s">
        <v>12</v>
      </c>
      <c r="K427" s="16" t="s">
        <v>1429</v>
      </c>
      <c r="L427" s="128" t="s">
        <v>38</v>
      </c>
      <c r="M427" s="217" t="str">
        <f>D427&amp;"."&amp;I427</f>
        <v>ExternalEvent.description</v>
      </c>
      <c r="N427" s="128" t="s">
        <v>21</v>
      </c>
      <c r="O427" s="128" t="s">
        <v>22</v>
      </c>
      <c r="P427" s="128"/>
      <c r="Q427" s="128"/>
      <c r="R427" s="327"/>
      <c r="S427" s="128"/>
      <c r="T427" s="335"/>
      <c r="U427" s="336" t="str">
        <f t="shared" si="49"/>
        <v>ExternalEvent.description</v>
      </c>
      <c r="V427" s="15" t="str">
        <f t="shared" si="50"/>
        <v xml:space="preserve">    description: String</v>
      </c>
      <c r="W427" s="337" t="str">
        <f>"    "&amp;CHAR(34)&amp;P427&amp;CHAR(34)&amp;"**"&amp;V427</f>
        <v xml:space="preserve">    ""**    description: String</v>
      </c>
      <c r="X427" s="15"/>
      <c r="Y427" s="337"/>
      <c r="Z427" s="337"/>
    </row>
    <row r="428" spans="1:29" s="1" customFormat="1" x14ac:dyDescent="0.25">
      <c r="A428" s="330" t="s">
        <v>1448</v>
      </c>
      <c r="B428" s="329" t="s">
        <v>1408</v>
      </c>
      <c r="C428" s="330" t="s">
        <v>17</v>
      </c>
      <c r="D428" s="128" t="s">
        <v>1409</v>
      </c>
      <c r="E428" s="12" t="str">
        <f t="shared" si="47"/>
        <v>ExternalEvent.locationCoordinates</v>
      </c>
      <c r="F428" s="159" t="s">
        <v>818</v>
      </c>
      <c r="G428" s="207">
        <v>1</v>
      </c>
      <c r="H428" s="128"/>
      <c r="I428" s="128" t="s">
        <v>1413</v>
      </c>
      <c r="J428" s="128" t="s">
        <v>1414</v>
      </c>
      <c r="K428" s="346" t="s">
        <v>1449</v>
      </c>
      <c r="L428" s="128" t="s">
        <v>38</v>
      </c>
      <c r="M428" s="217" t="str">
        <f t="shared" si="48"/>
        <v>ExternalEvent.locationCoordinates</v>
      </c>
      <c r="N428" s="128" t="s">
        <v>80</v>
      </c>
      <c r="O428" s="128" t="s">
        <v>22</v>
      </c>
      <c r="P428" s="128"/>
      <c r="Q428" s="128"/>
      <c r="R428" s="327"/>
      <c r="S428" s="128"/>
      <c r="T428" s="335"/>
      <c r="U428" s="336" t="str">
        <f t="shared" si="49"/>
        <v>ExternalEvent.locationCoordinates</v>
      </c>
      <c r="V428" s="15" t="str">
        <f t="shared" si="50"/>
        <v xml:space="preserve">    locationCoordinates: String</v>
      </c>
      <c r="W428" s="337" t="str">
        <f t="shared" si="51"/>
        <v xml:space="preserve">    ""**    locationCoordinates: String</v>
      </c>
      <c r="X428" s="15"/>
      <c r="Y428" s="337"/>
      <c r="Z428" s="337"/>
    </row>
    <row r="429" spans="1:29" s="1" customFormat="1" x14ac:dyDescent="0.25">
      <c r="A429" s="330" t="s">
        <v>1448</v>
      </c>
      <c r="B429" s="329" t="s">
        <v>1408</v>
      </c>
      <c r="C429" s="330" t="s">
        <v>17</v>
      </c>
      <c r="D429" s="128" t="s">
        <v>1409</v>
      </c>
      <c r="E429" s="12" t="str">
        <f t="shared" ref="E429:E435" si="52">D429&amp;"."&amp;I429</f>
        <v>ExternalEvent.status</v>
      </c>
      <c r="F429" s="162" t="s">
        <v>384</v>
      </c>
      <c r="G429" s="280">
        <v>2</v>
      </c>
      <c r="H429" s="128"/>
      <c r="I429" s="128" t="s">
        <v>124</v>
      </c>
      <c r="J429" s="128" t="s">
        <v>384</v>
      </c>
      <c r="K429" s="16" t="s">
        <v>705</v>
      </c>
      <c r="L429" s="128" t="s">
        <v>38</v>
      </c>
      <c r="M429" s="217" t="str">
        <f t="shared" ref="M429:M435" si="53">D429&amp;"."&amp;I429</f>
        <v>ExternalEvent.status</v>
      </c>
      <c r="N429" s="128" t="s">
        <v>46</v>
      </c>
      <c r="O429" s="128" t="s">
        <v>22</v>
      </c>
      <c r="P429" s="128"/>
      <c r="Q429" s="128"/>
      <c r="R429" s="327"/>
      <c r="S429" s="128"/>
      <c r="T429" s="335"/>
      <c r="U429" s="336" t="str">
        <f t="shared" si="49"/>
        <v>ExternalEvent.status</v>
      </c>
      <c r="V429" s="15" t="str">
        <f t="shared" si="50"/>
        <v xml:space="preserve">    status: String</v>
      </c>
      <c r="W429" s="337" t="str">
        <f t="shared" ref="W429:W435" si="54">"    "&amp;CHAR(34)&amp;P429&amp;CHAR(34)&amp;"**"&amp;V429</f>
        <v xml:space="preserve">    ""**    status: String</v>
      </c>
      <c r="X429" s="15"/>
      <c r="Y429" s="337"/>
      <c r="Z429" s="337"/>
    </row>
    <row r="430" spans="1:29" s="1" customFormat="1" x14ac:dyDescent="0.25">
      <c r="A430" s="330" t="s">
        <v>1448</v>
      </c>
      <c r="B430" s="329" t="s">
        <v>1408</v>
      </c>
      <c r="C430" s="330" t="s">
        <v>17</v>
      </c>
      <c r="D430" s="128" t="s">
        <v>1409</v>
      </c>
      <c r="E430" s="12" t="str">
        <f t="shared" si="52"/>
        <v>ExternalEvent.severity</v>
      </c>
      <c r="F430" s="162" t="s">
        <v>384</v>
      </c>
      <c r="G430" s="207">
        <v>1</v>
      </c>
      <c r="H430" s="128"/>
      <c r="I430" s="128" t="s">
        <v>703</v>
      </c>
      <c r="J430" s="128" t="s">
        <v>704</v>
      </c>
      <c r="K430" s="16" t="s">
        <v>1430</v>
      </c>
      <c r="L430" s="128" t="s">
        <v>38</v>
      </c>
      <c r="M430" s="217" t="str">
        <f t="shared" si="53"/>
        <v>ExternalEvent.severity</v>
      </c>
      <c r="N430" s="128" t="s">
        <v>21</v>
      </c>
      <c r="O430" s="128" t="s">
        <v>22</v>
      </c>
      <c r="P430" s="128"/>
      <c r="Q430" s="128"/>
      <c r="R430" s="327"/>
      <c r="S430" s="128"/>
      <c r="T430" s="335"/>
      <c r="U430" s="336" t="str">
        <f t="shared" si="49"/>
        <v>ExternalEvent.severity</v>
      </c>
      <c r="V430" s="15" t="str">
        <f t="shared" si="50"/>
        <v xml:space="preserve">    severity: String</v>
      </c>
      <c r="W430" s="337" t="str">
        <f t="shared" si="54"/>
        <v xml:space="preserve">    ""**    severity: String</v>
      </c>
      <c r="X430" s="15"/>
      <c r="Y430" s="337"/>
      <c r="Z430" s="337"/>
    </row>
    <row r="431" spans="1:29" s="1" customFormat="1" x14ac:dyDescent="0.25">
      <c r="A431" s="330" t="s">
        <v>1448</v>
      </c>
      <c r="B431" s="329" t="s">
        <v>1408</v>
      </c>
      <c r="C431" s="330" t="s">
        <v>17</v>
      </c>
      <c r="D431" s="128" t="s">
        <v>1409</v>
      </c>
      <c r="E431" s="12" t="str">
        <f t="shared" si="52"/>
        <v>ExternalEvent.dateRaised</v>
      </c>
      <c r="F431" s="161" t="s">
        <v>819</v>
      </c>
      <c r="G431" s="207">
        <v>1</v>
      </c>
      <c r="H431" s="128"/>
      <c r="I431" s="128" t="s">
        <v>1422</v>
      </c>
      <c r="J431" s="128" t="s">
        <v>1423</v>
      </c>
      <c r="K431" s="24" t="s">
        <v>85</v>
      </c>
      <c r="L431" s="128" t="s">
        <v>38</v>
      </c>
      <c r="M431" s="217" t="str">
        <f t="shared" si="53"/>
        <v>ExternalEvent.dateRaised</v>
      </c>
      <c r="N431" s="128" t="s">
        <v>80</v>
      </c>
      <c r="O431" s="128" t="s">
        <v>483</v>
      </c>
      <c r="P431" s="128"/>
      <c r="Q431" s="128"/>
      <c r="R431" s="327"/>
      <c r="S431" s="128"/>
      <c r="T431" s="335"/>
      <c r="U431" s="336" t="str">
        <f t="shared" si="49"/>
        <v>ExternalEvent.dateRaised</v>
      </c>
      <c r="V431" s="15" t="str">
        <f t="shared" si="50"/>
        <v xml:space="preserve">    dateRaised: DateTime</v>
      </c>
      <c r="W431" s="337" t="str">
        <f t="shared" si="54"/>
        <v xml:space="preserve">    ""**    dateRaised: DateTime</v>
      </c>
      <c r="X431" s="15"/>
      <c r="Y431" s="337"/>
      <c r="Z431" s="337"/>
    </row>
    <row r="432" spans="1:29" s="1" customFormat="1" x14ac:dyDescent="0.25">
      <c r="A432" s="330" t="s">
        <v>1448</v>
      </c>
      <c r="B432" s="329" t="s">
        <v>1408</v>
      </c>
      <c r="C432" s="330" t="s">
        <v>17</v>
      </c>
      <c r="D432" s="128" t="s">
        <v>1409</v>
      </c>
      <c r="E432" s="12" t="str">
        <f t="shared" si="52"/>
        <v>ExternalEvent.start</v>
      </c>
      <c r="F432" s="161" t="s">
        <v>819</v>
      </c>
      <c r="G432" s="207">
        <v>1</v>
      </c>
      <c r="H432" s="128"/>
      <c r="I432" s="128" t="s">
        <v>1431</v>
      </c>
      <c r="J432" s="128" t="s">
        <v>1432</v>
      </c>
      <c r="K432" s="24" t="s">
        <v>85</v>
      </c>
      <c r="L432" s="128" t="s">
        <v>38</v>
      </c>
      <c r="M432" s="217" t="str">
        <f t="shared" si="53"/>
        <v>ExternalEvent.start</v>
      </c>
      <c r="N432" s="128" t="s">
        <v>80</v>
      </c>
      <c r="O432" s="128" t="s">
        <v>483</v>
      </c>
      <c r="P432" s="128"/>
      <c r="Q432" s="128"/>
      <c r="R432" s="327"/>
      <c r="S432" s="128"/>
      <c r="T432" s="335"/>
      <c r="U432" s="336" t="str">
        <f t="shared" si="49"/>
        <v>ExternalEvent.start</v>
      </c>
      <c r="V432" s="15" t="str">
        <f t="shared" si="50"/>
        <v xml:space="preserve">    start: DateTime</v>
      </c>
      <c r="W432" s="337" t="str">
        <f t="shared" si="54"/>
        <v xml:space="preserve">    ""**    start: DateTime</v>
      </c>
      <c r="X432" s="15"/>
      <c r="Y432" s="337"/>
      <c r="Z432" s="337"/>
    </row>
    <row r="433" spans="1:26" s="1" customFormat="1" x14ac:dyDescent="0.25">
      <c r="A433" s="330" t="s">
        <v>1448</v>
      </c>
      <c r="B433" s="329" t="s">
        <v>1408</v>
      </c>
      <c r="C433" s="330" t="s">
        <v>17</v>
      </c>
      <c r="D433" s="128" t="s">
        <v>1409</v>
      </c>
      <c r="E433" s="12" t="str">
        <f t="shared" si="52"/>
        <v>ExternalEvent.forecastedEnd</v>
      </c>
      <c r="F433" s="161" t="s">
        <v>819</v>
      </c>
      <c r="G433" s="207">
        <v>1</v>
      </c>
      <c r="H433" s="128"/>
      <c r="I433" s="128" t="s">
        <v>1433</v>
      </c>
      <c r="J433" s="128" t="s">
        <v>1434</v>
      </c>
      <c r="K433" s="24" t="s">
        <v>85</v>
      </c>
      <c r="L433" s="128" t="s">
        <v>38</v>
      </c>
      <c r="M433" s="217" t="str">
        <f t="shared" si="53"/>
        <v>ExternalEvent.forecastedEnd</v>
      </c>
      <c r="N433" s="128" t="s">
        <v>80</v>
      </c>
      <c r="O433" s="128" t="s">
        <v>483</v>
      </c>
      <c r="P433" s="128"/>
      <c r="Q433" s="128"/>
      <c r="R433" s="327"/>
      <c r="S433" s="128"/>
      <c r="T433" s="335"/>
      <c r="U433" s="336" t="str">
        <f t="shared" si="49"/>
        <v>ExternalEvent.forecastedEnd</v>
      </c>
      <c r="V433" s="15" t="str">
        <f t="shared" si="50"/>
        <v xml:space="preserve">    forecastedEnd: DateTime</v>
      </c>
      <c r="W433" s="337" t="str">
        <f t="shared" si="54"/>
        <v xml:space="preserve">    ""**    forecastedEnd: DateTime</v>
      </c>
      <c r="X433" s="15"/>
      <c r="Y433" s="337"/>
      <c r="Z433" s="337"/>
    </row>
    <row r="434" spans="1:26" s="1" customFormat="1" x14ac:dyDescent="0.25">
      <c r="A434" s="330" t="s">
        <v>1448</v>
      </c>
      <c r="B434" s="329" t="s">
        <v>1408</v>
      </c>
      <c r="C434" s="330" t="s">
        <v>17</v>
      </c>
      <c r="D434" s="128" t="s">
        <v>1409</v>
      </c>
      <c r="E434" s="12" t="str">
        <f t="shared" si="52"/>
        <v>ExternalEvent.actualEnd</v>
      </c>
      <c r="F434" s="161" t="s">
        <v>819</v>
      </c>
      <c r="G434" s="207">
        <v>1</v>
      </c>
      <c r="H434" s="128"/>
      <c r="I434" s="128" t="s">
        <v>1435</v>
      </c>
      <c r="J434" s="128" t="s">
        <v>1436</v>
      </c>
      <c r="K434" s="24" t="s">
        <v>85</v>
      </c>
      <c r="L434" s="128" t="s">
        <v>38</v>
      </c>
      <c r="M434" s="217" t="str">
        <f t="shared" si="53"/>
        <v>ExternalEvent.actualEnd</v>
      </c>
      <c r="N434" s="128" t="s">
        <v>80</v>
      </c>
      <c r="O434" s="128" t="s">
        <v>483</v>
      </c>
      <c r="P434" s="128"/>
      <c r="Q434" s="128"/>
      <c r="R434" s="327"/>
      <c r="S434" s="128"/>
      <c r="T434" s="335"/>
      <c r="U434" s="336" t="str">
        <f t="shared" si="49"/>
        <v>ExternalEvent.actualEnd</v>
      </c>
      <c r="V434" s="15" t="str">
        <f t="shared" si="50"/>
        <v xml:space="preserve">    actualEnd: DateTime</v>
      </c>
      <c r="W434" s="337" t="str">
        <f t="shared" si="54"/>
        <v xml:space="preserve">    ""**    actualEnd: DateTime</v>
      </c>
      <c r="X434" s="15"/>
      <c r="Y434" s="337"/>
      <c r="Z434" s="337"/>
    </row>
    <row r="435" spans="1:26" s="1" customFormat="1" x14ac:dyDescent="0.25">
      <c r="A435" s="330" t="s">
        <v>1448</v>
      </c>
      <c r="B435" s="329" t="s">
        <v>1408</v>
      </c>
      <c r="C435" s="330" t="s">
        <v>17</v>
      </c>
      <c r="D435" s="128" t="s">
        <v>1409</v>
      </c>
      <c r="E435" s="12" t="str">
        <f t="shared" si="52"/>
        <v>ExternalEvent.lastUpdate</v>
      </c>
      <c r="F435" s="161" t="s">
        <v>819</v>
      </c>
      <c r="G435" s="207">
        <v>1</v>
      </c>
      <c r="H435" s="128"/>
      <c r="I435" s="128" t="s">
        <v>1437</v>
      </c>
      <c r="J435" s="128" t="s">
        <v>1438</v>
      </c>
      <c r="K435" s="24" t="s">
        <v>85</v>
      </c>
      <c r="L435" s="128" t="s">
        <v>38</v>
      </c>
      <c r="M435" s="217" t="str">
        <f t="shared" si="53"/>
        <v>ExternalEvent.lastUpdate</v>
      </c>
      <c r="N435" s="128" t="s">
        <v>80</v>
      </c>
      <c r="O435" s="128" t="s">
        <v>483</v>
      </c>
      <c r="P435" s="128"/>
      <c r="Q435" s="128"/>
      <c r="R435" s="327"/>
      <c r="S435" s="128"/>
      <c r="T435" s="335"/>
      <c r="U435" s="336" t="str">
        <f t="shared" si="49"/>
        <v>ExternalEvent.lastUpdate</v>
      </c>
      <c r="V435" s="15" t="str">
        <f t="shared" si="50"/>
        <v xml:space="preserve">    lastUpdate: DateTime</v>
      </c>
      <c r="W435" s="337" t="str">
        <f t="shared" si="54"/>
        <v xml:space="preserve">    ""**    lastUpdate: DateTime</v>
      </c>
      <c r="X435" s="15"/>
      <c r="Y435" s="337"/>
      <c r="Z435" s="337"/>
    </row>
    <row r="436" spans="1:26" s="1" customFormat="1" x14ac:dyDescent="0.25">
      <c r="A436" s="330" t="s">
        <v>1448</v>
      </c>
      <c r="B436" s="329" t="s">
        <v>1408</v>
      </c>
      <c r="C436" s="330" t="s">
        <v>17</v>
      </c>
      <c r="D436" s="128" t="s">
        <v>1409</v>
      </c>
      <c r="E436" s="12" t="str">
        <f t="shared" si="47"/>
        <v>ExternalEvent.address1</v>
      </c>
      <c r="F436" s="159" t="s">
        <v>818</v>
      </c>
      <c r="G436" s="207">
        <v>2</v>
      </c>
      <c r="H436" s="128"/>
      <c r="I436" s="128" t="s">
        <v>663</v>
      </c>
      <c r="J436" s="128" t="s">
        <v>664</v>
      </c>
      <c r="K436" s="16" t="s">
        <v>665</v>
      </c>
      <c r="L436" s="128" t="s">
        <v>38</v>
      </c>
      <c r="M436" s="217" t="str">
        <f t="shared" si="48"/>
        <v>ExternalEvent.address1</v>
      </c>
      <c r="N436" s="128" t="s">
        <v>21</v>
      </c>
      <c r="O436" s="128" t="s">
        <v>22</v>
      </c>
      <c r="P436" s="128"/>
      <c r="Q436" s="128"/>
      <c r="R436" s="327"/>
      <c r="S436" s="128"/>
      <c r="T436" s="335"/>
      <c r="U436" s="336" t="str">
        <f t="shared" si="49"/>
        <v>ExternalEvent.address1</v>
      </c>
      <c r="V436" s="15" t="str">
        <f t="shared" si="50"/>
        <v xml:space="preserve">    address1: String</v>
      </c>
      <c r="W436" s="337" t="str">
        <f t="shared" si="51"/>
        <v xml:space="preserve">    ""**    address1: String</v>
      </c>
      <c r="X436" s="15"/>
      <c r="Y436" s="337"/>
      <c r="Z436" s="337"/>
    </row>
    <row r="437" spans="1:26" s="1" customFormat="1" x14ac:dyDescent="0.25">
      <c r="A437" s="330" t="s">
        <v>1448</v>
      </c>
      <c r="B437" s="329" t="s">
        <v>1408</v>
      </c>
      <c r="C437" s="330" t="s">
        <v>17</v>
      </c>
      <c r="D437" s="128" t="s">
        <v>1409</v>
      </c>
      <c r="E437" s="12" t="str">
        <f t="shared" si="47"/>
        <v>ExternalEvent.address2</v>
      </c>
      <c r="F437" s="159" t="s">
        <v>818</v>
      </c>
      <c r="G437" s="207">
        <v>2</v>
      </c>
      <c r="H437" s="128"/>
      <c r="I437" s="128" t="s">
        <v>667</v>
      </c>
      <c r="J437" s="128" t="s">
        <v>668</v>
      </c>
      <c r="K437" s="16"/>
      <c r="L437" s="128" t="s">
        <v>38</v>
      </c>
      <c r="M437" s="217" t="str">
        <f t="shared" si="48"/>
        <v>ExternalEvent.address2</v>
      </c>
      <c r="N437" s="128" t="s">
        <v>21</v>
      </c>
      <c r="O437" s="128" t="s">
        <v>22</v>
      </c>
      <c r="P437" s="128"/>
      <c r="Q437" s="128"/>
      <c r="R437" s="327"/>
      <c r="S437" s="128"/>
      <c r="T437" s="335"/>
      <c r="U437" s="336" t="str">
        <f t="shared" si="49"/>
        <v>ExternalEvent.address2</v>
      </c>
      <c r="V437" s="15" t="str">
        <f t="shared" si="50"/>
        <v xml:space="preserve">    address2: String</v>
      </c>
      <c r="W437" s="337" t="str">
        <f t="shared" si="51"/>
        <v xml:space="preserve">    ""**    address2: String</v>
      </c>
      <c r="X437" s="15"/>
      <c r="Y437" s="337"/>
      <c r="Z437" s="337"/>
    </row>
    <row r="438" spans="1:26" s="1" customFormat="1" x14ac:dyDescent="0.25">
      <c r="A438" s="330" t="s">
        <v>1448</v>
      </c>
      <c r="B438" s="329" t="s">
        <v>1408</v>
      </c>
      <c r="C438" s="330" t="s">
        <v>17</v>
      </c>
      <c r="D438" s="128" t="s">
        <v>1409</v>
      </c>
      <c r="E438" s="12" t="str">
        <f t="shared" si="47"/>
        <v>ExternalEvent.city</v>
      </c>
      <c r="F438" s="159" t="s">
        <v>818</v>
      </c>
      <c r="G438" s="207">
        <v>2</v>
      </c>
      <c r="H438" s="128"/>
      <c r="I438" s="128" t="s">
        <v>670</v>
      </c>
      <c r="J438" s="128" t="s">
        <v>671</v>
      </c>
      <c r="K438" s="16" t="s">
        <v>672</v>
      </c>
      <c r="L438" s="128" t="s">
        <v>38</v>
      </c>
      <c r="M438" s="217" t="str">
        <f t="shared" si="48"/>
        <v>ExternalEvent.city</v>
      </c>
      <c r="N438" s="128" t="s">
        <v>46</v>
      </c>
      <c r="O438" s="128" t="s">
        <v>22</v>
      </c>
      <c r="P438" s="128"/>
      <c r="Q438" s="128"/>
      <c r="R438" s="327"/>
      <c r="S438" s="128"/>
      <c r="T438" s="335"/>
      <c r="U438" s="336" t="str">
        <f t="shared" si="49"/>
        <v>ExternalEvent.city</v>
      </c>
      <c r="V438" s="15" t="str">
        <f t="shared" si="50"/>
        <v xml:space="preserve">    city: String</v>
      </c>
      <c r="W438" s="337" t="str">
        <f t="shared" si="51"/>
        <v xml:space="preserve">    ""**    city: String</v>
      </c>
      <c r="X438" s="15"/>
      <c r="Y438" s="337"/>
      <c r="Z438" s="337"/>
    </row>
    <row r="439" spans="1:26" s="1" customFormat="1" x14ac:dyDescent="0.25">
      <c r="A439" s="330" t="s">
        <v>1448</v>
      </c>
      <c r="B439" s="329" t="s">
        <v>1408</v>
      </c>
      <c r="C439" s="330" t="s">
        <v>17</v>
      </c>
      <c r="D439" s="128" t="s">
        <v>1409</v>
      </c>
      <c r="E439" s="12" t="str">
        <f t="shared" si="47"/>
        <v>ExternalEvent.postalCode</v>
      </c>
      <c r="F439" s="159" t="s">
        <v>818</v>
      </c>
      <c r="G439" s="207">
        <v>2</v>
      </c>
      <c r="H439" s="128"/>
      <c r="I439" s="128" t="s">
        <v>674</v>
      </c>
      <c r="J439" s="128" t="s">
        <v>675</v>
      </c>
      <c r="K439" s="15">
        <v>518057</v>
      </c>
      <c r="L439" s="128" t="s">
        <v>38</v>
      </c>
      <c r="M439" s="217" t="str">
        <f t="shared" si="48"/>
        <v>ExternalEvent.postalCode</v>
      </c>
      <c r="N439" s="128" t="s">
        <v>46</v>
      </c>
      <c r="O439" s="128" t="s">
        <v>22</v>
      </c>
      <c r="P439" s="128"/>
      <c r="Q439" s="128"/>
      <c r="R439" s="327"/>
      <c r="S439" s="128"/>
      <c r="T439" s="335"/>
      <c r="U439" s="336" t="str">
        <f t="shared" si="49"/>
        <v>ExternalEvent.postalCode</v>
      </c>
      <c r="V439" s="15" t="str">
        <f t="shared" si="50"/>
        <v xml:space="preserve">    postalCode: String</v>
      </c>
      <c r="W439" s="337" t="str">
        <f t="shared" si="51"/>
        <v xml:space="preserve">    ""**    postalCode: String</v>
      </c>
      <c r="X439" s="15"/>
      <c r="Y439" s="337"/>
      <c r="Z439" s="337"/>
    </row>
    <row r="440" spans="1:26" s="1" customFormat="1" x14ac:dyDescent="0.25">
      <c r="A440" s="330" t="s">
        <v>1448</v>
      </c>
      <c r="B440" s="329" t="s">
        <v>1408</v>
      </c>
      <c r="C440" s="330" t="s">
        <v>17</v>
      </c>
      <c r="D440" s="128" t="s">
        <v>1409</v>
      </c>
      <c r="E440" s="12" t="str">
        <f t="shared" si="47"/>
        <v>ExternalEvent.stateProvince</v>
      </c>
      <c r="F440" s="159" t="s">
        <v>818</v>
      </c>
      <c r="G440" s="207">
        <v>2</v>
      </c>
      <c r="H440" s="128"/>
      <c r="I440" s="128" t="s">
        <v>677</v>
      </c>
      <c r="J440" s="128" t="s">
        <v>678</v>
      </c>
      <c r="K440" s="16" t="s">
        <v>679</v>
      </c>
      <c r="L440" s="128" t="s">
        <v>38</v>
      </c>
      <c r="M440" s="217" t="str">
        <f t="shared" si="48"/>
        <v>ExternalEvent.stateProvince</v>
      </c>
      <c r="N440" s="128" t="s">
        <v>46</v>
      </c>
      <c r="O440" s="128" t="s">
        <v>22</v>
      </c>
      <c r="P440" s="128"/>
      <c r="Q440" s="128"/>
      <c r="R440" s="327"/>
      <c r="S440" s="128"/>
      <c r="T440" s="335"/>
      <c r="U440" s="336" t="str">
        <f t="shared" si="49"/>
        <v>ExternalEvent.stateProvince</v>
      </c>
      <c r="V440" s="15" t="str">
        <f t="shared" si="50"/>
        <v xml:space="preserve">    stateProvince: String</v>
      </c>
      <c r="W440" s="337" t="str">
        <f t="shared" si="51"/>
        <v xml:space="preserve">    ""**    stateProvince: String</v>
      </c>
      <c r="X440" s="15"/>
      <c r="Y440" s="337"/>
      <c r="Z440" s="337"/>
    </row>
    <row r="441" spans="1:26" s="2" customFormat="1" x14ac:dyDescent="0.25">
      <c r="A441" s="330" t="s">
        <v>1448</v>
      </c>
      <c r="B441" s="329" t="s">
        <v>1408</v>
      </c>
      <c r="C441" s="330" t="s">
        <v>17</v>
      </c>
      <c r="D441" s="128" t="s">
        <v>1409</v>
      </c>
      <c r="E441" s="12" t="str">
        <f t="shared" si="47"/>
        <v>ExternalEvent.areaCounty</v>
      </c>
      <c r="F441" s="159" t="s">
        <v>818</v>
      </c>
      <c r="G441" s="207">
        <v>2</v>
      </c>
      <c r="H441" s="128"/>
      <c r="I441" s="128" t="s">
        <v>1415</v>
      </c>
      <c r="J441" s="128" t="s">
        <v>1416</v>
      </c>
      <c r="K441" s="346" t="s">
        <v>1417</v>
      </c>
      <c r="L441" s="128" t="s">
        <v>38</v>
      </c>
      <c r="M441" s="217" t="str">
        <f t="shared" si="48"/>
        <v>ExternalEvent.areaCounty</v>
      </c>
      <c r="N441" s="128" t="s">
        <v>46</v>
      </c>
      <c r="O441" s="128" t="s">
        <v>22</v>
      </c>
      <c r="P441" s="128"/>
      <c r="Q441" s="128"/>
      <c r="R441" s="327"/>
      <c r="S441" s="128"/>
      <c r="T441" s="335"/>
      <c r="U441" s="336" t="str">
        <f t="shared" si="49"/>
        <v>ExternalEvent.areaCounty</v>
      </c>
      <c r="V441" s="15" t="str">
        <f t="shared" si="50"/>
        <v xml:space="preserve">    areaCounty: String</v>
      </c>
      <c r="W441" s="337" t="str">
        <f t="shared" si="51"/>
        <v xml:space="preserve">    ""**    areaCounty: String</v>
      </c>
      <c r="X441" s="15"/>
      <c r="Y441" s="337"/>
      <c r="Z441" s="337"/>
    </row>
    <row r="442" spans="1:26" s="2" customFormat="1" x14ac:dyDescent="0.25">
      <c r="A442" s="330" t="s">
        <v>1448</v>
      </c>
      <c r="B442" s="329" t="s">
        <v>1408</v>
      </c>
      <c r="C442" s="330" t="s">
        <v>17</v>
      </c>
      <c r="D442" s="128" t="s">
        <v>1409</v>
      </c>
      <c r="E442" s="12" t="str">
        <f t="shared" si="47"/>
        <v>ExternalEvent.country</v>
      </c>
      <c r="F442" s="159" t="s">
        <v>818</v>
      </c>
      <c r="G442" s="207">
        <v>2</v>
      </c>
      <c r="H442" s="128"/>
      <c r="I442" s="128" t="s">
        <v>681</v>
      </c>
      <c r="J442" s="128" t="s">
        <v>682</v>
      </c>
      <c r="K442" s="346" t="s">
        <v>1418</v>
      </c>
      <c r="L442" s="128" t="s">
        <v>38</v>
      </c>
      <c r="M442" s="217" t="str">
        <f t="shared" si="48"/>
        <v>ExternalEvent.country</v>
      </c>
      <c r="N442" s="128" t="s">
        <v>46</v>
      </c>
      <c r="O442" s="128" t="s">
        <v>22</v>
      </c>
      <c r="P442" s="128"/>
      <c r="Q442" s="128"/>
      <c r="R442" s="327"/>
      <c r="S442" s="128"/>
      <c r="T442" s="335"/>
      <c r="U442" s="336" t="str">
        <f t="shared" si="49"/>
        <v>ExternalEvent.country</v>
      </c>
      <c r="V442" s="15" t="str">
        <f t="shared" si="50"/>
        <v xml:space="preserve">    country: String</v>
      </c>
      <c r="W442" s="337" t="str">
        <f t="shared" si="51"/>
        <v xml:space="preserve">    ""**    country: String</v>
      </c>
      <c r="X442" s="15"/>
      <c r="Y442" s="337"/>
      <c r="Z442" s="337"/>
    </row>
    <row r="443" spans="1:26" s="2" customFormat="1" x14ac:dyDescent="0.25">
      <c r="A443" s="330" t="s">
        <v>1448</v>
      </c>
      <c r="B443" s="329" t="s">
        <v>1408</v>
      </c>
      <c r="C443" s="330" t="s">
        <v>17</v>
      </c>
      <c r="D443" s="128" t="s">
        <v>1409</v>
      </c>
      <c r="E443" s="12" t="str">
        <f t="shared" si="47"/>
        <v>ExternalEvent.radius</v>
      </c>
      <c r="F443" s="159" t="s">
        <v>818</v>
      </c>
      <c r="G443" s="207">
        <v>1</v>
      </c>
      <c r="H443" s="128"/>
      <c r="I443" s="128" t="s">
        <v>1419</v>
      </c>
      <c r="J443" s="128" t="s">
        <v>1420</v>
      </c>
      <c r="K443" s="347" t="s">
        <v>1421</v>
      </c>
      <c r="L443" s="128" t="s">
        <v>38</v>
      </c>
      <c r="M443" s="217" t="str">
        <f t="shared" si="48"/>
        <v>ExternalEvent.radius</v>
      </c>
      <c r="N443" s="128" t="s">
        <v>80</v>
      </c>
      <c r="O443" s="128" t="s">
        <v>105</v>
      </c>
      <c r="P443" s="128"/>
      <c r="Q443" s="128"/>
      <c r="R443" s="327"/>
      <c r="S443" s="128"/>
      <c r="T443" s="335"/>
      <c r="U443" s="336" t="str">
        <f t="shared" si="49"/>
        <v>ExternalEvent.radius</v>
      </c>
      <c r="V443" s="15" t="str">
        <f t="shared" si="50"/>
        <v xml:space="preserve">    radius: Float</v>
      </c>
      <c r="W443" s="337" t="str">
        <f t="shared" si="51"/>
        <v xml:space="preserve">    ""**    radius: Float</v>
      </c>
      <c r="X443" s="15"/>
      <c r="Y443" s="337"/>
      <c r="Z443" s="337"/>
    </row>
    <row r="444" spans="1:26" s="1" customFormat="1" x14ac:dyDescent="0.25">
      <c r="A444" s="330" t="s">
        <v>1448</v>
      </c>
      <c r="B444" s="329" t="s">
        <v>1408</v>
      </c>
      <c r="C444" s="330" t="s">
        <v>17</v>
      </c>
      <c r="D444" s="128" t="s">
        <v>1409</v>
      </c>
      <c r="E444" s="12" t="str">
        <f t="shared" si="47"/>
        <v>ExternalEvent.eventSource</v>
      </c>
      <c r="F444" s="159" t="s">
        <v>818</v>
      </c>
      <c r="G444" s="207">
        <v>1</v>
      </c>
      <c r="H444" s="128"/>
      <c r="I444" s="128" t="s">
        <v>1439</v>
      </c>
      <c r="J444" s="128" t="s">
        <v>541</v>
      </c>
      <c r="K444" s="346" t="s">
        <v>1440</v>
      </c>
      <c r="L444" s="128" t="s">
        <v>38</v>
      </c>
      <c r="M444" s="217" t="str">
        <f t="shared" si="48"/>
        <v>ExternalEvent.eventSource</v>
      </c>
      <c r="N444" s="128" t="s">
        <v>21</v>
      </c>
      <c r="O444" s="128" t="s">
        <v>22</v>
      </c>
      <c r="P444" s="128"/>
      <c r="Q444" s="128"/>
      <c r="R444" s="327"/>
      <c r="S444" s="128"/>
      <c r="T444" s="335"/>
      <c r="U444" s="336" t="str">
        <f t="shared" si="49"/>
        <v>ExternalEvent.eventSource</v>
      </c>
      <c r="V444" s="15" t="str">
        <f t="shared" si="50"/>
        <v xml:space="preserve">    eventSource: String</v>
      </c>
      <c r="W444" s="337" t="str">
        <f t="shared" si="51"/>
        <v xml:space="preserve">    ""**    eventSource: String</v>
      </c>
      <c r="X444" s="15"/>
      <c r="Y444" s="337"/>
      <c r="Z444" s="337"/>
    </row>
    <row r="445" spans="1:26" s="1" customFormat="1" x14ac:dyDescent="0.25">
      <c r="A445" s="330" t="s">
        <v>1448</v>
      </c>
      <c r="B445" s="329" t="s">
        <v>1408</v>
      </c>
      <c r="C445" s="330" t="s">
        <v>17</v>
      </c>
      <c r="D445" s="128" t="s">
        <v>1409</v>
      </c>
      <c r="E445" s="12" t="str">
        <f t="shared" si="47"/>
        <v>ExternalEvent.sourceLink</v>
      </c>
      <c r="F445" s="159" t="s">
        <v>818</v>
      </c>
      <c r="G445" s="207">
        <v>2</v>
      </c>
      <c r="H445" s="128"/>
      <c r="I445" s="128" t="s">
        <v>170</v>
      </c>
      <c r="J445" s="128" t="s">
        <v>171</v>
      </c>
      <c r="K445" s="21" t="s">
        <v>1441</v>
      </c>
      <c r="L445" s="128" t="s">
        <v>38</v>
      </c>
      <c r="M445" s="217" t="str">
        <f t="shared" si="48"/>
        <v>ExternalEvent.sourceLink</v>
      </c>
      <c r="N445" s="128" t="s">
        <v>21</v>
      </c>
      <c r="O445" s="128" t="s">
        <v>22</v>
      </c>
      <c r="P445" s="128"/>
      <c r="Q445" s="128"/>
      <c r="R445" s="327"/>
      <c r="S445" s="128"/>
      <c r="T445" s="335"/>
      <c r="U445" s="336" t="str">
        <f t="shared" si="49"/>
        <v>ExternalEvent.sourceLink</v>
      </c>
      <c r="V445" s="15" t="str">
        <f t="shared" si="50"/>
        <v xml:space="preserve">    sourceLink: String</v>
      </c>
      <c r="W445" s="337" t="str">
        <f t="shared" si="51"/>
        <v xml:space="preserve">    ""**    sourceLink: String</v>
      </c>
      <c r="X445" s="15"/>
      <c r="Y445" s="337"/>
      <c r="Z445" s="337"/>
    </row>
    <row r="446" spans="1:26" s="1" customFormat="1" x14ac:dyDescent="0.25">
      <c r="A446" s="330" t="s">
        <v>1448</v>
      </c>
      <c r="B446" s="329" t="s">
        <v>1408</v>
      </c>
      <c r="C446" s="330" t="s">
        <v>17</v>
      </c>
      <c r="D446" s="128" t="s">
        <v>1409</v>
      </c>
      <c r="E446" s="12" t="str">
        <f t="shared" si="47"/>
        <v>ExternalEvent.attribution</v>
      </c>
      <c r="F446" s="159" t="s">
        <v>818</v>
      </c>
      <c r="G446" s="207">
        <v>2</v>
      </c>
      <c r="H446" s="128"/>
      <c r="I446" s="102" t="s">
        <v>1442</v>
      </c>
      <c r="J446" s="102" t="s">
        <v>1443</v>
      </c>
      <c r="K446" s="348" t="s">
        <v>1444</v>
      </c>
      <c r="L446" s="102" t="s">
        <v>38</v>
      </c>
      <c r="M446" s="217" t="str">
        <f t="shared" si="48"/>
        <v>ExternalEvent.attribution</v>
      </c>
      <c r="N446" s="102" t="s">
        <v>21</v>
      </c>
      <c r="O446" s="102" t="s">
        <v>22</v>
      </c>
      <c r="P446" s="102"/>
      <c r="Q446" s="102"/>
      <c r="R446" s="327"/>
      <c r="S446" s="128"/>
      <c r="T446" s="335"/>
      <c r="U446" s="336" t="str">
        <f t="shared" si="49"/>
        <v>ExternalEvent.attribution</v>
      </c>
      <c r="V446" s="15" t="str">
        <f t="shared" si="50"/>
        <v xml:space="preserve">    attribution: String</v>
      </c>
      <c r="W446" s="337" t="str">
        <f t="shared" si="51"/>
        <v xml:space="preserve">    ""**    attribution: String</v>
      </c>
      <c r="X446" s="15"/>
      <c r="Y446" s="337"/>
      <c r="Z446" s="337"/>
    </row>
    <row r="447" spans="1:26" s="1" customFormat="1" x14ac:dyDescent="0.25">
      <c r="A447" s="330" t="s">
        <v>1448</v>
      </c>
      <c r="B447" s="329" t="s">
        <v>1408</v>
      </c>
      <c r="C447" s="330" t="s">
        <v>17</v>
      </c>
      <c r="D447" s="128" t="s">
        <v>1409</v>
      </c>
      <c r="E447" s="12" t="str">
        <f t="shared" si="47"/>
        <v>ExternalEvent.attributionLink</v>
      </c>
      <c r="F447" s="159" t="s">
        <v>818</v>
      </c>
      <c r="G447" s="207">
        <v>2</v>
      </c>
      <c r="H447" s="128"/>
      <c r="I447" s="102" t="s">
        <v>1445</v>
      </c>
      <c r="J447" s="102" t="s">
        <v>1446</v>
      </c>
      <c r="K447" s="28" t="s">
        <v>1447</v>
      </c>
      <c r="L447" s="102" t="s">
        <v>38</v>
      </c>
      <c r="M447" s="217" t="str">
        <f t="shared" si="48"/>
        <v>ExternalEvent.attributionLink</v>
      </c>
      <c r="N447" s="102" t="s">
        <v>21</v>
      </c>
      <c r="O447" s="102" t="s">
        <v>22</v>
      </c>
      <c r="P447" s="102"/>
      <c r="Q447" s="102"/>
      <c r="R447" s="327"/>
      <c r="S447" s="128"/>
      <c r="T447" s="335"/>
      <c r="U447" s="336" t="str">
        <f t="shared" si="49"/>
        <v>ExternalEvent.attributionLink</v>
      </c>
      <c r="V447" s="15" t="str">
        <f t="shared" si="50"/>
        <v xml:space="preserve">    attributionLink: String</v>
      </c>
      <c r="W447" s="337" t="str">
        <f t="shared" si="51"/>
        <v xml:space="preserve">    ""**    attributionLink: String</v>
      </c>
      <c r="X447" s="15"/>
      <c r="Y447" s="337"/>
      <c r="Z447" s="337"/>
    </row>
    <row r="448" spans="1:26" s="2" customFormat="1" x14ac:dyDescent="0.25">
      <c r="A448" s="330" t="s">
        <v>1448</v>
      </c>
      <c r="B448" s="329" t="s">
        <v>1408</v>
      </c>
      <c r="C448" s="330" t="s">
        <v>17</v>
      </c>
      <c r="D448" s="342" t="s">
        <v>1409</v>
      </c>
      <c r="E448" s="12" t="str">
        <f>D448&amp;"."&amp;I448</f>
        <v>ExternalEvent.location</v>
      </c>
      <c r="F448" s="141" t="s">
        <v>547</v>
      </c>
      <c r="G448" s="207" t="s">
        <v>825</v>
      </c>
      <c r="H448" s="207">
        <v>398</v>
      </c>
      <c r="I448" s="343" t="s">
        <v>466</v>
      </c>
      <c r="J448" s="343" t="s">
        <v>467</v>
      </c>
      <c r="K448" s="65" t="s">
        <v>1412</v>
      </c>
      <c r="L448" s="342" t="s">
        <v>44</v>
      </c>
      <c r="M448" s="217" t="str">
        <f>D448&amp;"."&amp;I448</f>
        <v>ExternalEvent.location</v>
      </c>
      <c r="N448" s="344" t="s">
        <v>46</v>
      </c>
      <c r="O448" s="344" t="s">
        <v>22</v>
      </c>
      <c r="P448" s="345" t="s">
        <v>35</v>
      </c>
      <c r="Q448" s="344"/>
      <c r="R448" s="327"/>
      <c r="S448" s="128"/>
      <c r="T448" s="335"/>
      <c r="U448" s="336" t="str">
        <f t="shared" si="49"/>
        <v>ExternalEvent.location</v>
      </c>
      <c r="V448" s="15" t="str">
        <f t="shared" si="50"/>
        <v xml:space="preserve">    location: ExternalEvent.location</v>
      </c>
      <c r="W448" s="337" t="str">
        <f>"    "&amp;CHAR(34)&amp;P448&amp;CHAR(34)&amp;"**"&amp;V448</f>
        <v xml:space="preserve">    "Type of business object"**    location: ExternalEvent.location</v>
      </c>
      <c r="X448" s="15"/>
      <c r="Y448" s="337"/>
      <c r="Z448" s="337"/>
    </row>
    <row r="449" spans="1:29" s="2" customFormat="1" x14ac:dyDescent="0.25">
      <c r="A449" s="330" t="s">
        <v>1448</v>
      </c>
      <c r="B449" s="329" t="s">
        <v>1408</v>
      </c>
      <c r="C449" s="330" t="s">
        <v>17</v>
      </c>
      <c r="D449" s="331" t="s">
        <v>1409</v>
      </c>
      <c r="E449" s="12" t="str">
        <f>D449&amp;"."&amp;I449</f>
        <v>ExternalEvent.id</v>
      </c>
      <c r="F449" s="158" t="s">
        <v>815</v>
      </c>
      <c r="G449" s="281" t="s">
        <v>893</v>
      </c>
      <c r="H449" s="281">
        <v>559</v>
      </c>
      <c r="I449" s="322" t="s">
        <v>710</v>
      </c>
      <c r="J449" s="322" t="s">
        <v>1410</v>
      </c>
      <c r="K449" s="43" t="s">
        <v>1411</v>
      </c>
      <c r="L449" s="332" t="s">
        <v>20</v>
      </c>
      <c r="M449" s="217" t="str">
        <f t="shared" si="48"/>
        <v>ExternalEvent.id</v>
      </c>
      <c r="N449" s="333" t="s">
        <v>21</v>
      </c>
      <c r="O449" s="333" t="s">
        <v>22</v>
      </c>
      <c r="P449" s="334" t="s">
        <v>628</v>
      </c>
      <c r="Q449" s="128"/>
      <c r="R449" s="327"/>
      <c r="S449" s="128"/>
      <c r="T449" s="335"/>
      <c r="U449" s="336" t="str">
        <f t="shared" si="49"/>
        <v>ExternalEvent.id</v>
      </c>
      <c r="V449" s="15" t="str">
        <f t="shared" si="50"/>
        <v xml:space="preserve">    id: ID!</v>
      </c>
      <c r="W449" s="337" t="str">
        <f>"    "&amp;CHAR(34)&amp;P449&amp;CHAR(34)&amp;"**"&amp;V449</f>
        <v xml:space="preserve">    "Generated unique identifier for a location"**    id: ID!</v>
      </c>
      <c r="X449" s="15"/>
      <c r="Y449" s="337"/>
      <c r="Z449" s="337"/>
    </row>
    <row r="450" spans="1:29" s="2" customFormat="1" x14ac:dyDescent="0.25">
      <c r="A450" s="330" t="s">
        <v>1448</v>
      </c>
      <c r="B450" s="329" t="s">
        <v>1408</v>
      </c>
      <c r="C450" s="330" t="s">
        <v>17</v>
      </c>
      <c r="D450" s="338" t="s">
        <v>1409</v>
      </c>
      <c r="E450" s="12" t="str">
        <f>D450&amp;"."&amp;I450</f>
        <v>ExternalEvent.localIdentifiers</v>
      </c>
      <c r="F450" s="158" t="s">
        <v>815</v>
      </c>
      <c r="G450" s="281" t="s">
        <v>893</v>
      </c>
      <c r="H450" s="281">
        <v>559</v>
      </c>
      <c r="I450" s="339" t="s">
        <v>29</v>
      </c>
      <c r="J450" s="339" t="s">
        <v>30</v>
      </c>
      <c r="K450" s="122" t="s">
        <v>26</v>
      </c>
      <c r="L450" s="339" t="s">
        <v>27</v>
      </c>
      <c r="M450" s="217" t="str">
        <f t="shared" si="48"/>
        <v>ExternalEvent.localIdentifiers</v>
      </c>
      <c r="N450" s="339" t="s">
        <v>21</v>
      </c>
      <c r="O450" s="338" t="s">
        <v>31</v>
      </c>
      <c r="P450" s="340" t="s">
        <v>30</v>
      </c>
      <c r="Q450" s="341"/>
      <c r="R450" s="327"/>
      <c r="S450" s="128"/>
      <c r="T450" s="335"/>
      <c r="U450" s="336" t="str">
        <f t="shared" si="49"/>
        <v>ExternalEvent.localIdentifiers</v>
      </c>
      <c r="V450" s="15" t="str">
        <f t="shared" si="50"/>
        <v xml:space="preserve">    localIdentifiers: OrderedNameValuePair</v>
      </c>
      <c r="W450" s="337" t="str">
        <f>"    "&amp;CHAR(34)&amp;P450&amp;CHAR(34)&amp;"**"&amp;V450</f>
        <v xml:space="preserve">    "Local identifiers"**    localIdentifiers: OrderedNameValuePair</v>
      </c>
      <c r="X450" s="15"/>
      <c r="Y450" s="337"/>
      <c r="Z450" s="337"/>
      <c r="AA450" s="102"/>
      <c r="AB450" s="102"/>
      <c r="AC450" s="101"/>
    </row>
    <row r="451" spans="1:29" s="1" customFormat="1" x14ac:dyDescent="0.25">
      <c r="A451" s="330" t="s">
        <v>1448</v>
      </c>
      <c r="B451" s="329" t="s">
        <v>1408</v>
      </c>
      <c r="C451" s="330" t="s">
        <v>17</v>
      </c>
      <c r="D451" s="128" t="s">
        <v>1409</v>
      </c>
      <c r="E451" s="12" t="str">
        <f t="shared" si="47"/>
        <v>ExternalEvent.tenantId</v>
      </c>
      <c r="F451" s="158" t="s">
        <v>815</v>
      </c>
      <c r="G451" s="281" t="s">
        <v>893</v>
      </c>
      <c r="H451" s="281">
        <v>559</v>
      </c>
      <c r="I451" s="198" t="s">
        <v>174</v>
      </c>
      <c r="J451" s="198" t="s">
        <v>175</v>
      </c>
      <c r="K451" s="63" t="s">
        <v>176</v>
      </c>
      <c r="L451" s="198" t="s">
        <v>128</v>
      </c>
      <c r="M451" s="217" t="str">
        <f t="shared" si="48"/>
        <v>ExternalEvent.tenantId</v>
      </c>
      <c r="N451" s="128" t="s">
        <v>21</v>
      </c>
      <c r="O451" s="337" t="s">
        <v>22</v>
      </c>
      <c r="P451" s="337"/>
      <c r="Q451" s="128"/>
      <c r="R451" s="327"/>
      <c r="S451" s="128"/>
      <c r="T451" s="335"/>
      <c r="U451" s="336" t="str">
        <f t="shared" si="49"/>
        <v>ExternalEvent.tenantId</v>
      </c>
      <c r="V451" s="15" t="str">
        <f t="shared" si="50"/>
        <v xml:space="preserve">    tenantId: String</v>
      </c>
      <c r="W451" s="337" t="str">
        <f t="shared" si="51"/>
        <v xml:space="preserve">    ""**    tenantId: String</v>
      </c>
      <c r="X451" s="15"/>
      <c r="Y451" s="337"/>
      <c r="Z451" s="337"/>
    </row>
    <row r="452" spans="1:29" s="1" customFormat="1" x14ac:dyDescent="0.25">
      <c r="A452" s="330" t="s">
        <v>1448</v>
      </c>
      <c r="B452" s="329" t="s">
        <v>1408</v>
      </c>
      <c r="C452" s="330" t="s">
        <v>17</v>
      </c>
      <c r="D452" s="128" t="s">
        <v>1409</v>
      </c>
      <c r="E452" s="12" t="str">
        <f t="shared" si="47"/>
        <v>ExternalEvent.createReceived</v>
      </c>
      <c r="F452" s="158" t="s">
        <v>815</v>
      </c>
      <c r="G452" s="281" t="s">
        <v>893</v>
      </c>
      <c r="H452" s="281">
        <v>559</v>
      </c>
      <c r="I452" s="128" t="s">
        <v>178</v>
      </c>
      <c r="J452" s="271" t="s">
        <v>179</v>
      </c>
      <c r="K452" s="24" t="s">
        <v>85</v>
      </c>
      <c r="L452" s="128" t="s">
        <v>128</v>
      </c>
      <c r="M452" s="217" t="str">
        <f t="shared" si="48"/>
        <v>ExternalEvent.createReceived</v>
      </c>
      <c r="N452" s="128" t="s">
        <v>80</v>
      </c>
      <c r="O452" s="337" t="s">
        <v>483</v>
      </c>
      <c r="P452" s="337"/>
      <c r="Q452" s="128"/>
      <c r="R452" s="327"/>
      <c r="S452" s="128"/>
      <c r="T452" s="335"/>
      <c r="U452" s="336" t="str">
        <f t="shared" si="49"/>
        <v>ExternalEvent.createReceived</v>
      </c>
      <c r="V452" s="15" t="str">
        <f t="shared" si="50"/>
        <v xml:space="preserve">    createReceived: DateTime</v>
      </c>
      <c r="W452" s="337" t="str">
        <f t="shared" si="51"/>
        <v xml:space="preserve">    ""**    createReceived: DateTime</v>
      </c>
      <c r="X452" s="15"/>
      <c r="Y452" s="337"/>
      <c r="Z452" s="337"/>
    </row>
    <row r="453" spans="1:29" s="2" customFormat="1" x14ac:dyDescent="0.25">
      <c r="A453" s="330" t="s">
        <v>1448</v>
      </c>
      <c r="B453" s="329" t="s">
        <v>1408</v>
      </c>
      <c r="C453" s="330" t="s">
        <v>17</v>
      </c>
      <c r="D453" s="128" t="s">
        <v>1409</v>
      </c>
      <c r="E453" s="12" t="str">
        <f t="shared" si="47"/>
        <v>ExternalEvent.updateReceived</v>
      </c>
      <c r="F453" s="158" t="s">
        <v>815</v>
      </c>
      <c r="G453" s="281" t="s">
        <v>893</v>
      </c>
      <c r="H453" s="281">
        <v>559</v>
      </c>
      <c r="I453" s="128" t="s">
        <v>182</v>
      </c>
      <c r="J453" s="271" t="s">
        <v>183</v>
      </c>
      <c r="K453" s="24" t="s">
        <v>85</v>
      </c>
      <c r="L453" s="128" t="s">
        <v>128</v>
      </c>
      <c r="M453" s="217" t="str">
        <f t="shared" si="48"/>
        <v>ExternalEvent.updateReceived</v>
      </c>
      <c r="N453" s="128" t="s">
        <v>80</v>
      </c>
      <c r="O453" s="337" t="s">
        <v>483</v>
      </c>
      <c r="P453" s="337"/>
      <c r="Q453" s="128"/>
      <c r="R453" s="327"/>
      <c r="S453" s="128"/>
      <c r="T453" s="335"/>
      <c r="U453" s="336" t="str">
        <f t="shared" si="49"/>
        <v>ExternalEvent.updateReceived</v>
      </c>
      <c r="V453" s="15" t="str">
        <f t="shared" si="50"/>
        <v xml:space="preserve">    updateReceived: DateTime</v>
      </c>
      <c r="W453" s="337" t="str">
        <f t="shared" si="51"/>
        <v xml:space="preserve">    ""**    updateReceived: DateTime</v>
      </c>
      <c r="X453" s="15"/>
      <c r="Y453" s="337"/>
      <c r="Z453" s="337"/>
    </row>
    <row r="454" spans="1:29" s="2" customFormat="1" x14ac:dyDescent="0.25">
      <c r="A454" s="330" t="s">
        <v>1448</v>
      </c>
      <c r="B454" s="329" t="s">
        <v>1408</v>
      </c>
      <c r="C454" s="330" t="s">
        <v>17</v>
      </c>
      <c r="D454" s="128" t="s">
        <v>1409</v>
      </c>
      <c r="E454" s="12" t="str">
        <f t="shared" si="47"/>
        <v>ExternalEvent.customAttributes</v>
      </c>
      <c r="F454" s="158" t="s">
        <v>815</v>
      </c>
      <c r="G454" s="281" t="s">
        <v>893</v>
      </c>
      <c r="H454" s="281">
        <v>559</v>
      </c>
      <c r="I454" s="128" t="s">
        <v>185</v>
      </c>
      <c r="J454" s="128" t="s">
        <v>186</v>
      </c>
      <c r="K454" s="24"/>
      <c r="L454" s="128" t="s">
        <v>33</v>
      </c>
      <c r="M454" s="217" t="str">
        <f t="shared" si="48"/>
        <v>ExternalEvent.customAttributes</v>
      </c>
      <c r="N454" s="128"/>
      <c r="O454" s="337" t="str">
        <f>D454&amp;"CustomAttributes"</f>
        <v>ExternalEventCustomAttributes</v>
      </c>
      <c r="P454" s="337"/>
      <c r="Q454" s="128"/>
      <c r="R454" s="327"/>
      <c r="S454" s="128"/>
      <c r="T454" s="335"/>
      <c r="U454" s="336" t="str">
        <f t="shared" si="49"/>
        <v>ExternalEvent.customAttributes</v>
      </c>
      <c r="V454" s="15" t="str">
        <f t="shared" si="50"/>
        <v xml:space="preserve">    customAttributes: ExternalEventCustomAttributes</v>
      </c>
      <c r="W454" s="337" t="str">
        <f t="shared" si="51"/>
        <v xml:space="preserve">    ""**    customAttributes: ExternalEventCustomAttributes</v>
      </c>
      <c r="X454" s="15"/>
      <c r="Y454" s="337"/>
      <c r="Z454" s="337"/>
      <c r="AA454" s="128"/>
      <c r="AB454" s="128"/>
      <c r="AC454" s="102"/>
    </row>
    <row r="455" spans="1:29" s="1" customFormat="1" x14ac:dyDescent="0.25">
      <c r="A455" s="284">
        <v>10</v>
      </c>
      <c r="B455" s="6"/>
      <c r="C455" s="6"/>
      <c r="D455" s="7"/>
      <c r="E455" s="7"/>
      <c r="F455" s="140"/>
      <c r="G455" s="144"/>
      <c r="H455" s="144">
        <v>438</v>
      </c>
      <c r="I455" s="6"/>
      <c r="J455" s="6"/>
      <c r="K455" s="6"/>
      <c r="L455" s="7"/>
      <c r="M455" s="214"/>
      <c r="N455" s="144"/>
      <c r="O455" s="246"/>
      <c r="P455" s="246"/>
      <c r="Q455" s="303"/>
      <c r="R455" s="6"/>
      <c r="S455" s="50" t="s">
        <v>187</v>
      </c>
      <c r="T455" s="50" t="s">
        <v>187</v>
      </c>
      <c r="U455" s="50" t="e">
        <f>IF(#REF!="Primary Key",D455&amp;I455&amp;" PK "&amp;L455,IF(#REF!="Foreign Key",I455&amp;" FK &gt;- "&amp;#REF!&amp;"."&amp;#REF!&amp;"_id "&amp;L455,I455&amp;" "&amp;L455))</f>
        <v>#REF!</v>
      </c>
      <c r="V455" s="7"/>
      <c r="W455" s="7"/>
    </row>
    <row r="456" spans="1:29" s="2" customFormat="1" x14ac:dyDescent="0.25">
      <c r="A456" s="284">
        <v>10</v>
      </c>
      <c r="B456" s="6"/>
      <c r="C456" s="6"/>
      <c r="D456" s="7"/>
      <c r="E456" s="7"/>
      <c r="F456" s="140"/>
      <c r="G456" s="144"/>
      <c r="H456" s="144">
        <v>439</v>
      </c>
      <c r="I456" s="6"/>
      <c r="J456" s="6"/>
      <c r="K456" s="6"/>
      <c r="L456" s="7"/>
      <c r="M456" s="214"/>
      <c r="N456" s="144"/>
      <c r="O456" s="246" t="s">
        <v>556</v>
      </c>
      <c r="P456" s="246"/>
      <c r="Q456" s="303"/>
      <c r="R456" s="6"/>
      <c r="S456" s="6"/>
      <c r="T456" s="7" t="str">
        <f>"**"&amp;CHAR(34)&amp;CHAR(34)&amp;CHAR(34)&amp;"**"&amp;O456&amp;"**"&amp;CHAR(34)&amp;CHAR(34)&amp;CHAR(34)</f>
        <v>**"""**Organization is a business enity which is involved in a supply chain**"""</v>
      </c>
      <c r="U456" s="6" t="str">
        <f>D469</f>
        <v>Organization</v>
      </c>
      <c r="V456" s="7"/>
      <c r="W456" s="7"/>
    </row>
    <row r="457" spans="1:29" s="2" customFormat="1" x14ac:dyDescent="0.25">
      <c r="A457" s="284">
        <v>10</v>
      </c>
      <c r="B457" s="6"/>
      <c r="C457" s="6"/>
      <c r="D457" s="7"/>
      <c r="E457" s="7"/>
      <c r="F457" s="140"/>
      <c r="G457" s="144"/>
      <c r="H457" s="144">
        <v>440</v>
      </c>
      <c r="I457" s="6"/>
      <c r="J457" s="6"/>
      <c r="K457" s="6"/>
      <c r="L457" s="7"/>
      <c r="M457" s="214"/>
      <c r="N457" s="144"/>
      <c r="O457" s="246"/>
      <c r="P457" s="246"/>
      <c r="Q457" s="303"/>
      <c r="R457" s="6"/>
      <c r="S457" s="51" t="str">
        <f>"type "&amp;U456&amp;" implements BusinessObject {"</f>
        <v>type Organization implements BusinessObject {</v>
      </c>
      <c r="T457" s="7" t="str">
        <f>S457</f>
        <v>type Organization implements BusinessObject {</v>
      </c>
      <c r="U457" s="51" t="s">
        <v>15</v>
      </c>
      <c r="V457" s="7"/>
      <c r="W457" s="7"/>
    </row>
    <row r="458" spans="1:29" s="1" customFormat="1" x14ac:dyDescent="0.25">
      <c r="A458" s="293">
        <v>10</v>
      </c>
      <c r="B458" s="31" t="s">
        <v>45</v>
      </c>
      <c r="C458" s="32" t="s">
        <v>557</v>
      </c>
      <c r="D458" s="60" t="s">
        <v>45</v>
      </c>
      <c r="E458" s="60" t="s">
        <v>1292</v>
      </c>
      <c r="F458" s="197" t="s">
        <v>898</v>
      </c>
      <c r="G458" s="145">
        <v>1</v>
      </c>
      <c r="H458" s="145">
        <v>441</v>
      </c>
      <c r="I458" s="41" t="s">
        <v>561</v>
      </c>
      <c r="J458" s="41" t="s">
        <v>562</v>
      </c>
      <c r="K458" s="42" t="s">
        <v>563</v>
      </c>
      <c r="L458" s="93" t="s">
        <v>22</v>
      </c>
      <c r="M458" s="215" t="str">
        <f t="shared" ref="M458:M480" si="55">D458&amp;"."&amp;I458</f>
        <v>Organization.organizationIdentifier</v>
      </c>
      <c r="N458" s="145"/>
      <c r="O458" s="72" t="s">
        <v>564</v>
      </c>
      <c r="P458" s="111" t="s">
        <v>565</v>
      </c>
      <c r="Q458" s="303"/>
      <c r="R458" s="41" t="s">
        <v>21</v>
      </c>
      <c r="S458" s="98" t="str">
        <f t="shared" ref="S458:S480" si="56">"    "&amp;I458&amp;": "&amp;L458</f>
        <v xml:space="preserve">    organizationIdentifier: String</v>
      </c>
      <c r="T458" s="72" t="str">
        <f t="shared" ref="T458:T480" si="57">"    "&amp;CHAR(34)&amp;O458&amp;CHAR(34)&amp;"**"&amp;S458</f>
        <v xml:space="preserve">    "Unique identifier for an organization"**    organizationIdentifier: String</v>
      </c>
      <c r="U458" s="98" t="e">
        <f>IF(#REF!="Primary Key",D458&amp;I458&amp;" PK "&amp;L458,IF(#REF!="Foreign Key",I458&amp;" FK &gt;- "&amp;#REF!&amp;"."&amp;#REF!&amp;"_id "&amp;L458,I458&amp;" "&amp;L458))</f>
        <v>#REF!</v>
      </c>
      <c r="V458" s="12"/>
      <c r="W458" s="12"/>
    </row>
    <row r="459" spans="1:29" s="1" customFormat="1" x14ac:dyDescent="0.25">
      <c r="A459" s="293">
        <v>10</v>
      </c>
      <c r="B459" s="31" t="s">
        <v>45</v>
      </c>
      <c r="C459" s="32" t="s">
        <v>557</v>
      </c>
      <c r="D459" s="60" t="s">
        <v>45</v>
      </c>
      <c r="E459" s="60" t="s">
        <v>1293</v>
      </c>
      <c r="F459" s="318" t="s">
        <v>897</v>
      </c>
      <c r="G459" s="145">
        <v>1</v>
      </c>
      <c r="H459" s="207">
        <v>442</v>
      </c>
      <c r="I459" s="277" t="s">
        <v>835</v>
      </c>
      <c r="J459" s="277" t="s">
        <v>467</v>
      </c>
      <c r="K459" s="279" t="s">
        <v>55</v>
      </c>
      <c r="L459" s="314" t="s">
        <v>22</v>
      </c>
      <c r="M459" s="215" t="str">
        <f t="shared" si="55"/>
        <v>Organization.location.locationIdentifier</v>
      </c>
      <c r="N459" s="145"/>
      <c r="O459" s="72" t="s">
        <v>566</v>
      </c>
      <c r="P459" s="111"/>
      <c r="R459" s="206" t="s">
        <v>46</v>
      </c>
      <c r="S459" s="98" t="str">
        <f t="shared" si="56"/>
        <v xml:space="preserve">    location.locationIdentifier: String</v>
      </c>
      <c r="T459" s="72" t="str">
        <f t="shared" si="57"/>
        <v xml:space="preserve">    "Unique identifier for the location of the organization"**    location.locationIdentifier: String</v>
      </c>
      <c r="U459" s="98" t="e">
        <f>IF(#REF!="Primary Key",D459&amp;I459&amp;" PK "&amp;L459,IF(#REF!="Foreign Key",I459&amp;" FK &gt;- "&amp;#REF!&amp;"."&amp;#REF!&amp;"_id "&amp;L459,I459&amp;" "&amp;L459))</f>
        <v>#REF!</v>
      </c>
      <c r="V459" s="67" t="str">
        <f>D459&amp;"s"</f>
        <v>Organizations</v>
      </c>
      <c r="W459" s="67" t="str">
        <f>"["&amp;D459&amp;"]"</f>
        <v>[Organization]</v>
      </c>
    </row>
    <row r="460" spans="1:29" x14ac:dyDescent="0.25">
      <c r="A460" s="293">
        <v>10</v>
      </c>
      <c r="B460" s="31" t="s">
        <v>45</v>
      </c>
      <c r="C460" s="32" t="s">
        <v>557</v>
      </c>
      <c r="D460" s="60" t="s">
        <v>45</v>
      </c>
      <c r="E460" s="60" t="s">
        <v>1294</v>
      </c>
      <c r="F460" s="319" t="s">
        <v>33</v>
      </c>
      <c r="G460" s="207">
        <v>1</v>
      </c>
      <c r="H460" s="207">
        <v>443</v>
      </c>
      <c r="I460" s="206" t="s">
        <v>797</v>
      </c>
      <c r="J460" s="206" t="s">
        <v>580</v>
      </c>
      <c r="K460" s="209" t="s">
        <v>840</v>
      </c>
      <c r="L460" s="210" t="s">
        <v>22</v>
      </c>
      <c r="M460" s="215" t="str">
        <f t="shared" si="55"/>
        <v>Organization.orgType</v>
      </c>
      <c r="N460" s="145"/>
      <c r="O460" s="111" t="s">
        <v>582</v>
      </c>
      <c r="P460" s="111" t="s">
        <v>583</v>
      </c>
      <c r="Q460" s="303"/>
      <c r="R460" s="206" t="s">
        <v>46</v>
      </c>
      <c r="S460" s="98" t="str">
        <f t="shared" si="56"/>
        <v xml:space="preserve">    orgType: String</v>
      </c>
      <c r="T460" s="72" t="str">
        <f t="shared" si="57"/>
        <v xml:space="preserve">    "Indicates the type of organization for categorization and filtering purposes"**    orgType: String</v>
      </c>
      <c r="U460" s="98" t="e">
        <f>IF(#REF!="Primary Key",D460&amp;I460&amp;" PK "&amp;L460,IF(#REF!="Foreign Key",I460&amp;" FK &gt;- "&amp;#REF!&amp;"."&amp;#REF!&amp;"_id "&amp;L460,I460&amp;" "&amp;L460))</f>
        <v>#REF!</v>
      </c>
      <c r="V460" s="60"/>
      <c r="W460" s="60"/>
    </row>
    <row r="461" spans="1:29" s="1" customFormat="1" x14ac:dyDescent="0.25">
      <c r="A461" s="293">
        <v>10</v>
      </c>
      <c r="B461" s="31" t="s">
        <v>45</v>
      </c>
      <c r="C461" s="32" t="s">
        <v>557</v>
      </c>
      <c r="D461" s="60" t="s">
        <v>45</v>
      </c>
      <c r="E461" s="60" t="s">
        <v>1295</v>
      </c>
      <c r="F461" s="141" t="s">
        <v>547</v>
      </c>
      <c r="G461" s="207" t="s">
        <v>825</v>
      </c>
      <c r="H461" s="207">
        <v>444</v>
      </c>
      <c r="I461" s="69" t="s">
        <v>466</v>
      </c>
      <c r="J461" s="69" t="s">
        <v>467</v>
      </c>
      <c r="K461" s="82" t="s">
        <v>827</v>
      </c>
      <c r="L461" s="69" t="s">
        <v>59</v>
      </c>
      <c r="M461" s="215" t="str">
        <f t="shared" si="55"/>
        <v>Organization.location</v>
      </c>
      <c r="N461" s="145"/>
      <c r="O461" s="72" t="s">
        <v>566</v>
      </c>
      <c r="P461" s="111"/>
      <c r="R461" s="69" t="s">
        <v>46</v>
      </c>
      <c r="S461" s="98" t="str">
        <f t="shared" si="56"/>
        <v xml:space="preserve">    location: Location</v>
      </c>
      <c r="T461" s="72" t="str">
        <f t="shared" si="57"/>
        <v xml:space="preserve">    "Unique identifier for the location of the organization"**    location: Location</v>
      </c>
      <c r="U461" s="98" t="e">
        <f>IF(#REF!="Primary Key",D461&amp;I461&amp;" PK "&amp;L461,IF(#REF!="Foreign Key",I461&amp;" FK &gt;- "&amp;#REF!&amp;"."&amp;#REF!&amp;"_id "&amp;L461,I461&amp;" "&amp;L461))</f>
        <v>#REF!</v>
      </c>
      <c r="V461" s="67" t="str">
        <f>D461&amp;"s"</f>
        <v>Organizations</v>
      </c>
      <c r="W461" s="67" t="str">
        <f>"["&amp;D461&amp;"]"</f>
        <v>[Organization]</v>
      </c>
    </row>
    <row r="462" spans="1:29" s="1" customFormat="1" x14ac:dyDescent="0.25">
      <c r="A462" s="293">
        <v>10</v>
      </c>
      <c r="B462" s="31" t="s">
        <v>45</v>
      </c>
      <c r="C462" s="32" t="s">
        <v>557</v>
      </c>
      <c r="D462" s="60" t="s">
        <v>45</v>
      </c>
      <c r="E462" s="60" t="s">
        <v>1296</v>
      </c>
      <c r="F462" s="141" t="s">
        <v>547</v>
      </c>
      <c r="G462" s="207" t="s">
        <v>825</v>
      </c>
      <c r="H462" s="207">
        <v>445</v>
      </c>
      <c r="I462" s="278" t="s">
        <v>567</v>
      </c>
      <c r="J462" s="70" t="s">
        <v>899</v>
      </c>
      <c r="K462" s="70" t="s">
        <v>827</v>
      </c>
      <c r="L462" s="70" t="s">
        <v>315</v>
      </c>
      <c r="M462" s="215" t="str">
        <f t="shared" si="55"/>
        <v>Organization.sellerOrders</v>
      </c>
      <c r="N462" s="145"/>
      <c r="O462" s="72" t="s">
        <v>471</v>
      </c>
      <c r="P462" s="72" t="s">
        <v>65</v>
      </c>
      <c r="R462" s="70" t="s">
        <v>21</v>
      </c>
      <c r="S462" s="98" t="str">
        <f t="shared" si="56"/>
        <v xml:space="preserve">    sellerOrders: OrdersCursor</v>
      </c>
      <c r="T462" s="72" t="str">
        <f t="shared" si="57"/>
        <v xml:space="preserve">    "Orders associated with the selling organization"**    sellerOrders: OrdersCursor</v>
      </c>
      <c r="U462" s="98" t="e">
        <f>IF(#REF!="Primary Key",D462&amp;I462&amp;" PK "&amp;L462,IF(#REF!="Foreign Key",I462&amp;" FK &gt;- "&amp;#REF!&amp;"."&amp;#REF!&amp;"_id "&amp;L462,I462&amp;" "&amp;L462))</f>
        <v>#REF!</v>
      </c>
      <c r="V462" s="71"/>
      <c r="W462" s="71"/>
    </row>
    <row r="463" spans="1:29" s="1" customFormat="1" x14ac:dyDescent="0.25">
      <c r="A463" s="293">
        <v>10</v>
      </c>
      <c r="B463" s="31" t="s">
        <v>45</v>
      </c>
      <c r="C463" s="32" t="s">
        <v>557</v>
      </c>
      <c r="D463" s="60" t="s">
        <v>45</v>
      </c>
      <c r="E463" s="60" t="s">
        <v>1297</v>
      </c>
      <c r="F463" s="141" t="s">
        <v>547</v>
      </c>
      <c r="G463" s="207" t="s">
        <v>825</v>
      </c>
      <c r="H463" s="207">
        <v>446</v>
      </c>
      <c r="I463" s="278" t="s">
        <v>568</v>
      </c>
      <c r="J463" s="70" t="s">
        <v>900</v>
      </c>
      <c r="K463" s="70" t="s">
        <v>827</v>
      </c>
      <c r="L463" s="70" t="s">
        <v>315</v>
      </c>
      <c r="M463" s="215" t="str">
        <f t="shared" si="55"/>
        <v>Organization.buyerOrders</v>
      </c>
      <c r="N463" s="145"/>
      <c r="O463" s="72" t="s">
        <v>569</v>
      </c>
      <c r="P463" s="72" t="s">
        <v>65</v>
      </c>
      <c r="R463" s="70" t="s">
        <v>21</v>
      </c>
      <c r="S463" s="98" t="str">
        <f t="shared" si="56"/>
        <v xml:space="preserve">    buyerOrders: OrdersCursor</v>
      </c>
      <c r="T463" s="72" t="str">
        <f t="shared" si="57"/>
        <v xml:space="preserve">    "Orders associated with the buying organization"**    buyerOrders: OrdersCursor</v>
      </c>
      <c r="U463" s="98" t="e">
        <f>IF(#REF!="Primary Key",D463&amp;I463&amp;" PK "&amp;L463,IF(#REF!="Foreign Key",I463&amp;" FK &gt;- "&amp;#REF!&amp;"."&amp;#REF!&amp;"_id "&amp;L463,I463&amp;" "&amp;L463))</f>
        <v>#REF!</v>
      </c>
      <c r="V463" s="67"/>
      <c r="W463" s="67"/>
    </row>
    <row r="464" spans="1:29" s="1" customFormat="1" x14ac:dyDescent="0.25">
      <c r="A464" s="293">
        <v>10</v>
      </c>
      <c r="B464" s="31" t="s">
        <v>45</v>
      </c>
      <c r="C464" s="32" t="s">
        <v>557</v>
      </c>
      <c r="D464" s="60" t="s">
        <v>45</v>
      </c>
      <c r="E464" s="60" t="s">
        <v>1298</v>
      </c>
      <c r="F464" s="141" t="s">
        <v>547</v>
      </c>
      <c r="G464" s="207" t="s">
        <v>825</v>
      </c>
      <c r="H464" s="207">
        <v>447</v>
      </c>
      <c r="I464" s="278" t="s">
        <v>576</v>
      </c>
      <c r="J464" s="70" t="s">
        <v>577</v>
      </c>
      <c r="K464" s="70" t="s">
        <v>827</v>
      </c>
      <c r="L464" s="70" t="s">
        <v>68</v>
      </c>
      <c r="M464" s="215" t="str">
        <f t="shared" si="55"/>
        <v>Organization.carrierShipments</v>
      </c>
      <c r="N464" s="145"/>
      <c r="O464" s="72" t="s">
        <v>578</v>
      </c>
      <c r="P464" s="72" t="s">
        <v>65</v>
      </c>
      <c r="R464" s="70" t="s">
        <v>21</v>
      </c>
      <c r="S464" s="98" t="str">
        <f t="shared" si="56"/>
        <v xml:space="preserve">    carrierShipments: ShipmentsCursor</v>
      </c>
      <c r="T464" s="72" t="str">
        <f t="shared" si="57"/>
        <v xml:space="preserve">    "Shipments associated with the shipper/carrier organization"**    carrierShipments: ShipmentsCursor</v>
      </c>
      <c r="U464" s="98" t="e">
        <f>IF(#REF!="Primary Key",D464&amp;I464&amp;" PK "&amp;L464,IF(#REF!="Foreign Key",I464&amp;" FK &gt;- "&amp;#REF!&amp;"."&amp;#REF!&amp;"_id "&amp;L464,I464&amp;" "&amp;L464))</f>
        <v>#REF!</v>
      </c>
      <c r="V464" s="67"/>
      <c r="W464" s="67"/>
    </row>
    <row r="465" spans="1:24" s="1" customFormat="1" x14ac:dyDescent="0.25">
      <c r="A465" s="293">
        <v>10</v>
      </c>
      <c r="B465" s="31" t="s">
        <v>45</v>
      </c>
      <c r="C465" s="32" t="s">
        <v>557</v>
      </c>
      <c r="D465" s="60" t="s">
        <v>45</v>
      </c>
      <c r="E465" s="60" t="s">
        <v>1299</v>
      </c>
      <c r="F465" s="159" t="s">
        <v>818</v>
      </c>
      <c r="G465" s="145">
        <v>1</v>
      </c>
      <c r="H465" s="145">
        <v>448</v>
      </c>
      <c r="I465" s="11" t="s">
        <v>584</v>
      </c>
      <c r="J465" s="11" t="s">
        <v>585</v>
      </c>
      <c r="K465" s="212" t="s">
        <v>43</v>
      </c>
      <c r="L465" s="95" t="s">
        <v>22</v>
      </c>
      <c r="M465" s="215" t="str">
        <f t="shared" si="55"/>
        <v>Organization.name</v>
      </c>
      <c r="N465" s="145"/>
      <c r="O465" s="111" t="s">
        <v>586</v>
      </c>
      <c r="P465" s="111"/>
      <c r="R465" s="8" t="s">
        <v>46</v>
      </c>
      <c r="S465" s="98" t="str">
        <f t="shared" si="56"/>
        <v xml:space="preserve">    name: String</v>
      </c>
      <c r="T465" s="72" t="str">
        <f t="shared" si="57"/>
        <v xml:space="preserve">    "Descriptive name of the organization"**    name: String</v>
      </c>
      <c r="U465" s="98" t="e">
        <f>IF(#REF!="Primary Key",D465&amp;I465&amp;" PK "&amp;L465,IF(#REF!="Foreign Key",I465&amp;" FK &gt;- "&amp;#REF!&amp;"."&amp;#REF!&amp;"_id "&amp;L465,I465&amp;" "&amp;L465))</f>
        <v>#REF!</v>
      </c>
      <c r="V465" s="60"/>
      <c r="W465" s="60"/>
    </row>
    <row r="466" spans="1:24" s="1" customFormat="1" x14ac:dyDescent="0.25">
      <c r="A466" s="293">
        <v>10</v>
      </c>
      <c r="B466" s="31" t="s">
        <v>45</v>
      </c>
      <c r="C466" s="32" t="s">
        <v>557</v>
      </c>
      <c r="D466" s="60" t="s">
        <v>45</v>
      </c>
      <c r="E466" s="60" t="s">
        <v>1300</v>
      </c>
      <c r="F466" s="159" t="s">
        <v>818</v>
      </c>
      <c r="G466" s="145">
        <v>2</v>
      </c>
      <c r="H466" s="145">
        <v>449</v>
      </c>
      <c r="I466" s="11" t="s">
        <v>587</v>
      </c>
      <c r="J466" s="11" t="s">
        <v>588</v>
      </c>
      <c r="K466" s="212" t="s">
        <v>589</v>
      </c>
      <c r="L466" s="95" t="s">
        <v>22</v>
      </c>
      <c r="M466" s="215" t="str">
        <f t="shared" si="55"/>
        <v>Organization.division</v>
      </c>
      <c r="N466" s="145"/>
      <c r="O466" s="111" t="s">
        <v>590</v>
      </c>
      <c r="P466" s="111"/>
      <c r="R466" s="8" t="s">
        <v>46</v>
      </c>
      <c r="S466" s="98" t="str">
        <f t="shared" si="56"/>
        <v xml:space="preserve">    division: String</v>
      </c>
      <c r="T466" s="72" t="str">
        <f t="shared" si="57"/>
        <v xml:space="preserve">    "Division name of this unique organization, if applicable"**    division: String</v>
      </c>
      <c r="U466" s="98" t="e">
        <f>IF(#REF!="Primary Key",D466&amp;I466&amp;" PK "&amp;L466,IF(#REF!="Foreign Key",I466&amp;" FK &gt;- "&amp;#REF!&amp;"."&amp;#REF!&amp;"_id "&amp;L466,I466&amp;" "&amp;L466))</f>
        <v>#REF!</v>
      </c>
      <c r="V466" s="60"/>
      <c r="W466" s="60"/>
    </row>
    <row r="467" spans="1:24" s="1" customFormat="1" x14ac:dyDescent="0.25">
      <c r="A467" s="293">
        <v>10</v>
      </c>
      <c r="B467" s="31" t="s">
        <v>45</v>
      </c>
      <c r="C467" s="32" t="s">
        <v>557</v>
      </c>
      <c r="D467" s="60" t="s">
        <v>45</v>
      </c>
      <c r="E467" s="60" t="s">
        <v>1301</v>
      </c>
      <c r="F467" s="159" t="s">
        <v>818</v>
      </c>
      <c r="G467" s="145">
        <v>2</v>
      </c>
      <c r="H467" s="145">
        <v>450</v>
      </c>
      <c r="I467" s="11" t="s">
        <v>170</v>
      </c>
      <c r="J467" s="11" t="s">
        <v>171</v>
      </c>
      <c r="K467" s="272" t="s">
        <v>852</v>
      </c>
      <c r="L467" s="95" t="s">
        <v>22</v>
      </c>
      <c r="M467" s="215" t="str">
        <f t="shared" si="55"/>
        <v>Organization.sourceLink</v>
      </c>
      <c r="N467" s="145"/>
      <c r="O467" s="62" t="s">
        <v>173</v>
      </c>
      <c r="P467" s="111"/>
      <c r="R467" s="8" t="s">
        <v>21</v>
      </c>
      <c r="S467" s="98" t="str">
        <f t="shared" si="56"/>
        <v xml:space="preserve">    sourceLink: String</v>
      </c>
      <c r="T467" s="72" t="str">
        <f t="shared" si="57"/>
        <v xml:space="preserve">    "Direct link to source of data if available"**    sourceLink: String</v>
      </c>
      <c r="U467" s="98" t="e">
        <f>IF(#REF!="Primary Key",D467&amp;I467&amp;" PK "&amp;L467,IF(#REF!="Foreign Key",I467&amp;" FK &gt;- "&amp;#REF!&amp;"."&amp;#REF!&amp;"_id "&amp;L467,I467&amp;" "&amp;L467))</f>
        <v>#REF!</v>
      </c>
      <c r="V467" s="60"/>
      <c r="W467" s="60"/>
    </row>
    <row r="468" spans="1:24" s="2" customFormat="1" x14ac:dyDescent="0.25">
      <c r="A468" s="293">
        <v>10</v>
      </c>
      <c r="B468" s="31" t="s">
        <v>45</v>
      </c>
      <c r="C468" s="32" t="s">
        <v>557</v>
      </c>
      <c r="D468" s="60" t="s">
        <v>45</v>
      </c>
      <c r="E468" s="60" t="s">
        <v>1302</v>
      </c>
      <c r="F468" s="159" t="s">
        <v>818</v>
      </c>
      <c r="G468" s="145" t="s">
        <v>824</v>
      </c>
      <c r="H468" s="145">
        <v>451</v>
      </c>
      <c r="I468" s="20" t="s">
        <v>185</v>
      </c>
      <c r="J468" s="20" t="s">
        <v>186</v>
      </c>
      <c r="K468" s="24"/>
      <c r="L468" s="90" t="str">
        <f>D468&amp;"CustomAttributes"</f>
        <v>OrganizationCustomAttributes</v>
      </c>
      <c r="M468" s="215" t="str">
        <f t="shared" si="55"/>
        <v>Organization.customAttributes</v>
      </c>
      <c r="N468" s="145"/>
      <c r="O468" s="72" t="str">
        <f>"Custom attributes for "&amp;LOWER(B468)</f>
        <v>Custom attributes for organization</v>
      </c>
      <c r="P468" s="62"/>
      <c r="R468" s="10"/>
      <c r="S468" s="98" t="str">
        <f t="shared" si="56"/>
        <v xml:space="preserve">    customAttributes: OrganizationCustomAttributes</v>
      </c>
      <c r="T468" s="72" t="str">
        <f t="shared" si="57"/>
        <v xml:space="preserve">    "Custom attributes for organization"**    customAttributes: OrganizationCustomAttributes</v>
      </c>
      <c r="U468" s="98" t="e">
        <f>IF(#REF!="Primary Key",D468&amp;I468&amp;" PK "&amp;L468,IF(#REF!="Foreign Key",I468&amp;" FK &gt;- "&amp;#REF!&amp;"."&amp;#REF!&amp;"_id "&amp;L468,I468&amp;" "&amp;L468))</f>
        <v>#REF!</v>
      </c>
      <c r="V468" s="12"/>
      <c r="W468" s="12"/>
    </row>
    <row r="469" spans="1:24" s="2" customFormat="1" x14ac:dyDescent="0.25">
      <c r="A469" s="293">
        <v>10</v>
      </c>
      <c r="B469" s="31" t="s">
        <v>45</v>
      </c>
      <c r="C469" s="32" t="s">
        <v>557</v>
      </c>
      <c r="D469" s="60" t="s">
        <v>45</v>
      </c>
      <c r="E469" s="60" t="s">
        <v>1303</v>
      </c>
      <c r="F469" s="158" t="s">
        <v>815</v>
      </c>
      <c r="G469" s="281" t="s">
        <v>893</v>
      </c>
      <c r="H469" s="281">
        <v>452</v>
      </c>
      <c r="I469" s="243" t="s">
        <v>710</v>
      </c>
      <c r="J469" s="199" t="s">
        <v>558</v>
      </c>
      <c r="K469" s="276" t="s">
        <v>559</v>
      </c>
      <c r="L469" s="177" t="s">
        <v>22</v>
      </c>
      <c r="M469" s="217" t="str">
        <f t="shared" si="55"/>
        <v>Organization.id</v>
      </c>
      <c r="N469" s="149"/>
      <c r="O469" s="172" t="s">
        <v>560</v>
      </c>
      <c r="P469" s="170"/>
      <c r="R469" s="153" t="s">
        <v>21</v>
      </c>
      <c r="S469" s="98" t="str">
        <f t="shared" si="56"/>
        <v xml:space="preserve">    id: String</v>
      </c>
      <c r="T469" s="72" t="str">
        <f t="shared" si="57"/>
        <v xml:space="preserve">    "Generated unique identifier for an organization"**    id: String</v>
      </c>
      <c r="U469" s="98" t="e">
        <f>IF(#REF!="Primary Key",D469&amp;I469&amp;" PK "&amp;L469,IF(#REF!="Foreign Key",I469&amp;" FK &gt;- "&amp;#REF!&amp;"."&amp;#REF!&amp;"_id "&amp;L469,I469&amp;" "&amp;L469))</f>
        <v>#REF!</v>
      </c>
      <c r="V469" s="60"/>
      <c r="W469" s="60"/>
    </row>
    <row r="470" spans="1:24" s="2" customFormat="1" x14ac:dyDescent="0.25">
      <c r="A470" s="293">
        <v>10</v>
      </c>
      <c r="B470" s="31" t="s">
        <v>45</v>
      </c>
      <c r="C470" s="32" t="s">
        <v>557</v>
      </c>
      <c r="D470" s="60" t="s">
        <v>45</v>
      </c>
      <c r="E470" s="60" t="s">
        <v>1304</v>
      </c>
      <c r="F470" s="158" t="s">
        <v>815</v>
      </c>
      <c r="G470" s="281" t="s">
        <v>893</v>
      </c>
      <c r="H470" s="281">
        <v>453</v>
      </c>
      <c r="I470" s="200" t="s">
        <v>24</v>
      </c>
      <c r="J470" s="200" t="s">
        <v>25</v>
      </c>
      <c r="K470" s="264" t="s">
        <v>26</v>
      </c>
      <c r="L470" s="265" t="s">
        <v>28</v>
      </c>
      <c r="M470" s="217" t="str">
        <f t="shared" si="55"/>
        <v>Organization.globalIdentifiers</v>
      </c>
      <c r="N470" s="149"/>
      <c r="O470" s="172" t="s">
        <v>25</v>
      </c>
      <c r="P470" s="170"/>
      <c r="R470" s="183" t="s">
        <v>21</v>
      </c>
      <c r="S470" s="98" t="str">
        <f t="shared" si="56"/>
        <v xml:space="preserve">    globalIdentifiers: NameValuePair</v>
      </c>
      <c r="T470" s="72" t="str">
        <f t="shared" si="57"/>
        <v xml:space="preserve">    "Global identifiers"**    globalIdentifiers: NameValuePair</v>
      </c>
      <c r="U470" s="98" t="e">
        <f>IF(#REF!="Primary Key",D470&amp;I470&amp;" PK "&amp;L470,IF(#REF!="Foreign Key",I470&amp;" FK &gt;- "&amp;#REF!&amp;"."&amp;#REF!&amp;"_id "&amp;L470,I470&amp;" "&amp;L470))</f>
        <v>#REF!</v>
      </c>
      <c r="V470" s="120"/>
      <c r="W470" s="120"/>
    </row>
    <row r="471" spans="1:24" s="2" customFormat="1" x14ac:dyDescent="0.25">
      <c r="A471" s="293">
        <v>10</v>
      </c>
      <c r="B471" s="31" t="s">
        <v>45</v>
      </c>
      <c r="C471" s="32" t="s">
        <v>557</v>
      </c>
      <c r="D471" s="60" t="s">
        <v>45</v>
      </c>
      <c r="E471" s="60" t="s">
        <v>1305</v>
      </c>
      <c r="F471" s="158" t="s">
        <v>815</v>
      </c>
      <c r="G471" s="281" t="s">
        <v>893</v>
      </c>
      <c r="H471" s="281">
        <v>454</v>
      </c>
      <c r="I471" s="200" t="s">
        <v>29</v>
      </c>
      <c r="J471" s="200" t="s">
        <v>30</v>
      </c>
      <c r="K471" s="264" t="s">
        <v>26</v>
      </c>
      <c r="L471" s="265" t="s">
        <v>31</v>
      </c>
      <c r="M471" s="217" t="str">
        <f t="shared" si="55"/>
        <v>Organization.localIdentifiers</v>
      </c>
      <c r="N471" s="149"/>
      <c r="O471" s="172" t="s">
        <v>30</v>
      </c>
      <c r="P471" s="170"/>
      <c r="R471" s="183" t="s">
        <v>21</v>
      </c>
      <c r="S471" s="98" t="str">
        <f t="shared" si="56"/>
        <v xml:space="preserve">    localIdentifiers: OrderedNameValuePair</v>
      </c>
      <c r="T471" s="72" t="str">
        <f t="shared" si="57"/>
        <v xml:space="preserve">    "Local identifiers"**    localIdentifiers: OrderedNameValuePair</v>
      </c>
      <c r="U471" s="98" t="e">
        <f>IF(#REF!="Primary Key",D471&amp;I471&amp;" PK "&amp;L471,IF(#REF!="Foreign Key",I471&amp;" FK &gt;- "&amp;#REF!&amp;"."&amp;#REF!&amp;"_id "&amp;L471,I471&amp;" "&amp;L471))</f>
        <v>#REF!</v>
      </c>
      <c r="V471" s="120"/>
      <c r="W471" s="120"/>
    </row>
    <row r="472" spans="1:24" s="1" customFormat="1" x14ac:dyDescent="0.25">
      <c r="A472" s="293">
        <v>10</v>
      </c>
      <c r="B472" s="31" t="s">
        <v>45</v>
      </c>
      <c r="C472" s="32" t="s">
        <v>557</v>
      </c>
      <c r="D472" s="60" t="s">
        <v>45</v>
      </c>
      <c r="E472" s="60" t="s">
        <v>1306</v>
      </c>
      <c r="F472" s="158" t="s">
        <v>815</v>
      </c>
      <c r="G472" s="281" t="s">
        <v>893</v>
      </c>
      <c r="H472" s="281">
        <v>455</v>
      </c>
      <c r="I472" s="195" t="s">
        <v>32</v>
      </c>
      <c r="J472" s="195"/>
      <c r="K472" s="266"/>
      <c r="L472" s="240" t="s">
        <v>34</v>
      </c>
      <c r="M472" s="217" t="str">
        <f t="shared" si="55"/>
        <v>Organization.type</v>
      </c>
      <c r="N472" s="149"/>
      <c r="O472" s="172" t="s">
        <v>35</v>
      </c>
      <c r="P472" s="170"/>
      <c r="R472" s="188" t="s">
        <v>21</v>
      </c>
      <c r="S472" s="98" t="str">
        <f t="shared" si="56"/>
        <v xml:space="preserve">    type: BusinessObjectType!</v>
      </c>
      <c r="T472" s="72" t="str">
        <f t="shared" si="57"/>
        <v xml:space="preserve">    "Type of business object"**    type: BusinessObjectType!</v>
      </c>
      <c r="U472" s="98" t="e">
        <f>IF(#REF!="Primary Key",D472&amp;I472&amp;" PK "&amp;L472,IF(#REF!="Foreign Key",I472&amp;" FK &gt;- "&amp;#REF!&amp;"."&amp;#REF!&amp;"_id "&amp;L472,I472&amp;" "&amp;L472))</f>
        <v>#REF!</v>
      </c>
      <c r="V472" s="88"/>
      <c r="W472" s="88"/>
    </row>
    <row r="473" spans="1:24" s="1" customFormat="1" x14ac:dyDescent="0.25">
      <c r="A473" s="293">
        <v>10</v>
      </c>
      <c r="B473" s="31" t="s">
        <v>45</v>
      </c>
      <c r="C473" s="32" t="s">
        <v>557</v>
      </c>
      <c r="D473" s="60" t="s">
        <v>45</v>
      </c>
      <c r="E473" s="60" t="s">
        <v>1307</v>
      </c>
      <c r="F473" s="158" t="s">
        <v>815</v>
      </c>
      <c r="G473" s="281" t="s">
        <v>893</v>
      </c>
      <c r="H473" s="281">
        <v>456</v>
      </c>
      <c r="I473" s="170" t="s">
        <v>174</v>
      </c>
      <c r="J473" s="170" t="s">
        <v>175</v>
      </c>
      <c r="K473" s="171" t="s">
        <v>176</v>
      </c>
      <c r="L473" s="177" t="s">
        <v>22</v>
      </c>
      <c r="M473" s="217" t="str">
        <f t="shared" si="55"/>
        <v>Organization.tenantId</v>
      </c>
      <c r="N473" s="149"/>
      <c r="O473" s="170" t="s">
        <v>177</v>
      </c>
      <c r="P473" s="170"/>
      <c r="R473" s="153" t="s">
        <v>21</v>
      </c>
      <c r="S473" s="98" t="str">
        <f t="shared" si="56"/>
        <v xml:space="preserve">    tenantId: String</v>
      </c>
      <c r="T473" s="72" t="str">
        <f t="shared" si="57"/>
        <v xml:space="preserve">    "Generated unique ID of the tenant company"**    tenantId: String</v>
      </c>
      <c r="U473" s="98" t="e">
        <f>IF(#REF!="Primary Key",D473&amp;I473&amp;" PK "&amp;L473,IF(#REF!="Foreign Key",I473&amp;" FK &gt;- "&amp;#REF!&amp;"."&amp;#REF!&amp;"_id "&amp;L473,I473&amp;" "&amp;L473))</f>
        <v>#REF!</v>
      </c>
      <c r="V473" s="12"/>
      <c r="W473" s="12"/>
    </row>
    <row r="474" spans="1:24" s="1" customFormat="1" x14ac:dyDescent="0.25">
      <c r="A474" s="293">
        <v>10</v>
      </c>
      <c r="B474" s="31" t="s">
        <v>45</v>
      </c>
      <c r="C474" s="32" t="s">
        <v>557</v>
      </c>
      <c r="D474" s="60" t="s">
        <v>45</v>
      </c>
      <c r="E474" s="60" t="s">
        <v>1308</v>
      </c>
      <c r="F474" s="158" t="s">
        <v>815</v>
      </c>
      <c r="G474" s="281" t="s">
        <v>893</v>
      </c>
      <c r="H474" s="281">
        <v>457</v>
      </c>
      <c r="I474" s="157" t="s">
        <v>178</v>
      </c>
      <c r="J474" s="157" t="s">
        <v>179</v>
      </c>
      <c r="K474" s="176" t="s">
        <v>849</v>
      </c>
      <c r="L474" s="177" t="s">
        <v>22</v>
      </c>
      <c r="M474" s="217" t="str">
        <f t="shared" si="55"/>
        <v>Organization.createReceived</v>
      </c>
      <c r="N474" s="149"/>
      <c r="O474" s="170" t="s">
        <v>180</v>
      </c>
      <c r="P474" s="170" t="s">
        <v>181</v>
      </c>
      <c r="R474" s="153" t="s">
        <v>80</v>
      </c>
      <c r="S474" s="98" t="str">
        <f t="shared" si="56"/>
        <v xml:space="preserve">    createReceived: String</v>
      </c>
      <c r="T474" s="72" t="str">
        <f t="shared" si="57"/>
        <v xml:space="preserve">    "Timestamp when record was created"**    createReceived: String</v>
      </c>
      <c r="U474" s="98" t="e">
        <f>IF(#REF!="Primary Key",D474&amp;I474&amp;" PK "&amp;L474,IF(#REF!="Foreign Key",I474&amp;" FK &gt;- "&amp;#REF!&amp;"."&amp;#REF!&amp;"_id "&amp;L474,I474&amp;" "&amp;L474))</f>
        <v>#REF!</v>
      </c>
      <c r="V474" s="12"/>
      <c r="W474" s="12"/>
    </row>
    <row r="475" spans="1:24" s="2" customFormat="1" x14ac:dyDescent="0.25">
      <c r="A475" s="293">
        <v>10</v>
      </c>
      <c r="B475" s="31" t="s">
        <v>45</v>
      </c>
      <c r="C475" s="32" t="s">
        <v>557</v>
      </c>
      <c r="D475" s="60" t="s">
        <v>45</v>
      </c>
      <c r="E475" s="60" t="s">
        <v>1309</v>
      </c>
      <c r="F475" s="158" t="s">
        <v>815</v>
      </c>
      <c r="G475" s="281" t="s">
        <v>893</v>
      </c>
      <c r="H475" s="281">
        <v>458</v>
      </c>
      <c r="I475" s="157" t="s">
        <v>182</v>
      </c>
      <c r="J475" s="157" t="s">
        <v>183</v>
      </c>
      <c r="K475" s="176" t="s">
        <v>849</v>
      </c>
      <c r="L475" s="177" t="s">
        <v>22</v>
      </c>
      <c r="M475" s="217" t="str">
        <f t="shared" si="55"/>
        <v>Organization.updateReceived</v>
      </c>
      <c r="N475" s="149"/>
      <c r="O475" s="170" t="s">
        <v>184</v>
      </c>
      <c r="P475" s="170" t="s">
        <v>181</v>
      </c>
      <c r="R475" s="153" t="s">
        <v>80</v>
      </c>
      <c r="S475" s="98" t="str">
        <f t="shared" si="56"/>
        <v xml:space="preserve">    updateReceived: String</v>
      </c>
      <c r="T475" s="72" t="str">
        <f t="shared" si="57"/>
        <v xml:space="preserve">    "Timestamp when record was last updated"**    updateReceived: String</v>
      </c>
      <c r="U475" s="98" t="e">
        <f>IF(#REF!="Primary Key",D475&amp;I475&amp;" PK "&amp;L475,IF(#REF!="Foreign Key",I475&amp;" FK &gt;- "&amp;#REF!&amp;"."&amp;#REF!&amp;"_id "&amp;L475,I475&amp;" "&amp;L475))</f>
        <v>#REF!</v>
      </c>
      <c r="V475" s="12"/>
      <c r="W475" s="12"/>
    </row>
    <row r="476" spans="1:24" s="33" customFormat="1" x14ac:dyDescent="0.25">
      <c r="A476" s="293">
        <v>10</v>
      </c>
      <c r="B476" s="31" t="s">
        <v>45</v>
      </c>
      <c r="C476" s="32" t="s">
        <v>557</v>
      </c>
      <c r="D476" s="60" t="s">
        <v>45</v>
      </c>
      <c r="E476" s="60" t="s">
        <v>1310</v>
      </c>
      <c r="F476" s="158" t="s">
        <v>815</v>
      </c>
      <c r="G476" s="281" t="s">
        <v>893</v>
      </c>
      <c r="H476" s="149">
        <v>459</v>
      </c>
      <c r="I476" s="153" t="s">
        <v>722</v>
      </c>
      <c r="J476" s="153" t="s">
        <v>723</v>
      </c>
      <c r="K476" s="174"/>
      <c r="L476" s="155" t="s">
        <v>22</v>
      </c>
      <c r="M476" s="217" t="str">
        <f t="shared" si="55"/>
        <v>Organization.referenceReceived</v>
      </c>
      <c r="N476" s="149"/>
      <c r="O476" s="170"/>
      <c r="P476" s="170"/>
      <c r="Q476" s="303"/>
      <c r="R476" s="153" t="s">
        <v>21</v>
      </c>
      <c r="S476" s="98" t="str">
        <f t="shared" si="56"/>
        <v xml:space="preserve">    referenceReceived: String</v>
      </c>
      <c r="T476" s="72" t="str">
        <f t="shared" si="57"/>
        <v xml:space="preserve">    ""**    referenceReceived: String</v>
      </c>
      <c r="U476" s="98" t="e">
        <f>IF(#REF!="Primary Key",D476&amp;I476&amp;" PK "&amp;L476,IF(#REF!="Foreign Key",I476&amp;" FK &gt;- "&amp;#REF!&amp;"."&amp;#REF!&amp;"_id "&amp;L476,I476&amp;" "&amp;L476))</f>
        <v>#REF!</v>
      </c>
      <c r="V476" s="12"/>
      <c r="W476" s="12"/>
      <c r="X476" s="303"/>
    </row>
    <row r="477" spans="1:24" s="1" customFormat="1" x14ac:dyDescent="0.25">
      <c r="A477" s="293">
        <v>10</v>
      </c>
      <c r="B477" s="31" t="s">
        <v>45</v>
      </c>
      <c r="C477" s="32" t="s">
        <v>557</v>
      </c>
      <c r="D477" s="60" t="s">
        <v>45</v>
      </c>
      <c r="E477" s="60" t="s">
        <v>1311</v>
      </c>
      <c r="F477" s="141" t="s">
        <v>547</v>
      </c>
      <c r="G477" s="149" t="s">
        <v>823</v>
      </c>
      <c r="H477" s="149">
        <v>460</v>
      </c>
      <c r="I477" s="165" t="s">
        <v>570</v>
      </c>
      <c r="J477" s="165" t="s">
        <v>571</v>
      </c>
      <c r="K477" s="166" t="s">
        <v>827</v>
      </c>
      <c r="L477" s="165" t="s">
        <v>315</v>
      </c>
      <c r="M477" s="217" t="str">
        <f t="shared" si="55"/>
        <v>Organization.owningOrganizationOrders</v>
      </c>
      <c r="N477" s="149"/>
      <c r="O477" s="172" t="s">
        <v>572</v>
      </c>
      <c r="P477" s="172" t="s">
        <v>65</v>
      </c>
      <c r="R477" s="167" t="s">
        <v>21</v>
      </c>
      <c r="S477" s="98" t="str">
        <f t="shared" si="56"/>
        <v xml:space="preserve">    owningOrganizationOrders: OrdersCursor</v>
      </c>
      <c r="T477" s="72" t="str">
        <f t="shared" si="57"/>
        <v xml:space="preserve">    "Orders associated with the owning organization"**    owningOrganizationOrders: OrdersCursor</v>
      </c>
      <c r="U477" s="98" t="e">
        <f>IF(#REF!="Primary Key",D477&amp;I477&amp;" PK "&amp;L477,IF(#REF!="Foreign Key",I477&amp;" FK &gt;- "&amp;#REF!&amp;"."&amp;#REF!&amp;"_id "&amp;L477,I477&amp;" "&amp;L477))</f>
        <v>#REF!</v>
      </c>
      <c r="V477" s="67"/>
      <c r="W477" s="67"/>
    </row>
    <row r="478" spans="1:24" s="1" customFormat="1" x14ac:dyDescent="0.25">
      <c r="A478" s="293">
        <v>10</v>
      </c>
      <c r="B478" s="31" t="s">
        <v>45</v>
      </c>
      <c r="C478" s="32" t="s">
        <v>557</v>
      </c>
      <c r="D478" s="60" t="s">
        <v>45</v>
      </c>
      <c r="E478" s="60" t="s">
        <v>1312</v>
      </c>
      <c r="F478" s="141" t="s">
        <v>547</v>
      </c>
      <c r="G478" s="149" t="s">
        <v>823</v>
      </c>
      <c r="H478" s="149">
        <v>461</v>
      </c>
      <c r="I478" s="165" t="s">
        <v>573</v>
      </c>
      <c r="J478" s="165" t="s">
        <v>574</v>
      </c>
      <c r="K478" s="166" t="s">
        <v>827</v>
      </c>
      <c r="L478" s="165" t="s">
        <v>315</v>
      </c>
      <c r="M478" s="217" t="str">
        <f t="shared" si="55"/>
        <v>Organization.billToOrganizationOrders</v>
      </c>
      <c r="N478" s="149"/>
      <c r="O478" s="172" t="s">
        <v>575</v>
      </c>
      <c r="P478" s="172" t="s">
        <v>65</v>
      </c>
      <c r="R478" s="167" t="s">
        <v>21</v>
      </c>
      <c r="S478" s="98" t="str">
        <f t="shared" si="56"/>
        <v xml:space="preserve">    billToOrganizationOrders: OrdersCursor</v>
      </c>
      <c r="T478" s="72" t="str">
        <f t="shared" si="57"/>
        <v xml:space="preserve">    "Orders associated with the bill-to organization"**    billToOrganizationOrders: OrdersCursor</v>
      </c>
      <c r="U478" s="98" t="e">
        <f>IF(#REF!="Primary Key",D478&amp;I478&amp;" PK "&amp;L478,IF(#REF!="Foreign Key",I478&amp;" FK &gt;- "&amp;#REF!&amp;"."&amp;#REF!&amp;"_id "&amp;L478,I478&amp;" "&amp;L478))</f>
        <v>#REF!</v>
      </c>
      <c r="V478" s="67"/>
      <c r="W478" s="67"/>
    </row>
    <row r="479" spans="1:24" s="1" customFormat="1" x14ac:dyDescent="0.25">
      <c r="A479" s="293">
        <v>10</v>
      </c>
      <c r="B479" s="31" t="s">
        <v>45</v>
      </c>
      <c r="C479" s="32" t="s">
        <v>557</v>
      </c>
      <c r="D479" s="60" t="s">
        <v>45</v>
      </c>
      <c r="E479" s="60" t="s">
        <v>1313</v>
      </c>
      <c r="F479" s="141" t="s">
        <v>547</v>
      </c>
      <c r="G479" s="149" t="s">
        <v>823</v>
      </c>
      <c r="H479" s="149">
        <v>462</v>
      </c>
      <c r="I479" s="165" t="s">
        <v>70</v>
      </c>
      <c r="J479" s="165" t="s">
        <v>71</v>
      </c>
      <c r="K479" s="166" t="s">
        <v>827</v>
      </c>
      <c r="L479" s="165" t="s">
        <v>72</v>
      </c>
      <c r="M479" s="217" t="str">
        <f t="shared" si="55"/>
        <v>Organization.invoices</v>
      </c>
      <c r="N479" s="149"/>
      <c r="O479" s="172" t="s">
        <v>579</v>
      </c>
      <c r="P479" s="172" t="s">
        <v>65</v>
      </c>
      <c r="R479" s="167" t="s">
        <v>21</v>
      </c>
      <c r="S479" s="98" t="str">
        <f t="shared" si="56"/>
        <v xml:space="preserve">    invoices: InvoicesCursor</v>
      </c>
      <c r="T479" s="72" t="str">
        <f t="shared" si="57"/>
        <v xml:space="preserve">    "Invoices associated with the organization"**    invoices: InvoicesCursor</v>
      </c>
      <c r="U479" s="98" t="e">
        <f>IF(#REF!="Primary Key",D479&amp;I479&amp;" PK "&amp;L479,IF(#REF!="Foreign Key",I479&amp;" FK &gt;- "&amp;#REF!&amp;"."&amp;#REF!&amp;"_id "&amp;L479,I479&amp;" "&amp;L479))</f>
        <v>#REF!</v>
      </c>
      <c r="V479" s="67"/>
      <c r="W479" s="67"/>
    </row>
    <row r="480" spans="1:24" s="1" customFormat="1" x14ac:dyDescent="0.25">
      <c r="A480" s="293">
        <v>10</v>
      </c>
      <c r="B480" s="31" t="s">
        <v>45</v>
      </c>
      <c r="C480" s="32" t="s">
        <v>557</v>
      </c>
      <c r="D480" s="60" t="s">
        <v>45</v>
      </c>
      <c r="E480" s="60" t="s">
        <v>1314</v>
      </c>
      <c r="F480" s="159" t="s">
        <v>818</v>
      </c>
      <c r="G480" s="149" t="s">
        <v>823</v>
      </c>
      <c r="H480" s="149">
        <v>463</v>
      </c>
      <c r="I480" s="153" t="s">
        <v>742</v>
      </c>
      <c r="J480" s="153" t="s">
        <v>743</v>
      </c>
      <c r="K480" s="154" t="s">
        <v>581</v>
      </c>
      <c r="L480" s="155" t="s">
        <v>22</v>
      </c>
      <c r="M480" s="217" t="str">
        <f t="shared" si="55"/>
        <v>Organization.owningTenant</v>
      </c>
      <c r="N480" s="149"/>
      <c r="O480" s="170" t="s">
        <v>582</v>
      </c>
      <c r="P480" s="170" t="s">
        <v>583</v>
      </c>
      <c r="R480" s="153" t="s">
        <v>46</v>
      </c>
      <c r="S480" s="98" t="str">
        <f t="shared" si="56"/>
        <v xml:space="preserve">    owningTenant: String</v>
      </c>
      <c r="T480" s="72" t="str">
        <f t="shared" si="57"/>
        <v xml:space="preserve">    "Indicates the type of organization for categorization and filtering purposes"**    owningTenant: String</v>
      </c>
      <c r="U480" s="98" t="e">
        <f>IF(#REF!="Primary Key",D480&amp;I480&amp;" PK "&amp;L480,IF(#REF!="Foreign Key",I480&amp;" FK &gt;- "&amp;#REF!&amp;"."&amp;#REF!&amp;"_id "&amp;L480,I480&amp;" "&amp;L480))</f>
        <v>#REF!</v>
      </c>
      <c r="V480" s="60"/>
      <c r="W480" s="60"/>
    </row>
    <row r="481" spans="1:23" s="1" customFormat="1" x14ac:dyDescent="0.25">
      <c r="A481" s="284">
        <v>11</v>
      </c>
      <c r="B481" s="6"/>
      <c r="C481" s="6"/>
      <c r="D481" s="7"/>
      <c r="E481" s="7"/>
      <c r="F481" s="140"/>
      <c r="G481" s="144"/>
      <c r="H481" s="144">
        <v>464</v>
      </c>
      <c r="I481" s="6"/>
      <c r="J481" s="6"/>
      <c r="K481" s="6"/>
      <c r="L481" s="7"/>
      <c r="M481" s="214"/>
      <c r="N481" s="144"/>
      <c r="O481" s="246"/>
      <c r="P481" s="246"/>
      <c r="R481" s="6"/>
      <c r="S481" s="116" t="s">
        <v>187</v>
      </c>
      <c r="T481" s="50" t="s">
        <v>187</v>
      </c>
      <c r="U481" s="116" t="e">
        <f>IF(#REF!="Primary Key",D481&amp;I481&amp;" PK "&amp;L481,IF(#REF!="Foreign Key",I481&amp;" FK &gt;- "&amp;#REF!&amp;"."&amp;#REF!&amp;"_id "&amp;L481,I481&amp;" "&amp;L481))</f>
        <v>#REF!</v>
      </c>
      <c r="V481" s="117"/>
      <c r="W481" s="117"/>
    </row>
    <row r="482" spans="1:23" s="2" customFormat="1" x14ac:dyDescent="0.25">
      <c r="A482" s="284">
        <v>11</v>
      </c>
      <c r="B482" s="6"/>
      <c r="C482" s="6"/>
      <c r="D482" s="7"/>
      <c r="E482" s="7"/>
      <c r="F482" s="140"/>
      <c r="G482" s="144"/>
      <c r="H482" s="144">
        <v>465</v>
      </c>
      <c r="I482" s="6"/>
      <c r="J482" s="6"/>
      <c r="K482" s="6"/>
      <c r="L482" s="7"/>
      <c r="M482" s="214"/>
      <c r="N482" s="144"/>
      <c r="O482" s="246" t="s">
        <v>591</v>
      </c>
      <c r="P482" s="246"/>
      <c r="R482" s="6"/>
      <c r="S482" s="115"/>
      <c r="T482" s="7" t="str">
        <f>"**"&amp;CHAR(34)&amp;CHAR(34)&amp;CHAR(34)&amp;"**"&amp;O482&amp;"**"&amp;CHAR(34)&amp;CHAR(34)&amp;CHAR(34)</f>
        <v>**"""**Product is an identifiable unit of goods or materials**"""</v>
      </c>
      <c r="U482" s="115" t="str">
        <f>D491</f>
        <v>Catalog</v>
      </c>
      <c r="V482" s="117"/>
      <c r="W482" s="117"/>
    </row>
    <row r="483" spans="1:23" s="2" customFormat="1" x14ac:dyDescent="0.25">
      <c r="A483" s="284">
        <v>11</v>
      </c>
      <c r="B483" s="6"/>
      <c r="C483" s="6"/>
      <c r="D483" s="7"/>
      <c r="E483" s="7"/>
      <c r="F483" s="140"/>
      <c r="G483" s="144"/>
      <c r="H483" s="144">
        <v>466</v>
      </c>
      <c r="I483" s="6"/>
      <c r="J483" s="6"/>
      <c r="K483" s="6"/>
      <c r="L483" s="7"/>
      <c r="M483" s="214"/>
      <c r="N483" s="144"/>
      <c r="O483" s="246"/>
      <c r="P483" s="246"/>
      <c r="R483" s="6"/>
      <c r="S483" s="118" t="str">
        <f>"type "&amp;U482&amp;" implements BusinessObject {"</f>
        <v>type Catalog implements BusinessObject {</v>
      </c>
      <c r="T483" s="7" t="str">
        <f>S483</f>
        <v>type Catalog implements BusinessObject {</v>
      </c>
      <c r="U483" s="118" t="s">
        <v>15</v>
      </c>
      <c r="V483" s="117"/>
      <c r="W483" s="117"/>
    </row>
    <row r="484" spans="1:23" s="1" customFormat="1" x14ac:dyDescent="0.25">
      <c r="A484" s="310">
        <v>11</v>
      </c>
      <c r="B484" s="311" t="s">
        <v>592</v>
      </c>
      <c r="C484" s="312" t="s">
        <v>557</v>
      </c>
      <c r="D484" s="60" t="s">
        <v>592</v>
      </c>
      <c r="E484" s="60" t="s">
        <v>1315</v>
      </c>
      <c r="F484" s="197" t="s">
        <v>898</v>
      </c>
      <c r="G484" s="145">
        <v>1</v>
      </c>
      <c r="H484" s="145">
        <v>467</v>
      </c>
      <c r="I484" s="40" t="s">
        <v>598</v>
      </c>
      <c r="J484" s="40" t="s">
        <v>846</v>
      </c>
      <c r="K484" s="42" t="s">
        <v>801</v>
      </c>
      <c r="L484" s="211" t="s">
        <v>22</v>
      </c>
      <c r="M484" s="215" t="str">
        <f t="shared" ref="M484:M499" si="58">D484&amp;"."&amp;I484</f>
        <v>Catalog.levelType</v>
      </c>
      <c r="N484" s="145"/>
      <c r="O484" s="111" t="s">
        <v>600</v>
      </c>
      <c r="P484" s="111"/>
      <c r="R484" s="40" t="s">
        <v>21</v>
      </c>
      <c r="S484" s="98" t="str">
        <f t="shared" ref="S484:S499" si="59">"    "&amp;I484&amp;": "&amp;L484</f>
        <v xml:space="preserve">    levelType: String</v>
      </c>
      <c r="T484" s="72" t="str">
        <f t="shared" ref="T484:T499" si="60">"    "&amp;CHAR(34)&amp;O484&amp;CHAR(34)&amp;"**"&amp;S484</f>
        <v xml:space="preserve">    "Description of the product"**    levelType: String</v>
      </c>
      <c r="U484" s="98" t="e">
        <f>IF(#REF!="Primary Key",D484&amp;I484&amp;" PK "&amp;L484,IF(#REF!="Foreign Key",I484&amp;" FK &gt;- "&amp;#REF!&amp;"."&amp;#REF!&amp;"_id "&amp;L484,I484&amp;" "&amp;L484))</f>
        <v>#REF!</v>
      </c>
      <c r="V484" s="119"/>
      <c r="W484" s="119"/>
    </row>
    <row r="485" spans="1:23" s="1" customFormat="1" x14ac:dyDescent="0.25">
      <c r="A485" s="310">
        <v>11</v>
      </c>
      <c r="B485" s="311" t="s">
        <v>592</v>
      </c>
      <c r="C485" s="312" t="s">
        <v>557</v>
      </c>
      <c r="D485" s="60" t="s">
        <v>592</v>
      </c>
      <c r="E485" s="60" t="s">
        <v>1316</v>
      </c>
      <c r="F485" s="197" t="s">
        <v>898</v>
      </c>
      <c r="G485" s="145">
        <v>1</v>
      </c>
      <c r="H485" s="145">
        <v>468</v>
      </c>
      <c r="I485" s="40" t="s">
        <v>601</v>
      </c>
      <c r="J485" s="40" t="s">
        <v>602</v>
      </c>
      <c r="K485" s="42" t="s">
        <v>603</v>
      </c>
      <c r="L485" s="211" t="s">
        <v>22</v>
      </c>
      <c r="M485" s="215" t="str">
        <f t="shared" si="58"/>
        <v>Catalog.code</v>
      </c>
      <c r="N485" s="145"/>
      <c r="O485" s="111" t="s">
        <v>600</v>
      </c>
      <c r="P485" s="111"/>
      <c r="R485" s="40" t="s">
        <v>21</v>
      </c>
      <c r="S485" s="98" t="str">
        <f t="shared" si="59"/>
        <v xml:space="preserve">    code: String</v>
      </c>
      <c r="T485" s="72" t="str">
        <f t="shared" si="60"/>
        <v xml:space="preserve">    "Description of the product"**    code: String</v>
      </c>
      <c r="U485" s="98" t="e">
        <f>IF(#REF!="Primary Key",D485&amp;I485&amp;" PK "&amp;L485,IF(#REF!="Foreign Key",I485&amp;" FK &gt;- "&amp;#REF!&amp;"."&amp;#REF!&amp;"_id "&amp;L485,I485&amp;" "&amp;L485))</f>
        <v>#REF!</v>
      </c>
      <c r="V485" s="119"/>
      <c r="W485" s="119"/>
    </row>
    <row r="486" spans="1:23" s="1" customFormat="1" x14ac:dyDescent="0.25">
      <c r="A486" s="310">
        <v>11</v>
      </c>
      <c r="B486" s="311" t="s">
        <v>592</v>
      </c>
      <c r="C486" s="312" t="s">
        <v>557</v>
      </c>
      <c r="D486" s="60" t="s">
        <v>592</v>
      </c>
      <c r="E486" s="60" t="s">
        <v>1317</v>
      </c>
      <c r="F486" s="197" t="s">
        <v>898</v>
      </c>
      <c r="G486" s="145">
        <v>1</v>
      </c>
      <c r="H486" s="145">
        <v>469</v>
      </c>
      <c r="I486" s="40" t="s">
        <v>800</v>
      </c>
      <c r="J486" s="40" t="s">
        <v>847</v>
      </c>
      <c r="K486" s="42" t="s">
        <v>799</v>
      </c>
      <c r="L486" s="211" t="s">
        <v>22</v>
      </c>
      <c r="M486" s="215" t="str">
        <f t="shared" si="58"/>
        <v>Catalog.catalogType</v>
      </c>
      <c r="N486" s="145"/>
      <c r="O486" s="111" t="s">
        <v>600</v>
      </c>
      <c r="P486" s="111"/>
      <c r="R486" s="40" t="s">
        <v>21</v>
      </c>
      <c r="S486" s="98" t="str">
        <f t="shared" si="59"/>
        <v xml:space="preserve">    catalogType: String</v>
      </c>
      <c r="T486" s="72" t="str">
        <f t="shared" si="60"/>
        <v xml:space="preserve">    "Description of the product"**    catalogType: String</v>
      </c>
      <c r="U486" s="98" t="e">
        <f>IF(#REF!="Primary Key",D486&amp;I486&amp;" PK "&amp;L486,IF(#REF!="Foreign Key",I486&amp;" FK &gt;- "&amp;#REF!&amp;"."&amp;#REF!&amp;"_id "&amp;L486,I486&amp;" "&amp;L486))</f>
        <v>#REF!</v>
      </c>
      <c r="V486" s="119"/>
      <c r="W486" s="119"/>
    </row>
    <row r="487" spans="1:23" s="1" customFormat="1" x14ac:dyDescent="0.25">
      <c r="A487" s="310">
        <v>11</v>
      </c>
      <c r="B487" s="311" t="s">
        <v>592</v>
      </c>
      <c r="C487" s="312" t="s">
        <v>557</v>
      </c>
      <c r="D487" s="60" t="s">
        <v>592</v>
      </c>
      <c r="E487" s="60" t="s">
        <v>1318</v>
      </c>
      <c r="F487" s="159" t="s">
        <v>818</v>
      </c>
      <c r="G487" s="145">
        <v>2</v>
      </c>
      <c r="H487" s="145">
        <v>470</v>
      </c>
      <c r="I487" s="11" t="s">
        <v>584</v>
      </c>
      <c r="J487" s="11" t="s">
        <v>604</v>
      </c>
      <c r="K487" s="212" t="s">
        <v>603</v>
      </c>
      <c r="L487" s="95" t="s">
        <v>22</v>
      </c>
      <c r="M487" s="215" t="str">
        <f t="shared" si="58"/>
        <v>Catalog.name</v>
      </c>
      <c r="N487" s="145"/>
      <c r="O487" s="111" t="s">
        <v>600</v>
      </c>
      <c r="P487" s="111"/>
      <c r="R487" s="8" t="s">
        <v>21</v>
      </c>
      <c r="S487" s="98" t="str">
        <f t="shared" si="59"/>
        <v xml:space="preserve">    name: String</v>
      </c>
      <c r="T487" s="72" t="str">
        <f t="shared" si="60"/>
        <v xml:space="preserve">    "Description of the product"**    name: String</v>
      </c>
      <c r="U487" s="98" t="e">
        <f>IF(#REF!="Primary Key",D487&amp;I487&amp;" PK "&amp;L487,IF(#REF!="Foreign Key",I487&amp;" FK &gt;- "&amp;#REF!&amp;"."&amp;#REF!&amp;"_id "&amp;L487,I487&amp;" "&amp;L487))</f>
        <v>#REF!</v>
      </c>
      <c r="V487" s="119"/>
      <c r="W487" s="119"/>
    </row>
    <row r="488" spans="1:23" s="1" customFormat="1" x14ac:dyDescent="0.25">
      <c r="A488" s="310">
        <v>11</v>
      </c>
      <c r="B488" s="311" t="s">
        <v>592</v>
      </c>
      <c r="C488" s="312" t="s">
        <v>557</v>
      </c>
      <c r="D488" s="60" t="s">
        <v>592</v>
      </c>
      <c r="E488" s="60" t="s">
        <v>1319</v>
      </c>
      <c r="F488" s="159" t="s">
        <v>818</v>
      </c>
      <c r="G488" s="145">
        <v>2</v>
      </c>
      <c r="H488" s="145">
        <v>471</v>
      </c>
      <c r="I488" s="11" t="s">
        <v>280</v>
      </c>
      <c r="J488" s="11" t="s">
        <v>12</v>
      </c>
      <c r="K488" s="212" t="s">
        <v>605</v>
      </c>
      <c r="L488" s="95" t="s">
        <v>22</v>
      </c>
      <c r="M488" s="215" t="str">
        <f t="shared" si="58"/>
        <v>Catalog.description</v>
      </c>
      <c r="N488" s="145"/>
      <c r="O488" s="111" t="s">
        <v>600</v>
      </c>
      <c r="P488" s="111"/>
      <c r="R488" s="8" t="s">
        <v>21</v>
      </c>
      <c r="S488" s="98" t="str">
        <f t="shared" si="59"/>
        <v xml:space="preserve">    description: String</v>
      </c>
      <c r="T488" s="72" t="str">
        <f t="shared" si="60"/>
        <v xml:space="preserve">    "Description of the product"**    description: String</v>
      </c>
      <c r="U488" s="98" t="e">
        <f>IF(#REF!="Primary Key",D488&amp;I488&amp;" PK "&amp;L488,IF(#REF!="Foreign Key",I488&amp;" FK &gt;- "&amp;#REF!&amp;"."&amp;#REF!&amp;"_id "&amp;L488,I488&amp;" "&amp;L488))</f>
        <v>#REF!</v>
      </c>
      <c r="V488" s="119"/>
      <c r="W488" s="119"/>
    </row>
    <row r="489" spans="1:23" s="2" customFormat="1" x14ac:dyDescent="0.25">
      <c r="A489" s="310">
        <v>11</v>
      </c>
      <c r="B489" s="311" t="s">
        <v>592</v>
      </c>
      <c r="C489" s="312" t="s">
        <v>557</v>
      </c>
      <c r="D489" s="60" t="s">
        <v>592</v>
      </c>
      <c r="E489" s="60" t="s">
        <v>1320</v>
      </c>
      <c r="F489" s="159" t="s">
        <v>818</v>
      </c>
      <c r="G489" s="145">
        <v>2</v>
      </c>
      <c r="H489" s="145">
        <v>472</v>
      </c>
      <c r="I489" s="11" t="s">
        <v>170</v>
      </c>
      <c r="J489" s="11" t="s">
        <v>171</v>
      </c>
      <c r="K489" s="272" t="s">
        <v>852</v>
      </c>
      <c r="L489" s="95" t="s">
        <v>22</v>
      </c>
      <c r="M489" s="215" t="str">
        <f t="shared" si="58"/>
        <v>Catalog.sourceLink</v>
      </c>
      <c r="N489" s="145"/>
      <c r="O489" s="62" t="s">
        <v>173</v>
      </c>
      <c r="P489" s="111"/>
      <c r="R489" s="8" t="s">
        <v>21</v>
      </c>
      <c r="S489" s="98" t="str">
        <f t="shared" si="59"/>
        <v xml:space="preserve">    sourceLink: String</v>
      </c>
      <c r="T489" s="72" t="str">
        <f t="shared" si="60"/>
        <v xml:space="preserve">    "Direct link to source of data if available"**    sourceLink: String</v>
      </c>
      <c r="U489" s="98" t="e">
        <f>IF(#REF!="Primary Key",D489&amp;I489&amp;" PK "&amp;L489,IF(#REF!="Foreign Key",I489&amp;" FK &gt;- "&amp;#REF!&amp;"."&amp;#REF!&amp;"_id "&amp;L489,I489&amp;" "&amp;L489))</f>
        <v>#REF!</v>
      </c>
      <c r="V489" s="119"/>
      <c r="W489" s="119"/>
    </row>
    <row r="490" spans="1:23" s="2" customFormat="1" x14ac:dyDescent="0.25">
      <c r="A490" s="310">
        <v>11</v>
      </c>
      <c r="B490" s="311" t="s">
        <v>592</v>
      </c>
      <c r="C490" s="32" t="s">
        <v>557</v>
      </c>
      <c r="D490" s="60" t="s">
        <v>592</v>
      </c>
      <c r="E490" s="60" t="s">
        <v>1321</v>
      </c>
      <c r="F490" s="159" t="s">
        <v>818</v>
      </c>
      <c r="G490" s="145" t="s">
        <v>824</v>
      </c>
      <c r="H490" s="145">
        <v>473</v>
      </c>
      <c r="I490" s="20" t="s">
        <v>185</v>
      </c>
      <c r="J490" s="20" t="s">
        <v>186</v>
      </c>
      <c r="K490" s="24"/>
      <c r="L490" s="90" t="str">
        <f>D490&amp;"CustomAttributes"</f>
        <v>CatalogCustomAttributes</v>
      </c>
      <c r="M490" s="215" t="str">
        <f t="shared" si="58"/>
        <v>Catalog.customAttributes</v>
      </c>
      <c r="N490" s="145"/>
      <c r="O490" s="72" t="str">
        <f>"Custom attributes for "&amp;LOWER(B490)</f>
        <v>Custom attributes for catalog</v>
      </c>
      <c r="P490" s="62"/>
      <c r="R490" s="10"/>
      <c r="S490" s="98" t="str">
        <f t="shared" si="59"/>
        <v xml:space="preserve">    customAttributes: CatalogCustomAttributes</v>
      </c>
      <c r="T490" s="72" t="str">
        <f t="shared" si="60"/>
        <v xml:space="preserve">    "Custom attributes for catalog"**    customAttributes: CatalogCustomAttributes</v>
      </c>
      <c r="U490" s="98" t="e">
        <f>IF(#REF!="Primary Key",D490&amp;I490&amp;" PK "&amp;L490,IF(#REF!="Foreign Key",I490&amp;" FK &gt;- "&amp;#REF!&amp;"."&amp;#REF!&amp;"_id "&amp;L490,I490&amp;" "&amp;L490))</f>
        <v>#REF!</v>
      </c>
      <c r="V490" s="94"/>
      <c r="W490" s="94"/>
    </row>
    <row r="491" spans="1:23" s="2" customFormat="1" x14ac:dyDescent="0.25">
      <c r="A491" s="310">
        <v>11</v>
      </c>
      <c r="B491" s="311" t="s">
        <v>592</v>
      </c>
      <c r="C491" s="32" t="s">
        <v>557</v>
      </c>
      <c r="D491" s="60" t="s">
        <v>592</v>
      </c>
      <c r="E491" s="60" t="s">
        <v>1322</v>
      </c>
      <c r="F491" s="158" t="s">
        <v>815</v>
      </c>
      <c r="G491" s="281" t="s">
        <v>893</v>
      </c>
      <c r="H491" s="281">
        <v>474</v>
      </c>
      <c r="I491" s="243" t="s">
        <v>710</v>
      </c>
      <c r="J491" s="199" t="s">
        <v>593</v>
      </c>
      <c r="K491" s="276" t="s">
        <v>26</v>
      </c>
      <c r="L491" s="177" t="s">
        <v>22</v>
      </c>
      <c r="M491" s="217" t="str">
        <f t="shared" si="58"/>
        <v>Catalog.id</v>
      </c>
      <c r="N491" s="149"/>
      <c r="O491" s="172" t="s">
        <v>594</v>
      </c>
      <c r="P491" s="170"/>
      <c r="R491" s="153" t="s">
        <v>21</v>
      </c>
      <c r="S491" s="98" t="str">
        <f t="shared" si="59"/>
        <v xml:space="preserve">    id: String</v>
      </c>
      <c r="T491" s="72" t="str">
        <f t="shared" si="60"/>
        <v xml:space="preserve">    "Generated unique identifier for a catalog entry"**    id: String</v>
      </c>
      <c r="U491" s="98" t="e">
        <f>IF(#REF!="Primary Key",D491&amp;I491&amp;" PK "&amp;L491,IF(#REF!="Foreign Key",I491&amp;" FK &gt;- "&amp;#REF!&amp;"."&amp;#REF!&amp;"_id "&amp;L491,I491&amp;" "&amp;L491))</f>
        <v>#REF!</v>
      </c>
      <c r="V491" s="119"/>
      <c r="W491" s="119"/>
    </row>
    <row r="492" spans="1:23" s="2" customFormat="1" x14ac:dyDescent="0.25">
      <c r="A492" s="310">
        <v>11</v>
      </c>
      <c r="B492" s="311" t="s">
        <v>592</v>
      </c>
      <c r="C492" s="32" t="s">
        <v>557</v>
      </c>
      <c r="D492" s="60" t="s">
        <v>592</v>
      </c>
      <c r="E492" s="60" t="s">
        <v>1323</v>
      </c>
      <c r="F492" s="158" t="s">
        <v>815</v>
      </c>
      <c r="G492" s="281" t="s">
        <v>893</v>
      </c>
      <c r="H492" s="281">
        <v>475</v>
      </c>
      <c r="I492" s="200" t="s">
        <v>24</v>
      </c>
      <c r="J492" s="200" t="s">
        <v>25</v>
      </c>
      <c r="K492" s="264" t="s">
        <v>26</v>
      </c>
      <c r="L492" s="265" t="s">
        <v>28</v>
      </c>
      <c r="M492" s="217" t="str">
        <f t="shared" si="58"/>
        <v>Catalog.globalIdentifiers</v>
      </c>
      <c r="N492" s="149"/>
      <c r="O492" s="172" t="s">
        <v>25</v>
      </c>
      <c r="P492" s="170"/>
      <c r="R492" s="183" t="s">
        <v>21</v>
      </c>
      <c r="S492" s="98" t="str">
        <f t="shared" si="59"/>
        <v xml:space="preserve">    globalIdentifiers: NameValuePair</v>
      </c>
      <c r="T492" s="72" t="str">
        <f t="shared" si="60"/>
        <v xml:space="preserve">    "Global identifiers"**    globalIdentifiers: NameValuePair</v>
      </c>
      <c r="U492" s="98" t="e">
        <f>IF(#REF!="Primary Key",D492&amp;I492&amp;" PK "&amp;L492,IF(#REF!="Foreign Key",I492&amp;" FK &gt;- "&amp;#REF!&amp;"."&amp;#REF!&amp;"_id "&amp;L492,I492&amp;" "&amp;L492))</f>
        <v>#REF!</v>
      </c>
      <c r="V492" s="120"/>
      <c r="W492" s="120"/>
    </row>
    <row r="493" spans="1:23" s="2" customFormat="1" x14ac:dyDescent="0.25">
      <c r="A493" s="310">
        <v>11</v>
      </c>
      <c r="B493" s="311" t="s">
        <v>592</v>
      </c>
      <c r="C493" s="32" t="s">
        <v>557</v>
      </c>
      <c r="D493" s="60" t="s">
        <v>592</v>
      </c>
      <c r="E493" s="60" t="s">
        <v>1324</v>
      </c>
      <c r="F493" s="158" t="s">
        <v>815</v>
      </c>
      <c r="G493" s="281" t="s">
        <v>893</v>
      </c>
      <c r="H493" s="281">
        <v>476</v>
      </c>
      <c r="I493" s="200" t="s">
        <v>29</v>
      </c>
      <c r="J493" s="200" t="s">
        <v>30</v>
      </c>
      <c r="K493" s="264" t="s">
        <v>26</v>
      </c>
      <c r="L493" s="265" t="s">
        <v>31</v>
      </c>
      <c r="M493" s="217" t="str">
        <f t="shared" si="58"/>
        <v>Catalog.localIdentifiers</v>
      </c>
      <c r="N493" s="149"/>
      <c r="O493" s="172" t="s">
        <v>30</v>
      </c>
      <c r="P493" s="170"/>
      <c r="R493" s="183" t="s">
        <v>21</v>
      </c>
      <c r="S493" s="98" t="str">
        <f t="shared" si="59"/>
        <v xml:space="preserve">    localIdentifiers: OrderedNameValuePair</v>
      </c>
      <c r="T493" s="72" t="str">
        <f t="shared" si="60"/>
        <v xml:space="preserve">    "Local identifiers"**    localIdentifiers: OrderedNameValuePair</v>
      </c>
      <c r="U493" s="98" t="e">
        <f>IF(#REF!="Primary Key",D493&amp;I493&amp;" PK "&amp;L493,IF(#REF!="Foreign Key",I493&amp;" FK &gt;- "&amp;#REF!&amp;"."&amp;#REF!&amp;"_id "&amp;L493,I493&amp;" "&amp;L493))</f>
        <v>#REF!</v>
      </c>
      <c r="V493" s="120"/>
      <c r="W493" s="120"/>
    </row>
    <row r="494" spans="1:23" s="1" customFormat="1" x14ac:dyDescent="0.25">
      <c r="A494" s="310">
        <v>11</v>
      </c>
      <c r="B494" s="311" t="s">
        <v>592</v>
      </c>
      <c r="C494" s="32" t="s">
        <v>557</v>
      </c>
      <c r="D494" s="60" t="s">
        <v>592</v>
      </c>
      <c r="E494" s="60" t="s">
        <v>1325</v>
      </c>
      <c r="F494" s="158" t="s">
        <v>815</v>
      </c>
      <c r="G494" s="281" t="s">
        <v>893</v>
      </c>
      <c r="H494" s="281">
        <v>477</v>
      </c>
      <c r="I494" s="195" t="s">
        <v>32</v>
      </c>
      <c r="J494" s="195"/>
      <c r="K494" s="266"/>
      <c r="L494" s="240" t="s">
        <v>34</v>
      </c>
      <c r="M494" s="217" t="str">
        <f t="shared" si="58"/>
        <v>Catalog.type</v>
      </c>
      <c r="N494" s="149"/>
      <c r="O494" s="172" t="s">
        <v>35</v>
      </c>
      <c r="P494" s="170"/>
      <c r="R494" s="188" t="s">
        <v>21</v>
      </c>
      <c r="S494" s="98" t="str">
        <f t="shared" si="59"/>
        <v xml:space="preserve">    type: BusinessObjectType!</v>
      </c>
      <c r="T494" s="72" t="str">
        <f t="shared" si="60"/>
        <v xml:space="preserve">    "Type of business object"**    type: BusinessObjectType!</v>
      </c>
      <c r="U494" s="98" t="e">
        <f>IF(#REF!="Primary Key",D494&amp;I494&amp;" PK "&amp;L494,IF(#REF!="Foreign Key",I494&amp;" FK &gt;- "&amp;#REF!&amp;"."&amp;#REF!&amp;"_id "&amp;L494,I494&amp;" "&amp;L494))</f>
        <v>#REF!</v>
      </c>
      <c r="V494" s="119"/>
      <c r="W494" s="119"/>
    </row>
    <row r="495" spans="1:23" s="1" customFormat="1" x14ac:dyDescent="0.25">
      <c r="A495" s="310">
        <v>11</v>
      </c>
      <c r="B495" s="311" t="s">
        <v>592</v>
      </c>
      <c r="C495" s="32" t="s">
        <v>557</v>
      </c>
      <c r="D495" s="60" t="s">
        <v>592</v>
      </c>
      <c r="E495" s="60" t="s">
        <v>1326</v>
      </c>
      <c r="F495" s="158" t="s">
        <v>815</v>
      </c>
      <c r="G495" s="281" t="s">
        <v>893</v>
      </c>
      <c r="H495" s="281">
        <v>478</v>
      </c>
      <c r="I495" s="170" t="s">
        <v>174</v>
      </c>
      <c r="J495" s="170" t="s">
        <v>175</v>
      </c>
      <c r="K495" s="171" t="s">
        <v>176</v>
      </c>
      <c r="L495" s="177" t="s">
        <v>22</v>
      </c>
      <c r="M495" s="217" t="str">
        <f t="shared" si="58"/>
        <v>Catalog.tenantId</v>
      </c>
      <c r="N495" s="149"/>
      <c r="O495" s="170" t="s">
        <v>177</v>
      </c>
      <c r="P495" s="170"/>
      <c r="R495" s="153" t="s">
        <v>21</v>
      </c>
      <c r="S495" s="98" t="str">
        <f t="shared" si="59"/>
        <v xml:space="preserve">    tenantId: String</v>
      </c>
      <c r="T495" s="72" t="str">
        <f t="shared" si="60"/>
        <v xml:space="preserve">    "Generated unique ID of the tenant company"**    tenantId: String</v>
      </c>
      <c r="U495" s="98" t="e">
        <f>IF(#REF!="Primary Key",D495&amp;I495&amp;" PK "&amp;L495,IF(#REF!="Foreign Key",I495&amp;" FK &gt;- "&amp;#REF!&amp;"."&amp;#REF!&amp;"_id "&amp;L495,I495&amp;" "&amp;L495))</f>
        <v>#REF!</v>
      </c>
      <c r="V495" s="94"/>
      <c r="W495" s="94"/>
    </row>
    <row r="496" spans="1:23" s="1" customFormat="1" x14ac:dyDescent="0.25">
      <c r="A496" s="310">
        <v>11</v>
      </c>
      <c r="B496" s="311" t="s">
        <v>592</v>
      </c>
      <c r="C496" s="32" t="s">
        <v>557</v>
      </c>
      <c r="D496" s="60" t="s">
        <v>592</v>
      </c>
      <c r="E496" s="60" t="s">
        <v>1327</v>
      </c>
      <c r="F496" s="158" t="s">
        <v>815</v>
      </c>
      <c r="G496" s="281" t="s">
        <v>893</v>
      </c>
      <c r="H496" s="281">
        <v>479</v>
      </c>
      <c r="I496" s="157" t="s">
        <v>178</v>
      </c>
      <c r="J496" s="157" t="s">
        <v>179</v>
      </c>
      <c r="K496" s="176" t="s">
        <v>849</v>
      </c>
      <c r="L496" s="177" t="s">
        <v>22</v>
      </c>
      <c r="M496" s="217" t="str">
        <f t="shared" si="58"/>
        <v>Catalog.createReceived</v>
      </c>
      <c r="N496" s="149"/>
      <c r="O496" s="170" t="s">
        <v>180</v>
      </c>
      <c r="P496" s="170" t="s">
        <v>181</v>
      </c>
      <c r="R496" s="153" t="s">
        <v>80</v>
      </c>
      <c r="S496" s="98" t="str">
        <f t="shared" si="59"/>
        <v xml:space="preserve">    createReceived: String</v>
      </c>
      <c r="T496" s="72" t="str">
        <f t="shared" si="60"/>
        <v xml:space="preserve">    "Timestamp when record was created"**    createReceived: String</v>
      </c>
      <c r="U496" s="98" t="e">
        <f>IF(#REF!="Primary Key",D496&amp;I496&amp;" PK "&amp;L496,IF(#REF!="Foreign Key",I496&amp;" FK &gt;- "&amp;#REF!&amp;"."&amp;#REF!&amp;"_id "&amp;L496,I496&amp;" "&amp;L496))</f>
        <v>#REF!</v>
      </c>
      <c r="V496" s="94"/>
      <c r="W496" s="94"/>
    </row>
    <row r="497" spans="1:24" s="2" customFormat="1" x14ac:dyDescent="0.25">
      <c r="A497" s="310">
        <v>11</v>
      </c>
      <c r="B497" s="311" t="s">
        <v>592</v>
      </c>
      <c r="C497" s="32" t="s">
        <v>557</v>
      </c>
      <c r="D497" s="60" t="s">
        <v>592</v>
      </c>
      <c r="E497" s="60" t="s">
        <v>1328</v>
      </c>
      <c r="F497" s="158" t="s">
        <v>815</v>
      </c>
      <c r="G497" s="281" t="s">
        <v>893</v>
      </c>
      <c r="H497" s="281">
        <v>480</v>
      </c>
      <c r="I497" s="157" t="s">
        <v>182</v>
      </c>
      <c r="J497" s="157" t="s">
        <v>183</v>
      </c>
      <c r="K497" s="176" t="s">
        <v>849</v>
      </c>
      <c r="L497" s="177" t="s">
        <v>22</v>
      </c>
      <c r="M497" s="217" t="str">
        <f t="shared" si="58"/>
        <v>Catalog.updateReceived</v>
      </c>
      <c r="N497" s="149"/>
      <c r="O497" s="170" t="s">
        <v>184</v>
      </c>
      <c r="P497" s="170" t="s">
        <v>181</v>
      </c>
      <c r="R497" s="153" t="s">
        <v>80</v>
      </c>
      <c r="S497" s="98" t="str">
        <f t="shared" si="59"/>
        <v xml:space="preserve">    updateReceived: String</v>
      </c>
      <c r="T497" s="72" t="str">
        <f t="shared" si="60"/>
        <v xml:space="preserve">    "Timestamp when record was last updated"**    updateReceived: String</v>
      </c>
      <c r="U497" s="98" t="e">
        <f>IF(#REF!="Primary Key",D497&amp;I497&amp;" PK "&amp;L497,IF(#REF!="Foreign Key",I497&amp;" FK &gt;- "&amp;#REF!&amp;"."&amp;#REF!&amp;"_id "&amp;L497,I497&amp;" "&amp;L497))</f>
        <v>#REF!</v>
      </c>
      <c r="V497" s="94"/>
      <c r="W497" s="94"/>
    </row>
    <row r="498" spans="1:24" s="33" customFormat="1" x14ac:dyDescent="0.25">
      <c r="A498" s="310">
        <v>11</v>
      </c>
      <c r="B498" s="311" t="s">
        <v>592</v>
      </c>
      <c r="C498" s="32" t="s">
        <v>557</v>
      </c>
      <c r="D498" s="60" t="s">
        <v>592</v>
      </c>
      <c r="E498" s="60" t="s">
        <v>1329</v>
      </c>
      <c r="F498" s="158" t="s">
        <v>815</v>
      </c>
      <c r="G498" s="281" t="s">
        <v>893</v>
      </c>
      <c r="H498" s="149">
        <v>481</v>
      </c>
      <c r="I498" s="156" t="s">
        <v>722</v>
      </c>
      <c r="J498" s="156" t="s">
        <v>723</v>
      </c>
      <c r="K498" s="156"/>
      <c r="L498" s="155" t="s">
        <v>22</v>
      </c>
      <c r="M498" s="217" t="str">
        <f t="shared" si="58"/>
        <v>Catalog.referenceReceived</v>
      </c>
      <c r="N498" s="149"/>
      <c r="O498" s="170"/>
      <c r="P498" s="250"/>
      <c r="Q498" s="303"/>
      <c r="R498" s="153" t="s">
        <v>21</v>
      </c>
      <c r="S498" s="98" t="str">
        <f t="shared" si="59"/>
        <v xml:space="preserve">    referenceReceived: String</v>
      </c>
      <c r="T498" s="72" t="str">
        <f t="shared" si="60"/>
        <v xml:space="preserve">    ""**    referenceReceived: String</v>
      </c>
      <c r="U498" s="98" t="e">
        <f>IF(#REF!="Primary Key",D498&amp;I498&amp;" PK "&amp;L498,IF(#REF!="Foreign Key",I498&amp;" FK &gt;- "&amp;#REF!&amp;"."&amp;#REF!&amp;"_id "&amp;L498,I498&amp;" "&amp;L498))</f>
        <v>#REF!</v>
      </c>
      <c r="V498" s="12"/>
      <c r="W498" s="12"/>
      <c r="X498" s="303"/>
    </row>
    <row r="499" spans="1:24" s="1" customFormat="1" x14ac:dyDescent="0.25">
      <c r="A499" s="310">
        <v>11</v>
      </c>
      <c r="B499" s="311" t="s">
        <v>592</v>
      </c>
      <c r="C499" s="32" t="s">
        <v>557</v>
      </c>
      <c r="D499" s="60" t="s">
        <v>592</v>
      </c>
      <c r="E499" s="60" t="s">
        <v>1330</v>
      </c>
      <c r="F499" s="141" t="s">
        <v>547</v>
      </c>
      <c r="G499" s="149" t="s">
        <v>823</v>
      </c>
      <c r="H499" s="149">
        <v>482</v>
      </c>
      <c r="I499" s="150" t="s">
        <v>595</v>
      </c>
      <c r="J499" s="150" t="s">
        <v>596</v>
      </c>
      <c r="K499" s="82" t="s">
        <v>827</v>
      </c>
      <c r="L499" s="150" t="s">
        <v>592</v>
      </c>
      <c r="M499" s="217" t="str">
        <f t="shared" si="58"/>
        <v>Catalog.parentLevel</v>
      </c>
      <c r="N499" s="149"/>
      <c r="O499" s="172" t="s">
        <v>597</v>
      </c>
      <c r="P499" s="170"/>
      <c r="R499" s="150" t="s">
        <v>46</v>
      </c>
      <c r="S499" s="98" t="str">
        <f t="shared" si="59"/>
        <v xml:space="preserve">    parentLevel: Catalog</v>
      </c>
      <c r="T499" s="72" t="str">
        <f t="shared" si="60"/>
        <v xml:space="preserve">    "Generated unique identifier for a parent catalog entry"**    parentLevel: Catalog</v>
      </c>
      <c r="U499" s="98" t="e">
        <f>IF(#REF!="Primary Key",D499&amp;I499&amp;" PK "&amp;L499,IF(#REF!="Foreign Key",I499&amp;" FK &gt;- "&amp;#REF!&amp;"."&amp;#REF!&amp;"_id "&amp;L499,I499&amp;" "&amp;L499))</f>
        <v>#REF!</v>
      </c>
      <c r="V499" s="73" t="str">
        <f>I499&amp;D499&amp;"s"</f>
        <v>parentLevelCatalogs</v>
      </c>
      <c r="W499" s="73" t="str">
        <f>"["&amp;D499&amp;"]"</f>
        <v>[Catalog]</v>
      </c>
    </row>
    <row r="500" spans="1:24" s="1" customFormat="1" x14ac:dyDescent="0.25">
      <c r="A500" s="284">
        <v>12</v>
      </c>
      <c r="B500" s="6"/>
      <c r="C500" s="6"/>
      <c r="D500" s="7"/>
      <c r="E500" s="7"/>
      <c r="F500" s="140"/>
      <c r="G500" s="144"/>
      <c r="H500" s="144">
        <v>483</v>
      </c>
      <c r="I500" s="6"/>
      <c r="J500" s="6"/>
      <c r="K500" s="6"/>
      <c r="L500" s="7"/>
      <c r="M500" s="214"/>
      <c r="N500" s="144"/>
      <c r="O500" s="246"/>
      <c r="P500" s="246"/>
      <c r="R500" s="6"/>
      <c r="S500" s="116" t="s">
        <v>187</v>
      </c>
      <c r="T500" s="50" t="s">
        <v>187</v>
      </c>
      <c r="U500" s="116" t="e">
        <f>IF(#REF!="Primary Key",D500&amp;I500&amp;" PK "&amp;L500,IF(#REF!="Foreign Key",I500&amp;" FK &gt;- "&amp;#REF!&amp;"."&amp;#REF!&amp;"_id "&amp;L500,I500&amp;" "&amp;L500))</f>
        <v>#REF!</v>
      </c>
      <c r="V500" s="117"/>
      <c r="W500" s="117"/>
    </row>
    <row r="501" spans="1:24" s="2" customFormat="1" x14ac:dyDescent="0.25">
      <c r="A501" s="284">
        <v>12</v>
      </c>
      <c r="B501" s="6"/>
      <c r="C501" s="6"/>
      <c r="D501" s="7"/>
      <c r="E501" s="7"/>
      <c r="F501" s="140"/>
      <c r="G501" s="144"/>
      <c r="H501" s="144">
        <v>484</v>
      </c>
      <c r="I501" s="6"/>
      <c r="J501" s="6"/>
      <c r="K501" s="6"/>
      <c r="L501" s="7"/>
      <c r="M501" s="214"/>
      <c r="N501" s="144"/>
      <c r="O501" s="246" t="s">
        <v>591</v>
      </c>
      <c r="P501" s="246"/>
      <c r="R501" s="6"/>
      <c r="S501" s="115"/>
      <c r="T501" s="7" t="str">
        <f>"**"&amp;CHAR(34)&amp;CHAR(34)&amp;CHAR(34)&amp;"**"&amp;O501&amp;"**"&amp;CHAR(34)&amp;CHAR(34)&amp;CHAR(34)</f>
        <v>**"""**Product is an identifiable unit of goods or materials**"""</v>
      </c>
      <c r="U501" s="115" t="str">
        <f>D525</f>
        <v>Product</v>
      </c>
      <c r="V501" s="117"/>
      <c r="W501" s="117"/>
    </row>
    <row r="502" spans="1:24" s="2" customFormat="1" x14ac:dyDescent="0.25">
      <c r="A502" s="284">
        <v>12</v>
      </c>
      <c r="B502" s="6"/>
      <c r="C502" s="6"/>
      <c r="D502" s="7"/>
      <c r="E502" s="7"/>
      <c r="F502" s="140"/>
      <c r="G502" s="144"/>
      <c r="H502" s="144">
        <v>485</v>
      </c>
      <c r="I502" s="6"/>
      <c r="J502" s="6"/>
      <c r="K502" s="6"/>
      <c r="L502" s="7"/>
      <c r="M502" s="214"/>
      <c r="N502" s="144"/>
      <c r="O502" s="246"/>
      <c r="P502" s="246"/>
      <c r="R502" s="6"/>
      <c r="S502" s="118" t="str">
        <f>"type "&amp;U501&amp;" implements BusinessObject {"</f>
        <v>type Product implements BusinessObject {</v>
      </c>
      <c r="T502" s="7" t="str">
        <f>S502</f>
        <v>type Product implements BusinessObject {</v>
      </c>
      <c r="U502" s="118" t="s">
        <v>15</v>
      </c>
      <c r="V502" s="117"/>
      <c r="W502" s="117"/>
    </row>
    <row r="503" spans="1:24" s="1" customFormat="1" x14ac:dyDescent="0.25">
      <c r="A503" s="293">
        <v>12</v>
      </c>
      <c r="B503" s="31" t="s">
        <v>200</v>
      </c>
      <c r="C503" s="32" t="s">
        <v>557</v>
      </c>
      <c r="D503" s="60" t="s">
        <v>200</v>
      </c>
      <c r="E503" s="60" t="s">
        <v>1331</v>
      </c>
      <c r="F503" s="197" t="s">
        <v>898</v>
      </c>
      <c r="G503" s="145">
        <v>1</v>
      </c>
      <c r="H503" s="145">
        <v>486</v>
      </c>
      <c r="I503" s="40" t="s">
        <v>609</v>
      </c>
      <c r="J503" s="40" t="s">
        <v>610</v>
      </c>
      <c r="K503" s="42" t="s">
        <v>611</v>
      </c>
      <c r="L503" s="211" t="s">
        <v>22</v>
      </c>
      <c r="M503" s="215" t="str">
        <f t="shared" ref="M503:M532" si="61">D503&amp;"."&amp;I503</f>
        <v>Product.partNumber</v>
      </c>
      <c r="N503" s="145"/>
      <c r="O503" s="111" t="s">
        <v>600</v>
      </c>
      <c r="P503" s="111"/>
      <c r="R503" s="40" t="s">
        <v>21</v>
      </c>
      <c r="S503" s="98" t="str">
        <f t="shared" ref="S503:S532" si="62">"    "&amp;I503&amp;": "&amp;L503</f>
        <v xml:space="preserve">    partNumber: String</v>
      </c>
      <c r="T503" s="72" t="str">
        <f t="shared" ref="T503:T532" si="63">"    "&amp;CHAR(34)&amp;O503&amp;CHAR(34)&amp;"**"&amp;S503</f>
        <v xml:space="preserve">    "Description of the product"**    partNumber: String</v>
      </c>
      <c r="U503" s="98" t="e">
        <f>IF(#REF!="Primary Key",D503&amp;I503&amp;" PK "&amp;L503,IF(#REF!="Foreign Key",I503&amp;" FK &gt;- "&amp;#REF!&amp;"."&amp;#REF!&amp;"_id "&amp;L503,I503&amp;" "&amp;L503))</f>
        <v>#REF!</v>
      </c>
      <c r="V503" s="119"/>
      <c r="W503" s="119"/>
    </row>
    <row r="504" spans="1:24" s="1" customFormat="1" x14ac:dyDescent="0.25">
      <c r="A504" s="293">
        <v>12</v>
      </c>
      <c r="B504" s="31" t="s">
        <v>200</v>
      </c>
      <c r="C504" s="32" t="s">
        <v>557</v>
      </c>
      <c r="D504" s="60" t="s">
        <v>200</v>
      </c>
      <c r="E504" s="60" t="s">
        <v>1332</v>
      </c>
      <c r="F504" s="319" t="s">
        <v>33</v>
      </c>
      <c r="G504" s="145">
        <v>1</v>
      </c>
      <c r="H504" s="145">
        <v>487</v>
      </c>
      <c r="I504" s="206" t="s">
        <v>613</v>
      </c>
      <c r="J504" s="206" t="s">
        <v>876</v>
      </c>
      <c r="K504" s="209" t="s">
        <v>799</v>
      </c>
      <c r="L504" s="210" t="s">
        <v>22</v>
      </c>
      <c r="M504" s="215" t="str">
        <f t="shared" si="61"/>
        <v>Product.productType</v>
      </c>
      <c r="N504" s="145"/>
      <c r="O504" s="111" t="s">
        <v>614</v>
      </c>
      <c r="P504" s="111"/>
      <c r="R504" s="40" t="s">
        <v>46</v>
      </c>
      <c r="S504" s="98" t="str">
        <f t="shared" si="62"/>
        <v xml:space="preserve">    productType: String</v>
      </c>
      <c r="T504" s="72" t="str">
        <f t="shared" si="63"/>
        <v xml:space="preserve">    "Type of the product"**    productType: String</v>
      </c>
      <c r="U504" s="98" t="e">
        <f>IF(#REF!="Primary Key",D504&amp;I504&amp;" PK "&amp;L504,IF(#REF!="Foreign Key",I504&amp;" FK &gt;- "&amp;#REF!&amp;"."&amp;#REF!&amp;"_id "&amp;L504,I504&amp;" "&amp;L504))</f>
        <v>#REF!</v>
      </c>
      <c r="V504" s="119"/>
      <c r="W504" s="119"/>
    </row>
    <row r="505" spans="1:24" s="1" customFormat="1" x14ac:dyDescent="0.25">
      <c r="A505" s="293">
        <v>12</v>
      </c>
      <c r="B505" s="31" t="s">
        <v>200</v>
      </c>
      <c r="C505" s="32" t="s">
        <v>557</v>
      </c>
      <c r="D505" s="60" t="s">
        <v>200</v>
      </c>
      <c r="E505" s="60" t="s">
        <v>1333</v>
      </c>
      <c r="F505" s="318" t="s">
        <v>897</v>
      </c>
      <c r="G505" s="145">
        <v>1</v>
      </c>
      <c r="H505" s="145">
        <v>488</v>
      </c>
      <c r="I505" s="277" t="s">
        <v>841</v>
      </c>
      <c r="J505" s="277" t="s">
        <v>599</v>
      </c>
      <c r="K505" s="279" t="s">
        <v>603</v>
      </c>
      <c r="L505" s="277" t="s">
        <v>592</v>
      </c>
      <c r="M505" s="215" t="str">
        <f t="shared" si="61"/>
        <v>Product.category.code</v>
      </c>
      <c r="N505" s="145"/>
      <c r="O505" s="72" t="s">
        <v>607</v>
      </c>
      <c r="P505" s="111"/>
      <c r="R505" s="68" t="s">
        <v>46</v>
      </c>
      <c r="S505" s="98" t="str">
        <f t="shared" si="62"/>
        <v xml:space="preserve">    category.code: Catalog</v>
      </c>
      <c r="T505" s="72" t="str">
        <f t="shared" si="63"/>
        <v xml:space="preserve">    "Generated unique identifier for a the product category"**    category.code: Catalog</v>
      </c>
      <c r="U505" s="98" t="e">
        <f>IF(#REF!="Primary Key",D505&amp;I505&amp;" PK "&amp;L505,IF(#REF!="Foreign Key",I505&amp;" FK &gt;- "&amp;#REF!&amp;"."&amp;#REF!&amp;"_id "&amp;L505,I505&amp;" "&amp;L505))</f>
        <v>#REF!</v>
      </c>
      <c r="V505" s="73" t="str">
        <f>I505&amp;D505&amp;"s"</f>
        <v>category.codeProducts</v>
      </c>
      <c r="W505" s="73" t="str">
        <f>"["&amp;D505&amp;"]"</f>
        <v>[Product]</v>
      </c>
    </row>
    <row r="506" spans="1:24" s="1" customFormat="1" x14ac:dyDescent="0.25">
      <c r="A506" s="293">
        <v>12</v>
      </c>
      <c r="B506" s="31" t="s">
        <v>200</v>
      </c>
      <c r="C506" s="32" t="s">
        <v>557</v>
      </c>
      <c r="D506" s="60" t="s">
        <v>200</v>
      </c>
      <c r="E506" s="60" t="s">
        <v>1334</v>
      </c>
      <c r="F506" s="318" t="s">
        <v>897</v>
      </c>
      <c r="G506" s="145">
        <v>2</v>
      </c>
      <c r="H506" s="145">
        <v>489</v>
      </c>
      <c r="I506" s="277" t="s">
        <v>842</v>
      </c>
      <c r="J506" s="277" t="s">
        <v>615</v>
      </c>
      <c r="K506" s="279" t="s">
        <v>616</v>
      </c>
      <c r="L506" s="277" t="s">
        <v>592</v>
      </c>
      <c r="M506" s="215" t="str">
        <f t="shared" si="61"/>
        <v>Product.brand.code</v>
      </c>
      <c r="N506" s="145"/>
      <c r="O506" s="111" t="s">
        <v>617</v>
      </c>
      <c r="P506" s="111"/>
      <c r="R506" s="68" t="s">
        <v>46</v>
      </c>
      <c r="S506" s="98" t="str">
        <f t="shared" si="62"/>
        <v xml:space="preserve">    brand.code: Catalog</v>
      </c>
      <c r="T506" s="72" t="str">
        <f t="shared" si="63"/>
        <v xml:space="preserve">    "Brand of the product"**    brand.code: Catalog</v>
      </c>
      <c r="U506" s="98" t="e">
        <f>IF(#REF!="Primary Key",D506&amp;I506&amp;" PK "&amp;L506,IF(#REF!="Foreign Key",I506&amp;" FK &gt;- "&amp;#REF!&amp;"."&amp;#REF!&amp;"_id "&amp;L506,I506&amp;" "&amp;L506))</f>
        <v>#REF!</v>
      </c>
      <c r="V506" s="119"/>
      <c r="W506" s="119"/>
    </row>
    <row r="507" spans="1:24" s="1" customFormat="1" x14ac:dyDescent="0.25">
      <c r="A507" s="293">
        <v>12</v>
      </c>
      <c r="B507" s="31" t="s">
        <v>200</v>
      </c>
      <c r="C507" s="32" t="s">
        <v>557</v>
      </c>
      <c r="D507" s="60" t="s">
        <v>200</v>
      </c>
      <c r="E507" s="60" t="s">
        <v>1335</v>
      </c>
      <c r="F507" s="318" t="s">
        <v>897</v>
      </c>
      <c r="G507" s="145">
        <v>2</v>
      </c>
      <c r="H507" s="145">
        <v>490</v>
      </c>
      <c r="I507" s="277" t="s">
        <v>843</v>
      </c>
      <c r="J507" s="277" t="s">
        <v>618</v>
      </c>
      <c r="K507" s="233">
        <v>7000</v>
      </c>
      <c r="L507" s="277" t="s">
        <v>592</v>
      </c>
      <c r="M507" s="215" t="str">
        <f t="shared" si="61"/>
        <v>Product.family.code</v>
      </c>
      <c r="N507" s="145"/>
      <c r="O507" s="111" t="s">
        <v>619</v>
      </c>
      <c r="P507" s="111"/>
      <c r="R507" s="68" t="s">
        <v>46</v>
      </c>
      <c r="S507" s="98" t="str">
        <f t="shared" si="62"/>
        <v xml:space="preserve">    family.code: Catalog</v>
      </c>
      <c r="T507" s="72" t="str">
        <f t="shared" si="63"/>
        <v xml:space="preserve">    "Family name of the product"**    family.code: Catalog</v>
      </c>
      <c r="U507" s="98" t="e">
        <f>IF(#REF!="Primary Key",D507&amp;I507&amp;" PK "&amp;L507,IF(#REF!="Foreign Key",I507&amp;" FK &gt;- "&amp;#REF!&amp;"."&amp;#REF!&amp;"_id "&amp;L507,I507&amp;" "&amp;L507))</f>
        <v>#REF!</v>
      </c>
      <c r="V507" s="119"/>
      <c r="W507" s="119"/>
    </row>
    <row r="508" spans="1:24" s="1" customFormat="1" x14ac:dyDescent="0.25">
      <c r="A508" s="293">
        <v>12</v>
      </c>
      <c r="B508" s="31" t="s">
        <v>200</v>
      </c>
      <c r="C508" s="32" t="s">
        <v>557</v>
      </c>
      <c r="D508" s="60" t="s">
        <v>200</v>
      </c>
      <c r="E508" s="60" t="s">
        <v>1336</v>
      </c>
      <c r="F508" s="318" t="s">
        <v>897</v>
      </c>
      <c r="G508" s="145">
        <v>2</v>
      </c>
      <c r="H508" s="145">
        <v>491</v>
      </c>
      <c r="I508" s="277" t="s">
        <v>844</v>
      </c>
      <c r="J508" s="277" t="s">
        <v>620</v>
      </c>
      <c r="K508" s="233">
        <v>600</v>
      </c>
      <c r="L508" s="277" t="s">
        <v>592</v>
      </c>
      <c r="M508" s="215" t="str">
        <f t="shared" si="61"/>
        <v>Product.line.code</v>
      </c>
      <c r="N508" s="145"/>
      <c r="O508" s="111" t="s">
        <v>621</v>
      </c>
      <c r="P508" s="111"/>
      <c r="R508" s="68" t="s">
        <v>46</v>
      </c>
      <c r="S508" s="98" t="str">
        <f t="shared" si="62"/>
        <v xml:space="preserve">    line.code: Catalog</v>
      </c>
      <c r="T508" s="72" t="str">
        <f t="shared" si="63"/>
        <v xml:space="preserve">    "Product line name"**    line.code: Catalog</v>
      </c>
      <c r="U508" s="98" t="e">
        <f>IF(#REF!="Primary Key",D508&amp;I508&amp;" PK "&amp;L508,IF(#REF!="Foreign Key",I508&amp;" FK &gt;- "&amp;#REF!&amp;"."&amp;#REF!&amp;"_id "&amp;L508,I508&amp;" "&amp;L508))</f>
        <v>#REF!</v>
      </c>
      <c r="V508" s="119"/>
      <c r="W508" s="119"/>
    </row>
    <row r="509" spans="1:24" s="1" customFormat="1" x14ac:dyDescent="0.25">
      <c r="A509" s="293">
        <v>12</v>
      </c>
      <c r="B509" s="31" t="s">
        <v>200</v>
      </c>
      <c r="C509" s="32" t="s">
        <v>557</v>
      </c>
      <c r="D509" s="60" t="s">
        <v>200</v>
      </c>
      <c r="E509" s="60" t="s">
        <v>1337</v>
      </c>
      <c r="F509" s="318" t="s">
        <v>897</v>
      </c>
      <c r="G509" s="145">
        <v>2</v>
      </c>
      <c r="H509" s="145">
        <v>492</v>
      </c>
      <c r="I509" s="277" t="s">
        <v>845</v>
      </c>
      <c r="J509" s="277" t="s">
        <v>478</v>
      </c>
      <c r="K509" s="233" t="s">
        <v>708</v>
      </c>
      <c r="L509" s="277" t="s">
        <v>592</v>
      </c>
      <c r="M509" s="215" t="str">
        <f t="shared" si="61"/>
        <v>Product.segment.code</v>
      </c>
      <c r="N509" s="145"/>
      <c r="O509" s="111" t="s">
        <v>619</v>
      </c>
      <c r="P509" s="111"/>
      <c r="R509" s="68" t="s">
        <v>46</v>
      </c>
      <c r="S509" s="98" t="str">
        <f t="shared" si="62"/>
        <v xml:space="preserve">    segment.code: Catalog</v>
      </c>
      <c r="T509" s="72" t="str">
        <f t="shared" si="63"/>
        <v xml:space="preserve">    "Family name of the product"**    segment.code: Catalog</v>
      </c>
      <c r="U509" s="98" t="e">
        <f>IF(#REF!="Primary Key",D509&amp;I509&amp;" PK "&amp;L509,IF(#REF!="Foreign Key",I509&amp;" FK &gt;- "&amp;#REF!&amp;"."&amp;#REF!&amp;"_id "&amp;L509,I509&amp;" "&amp;L509))</f>
        <v>#REF!</v>
      </c>
      <c r="V509" s="119"/>
      <c r="W509" s="119"/>
    </row>
    <row r="510" spans="1:24" s="1" customFormat="1" x14ac:dyDescent="0.25">
      <c r="A510" s="293">
        <v>12</v>
      </c>
      <c r="B510" s="31" t="s">
        <v>200</v>
      </c>
      <c r="C510" s="32" t="s">
        <v>557</v>
      </c>
      <c r="D510" s="60" t="s">
        <v>200</v>
      </c>
      <c r="E510" s="60" t="s">
        <v>1338</v>
      </c>
      <c r="F510" s="141" t="s">
        <v>547</v>
      </c>
      <c r="G510" s="207" t="s">
        <v>825</v>
      </c>
      <c r="H510" s="207">
        <v>493</v>
      </c>
      <c r="I510" s="70" t="s">
        <v>61</v>
      </c>
      <c r="J510" s="70" t="s">
        <v>62</v>
      </c>
      <c r="K510" s="70" t="s">
        <v>827</v>
      </c>
      <c r="L510" s="70" t="s">
        <v>63</v>
      </c>
      <c r="M510" s="215" t="str">
        <f t="shared" si="61"/>
        <v>Product.orderLines</v>
      </c>
      <c r="N510" s="145"/>
      <c r="O510" s="72" t="s">
        <v>608</v>
      </c>
      <c r="P510" s="72" t="s">
        <v>65</v>
      </c>
      <c r="R510" s="70" t="s">
        <v>21</v>
      </c>
      <c r="S510" s="98" t="str">
        <f t="shared" si="62"/>
        <v xml:space="preserve">    orderLines: OrderLinesCursor</v>
      </c>
      <c r="T510" s="72" t="str">
        <f t="shared" si="63"/>
        <v xml:space="preserve">    "Order lines associated with the product"**    orderLines: OrderLinesCursor</v>
      </c>
      <c r="U510" s="98" t="e">
        <f>IF(#REF!="Primary Key",D510&amp;I510&amp;" PK "&amp;L510,IF(#REF!="Foreign Key",I510&amp;" FK &gt;- "&amp;#REF!&amp;"."&amp;#REF!&amp;"_id "&amp;L510,I510&amp;" "&amp;L510))</f>
        <v>#REF!</v>
      </c>
      <c r="V510" s="94"/>
      <c r="W510" s="94"/>
    </row>
    <row r="511" spans="1:24" s="1" customFormat="1" x14ac:dyDescent="0.25">
      <c r="A511" s="293">
        <v>12</v>
      </c>
      <c r="B511" s="31" t="s">
        <v>200</v>
      </c>
      <c r="C511" s="32" t="s">
        <v>557</v>
      </c>
      <c r="D511" s="60" t="s">
        <v>200</v>
      </c>
      <c r="E511" s="60" t="s">
        <v>1339</v>
      </c>
      <c r="F511" s="141" t="s">
        <v>547</v>
      </c>
      <c r="G511" s="207" t="s">
        <v>825</v>
      </c>
      <c r="H511" s="207">
        <v>494</v>
      </c>
      <c r="I511" s="326" t="s">
        <v>755</v>
      </c>
      <c r="J511" s="70" t="s">
        <v>754</v>
      </c>
      <c r="K511" s="70" t="s">
        <v>827</v>
      </c>
      <c r="L511" s="70" t="s">
        <v>753</v>
      </c>
      <c r="M511" s="215" t="str">
        <f t="shared" si="61"/>
        <v>Product.orderAllocations</v>
      </c>
      <c r="N511" s="145"/>
      <c r="O511" s="72"/>
      <c r="P511" s="72"/>
      <c r="R511" s="70" t="s">
        <v>21</v>
      </c>
      <c r="S511" s="98" t="str">
        <f t="shared" si="62"/>
        <v xml:space="preserve">    orderAllocations: OrderAllocationsCursor</v>
      </c>
      <c r="T511" s="72" t="str">
        <f t="shared" si="63"/>
        <v xml:space="preserve">    ""**    orderAllocations: OrderAllocationsCursor</v>
      </c>
      <c r="U511" s="98" t="e">
        <f>IF(#REF!="Primary Key",D511&amp;I511&amp;" PK "&amp;L511,IF(#REF!="Foreign Key",I511&amp;" FK &gt;- "&amp;#REF!&amp;"."&amp;#REF!&amp;"_id "&amp;L511,I511&amp;" "&amp;L511))</f>
        <v>#REF!</v>
      </c>
      <c r="V511" s="94"/>
      <c r="W511" s="94"/>
    </row>
    <row r="512" spans="1:24" x14ac:dyDescent="0.25">
      <c r="A512" s="293">
        <v>12</v>
      </c>
      <c r="B512" s="31" t="s">
        <v>200</v>
      </c>
      <c r="C512" s="32" t="s">
        <v>557</v>
      </c>
      <c r="D512" s="60" t="s">
        <v>200</v>
      </c>
      <c r="E512" s="60" t="s">
        <v>1340</v>
      </c>
      <c r="F512" s="141" t="s">
        <v>547</v>
      </c>
      <c r="G512" s="207" t="s">
        <v>825</v>
      </c>
      <c r="H512" s="207">
        <v>495</v>
      </c>
      <c r="I512" s="326" t="s">
        <v>758</v>
      </c>
      <c r="J512" s="70" t="s">
        <v>759</v>
      </c>
      <c r="K512" s="70" t="s">
        <v>827</v>
      </c>
      <c r="L512" s="70" t="s">
        <v>760</v>
      </c>
      <c r="M512" s="215" t="str">
        <f t="shared" si="61"/>
        <v>Product.productSuppliers</v>
      </c>
      <c r="N512" s="145"/>
      <c r="O512" s="72"/>
      <c r="P512" s="72"/>
      <c r="R512" s="70" t="s">
        <v>21</v>
      </c>
      <c r="S512" s="98" t="str">
        <f t="shared" si="62"/>
        <v xml:space="preserve">    productSuppliers: ProductSuppliersCursor</v>
      </c>
      <c r="T512" s="72" t="str">
        <f t="shared" si="63"/>
        <v xml:space="preserve">    ""**    productSuppliers: ProductSuppliersCursor</v>
      </c>
      <c r="U512" s="98" t="e">
        <f>IF(#REF!="Primary Key",D512&amp;I512&amp;" PK "&amp;L512,IF(#REF!="Foreign Key",I512&amp;" FK &gt;- "&amp;#REF!&amp;"."&amp;#REF!&amp;"_id "&amp;L512,I512&amp;" "&amp;L512))</f>
        <v>#REF!</v>
      </c>
      <c r="V512" s="94"/>
      <c r="W512" s="94"/>
    </row>
    <row r="513" spans="1:23" s="1" customFormat="1" x14ac:dyDescent="0.25">
      <c r="A513" s="293">
        <v>12</v>
      </c>
      <c r="B513" s="31" t="s">
        <v>200</v>
      </c>
      <c r="C513" s="32" t="s">
        <v>557</v>
      </c>
      <c r="D513" s="60" t="s">
        <v>200</v>
      </c>
      <c r="E513" s="60" t="s">
        <v>1341</v>
      </c>
      <c r="F513" s="162" t="s">
        <v>384</v>
      </c>
      <c r="G513" s="145">
        <v>1</v>
      </c>
      <c r="H513" s="145">
        <v>496</v>
      </c>
      <c r="I513" s="11" t="s">
        <v>124</v>
      </c>
      <c r="J513" s="11" t="s">
        <v>384</v>
      </c>
      <c r="K513" s="3" t="s">
        <v>705</v>
      </c>
      <c r="L513" s="60" t="s">
        <v>22</v>
      </c>
      <c r="M513" s="215" t="str">
        <f t="shared" si="61"/>
        <v>Product.status</v>
      </c>
      <c r="N513" s="145"/>
      <c r="O513" s="111" t="s">
        <v>600</v>
      </c>
      <c r="P513" s="111"/>
      <c r="R513" s="8" t="s">
        <v>21</v>
      </c>
      <c r="S513" s="98" t="str">
        <f t="shared" si="62"/>
        <v xml:space="preserve">    status: String</v>
      </c>
      <c r="T513" s="72" t="str">
        <f t="shared" si="63"/>
        <v xml:space="preserve">    "Description of the product"**    status: String</v>
      </c>
      <c r="U513" s="98" t="e">
        <f>IF(#REF!="Primary Key",D513&amp;I513&amp;" PK "&amp;L513,IF(#REF!="Foreign Key",I513&amp;" FK &gt;- "&amp;#REF!&amp;"."&amp;#REF!&amp;"_id "&amp;L513,I513&amp;" "&amp;L513))</f>
        <v>#REF!</v>
      </c>
      <c r="V513" s="119"/>
      <c r="W513" s="119"/>
    </row>
    <row r="514" spans="1:23" s="1" customFormat="1" x14ac:dyDescent="0.25">
      <c r="A514" s="293">
        <v>12</v>
      </c>
      <c r="B514" s="31" t="s">
        <v>200</v>
      </c>
      <c r="C514" s="32" t="s">
        <v>557</v>
      </c>
      <c r="D514" s="60" t="s">
        <v>200</v>
      </c>
      <c r="E514" s="60" t="s">
        <v>1342</v>
      </c>
      <c r="F514" s="160" t="s">
        <v>820</v>
      </c>
      <c r="G514" s="145">
        <v>1</v>
      </c>
      <c r="H514" s="145">
        <v>497</v>
      </c>
      <c r="I514" s="11" t="s">
        <v>111</v>
      </c>
      <c r="J514" s="8" t="s">
        <v>491</v>
      </c>
      <c r="K514" s="9">
        <v>1500</v>
      </c>
      <c r="L514" s="60" t="s">
        <v>105</v>
      </c>
      <c r="M514" s="215" t="str">
        <f t="shared" si="61"/>
        <v>Product.value</v>
      </c>
      <c r="N514" s="145"/>
      <c r="O514" s="72" t="s">
        <v>622</v>
      </c>
      <c r="P514" s="111"/>
      <c r="R514" s="8" t="s">
        <v>80</v>
      </c>
      <c r="S514" s="98" t="str">
        <f t="shared" si="62"/>
        <v xml:space="preserve">    value: Float</v>
      </c>
      <c r="T514" s="72" t="str">
        <f t="shared" si="63"/>
        <v xml:space="preserve">    "Value or price of the product or material"**    value: Float</v>
      </c>
      <c r="U514" s="98" t="e">
        <f>IF(#REF!="Primary Key",D514&amp;I514&amp;" PK "&amp;L514,IF(#REF!="Foreign Key",I514&amp;" FK &gt;- "&amp;#REF!&amp;"."&amp;#REF!&amp;"_id "&amp;L514,I514&amp;" "&amp;L514))</f>
        <v>#REF!</v>
      </c>
      <c r="V514" s="119"/>
      <c r="W514" s="119"/>
    </row>
    <row r="515" spans="1:23" s="1" customFormat="1" x14ac:dyDescent="0.25">
      <c r="A515" s="293">
        <v>12</v>
      </c>
      <c r="B515" s="31" t="s">
        <v>200</v>
      </c>
      <c r="C515" s="32" t="s">
        <v>557</v>
      </c>
      <c r="D515" s="60" t="s">
        <v>200</v>
      </c>
      <c r="E515" s="60" t="s">
        <v>1343</v>
      </c>
      <c r="F515" s="160" t="s">
        <v>820</v>
      </c>
      <c r="G515" s="145">
        <v>1</v>
      </c>
      <c r="H515" s="145">
        <v>498</v>
      </c>
      <c r="I515" s="11" t="s">
        <v>114</v>
      </c>
      <c r="J515" s="8" t="s">
        <v>115</v>
      </c>
      <c r="K515" s="3" t="s">
        <v>116</v>
      </c>
      <c r="L515" s="60" t="s">
        <v>22</v>
      </c>
      <c r="M515" s="215" t="str">
        <f t="shared" si="61"/>
        <v>Product.valueCurrency</v>
      </c>
      <c r="N515" s="145"/>
      <c r="O515" s="62" t="s">
        <v>117</v>
      </c>
      <c r="P515" s="62" t="s">
        <v>118</v>
      </c>
      <c r="R515" s="8" t="s">
        <v>21</v>
      </c>
      <c r="S515" s="98" t="str">
        <f t="shared" si="62"/>
        <v xml:space="preserve">    valueCurrency: String</v>
      </c>
      <c r="T515" s="72" t="str">
        <f t="shared" si="63"/>
        <v xml:space="preserve">    "Currency designation in ISO 4217 format"**    valueCurrency: String</v>
      </c>
      <c r="U515" s="98" t="e">
        <f>IF(#REF!="Primary Key",D515&amp;I515&amp;" PK "&amp;L515,IF(#REF!="Foreign Key",I515&amp;" FK &gt;- "&amp;#REF!&amp;"."&amp;#REF!&amp;"_id "&amp;L515,I515&amp;" "&amp;L515))</f>
        <v>#REF!</v>
      </c>
      <c r="V515" s="119"/>
      <c r="W515" s="119"/>
    </row>
    <row r="516" spans="1:23" s="1" customFormat="1" x14ac:dyDescent="0.25">
      <c r="A516" s="293">
        <v>12</v>
      </c>
      <c r="B516" s="31" t="s">
        <v>200</v>
      </c>
      <c r="C516" s="32" t="s">
        <v>557</v>
      </c>
      <c r="D516" s="60" t="s">
        <v>200</v>
      </c>
      <c r="E516" s="60" t="s">
        <v>1344</v>
      </c>
      <c r="F516" s="160" t="s">
        <v>820</v>
      </c>
      <c r="G516" s="145">
        <v>1</v>
      </c>
      <c r="H516" s="145">
        <v>499</v>
      </c>
      <c r="I516" s="11" t="s">
        <v>623</v>
      </c>
      <c r="J516" s="8" t="s">
        <v>624</v>
      </c>
      <c r="K516" s="3" t="s">
        <v>625</v>
      </c>
      <c r="L516" s="60" t="s">
        <v>22</v>
      </c>
      <c r="M516" s="215" t="str">
        <f t="shared" si="61"/>
        <v>Product.defaultQuantityUnits</v>
      </c>
      <c r="N516" s="145"/>
      <c r="O516" s="62"/>
      <c r="P516" s="62"/>
      <c r="R516" s="8" t="s">
        <v>21</v>
      </c>
      <c r="S516" s="98" t="str">
        <f t="shared" si="62"/>
        <v xml:space="preserve">    defaultQuantityUnits: String</v>
      </c>
      <c r="T516" s="72" t="str">
        <f t="shared" si="63"/>
        <v xml:space="preserve">    ""**    defaultQuantityUnits: String</v>
      </c>
      <c r="U516" s="98" t="e">
        <f>IF(#REF!="Primary Key",D516&amp;I516&amp;" PK "&amp;L516,IF(#REF!="Foreign Key",I516&amp;" FK &gt;- "&amp;#REF!&amp;"."&amp;#REF!&amp;"_id "&amp;L516,I516&amp;" "&amp;L516))</f>
        <v>#REF!</v>
      </c>
      <c r="V516" s="119"/>
      <c r="W516" s="119"/>
    </row>
    <row r="517" spans="1:23" s="1" customFormat="1" x14ac:dyDescent="0.25">
      <c r="A517" s="293">
        <v>12</v>
      </c>
      <c r="B517" s="31" t="s">
        <v>200</v>
      </c>
      <c r="C517" s="32" t="s">
        <v>557</v>
      </c>
      <c r="D517" s="60" t="s">
        <v>200</v>
      </c>
      <c r="E517" s="60" t="s">
        <v>1345</v>
      </c>
      <c r="F517" s="160" t="s">
        <v>820</v>
      </c>
      <c r="G517" s="280" t="s">
        <v>822</v>
      </c>
      <c r="H517" s="280">
        <v>500</v>
      </c>
      <c r="I517" s="325" t="s">
        <v>771</v>
      </c>
      <c r="J517" s="8" t="s">
        <v>773</v>
      </c>
      <c r="K517" s="9">
        <v>100000</v>
      </c>
      <c r="L517" s="60" t="s">
        <v>105</v>
      </c>
      <c r="M517" s="215" t="str">
        <f t="shared" si="61"/>
        <v>Product.shortageRevenue</v>
      </c>
      <c r="N517" s="145"/>
      <c r="O517" s="62"/>
      <c r="P517" s="62"/>
      <c r="R517" s="8" t="s">
        <v>80</v>
      </c>
      <c r="S517" s="98" t="str">
        <f t="shared" si="62"/>
        <v xml:space="preserve">    shortageRevenue: Float</v>
      </c>
      <c r="T517" s="72" t="str">
        <f t="shared" si="63"/>
        <v xml:space="preserve">    ""**    shortageRevenue: Float</v>
      </c>
      <c r="U517" s="98" t="e">
        <f>IF(#REF!="Primary Key",D517&amp;I517&amp;" PK "&amp;L517,IF(#REF!="Foreign Key",I517&amp;" FK &gt;- "&amp;#REF!&amp;"."&amp;#REF!&amp;"_id "&amp;L517,I517&amp;" "&amp;L517))</f>
        <v>#REF!</v>
      </c>
      <c r="V517" s="119"/>
      <c r="W517" s="119"/>
    </row>
    <row r="518" spans="1:23" s="1" customFormat="1" x14ac:dyDescent="0.25">
      <c r="A518" s="293">
        <v>12</v>
      </c>
      <c r="B518" s="31" t="s">
        <v>200</v>
      </c>
      <c r="C518" s="32" t="s">
        <v>557</v>
      </c>
      <c r="D518" s="60" t="s">
        <v>200</v>
      </c>
      <c r="E518" s="60" t="s">
        <v>1346</v>
      </c>
      <c r="F518" s="160" t="s">
        <v>820</v>
      </c>
      <c r="G518" s="280" t="s">
        <v>822</v>
      </c>
      <c r="H518" s="280">
        <v>501</v>
      </c>
      <c r="I518" s="325" t="s">
        <v>772</v>
      </c>
      <c r="J518" s="8" t="s">
        <v>774</v>
      </c>
      <c r="K518" s="9">
        <v>500</v>
      </c>
      <c r="L518" s="60" t="s">
        <v>105</v>
      </c>
      <c r="M518" s="215" t="str">
        <f t="shared" si="61"/>
        <v>Product.quantityNeeded</v>
      </c>
      <c r="N518" s="145"/>
      <c r="O518" s="62"/>
      <c r="P518" s="62"/>
      <c r="R518" s="8" t="s">
        <v>80</v>
      </c>
      <c r="S518" s="98" t="str">
        <f t="shared" si="62"/>
        <v xml:space="preserve">    quantityNeeded: Float</v>
      </c>
      <c r="T518" s="72" t="str">
        <f t="shared" si="63"/>
        <v xml:space="preserve">    ""**    quantityNeeded: Float</v>
      </c>
      <c r="U518" s="98" t="e">
        <f>IF(#REF!="Primary Key",D518&amp;I518&amp;" PK "&amp;L518,IF(#REF!="Foreign Key",I518&amp;" FK &gt;- "&amp;#REF!&amp;"."&amp;#REF!&amp;"_id "&amp;L518,I518&amp;" "&amp;L518))</f>
        <v>#REF!</v>
      </c>
      <c r="V518" s="119"/>
      <c r="W518" s="119"/>
    </row>
    <row r="519" spans="1:23" s="1" customFormat="1" x14ac:dyDescent="0.25">
      <c r="A519" s="293">
        <v>12</v>
      </c>
      <c r="B519" s="31" t="s">
        <v>200</v>
      </c>
      <c r="C519" s="32" t="s">
        <v>557</v>
      </c>
      <c r="D519" s="60" t="s">
        <v>200</v>
      </c>
      <c r="E519" s="60" t="s">
        <v>1347</v>
      </c>
      <c r="F519" s="160" t="s">
        <v>820</v>
      </c>
      <c r="G519" s="280" t="s">
        <v>822</v>
      </c>
      <c r="H519" s="280">
        <v>502</v>
      </c>
      <c r="I519" s="325" t="s">
        <v>747</v>
      </c>
      <c r="J519" s="8" t="s">
        <v>775</v>
      </c>
      <c r="K519" s="9">
        <v>400</v>
      </c>
      <c r="L519" s="60" t="s">
        <v>105</v>
      </c>
      <c r="M519" s="215" t="str">
        <f t="shared" si="61"/>
        <v>Product.quantityAllocated</v>
      </c>
      <c r="N519" s="145"/>
      <c r="O519" s="62"/>
      <c r="P519" s="62"/>
      <c r="R519" s="8" t="s">
        <v>80</v>
      </c>
      <c r="S519" s="98" t="str">
        <f t="shared" si="62"/>
        <v xml:space="preserve">    quantityAllocated: Float</v>
      </c>
      <c r="T519" s="72" t="str">
        <f t="shared" si="63"/>
        <v xml:space="preserve">    ""**    quantityAllocated: Float</v>
      </c>
      <c r="U519" s="98" t="e">
        <f>IF(#REF!="Primary Key",D519&amp;I519&amp;" PK "&amp;L519,IF(#REF!="Foreign Key",I519&amp;" FK &gt;- "&amp;#REF!&amp;"."&amp;#REF!&amp;"_id "&amp;L519,I519&amp;" "&amp;L519))</f>
        <v>#REF!</v>
      </c>
      <c r="V519" s="119"/>
      <c r="W519" s="119"/>
    </row>
    <row r="520" spans="1:23" s="1" customFormat="1" x14ac:dyDescent="0.25">
      <c r="A520" s="293">
        <v>12</v>
      </c>
      <c r="B520" s="31" t="s">
        <v>200</v>
      </c>
      <c r="C520" s="32" t="s">
        <v>557</v>
      </c>
      <c r="D520" s="60" t="s">
        <v>200</v>
      </c>
      <c r="E520" s="60" t="s">
        <v>1348</v>
      </c>
      <c r="F520" s="159" t="s">
        <v>818</v>
      </c>
      <c r="G520" s="145">
        <v>1</v>
      </c>
      <c r="H520" s="145">
        <v>503</v>
      </c>
      <c r="I520" s="11" t="s">
        <v>584</v>
      </c>
      <c r="J520" s="8" t="s">
        <v>604</v>
      </c>
      <c r="K520" s="3" t="s">
        <v>199</v>
      </c>
      <c r="L520" s="60" t="s">
        <v>22</v>
      </c>
      <c r="M520" s="215" t="str">
        <f t="shared" si="61"/>
        <v>Product.name</v>
      </c>
      <c r="N520" s="145"/>
      <c r="O520" s="111" t="s">
        <v>600</v>
      </c>
      <c r="P520" s="111"/>
      <c r="R520" s="8" t="s">
        <v>21</v>
      </c>
      <c r="S520" s="98" t="str">
        <f t="shared" si="62"/>
        <v xml:space="preserve">    name: String</v>
      </c>
      <c r="T520" s="72" t="str">
        <f t="shared" si="63"/>
        <v xml:space="preserve">    "Description of the product"**    name: String</v>
      </c>
      <c r="U520" s="98" t="e">
        <f>IF(#REF!="Primary Key",D520&amp;I520&amp;" PK "&amp;L520,IF(#REF!="Foreign Key",I520&amp;" FK &gt;- "&amp;#REF!&amp;"."&amp;#REF!&amp;"_id "&amp;L520,I520&amp;" "&amp;L520))</f>
        <v>#REF!</v>
      </c>
      <c r="V520" s="119"/>
      <c r="W520" s="119"/>
    </row>
    <row r="521" spans="1:23" s="1" customFormat="1" x14ac:dyDescent="0.25">
      <c r="A521" s="293">
        <v>12</v>
      </c>
      <c r="B521" s="31" t="s">
        <v>200</v>
      </c>
      <c r="C521" s="32" t="s">
        <v>557</v>
      </c>
      <c r="D521" s="60" t="s">
        <v>200</v>
      </c>
      <c r="E521" s="60" t="s">
        <v>1349</v>
      </c>
      <c r="F521" s="159" t="s">
        <v>818</v>
      </c>
      <c r="G521" s="145">
        <v>2</v>
      </c>
      <c r="H521" s="145">
        <v>504</v>
      </c>
      <c r="I521" s="11" t="s">
        <v>280</v>
      </c>
      <c r="J521" s="11" t="s">
        <v>12</v>
      </c>
      <c r="K521" s="212" t="s">
        <v>612</v>
      </c>
      <c r="L521" s="95" t="s">
        <v>22</v>
      </c>
      <c r="M521" s="215" t="str">
        <f t="shared" si="61"/>
        <v>Product.description</v>
      </c>
      <c r="N521" s="145"/>
      <c r="O521" s="111" t="s">
        <v>600</v>
      </c>
      <c r="P521" s="111"/>
      <c r="R521" s="8" t="s">
        <v>21</v>
      </c>
      <c r="S521" s="98" t="str">
        <f t="shared" si="62"/>
        <v xml:space="preserve">    description: String</v>
      </c>
      <c r="T521" s="72" t="str">
        <f t="shared" si="63"/>
        <v xml:space="preserve">    "Description of the product"**    description: String</v>
      </c>
      <c r="U521" s="98" t="e">
        <f>IF(#REF!="Primary Key",D521&amp;I521&amp;" PK "&amp;L521,IF(#REF!="Foreign Key",I521&amp;" FK &gt;- "&amp;#REF!&amp;"."&amp;#REF!&amp;"_id "&amp;L521,I521&amp;" "&amp;L521))</f>
        <v>#REF!</v>
      </c>
      <c r="V521" s="119"/>
      <c r="W521" s="119"/>
    </row>
    <row r="522" spans="1:23" s="1" customFormat="1" x14ac:dyDescent="0.25">
      <c r="A522" s="293">
        <v>12</v>
      </c>
      <c r="B522" s="31" t="s">
        <v>200</v>
      </c>
      <c r="C522" s="32" t="s">
        <v>557</v>
      </c>
      <c r="D522" s="60" t="s">
        <v>200</v>
      </c>
      <c r="E522" s="60" t="s">
        <v>1350</v>
      </c>
      <c r="F522" s="159" t="s">
        <v>818</v>
      </c>
      <c r="G522" s="145">
        <v>1</v>
      </c>
      <c r="H522" s="145">
        <v>505</v>
      </c>
      <c r="I522" s="106" t="s">
        <v>711</v>
      </c>
      <c r="J522" s="106" t="s">
        <v>712</v>
      </c>
      <c r="K522" s="212">
        <v>123</v>
      </c>
      <c r="L522" s="107" t="s">
        <v>22</v>
      </c>
      <c r="M522" s="219" t="str">
        <f t="shared" si="61"/>
        <v>Product.plannerCode</v>
      </c>
      <c r="N522" s="226"/>
      <c r="O522" s="35"/>
      <c r="P522" s="109"/>
      <c r="R522" s="102" t="s">
        <v>80</v>
      </c>
      <c r="S522" s="98" t="str">
        <f t="shared" si="62"/>
        <v xml:space="preserve">    plannerCode: String</v>
      </c>
      <c r="T522" s="72" t="str">
        <f t="shared" si="63"/>
        <v xml:space="preserve">    ""**    plannerCode: String</v>
      </c>
      <c r="U522" s="98" t="e">
        <f>IF(#REF!="Primary Key",D522&amp;I522&amp;" PK "&amp;L522,IF(#REF!="Foreign Key",I522&amp;" FK &gt;- "&amp;#REF!&amp;"."&amp;#REF!&amp;"_id "&amp;L522,I522&amp;" "&amp;L522))</f>
        <v>#REF!</v>
      </c>
      <c r="V522" s="101"/>
      <c r="W522" s="101"/>
    </row>
    <row r="523" spans="1:23" s="2" customFormat="1" x14ac:dyDescent="0.25">
      <c r="A523" s="293">
        <v>12</v>
      </c>
      <c r="B523" s="31" t="s">
        <v>200</v>
      </c>
      <c r="C523" s="32" t="s">
        <v>557</v>
      </c>
      <c r="D523" s="60" t="s">
        <v>200</v>
      </c>
      <c r="E523" s="60" t="s">
        <v>1351</v>
      </c>
      <c r="F523" s="159" t="s">
        <v>818</v>
      </c>
      <c r="G523" s="145">
        <v>2</v>
      </c>
      <c r="H523" s="145">
        <v>506</v>
      </c>
      <c r="I523" s="11" t="s">
        <v>170</v>
      </c>
      <c r="J523" s="11" t="s">
        <v>171</v>
      </c>
      <c r="K523" s="272" t="s">
        <v>852</v>
      </c>
      <c r="L523" s="95" t="s">
        <v>22</v>
      </c>
      <c r="M523" s="215" t="str">
        <f t="shared" si="61"/>
        <v>Product.sourceLink</v>
      </c>
      <c r="N523" s="145"/>
      <c r="O523" s="62" t="s">
        <v>173</v>
      </c>
      <c r="P523" s="111"/>
      <c r="R523" s="8" t="s">
        <v>21</v>
      </c>
      <c r="S523" s="98" t="str">
        <f t="shared" si="62"/>
        <v xml:space="preserve">    sourceLink: String</v>
      </c>
      <c r="T523" s="72" t="str">
        <f t="shared" si="63"/>
        <v xml:space="preserve">    "Direct link to source of data if available"**    sourceLink: String</v>
      </c>
      <c r="U523" s="98" t="e">
        <f>IF(#REF!="Primary Key",D523&amp;I523&amp;" PK "&amp;L523,IF(#REF!="Foreign Key",I523&amp;" FK &gt;- "&amp;#REF!&amp;"."&amp;#REF!&amp;"_id "&amp;L523,I523&amp;" "&amp;L523))</f>
        <v>#REF!</v>
      </c>
      <c r="V523" s="119"/>
      <c r="W523" s="119"/>
    </row>
    <row r="524" spans="1:23" s="2" customFormat="1" x14ac:dyDescent="0.25">
      <c r="A524" s="293">
        <v>12</v>
      </c>
      <c r="B524" s="31" t="s">
        <v>200</v>
      </c>
      <c r="C524" s="32" t="s">
        <v>557</v>
      </c>
      <c r="D524" s="60" t="s">
        <v>200</v>
      </c>
      <c r="E524" s="60" t="s">
        <v>1352</v>
      </c>
      <c r="F524" s="159" t="s">
        <v>818</v>
      </c>
      <c r="G524" s="145" t="s">
        <v>824</v>
      </c>
      <c r="H524" s="145">
        <v>507</v>
      </c>
      <c r="I524" s="20" t="s">
        <v>185</v>
      </c>
      <c r="J524" s="20" t="s">
        <v>186</v>
      </c>
      <c r="K524" s="24"/>
      <c r="L524" s="90" t="str">
        <f>D524&amp;"CustomAttributes"</f>
        <v>ProductCustomAttributes</v>
      </c>
      <c r="M524" s="215" t="str">
        <f t="shared" si="61"/>
        <v>Product.customAttributes</v>
      </c>
      <c r="N524" s="145"/>
      <c r="O524" s="72" t="str">
        <f>"Custom attributes for "&amp;LOWER(B524)</f>
        <v>Custom attributes for product</v>
      </c>
      <c r="P524" s="62"/>
      <c r="R524" s="10"/>
      <c r="S524" s="98" t="str">
        <f t="shared" si="62"/>
        <v xml:space="preserve">    customAttributes: ProductCustomAttributes</v>
      </c>
      <c r="T524" s="72" t="str">
        <f t="shared" si="63"/>
        <v xml:space="preserve">    "Custom attributes for product"**    customAttributes: ProductCustomAttributes</v>
      </c>
      <c r="U524" s="98" t="e">
        <f>IF(#REF!="Primary Key",D524&amp;I524&amp;" PK "&amp;L524,IF(#REF!="Foreign Key",I524&amp;" FK &gt;- "&amp;#REF!&amp;"."&amp;#REF!&amp;"_id "&amp;L524,I524&amp;" "&amp;L524))</f>
        <v>#REF!</v>
      </c>
      <c r="V524" s="94"/>
      <c r="W524" s="94"/>
    </row>
    <row r="525" spans="1:23" s="2" customFormat="1" x14ac:dyDescent="0.25">
      <c r="A525" s="293">
        <v>12</v>
      </c>
      <c r="B525" s="31" t="s">
        <v>200</v>
      </c>
      <c r="C525" s="32" t="s">
        <v>557</v>
      </c>
      <c r="D525" s="60" t="s">
        <v>200</v>
      </c>
      <c r="E525" s="60" t="s">
        <v>1353</v>
      </c>
      <c r="F525" s="158" t="s">
        <v>815</v>
      </c>
      <c r="G525" s="281" t="s">
        <v>893</v>
      </c>
      <c r="H525" s="281">
        <v>508</v>
      </c>
      <c r="I525" s="243" t="s">
        <v>710</v>
      </c>
      <c r="J525" s="199" t="s">
        <v>198</v>
      </c>
      <c r="K525" s="276" t="s">
        <v>26</v>
      </c>
      <c r="L525" s="177" t="s">
        <v>22</v>
      </c>
      <c r="M525" s="217" t="str">
        <f t="shared" si="61"/>
        <v>Product.id</v>
      </c>
      <c r="N525" s="149"/>
      <c r="O525" s="172" t="s">
        <v>606</v>
      </c>
      <c r="P525" s="170"/>
      <c r="R525" s="153" t="s">
        <v>21</v>
      </c>
      <c r="S525" s="98" t="str">
        <f t="shared" si="62"/>
        <v xml:space="preserve">    id: String</v>
      </c>
      <c r="T525" s="72" t="str">
        <f t="shared" si="63"/>
        <v xml:space="preserve">    "Generated unique identifier for a specific product"**    id: String</v>
      </c>
      <c r="U525" s="98" t="e">
        <f>IF(#REF!="Primary Key",D525&amp;I525&amp;" PK "&amp;L525,IF(#REF!="Foreign Key",I525&amp;" FK &gt;- "&amp;#REF!&amp;"."&amp;#REF!&amp;"_id "&amp;L525,I525&amp;" "&amp;L525))</f>
        <v>#REF!</v>
      </c>
      <c r="V525" s="119"/>
      <c r="W525" s="119"/>
    </row>
    <row r="526" spans="1:23" s="2" customFormat="1" x14ac:dyDescent="0.25">
      <c r="A526" s="293">
        <v>12</v>
      </c>
      <c r="B526" s="31" t="s">
        <v>200</v>
      </c>
      <c r="C526" s="32" t="s">
        <v>557</v>
      </c>
      <c r="D526" s="60" t="s">
        <v>200</v>
      </c>
      <c r="E526" s="60" t="s">
        <v>1354</v>
      </c>
      <c r="F526" s="158" t="s">
        <v>815</v>
      </c>
      <c r="G526" s="281" t="s">
        <v>893</v>
      </c>
      <c r="H526" s="281">
        <v>509</v>
      </c>
      <c r="I526" s="200" t="s">
        <v>24</v>
      </c>
      <c r="J526" s="200" t="s">
        <v>25</v>
      </c>
      <c r="K526" s="264" t="s">
        <v>26</v>
      </c>
      <c r="L526" s="265" t="s">
        <v>28</v>
      </c>
      <c r="M526" s="217" t="str">
        <f t="shared" si="61"/>
        <v>Product.globalIdentifiers</v>
      </c>
      <c r="N526" s="149"/>
      <c r="O526" s="172" t="s">
        <v>25</v>
      </c>
      <c r="P526" s="170"/>
      <c r="R526" s="183" t="s">
        <v>21</v>
      </c>
      <c r="S526" s="98" t="str">
        <f t="shared" si="62"/>
        <v xml:space="preserve">    globalIdentifiers: NameValuePair</v>
      </c>
      <c r="T526" s="72" t="str">
        <f t="shared" si="63"/>
        <v xml:space="preserve">    "Global identifiers"**    globalIdentifiers: NameValuePair</v>
      </c>
      <c r="U526" s="98" t="e">
        <f>IF(#REF!="Primary Key",D526&amp;I526&amp;" PK "&amp;L526,IF(#REF!="Foreign Key",I526&amp;" FK &gt;- "&amp;#REF!&amp;"."&amp;#REF!&amp;"_id "&amp;L526,I526&amp;" "&amp;L526))</f>
        <v>#REF!</v>
      </c>
      <c r="V526" s="120"/>
      <c r="W526" s="120"/>
    </row>
    <row r="527" spans="1:23" s="2" customFormat="1" x14ac:dyDescent="0.25">
      <c r="A527" s="293">
        <v>12</v>
      </c>
      <c r="B527" s="31" t="s">
        <v>200</v>
      </c>
      <c r="C527" s="32" t="s">
        <v>557</v>
      </c>
      <c r="D527" s="60" t="s">
        <v>200</v>
      </c>
      <c r="E527" s="60" t="s">
        <v>1355</v>
      </c>
      <c r="F527" s="158" t="s">
        <v>815</v>
      </c>
      <c r="G527" s="281" t="s">
        <v>893</v>
      </c>
      <c r="H527" s="281">
        <v>510</v>
      </c>
      <c r="I527" s="200" t="s">
        <v>29</v>
      </c>
      <c r="J527" s="200" t="s">
        <v>30</v>
      </c>
      <c r="K527" s="264" t="s">
        <v>26</v>
      </c>
      <c r="L527" s="265" t="s">
        <v>31</v>
      </c>
      <c r="M527" s="217" t="str">
        <f t="shared" si="61"/>
        <v>Product.localIdentifiers</v>
      </c>
      <c r="N527" s="149"/>
      <c r="O527" s="172" t="s">
        <v>30</v>
      </c>
      <c r="P527" s="170"/>
      <c r="R527" s="183" t="s">
        <v>21</v>
      </c>
      <c r="S527" s="98" t="str">
        <f t="shared" si="62"/>
        <v xml:space="preserve">    localIdentifiers: OrderedNameValuePair</v>
      </c>
      <c r="T527" s="72" t="str">
        <f t="shared" si="63"/>
        <v xml:space="preserve">    "Local identifiers"**    localIdentifiers: OrderedNameValuePair</v>
      </c>
      <c r="U527" s="98" t="e">
        <f>IF(#REF!="Primary Key",D527&amp;I527&amp;" PK "&amp;L527,IF(#REF!="Foreign Key",I527&amp;" FK &gt;- "&amp;#REF!&amp;"."&amp;#REF!&amp;"_id "&amp;L527,I527&amp;" "&amp;L527))</f>
        <v>#REF!</v>
      </c>
      <c r="V527" s="120"/>
      <c r="W527" s="120"/>
    </row>
    <row r="528" spans="1:23" s="1" customFormat="1" x14ac:dyDescent="0.25">
      <c r="A528" s="293">
        <v>12</v>
      </c>
      <c r="B528" s="31" t="s">
        <v>200</v>
      </c>
      <c r="C528" s="32" t="s">
        <v>557</v>
      </c>
      <c r="D528" s="60" t="s">
        <v>200</v>
      </c>
      <c r="E528" s="60" t="s">
        <v>1356</v>
      </c>
      <c r="F528" s="158" t="s">
        <v>815</v>
      </c>
      <c r="G528" s="281" t="s">
        <v>893</v>
      </c>
      <c r="H528" s="281">
        <v>511</v>
      </c>
      <c r="I528" s="195" t="s">
        <v>32</v>
      </c>
      <c r="J528" s="195"/>
      <c r="K528" s="266"/>
      <c r="L528" s="240" t="s">
        <v>34</v>
      </c>
      <c r="M528" s="217" t="str">
        <f t="shared" si="61"/>
        <v>Product.type</v>
      </c>
      <c r="N528" s="149"/>
      <c r="O528" s="172" t="s">
        <v>35</v>
      </c>
      <c r="P528" s="170"/>
      <c r="R528" s="188" t="s">
        <v>21</v>
      </c>
      <c r="S528" s="98" t="str">
        <f t="shared" si="62"/>
        <v xml:space="preserve">    type: BusinessObjectType!</v>
      </c>
      <c r="T528" s="72" t="str">
        <f t="shared" si="63"/>
        <v xml:space="preserve">    "Type of business object"**    type: BusinessObjectType!</v>
      </c>
      <c r="U528" s="98" t="e">
        <f>IF(#REF!="Primary Key",D528&amp;I528&amp;" PK "&amp;L528,IF(#REF!="Foreign Key",I528&amp;" FK &gt;- "&amp;#REF!&amp;"."&amp;#REF!&amp;"_id "&amp;L528,I528&amp;" "&amp;L528))</f>
        <v>#REF!</v>
      </c>
      <c r="V528" s="119"/>
      <c r="W528" s="119"/>
    </row>
    <row r="529" spans="1:24" s="1" customFormat="1" x14ac:dyDescent="0.25">
      <c r="A529" s="293">
        <v>12</v>
      </c>
      <c r="B529" s="31" t="s">
        <v>200</v>
      </c>
      <c r="C529" s="32" t="s">
        <v>557</v>
      </c>
      <c r="D529" s="60" t="s">
        <v>200</v>
      </c>
      <c r="E529" s="60" t="s">
        <v>1357</v>
      </c>
      <c r="F529" s="158" t="s">
        <v>815</v>
      </c>
      <c r="G529" s="281" t="s">
        <v>893</v>
      </c>
      <c r="H529" s="281">
        <v>512</v>
      </c>
      <c r="I529" s="170" t="s">
        <v>174</v>
      </c>
      <c r="J529" s="170" t="s">
        <v>175</v>
      </c>
      <c r="K529" s="191">
        <v>12345</v>
      </c>
      <c r="L529" s="177" t="s">
        <v>22</v>
      </c>
      <c r="M529" s="217" t="str">
        <f t="shared" si="61"/>
        <v>Product.tenantId</v>
      </c>
      <c r="N529" s="149"/>
      <c r="O529" s="170" t="s">
        <v>177</v>
      </c>
      <c r="P529" s="170"/>
      <c r="R529" s="153" t="s">
        <v>21</v>
      </c>
      <c r="S529" s="98" t="str">
        <f t="shared" si="62"/>
        <v xml:space="preserve">    tenantId: String</v>
      </c>
      <c r="T529" s="72" t="str">
        <f t="shared" si="63"/>
        <v xml:space="preserve">    "Generated unique ID of the tenant company"**    tenantId: String</v>
      </c>
      <c r="U529" s="98" t="e">
        <f>IF(#REF!="Primary Key",D529&amp;I529&amp;" PK "&amp;L529,IF(#REF!="Foreign Key",I529&amp;" FK &gt;- "&amp;#REF!&amp;"."&amp;#REF!&amp;"_id "&amp;L529,I529&amp;" "&amp;L529))</f>
        <v>#REF!</v>
      </c>
      <c r="V529" s="94"/>
      <c r="W529" s="94"/>
    </row>
    <row r="530" spans="1:24" s="1" customFormat="1" x14ac:dyDescent="0.25">
      <c r="A530" s="293">
        <v>12</v>
      </c>
      <c r="B530" s="31" t="s">
        <v>200</v>
      </c>
      <c r="C530" s="32" t="s">
        <v>557</v>
      </c>
      <c r="D530" s="60" t="s">
        <v>200</v>
      </c>
      <c r="E530" s="60" t="s">
        <v>1358</v>
      </c>
      <c r="F530" s="158" t="s">
        <v>815</v>
      </c>
      <c r="G530" s="281" t="s">
        <v>893</v>
      </c>
      <c r="H530" s="281">
        <v>513</v>
      </c>
      <c r="I530" s="157" t="s">
        <v>178</v>
      </c>
      <c r="J530" s="157" t="s">
        <v>179</v>
      </c>
      <c r="K530" s="176" t="s">
        <v>849</v>
      </c>
      <c r="L530" s="177" t="s">
        <v>22</v>
      </c>
      <c r="M530" s="217" t="str">
        <f t="shared" si="61"/>
        <v>Product.createReceived</v>
      </c>
      <c r="N530" s="149"/>
      <c r="O530" s="170" t="s">
        <v>180</v>
      </c>
      <c r="P530" s="170" t="s">
        <v>181</v>
      </c>
      <c r="R530" s="153" t="s">
        <v>80</v>
      </c>
      <c r="S530" s="98" t="str">
        <f t="shared" si="62"/>
        <v xml:space="preserve">    createReceived: String</v>
      </c>
      <c r="T530" s="72" t="str">
        <f t="shared" si="63"/>
        <v xml:space="preserve">    "Timestamp when record was created"**    createReceived: String</v>
      </c>
      <c r="U530" s="98" t="e">
        <f>IF(#REF!="Primary Key",D530&amp;I530&amp;" PK "&amp;L530,IF(#REF!="Foreign Key",I530&amp;" FK &gt;- "&amp;#REF!&amp;"."&amp;#REF!&amp;"_id "&amp;L530,I530&amp;" "&amp;L530))</f>
        <v>#REF!</v>
      </c>
      <c r="V530" s="94"/>
      <c r="W530" s="94"/>
    </row>
    <row r="531" spans="1:24" s="2" customFormat="1" x14ac:dyDescent="0.25">
      <c r="A531" s="293">
        <v>12</v>
      </c>
      <c r="B531" s="31" t="s">
        <v>200</v>
      </c>
      <c r="C531" s="32" t="s">
        <v>557</v>
      </c>
      <c r="D531" s="60" t="s">
        <v>200</v>
      </c>
      <c r="E531" s="60" t="s">
        <v>1359</v>
      </c>
      <c r="F531" s="158" t="s">
        <v>815</v>
      </c>
      <c r="G531" s="281" t="s">
        <v>893</v>
      </c>
      <c r="H531" s="281">
        <v>514</v>
      </c>
      <c r="I531" s="157" t="s">
        <v>182</v>
      </c>
      <c r="J531" s="157" t="s">
        <v>183</v>
      </c>
      <c r="K531" s="176" t="s">
        <v>849</v>
      </c>
      <c r="L531" s="177" t="s">
        <v>22</v>
      </c>
      <c r="M531" s="217" t="str">
        <f t="shared" si="61"/>
        <v>Product.updateReceived</v>
      </c>
      <c r="N531" s="149"/>
      <c r="O531" s="170" t="s">
        <v>184</v>
      </c>
      <c r="P531" s="170" t="s">
        <v>181</v>
      </c>
      <c r="R531" s="153" t="s">
        <v>80</v>
      </c>
      <c r="S531" s="98" t="str">
        <f t="shared" si="62"/>
        <v xml:space="preserve">    updateReceived: String</v>
      </c>
      <c r="T531" s="72" t="str">
        <f t="shared" si="63"/>
        <v xml:space="preserve">    "Timestamp when record was last updated"**    updateReceived: String</v>
      </c>
      <c r="U531" s="98" t="e">
        <f>IF(#REF!="Primary Key",D531&amp;I531&amp;" PK "&amp;L531,IF(#REF!="Foreign Key",I531&amp;" FK &gt;- "&amp;#REF!&amp;"."&amp;#REF!&amp;"_id "&amp;L531,I531&amp;" "&amp;L531))</f>
        <v>#REF!</v>
      </c>
      <c r="V531" s="94"/>
      <c r="W531" s="94"/>
    </row>
    <row r="532" spans="1:24" s="33" customFormat="1" x14ac:dyDescent="0.25">
      <c r="A532" s="293">
        <v>12</v>
      </c>
      <c r="B532" s="31" t="s">
        <v>200</v>
      </c>
      <c r="C532" s="32" t="s">
        <v>557</v>
      </c>
      <c r="D532" s="60" t="s">
        <v>200</v>
      </c>
      <c r="E532" s="60" t="s">
        <v>1360</v>
      </c>
      <c r="F532" s="158" t="s">
        <v>815</v>
      </c>
      <c r="G532" s="281" t="s">
        <v>893</v>
      </c>
      <c r="H532" s="149">
        <v>515</v>
      </c>
      <c r="I532" s="153" t="s">
        <v>722</v>
      </c>
      <c r="J532" s="153" t="s">
        <v>723</v>
      </c>
      <c r="K532" s="174"/>
      <c r="L532" s="155" t="s">
        <v>22</v>
      </c>
      <c r="M532" s="217" t="str">
        <f t="shared" si="61"/>
        <v>Product.referenceReceived</v>
      </c>
      <c r="N532" s="149"/>
      <c r="O532" s="170"/>
      <c r="P532" s="170"/>
      <c r="Q532" s="303"/>
      <c r="R532" s="153" t="s">
        <v>21</v>
      </c>
      <c r="S532" s="98" t="str">
        <f t="shared" si="62"/>
        <v xml:space="preserve">    referenceReceived: String</v>
      </c>
      <c r="T532" s="72" t="str">
        <f t="shared" si="63"/>
        <v xml:space="preserve">    ""**    referenceReceived: String</v>
      </c>
      <c r="U532" s="98" t="e">
        <f>IF(#REF!="Primary Key",D532&amp;I532&amp;" PK "&amp;L532,IF(#REF!="Foreign Key",I532&amp;" FK &gt;- "&amp;#REF!&amp;"."&amp;#REF!&amp;"_id "&amp;L532,I532&amp;" "&amp;L532))</f>
        <v>#REF!</v>
      </c>
      <c r="V532" s="12"/>
      <c r="W532" s="12"/>
      <c r="X532" s="303"/>
    </row>
    <row r="533" spans="1:24" s="1" customFormat="1" x14ac:dyDescent="0.25">
      <c r="A533" s="284">
        <v>13</v>
      </c>
      <c r="B533" s="6"/>
      <c r="C533" s="6"/>
      <c r="D533" s="7"/>
      <c r="E533" s="7"/>
      <c r="F533" s="140"/>
      <c r="G533" s="144"/>
      <c r="H533" s="144">
        <v>516</v>
      </c>
      <c r="I533" s="6"/>
      <c r="J533" s="6"/>
      <c r="K533" s="6"/>
      <c r="L533" s="7"/>
      <c r="M533" s="214"/>
      <c r="N533" s="144"/>
      <c r="O533" s="246"/>
      <c r="P533" s="246"/>
      <c r="R533" s="6"/>
      <c r="S533" s="50" t="s">
        <v>187</v>
      </c>
      <c r="T533" s="50" t="s">
        <v>187</v>
      </c>
      <c r="U533" s="50" t="e">
        <f>IF(#REF!="Primary Key",D533&amp;I533&amp;" PK "&amp;L533,IF(#REF!="Foreign Key",I533&amp;" FK &gt;- "&amp;#REF!&amp;"."&amp;#REF!&amp;"_id "&amp;L533,I533&amp;" "&amp;L533))</f>
        <v>#REF!</v>
      </c>
      <c r="V533" s="7"/>
      <c r="W533" s="7"/>
    </row>
    <row r="534" spans="1:24" s="1" customFormat="1" x14ac:dyDescent="0.25">
      <c r="A534" s="284">
        <v>13</v>
      </c>
      <c r="B534" s="6"/>
      <c r="C534" s="6"/>
      <c r="D534" s="7"/>
      <c r="E534" s="7"/>
      <c r="F534" s="140"/>
      <c r="G534" s="144"/>
      <c r="H534" s="144">
        <v>517</v>
      </c>
      <c r="I534" s="6"/>
      <c r="J534" s="6"/>
      <c r="K534" s="6"/>
      <c r="L534" s="7"/>
      <c r="M534" s="214"/>
      <c r="N534" s="144"/>
      <c r="O534" s="246"/>
      <c r="P534" s="246"/>
      <c r="R534" s="6"/>
      <c r="S534" s="6"/>
      <c r="T534" s="7" t="str">
        <f>"**"&amp;CHAR(34)&amp;CHAR(34)&amp;CHAR(34)&amp;"**"&amp;O534&amp;"**"&amp;CHAR(34)&amp;CHAR(34)&amp;CHAR(34)</f>
        <v>**"""****"""</v>
      </c>
      <c r="U534" s="6" t="str">
        <f>D558</f>
        <v>Location</v>
      </c>
      <c r="V534" s="7"/>
      <c r="W534" s="7"/>
    </row>
    <row r="535" spans="1:24" s="1" customFormat="1" x14ac:dyDescent="0.25">
      <c r="A535" s="284">
        <v>13</v>
      </c>
      <c r="B535" s="6"/>
      <c r="C535" s="6"/>
      <c r="D535" s="7"/>
      <c r="E535" s="7"/>
      <c r="F535" s="140"/>
      <c r="G535" s="144"/>
      <c r="H535" s="144">
        <v>518</v>
      </c>
      <c r="I535" s="6"/>
      <c r="J535" s="6"/>
      <c r="K535" s="6"/>
      <c r="L535" s="7"/>
      <c r="M535" s="214"/>
      <c r="N535" s="144"/>
      <c r="O535" s="246"/>
      <c r="P535" s="246"/>
      <c r="R535" s="6"/>
      <c r="S535" s="51" t="str">
        <f>"type "&amp;U534&amp;" implements BusinessObject {"</f>
        <v>type Location implements BusinessObject {</v>
      </c>
      <c r="T535" s="7" t="str">
        <f>S535</f>
        <v>type Location implements BusinessObject {</v>
      </c>
      <c r="U535" s="51" t="s">
        <v>15</v>
      </c>
      <c r="V535" s="7"/>
      <c r="W535" s="7"/>
    </row>
    <row r="536" spans="1:24" s="1" customFormat="1" x14ac:dyDescent="0.25">
      <c r="A536" s="307">
        <v>13</v>
      </c>
      <c r="B536" s="308" t="s">
        <v>59</v>
      </c>
      <c r="C536" s="309" t="s">
        <v>557</v>
      </c>
      <c r="D536" s="12" t="s">
        <v>59</v>
      </c>
      <c r="E536" s="12" t="s">
        <v>1361</v>
      </c>
      <c r="F536" s="197" t="s">
        <v>898</v>
      </c>
      <c r="G536" s="145">
        <v>1</v>
      </c>
      <c r="H536" s="145">
        <v>519</v>
      </c>
      <c r="I536" s="41" t="s">
        <v>648</v>
      </c>
      <c r="J536" s="41" t="s">
        <v>649</v>
      </c>
      <c r="K536" s="43" t="s">
        <v>305</v>
      </c>
      <c r="L536" s="93" t="s">
        <v>22</v>
      </c>
      <c r="M536" s="210" t="str">
        <f t="shared" ref="M536:M566" si="64">D536&amp;"."&amp;I536</f>
        <v>Location.locationIdentifier</v>
      </c>
      <c r="N536" s="145"/>
      <c r="O536" s="72" t="s">
        <v>650</v>
      </c>
      <c r="P536" s="111" t="s">
        <v>651</v>
      </c>
      <c r="R536" s="41" t="s">
        <v>21</v>
      </c>
      <c r="S536" s="98" t="str">
        <f t="shared" ref="S536:S566" si="65">"    "&amp;I536&amp;": "&amp;L536</f>
        <v xml:space="preserve">    locationIdentifier: String</v>
      </c>
      <c r="T536" s="72" t="str">
        <f t="shared" ref="T536:T566" si="66">"    "&amp;CHAR(34)&amp;O536&amp;CHAR(34)&amp;"**"&amp;S536</f>
        <v xml:space="preserve">    "Unique identifier for a location"**    locationIdentifier: String</v>
      </c>
      <c r="U536" s="98" t="e">
        <f>IF(#REF!="Primary Key",D536&amp;I536&amp;" PK "&amp;L536,IF(#REF!="Foreign Key",I536&amp;" FK &gt;- "&amp;#REF!&amp;"."&amp;#REF!&amp;"_id "&amp;L536,I536&amp;" "&amp;L536))</f>
        <v>#REF!</v>
      </c>
      <c r="V536" s="12"/>
      <c r="W536" s="12"/>
    </row>
    <row r="537" spans="1:24" s="1" customFormat="1" x14ac:dyDescent="0.25">
      <c r="A537" s="307">
        <v>13</v>
      </c>
      <c r="B537" s="308" t="s">
        <v>59</v>
      </c>
      <c r="C537" s="309" t="s">
        <v>557</v>
      </c>
      <c r="D537" s="12" t="s">
        <v>59</v>
      </c>
      <c r="E537" s="12" t="s">
        <v>1362</v>
      </c>
      <c r="F537" s="319" t="s">
        <v>33</v>
      </c>
      <c r="G537" s="145">
        <v>1</v>
      </c>
      <c r="H537" s="145">
        <v>520</v>
      </c>
      <c r="I537" s="126" t="s">
        <v>654</v>
      </c>
      <c r="J537" s="126" t="s">
        <v>655</v>
      </c>
      <c r="K537" s="315" t="s">
        <v>802</v>
      </c>
      <c r="L537" s="203" t="s">
        <v>22</v>
      </c>
      <c r="M537" s="210" t="str">
        <f t="shared" si="64"/>
        <v>Location.locationType</v>
      </c>
      <c r="N537" s="145"/>
      <c r="O537" s="62" t="s">
        <v>656</v>
      </c>
      <c r="P537" s="62" t="s">
        <v>657</v>
      </c>
      <c r="R537" s="10" t="s">
        <v>46</v>
      </c>
      <c r="S537" s="98" t="str">
        <f t="shared" si="65"/>
        <v xml:space="preserve">    locationType: String</v>
      </c>
      <c r="T537" s="72" t="str">
        <f t="shared" si="66"/>
        <v xml:space="preserve">    "Type of location used for categorization or filtering purposes"**    locationType: String</v>
      </c>
      <c r="U537" s="98" t="e">
        <f>IF(#REF!="Primary Key",D537&amp;I537&amp;" PK "&amp;L537,IF(#REF!="Foreign Key",I537&amp;" FK &gt;- "&amp;#REF!&amp;"."&amp;#REF!&amp;"_id "&amp;L537,I537&amp;" "&amp;L537))</f>
        <v>#REF!</v>
      </c>
      <c r="V537" s="12"/>
      <c r="W537" s="12"/>
    </row>
    <row r="538" spans="1:24" s="1" customFormat="1" x14ac:dyDescent="0.25">
      <c r="A538" s="307">
        <v>13</v>
      </c>
      <c r="B538" s="308" t="s">
        <v>59</v>
      </c>
      <c r="C538" s="32" t="s">
        <v>557</v>
      </c>
      <c r="D538" s="12" t="s">
        <v>59</v>
      </c>
      <c r="E538" s="12" t="s">
        <v>1363</v>
      </c>
      <c r="F538" s="141" t="s">
        <v>547</v>
      </c>
      <c r="G538" s="207" t="s">
        <v>825</v>
      </c>
      <c r="H538" s="207">
        <v>521</v>
      </c>
      <c r="I538" s="278" t="s">
        <v>629</v>
      </c>
      <c r="J538" s="70" t="s">
        <v>630</v>
      </c>
      <c r="K538" s="70" t="s">
        <v>827</v>
      </c>
      <c r="L538" s="70" t="s">
        <v>315</v>
      </c>
      <c r="M538" s="215" t="str">
        <f t="shared" si="64"/>
        <v>Location.shipToLocationOrders</v>
      </c>
      <c r="N538" s="145"/>
      <c r="O538" s="72" t="s">
        <v>631</v>
      </c>
      <c r="P538" s="72" t="s">
        <v>65</v>
      </c>
      <c r="R538" s="70" t="s">
        <v>21</v>
      </c>
      <c r="S538" s="98" t="str">
        <f t="shared" si="65"/>
        <v xml:space="preserve">    shipToLocationOrders: OrdersCursor</v>
      </c>
      <c r="T538" s="72" t="str">
        <f t="shared" si="66"/>
        <v xml:space="preserve">    "Orders associated with the ship-to location"**    shipToLocationOrders: OrdersCursor</v>
      </c>
      <c r="U538" s="98" t="e">
        <f>IF(#REF!="Primary Key",D538&amp;I538&amp;" PK "&amp;L538,IF(#REF!="Foreign Key",I538&amp;" FK &gt;- "&amp;#REF!&amp;"."&amp;#REF!&amp;"_id "&amp;L538,I538&amp;" "&amp;L538))</f>
        <v>#REF!</v>
      </c>
      <c r="V538" s="71"/>
      <c r="W538" s="71"/>
    </row>
    <row r="539" spans="1:24" s="1" customFormat="1" x14ac:dyDescent="0.25">
      <c r="A539" s="307">
        <v>13</v>
      </c>
      <c r="B539" s="308" t="s">
        <v>59</v>
      </c>
      <c r="C539" s="32" t="s">
        <v>557</v>
      </c>
      <c r="D539" s="12" t="s">
        <v>59</v>
      </c>
      <c r="E539" s="12" t="s">
        <v>1364</v>
      </c>
      <c r="F539" s="141" t="s">
        <v>547</v>
      </c>
      <c r="G539" s="207" t="s">
        <v>825</v>
      </c>
      <c r="H539" s="207">
        <v>522</v>
      </c>
      <c r="I539" s="278" t="s">
        <v>632</v>
      </c>
      <c r="J539" s="70" t="s">
        <v>633</v>
      </c>
      <c r="K539" s="70" t="s">
        <v>827</v>
      </c>
      <c r="L539" s="70" t="s">
        <v>63</v>
      </c>
      <c r="M539" s="215" t="str">
        <f t="shared" si="64"/>
        <v>Location.shipToLocationOrderLines</v>
      </c>
      <c r="N539" s="145"/>
      <c r="O539" s="72" t="s">
        <v>634</v>
      </c>
      <c r="P539" s="72" t="s">
        <v>65</v>
      </c>
      <c r="R539" s="70" t="s">
        <v>21</v>
      </c>
      <c r="S539" s="98" t="str">
        <f t="shared" si="65"/>
        <v xml:space="preserve">    shipToLocationOrderLines: OrderLinesCursor</v>
      </c>
      <c r="T539" s="72" t="str">
        <f t="shared" si="66"/>
        <v xml:space="preserve">    "Order lines associated with the ship-to location"**    shipToLocationOrderLines: OrderLinesCursor</v>
      </c>
      <c r="U539" s="98" t="e">
        <f>IF(#REF!="Primary Key",D539&amp;I539&amp;" PK "&amp;L539,IF(#REF!="Foreign Key",I539&amp;" FK &gt;- "&amp;#REF!&amp;"."&amp;#REF!&amp;"_id "&amp;L539,I539&amp;" "&amp;L539))</f>
        <v>#REF!</v>
      </c>
      <c r="V539" s="71"/>
      <c r="W539" s="71"/>
    </row>
    <row r="540" spans="1:24" s="1" customFormat="1" x14ac:dyDescent="0.25">
      <c r="A540" s="307">
        <v>13</v>
      </c>
      <c r="B540" s="308" t="s">
        <v>59</v>
      </c>
      <c r="C540" s="32" t="s">
        <v>557</v>
      </c>
      <c r="D540" s="12" t="s">
        <v>59</v>
      </c>
      <c r="E540" s="12" t="s">
        <v>1365</v>
      </c>
      <c r="F540" s="141" t="s">
        <v>547</v>
      </c>
      <c r="G540" s="207" t="s">
        <v>825</v>
      </c>
      <c r="H540" s="207">
        <v>523</v>
      </c>
      <c r="I540" s="278" t="s">
        <v>635</v>
      </c>
      <c r="J540" s="70" t="s">
        <v>636</v>
      </c>
      <c r="K540" s="70" t="s">
        <v>827</v>
      </c>
      <c r="L540" s="70" t="s">
        <v>68</v>
      </c>
      <c r="M540" s="215" t="str">
        <f t="shared" si="64"/>
        <v>Location.shipFromLocationShipments</v>
      </c>
      <c r="N540" s="145"/>
      <c r="O540" s="72" t="s">
        <v>637</v>
      </c>
      <c r="P540" s="72" t="s">
        <v>65</v>
      </c>
      <c r="R540" s="70" t="s">
        <v>21</v>
      </c>
      <c r="S540" s="98" t="str">
        <f t="shared" si="65"/>
        <v xml:space="preserve">    shipFromLocationShipments: ShipmentsCursor</v>
      </c>
      <c r="T540" s="72" t="str">
        <f t="shared" si="66"/>
        <v xml:space="preserve">    "Shipments associated with the ship-from location"**    shipFromLocationShipments: ShipmentsCursor</v>
      </c>
      <c r="U540" s="98" t="e">
        <f>IF(#REF!="Primary Key",D540&amp;I540&amp;" PK "&amp;L540,IF(#REF!="Foreign Key",I540&amp;" FK &gt;- "&amp;#REF!&amp;"."&amp;#REF!&amp;"_id "&amp;L540,I540&amp;" "&amp;L540))</f>
        <v>#REF!</v>
      </c>
      <c r="V540" s="71"/>
      <c r="W540" s="71"/>
    </row>
    <row r="541" spans="1:24" s="1" customFormat="1" x14ac:dyDescent="0.25">
      <c r="A541" s="307">
        <v>13</v>
      </c>
      <c r="B541" s="308" t="s">
        <v>59</v>
      </c>
      <c r="C541" s="32" t="s">
        <v>557</v>
      </c>
      <c r="D541" s="12" t="s">
        <v>59</v>
      </c>
      <c r="E541" s="12" t="s">
        <v>1366</v>
      </c>
      <c r="F541" s="141" t="s">
        <v>547</v>
      </c>
      <c r="G541" s="207" t="s">
        <v>825</v>
      </c>
      <c r="H541" s="207">
        <v>524</v>
      </c>
      <c r="I541" s="278" t="s">
        <v>638</v>
      </c>
      <c r="J541" s="70" t="s">
        <v>639</v>
      </c>
      <c r="K541" s="70" t="s">
        <v>827</v>
      </c>
      <c r="L541" s="70" t="s">
        <v>68</v>
      </c>
      <c r="M541" s="215" t="str">
        <f t="shared" si="64"/>
        <v>Location.shipToLocationShipments</v>
      </c>
      <c r="N541" s="145"/>
      <c r="O541" s="72" t="s">
        <v>640</v>
      </c>
      <c r="P541" s="72" t="s">
        <v>65</v>
      </c>
      <c r="R541" s="70" t="s">
        <v>21</v>
      </c>
      <c r="S541" s="98" t="str">
        <f t="shared" si="65"/>
        <v xml:space="preserve">    shipToLocationShipments: ShipmentsCursor</v>
      </c>
      <c r="T541" s="72" t="str">
        <f t="shared" si="66"/>
        <v xml:space="preserve">    "Shipments associated with the ship-to location"**    shipToLocationShipments: ShipmentsCursor</v>
      </c>
      <c r="U541" s="98" t="e">
        <f>IF(#REF!="Primary Key",D541&amp;I541&amp;" PK "&amp;L541,IF(#REF!="Foreign Key",I541&amp;" FK &gt;- "&amp;#REF!&amp;"."&amp;#REF!&amp;"_id "&amp;L541,I541&amp;" "&amp;L541))</f>
        <v>#REF!</v>
      </c>
      <c r="V541" s="71"/>
      <c r="W541" s="71"/>
    </row>
    <row r="542" spans="1:24" s="1" customFormat="1" x14ac:dyDescent="0.25">
      <c r="A542" s="307">
        <v>13</v>
      </c>
      <c r="B542" s="308" t="s">
        <v>59</v>
      </c>
      <c r="C542" s="32" t="s">
        <v>557</v>
      </c>
      <c r="D542" s="12" t="s">
        <v>59</v>
      </c>
      <c r="E542" s="12" t="s">
        <v>1367</v>
      </c>
      <c r="F542" s="141" t="s">
        <v>547</v>
      </c>
      <c r="G542" s="207" t="s">
        <v>825</v>
      </c>
      <c r="H542" s="207">
        <v>525</v>
      </c>
      <c r="I542" s="70" t="s">
        <v>641</v>
      </c>
      <c r="J542" s="70" t="s">
        <v>642</v>
      </c>
      <c r="K542" s="70" t="s">
        <v>827</v>
      </c>
      <c r="L542" s="70" t="s">
        <v>643</v>
      </c>
      <c r="M542" s="215" t="str">
        <f t="shared" si="64"/>
        <v>Location.locationGroups</v>
      </c>
      <c r="N542" s="145"/>
      <c r="O542" s="72" t="s">
        <v>631</v>
      </c>
      <c r="P542" s="72" t="s">
        <v>65</v>
      </c>
      <c r="R542" s="70" t="s">
        <v>21</v>
      </c>
      <c r="S542" s="98" t="str">
        <f t="shared" si="65"/>
        <v xml:space="preserve">    locationGroups: LocationGroupsCursor</v>
      </c>
      <c r="T542" s="72" t="str">
        <f t="shared" si="66"/>
        <v xml:space="preserve">    "Orders associated with the ship-to location"**    locationGroups: LocationGroupsCursor</v>
      </c>
      <c r="U542" s="98" t="e">
        <f>IF(#REF!="Primary Key",D542&amp;I542&amp;" PK "&amp;L542,IF(#REF!="Foreign Key",I542&amp;" FK &gt;- "&amp;#REF!&amp;"."&amp;#REF!&amp;"_id "&amp;L542,I542&amp;" "&amp;L542))</f>
        <v>#REF!</v>
      </c>
      <c r="V542" s="71"/>
      <c r="W542" s="71"/>
    </row>
    <row r="543" spans="1:24" s="1" customFormat="1" x14ac:dyDescent="0.25">
      <c r="A543" s="307">
        <v>13</v>
      </c>
      <c r="B543" s="308" t="s">
        <v>59</v>
      </c>
      <c r="C543" s="32" t="s">
        <v>557</v>
      </c>
      <c r="D543" s="12" t="s">
        <v>59</v>
      </c>
      <c r="E543" s="12" t="s">
        <v>1368</v>
      </c>
      <c r="F543" s="141" t="s">
        <v>547</v>
      </c>
      <c r="G543" s="207" t="s">
        <v>825</v>
      </c>
      <c r="H543" s="207">
        <v>526</v>
      </c>
      <c r="I543" s="278" t="s">
        <v>644</v>
      </c>
      <c r="J543" s="70" t="s">
        <v>645</v>
      </c>
      <c r="K543" s="70" t="s">
        <v>827</v>
      </c>
      <c r="L543" s="70" t="s">
        <v>646</v>
      </c>
      <c r="M543" s="215" t="str">
        <f t="shared" si="64"/>
        <v>Location.organizations</v>
      </c>
      <c r="N543" s="145"/>
      <c r="O543" s="72" t="s">
        <v>647</v>
      </c>
      <c r="P543" s="72" t="s">
        <v>65</v>
      </c>
      <c r="R543" s="70" t="s">
        <v>21</v>
      </c>
      <c r="S543" s="98" t="str">
        <f t="shared" si="65"/>
        <v xml:space="preserve">    organizations: OrganizationsCursor</v>
      </c>
      <c r="T543" s="72" t="str">
        <f t="shared" si="66"/>
        <v xml:space="preserve">    "Organizations associated with the location"**    organizations: OrganizationsCursor</v>
      </c>
      <c r="U543" s="98" t="e">
        <f>IF(#REF!="Primary Key",D543&amp;I543&amp;" PK "&amp;L543,IF(#REF!="Foreign Key",I543&amp;" FK &gt;- "&amp;#REF!&amp;"."&amp;#REF!&amp;"_id "&amp;L543,I543&amp;" "&amp;L543))</f>
        <v>#REF!</v>
      </c>
      <c r="V543" s="71"/>
      <c r="W543" s="71"/>
    </row>
    <row r="544" spans="1:24" x14ac:dyDescent="0.25">
      <c r="A544" s="307">
        <v>13</v>
      </c>
      <c r="B544" s="308" t="s">
        <v>59</v>
      </c>
      <c r="C544" s="32" t="s">
        <v>557</v>
      </c>
      <c r="D544" s="12" t="s">
        <v>59</v>
      </c>
      <c r="E544" s="12" t="s">
        <v>1367</v>
      </c>
      <c r="F544" s="141" t="s">
        <v>547</v>
      </c>
      <c r="G544" s="207" t="s">
        <v>825</v>
      </c>
      <c r="H544" s="207">
        <v>527</v>
      </c>
      <c r="I544" s="324" t="s">
        <v>641</v>
      </c>
      <c r="J544" s="70" t="s">
        <v>770</v>
      </c>
      <c r="K544" s="70" t="s">
        <v>827</v>
      </c>
      <c r="L544" s="259" t="s">
        <v>744</v>
      </c>
      <c r="M544" s="215" t="str">
        <f t="shared" si="64"/>
        <v>Location.locationGroups</v>
      </c>
      <c r="N544" s="145"/>
      <c r="O544" s="72" t="s">
        <v>460</v>
      </c>
      <c r="P544" s="72" t="s">
        <v>65</v>
      </c>
      <c r="R544" s="70" t="s">
        <v>21</v>
      </c>
      <c r="S544" s="98" t="str">
        <f t="shared" si="65"/>
        <v xml:space="preserve">    locationGroups: DistributionGroupsCursor</v>
      </c>
      <c r="T544" s="72" t="str">
        <f t="shared" si="66"/>
        <v xml:space="preserve">    "Payment sublines associated with the payment line"**    locationGroups: DistributionGroupsCursor</v>
      </c>
      <c r="U544" s="98" t="e">
        <f>IF(#REF!="Primary Key",D544&amp;I544&amp;" PK "&amp;L544,IF(#REF!="Foreign Key",I544&amp;" FK &gt;- "&amp;#REF!&amp;"."&amp;#REF!&amp;"_id "&amp;L544,I544&amp;" "&amp;L544))</f>
        <v>#REF!</v>
      </c>
      <c r="V544" s="67"/>
      <c r="W544" s="67"/>
    </row>
    <row r="545" spans="1:23" s="1" customFormat="1" x14ac:dyDescent="0.25">
      <c r="A545" s="307">
        <v>13</v>
      </c>
      <c r="B545" s="308" t="s">
        <v>59</v>
      </c>
      <c r="C545" s="309" t="s">
        <v>557</v>
      </c>
      <c r="D545" s="12" t="s">
        <v>59</v>
      </c>
      <c r="E545" s="12" t="s">
        <v>1369</v>
      </c>
      <c r="F545" s="159" t="s">
        <v>818</v>
      </c>
      <c r="G545" s="145">
        <v>1</v>
      </c>
      <c r="H545" s="145">
        <v>528</v>
      </c>
      <c r="I545" s="11" t="s">
        <v>652</v>
      </c>
      <c r="J545" s="11" t="s">
        <v>604</v>
      </c>
      <c r="K545" s="212" t="s">
        <v>653</v>
      </c>
      <c r="L545" s="60" t="s">
        <v>22</v>
      </c>
      <c r="M545" s="215" t="str">
        <f t="shared" si="64"/>
        <v>Location.locationName</v>
      </c>
      <c r="N545" s="145"/>
      <c r="O545" s="111" t="s">
        <v>586</v>
      </c>
      <c r="P545" s="111"/>
      <c r="R545" s="8" t="s">
        <v>46</v>
      </c>
      <c r="S545" s="98" t="str">
        <f t="shared" si="65"/>
        <v xml:space="preserve">    locationName: String</v>
      </c>
      <c r="T545" s="72" t="str">
        <f t="shared" si="66"/>
        <v xml:space="preserve">    "Descriptive name of the organization"**    locationName: String</v>
      </c>
      <c r="U545" s="98" t="e">
        <f>IF(#REF!="Primary Key",D545&amp;I545&amp;" PK "&amp;L545,IF(#REF!="Foreign Key",I545&amp;" FK &gt;- "&amp;#REF!&amp;"."&amp;#REF!&amp;"_id "&amp;L545,I545&amp;" "&amp;L545))</f>
        <v>#REF!</v>
      </c>
      <c r="V545" s="60"/>
      <c r="W545" s="60"/>
    </row>
    <row r="546" spans="1:23" s="1" customFormat="1" x14ac:dyDescent="0.25">
      <c r="A546" s="307">
        <v>13</v>
      </c>
      <c r="B546" s="308" t="s">
        <v>59</v>
      </c>
      <c r="C546" s="309" t="s">
        <v>557</v>
      </c>
      <c r="D546" s="12" t="s">
        <v>59</v>
      </c>
      <c r="E546" s="12" t="s">
        <v>1370</v>
      </c>
      <c r="F546" s="159" t="s">
        <v>818</v>
      </c>
      <c r="G546" s="145">
        <v>1</v>
      </c>
      <c r="H546" s="145">
        <v>529</v>
      </c>
      <c r="I546" s="20" t="s">
        <v>663</v>
      </c>
      <c r="J546" s="20" t="s">
        <v>664</v>
      </c>
      <c r="K546" s="81" t="s">
        <v>665</v>
      </c>
      <c r="L546" s="12" t="s">
        <v>22</v>
      </c>
      <c r="M546" s="215" t="str">
        <f t="shared" si="64"/>
        <v>Location.address1</v>
      </c>
      <c r="N546" s="145"/>
      <c r="O546" s="62" t="s">
        <v>666</v>
      </c>
      <c r="P546" s="62"/>
      <c r="R546" s="10" t="s">
        <v>21</v>
      </c>
      <c r="S546" s="98" t="str">
        <f t="shared" si="65"/>
        <v xml:space="preserve">    address1: String</v>
      </c>
      <c r="T546" s="72" t="str">
        <f t="shared" si="66"/>
        <v xml:space="preserve">    "Street address line 1"**    address1: String</v>
      </c>
      <c r="U546" s="98" t="e">
        <f>IF(#REF!="Primary Key",D546&amp;I546&amp;" PK "&amp;L546,IF(#REF!="Foreign Key",I546&amp;" FK &gt;- "&amp;#REF!&amp;"."&amp;#REF!&amp;"_id "&amp;L546,I546&amp;" "&amp;L546))</f>
        <v>#REF!</v>
      </c>
      <c r="V546" s="12"/>
      <c r="W546" s="12"/>
    </row>
    <row r="547" spans="1:23" s="1" customFormat="1" x14ac:dyDescent="0.25">
      <c r="A547" s="307">
        <v>13</v>
      </c>
      <c r="B547" s="308" t="s">
        <v>59</v>
      </c>
      <c r="C547" s="309" t="s">
        <v>557</v>
      </c>
      <c r="D547" s="12" t="s">
        <v>59</v>
      </c>
      <c r="E547" s="12" t="s">
        <v>1371</v>
      </c>
      <c r="F547" s="159" t="s">
        <v>818</v>
      </c>
      <c r="G547" s="145">
        <v>1</v>
      </c>
      <c r="H547" s="145">
        <v>530</v>
      </c>
      <c r="I547" s="20" t="s">
        <v>667</v>
      </c>
      <c r="J547" s="20" t="s">
        <v>668</v>
      </c>
      <c r="K547" s="81"/>
      <c r="L547" s="12" t="s">
        <v>22</v>
      </c>
      <c r="M547" s="215" t="str">
        <f t="shared" si="64"/>
        <v>Location.address2</v>
      </c>
      <c r="N547" s="145"/>
      <c r="O547" s="62" t="s">
        <v>669</v>
      </c>
      <c r="P547" s="62"/>
      <c r="R547" s="10" t="s">
        <v>46</v>
      </c>
      <c r="S547" s="98" t="str">
        <f t="shared" si="65"/>
        <v xml:space="preserve">    address2: String</v>
      </c>
      <c r="T547" s="72" t="str">
        <f t="shared" si="66"/>
        <v xml:space="preserve">    "Street address line 2"**    address2: String</v>
      </c>
      <c r="U547" s="98" t="e">
        <f>IF(#REF!="Primary Key",D547&amp;I547&amp;" PK "&amp;L547,IF(#REF!="Foreign Key",I547&amp;" FK &gt;- "&amp;#REF!&amp;"."&amp;#REF!&amp;"_id "&amp;L547,I547&amp;" "&amp;L547))</f>
        <v>#REF!</v>
      </c>
      <c r="V547" s="12"/>
      <c r="W547" s="12"/>
    </row>
    <row r="548" spans="1:23" s="1" customFormat="1" x14ac:dyDescent="0.25">
      <c r="A548" s="307">
        <v>13</v>
      </c>
      <c r="B548" s="308" t="s">
        <v>59</v>
      </c>
      <c r="C548" s="309" t="s">
        <v>557</v>
      </c>
      <c r="D548" s="12" t="s">
        <v>59</v>
      </c>
      <c r="E548" s="12" t="s">
        <v>1372</v>
      </c>
      <c r="F548" s="159" t="s">
        <v>818</v>
      </c>
      <c r="G548" s="145">
        <v>1</v>
      </c>
      <c r="H548" s="145">
        <v>531</v>
      </c>
      <c r="I548" s="20" t="s">
        <v>670</v>
      </c>
      <c r="J548" s="20" t="s">
        <v>671</v>
      </c>
      <c r="K548" s="81" t="s">
        <v>672</v>
      </c>
      <c r="L548" s="12" t="s">
        <v>22</v>
      </c>
      <c r="M548" s="215" t="str">
        <f t="shared" si="64"/>
        <v>Location.city</v>
      </c>
      <c r="N548" s="145"/>
      <c r="O548" s="62" t="s">
        <v>673</v>
      </c>
      <c r="P548" s="62"/>
      <c r="R548" s="10" t="s">
        <v>46</v>
      </c>
      <c r="S548" s="98" t="str">
        <f t="shared" si="65"/>
        <v xml:space="preserve">    city: String</v>
      </c>
      <c r="T548" s="72" t="str">
        <f t="shared" si="66"/>
        <v xml:space="preserve">    "Name of the location city"**    city: String</v>
      </c>
      <c r="U548" s="98" t="e">
        <f>IF(#REF!="Primary Key",D548&amp;I548&amp;" PK "&amp;L548,IF(#REF!="Foreign Key",I548&amp;" FK &gt;- "&amp;#REF!&amp;"."&amp;#REF!&amp;"_id "&amp;L548,I548&amp;" "&amp;L548))</f>
        <v>#REF!</v>
      </c>
      <c r="V548" s="12"/>
      <c r="W548" s="12"/>
    </row>
    <row r="549" spans="1:23" s="1" customFormat="1" x14ac:dyDescent="0.25">
      <c r="A549" s="307">
        <v>13</v>
      </c>
      <c r="B549" s="308" t="s">
        <v>59</v>
      </c>
      <c r="C549" s="309" t="s">
        <v>557</v>
      </c>
      <c r="D549" s="12" t="s">
        <v>59</v>
      </c>
      <c r="E549" s="12" t="s">
        <v>1373</v>
      </c>
      <c r="F549" s="159" t="s">
        <v>818</v>
      </c>
      <c r="G549" s="145">
        <v>1</v>
      </c>
      <c r="H549" s="145">
        <v>532</v>
      </c>
      <c r="I549" s="20" t="s">
        <v>674</v>
      </c>
      <c r="J549" s="20" t="s">
        <v>675</v>
      </c>
      <c r="K549" s="53">
        <v>518057</v>
      </c>
      <c r="L549" s="12" t="s">
        <v>22</v>
      </c>
      <c r="M549" s="215" t="str">
        <f t="shared" si="64"/>
        <v>Location.postalCode</v>
      </c>
      <c r="N549" s="145"/>
      <c r="O549" s="62" t="s">
        <v>676</v>
      </c>
      <c r="P549" s="62"/>
      <c r="R549" s="10" t="s">
        <v>46</v>
      </c>
      <c r="S549" s="98" t="str">
        <f t="shared" si="65"/>
        <v xml:space="preserve">    postalCode: String</v>
      </c>
      <c r="T549" s="72" t="str">
        <f t="shared" si="66"/>
        <v xml:space="preserve">    "Postal code or zip code"**    postalCode: String</v>
      </c>
      <c r="U549" s="98" t="e">
        <f>IF(#REF!="Primary Key",D549&amp;I549&amp;" PK "&amp;L549,IF(#REF!="Foreign Key",I549&amp;" FK &gt;- "&amp;#REF!&amp;"."&amp;#REF!&amp;"_id "&amp;L549,I549&amp;" "&amp;L549))</f>
        <v>#REF!</v>
      </c>
      <c r="V549" s="12"/>
      <c r="W549" s="12"/>
    </row>
    <row r="550" spans="1:23" s="1" customFormat="1" x14ac:dyDescent="0.25">
      <c r="A550" s="307">
        <v>13</v>
      </c>
      <c r="B550" s="308" t="s">
        <v>59</v>
      </c>
      <c r="C550" s="309" t="s">
        <v>557</v>
      </c>
      <c r="D550" s="12" t="s">
        <v>59</v>
      </c>
      <c r="E550" s="12" t="s">
        <v>1374</v>
      </c>
      <c r="F550" s="159" t="s">
        <v>818</v>
      </c>
      <c r="G550" s="145">
        <v>1</v>
      </c>
      <c r="H550" s="145">
        <v>533</v>
      </c>
      <c r="I550" s="20" t="s">
        <v>677</v>
      </c>
      <c r="J550" s="20" t="s">
        <v>678</v>
      </c>
      <c r="K550" s="81" t="s">
        <v>679</v>
      </c>
      <c r="L550" s="12" t="s">
        <v>22</v>
      </c>
      <c r="M550" s="215" t="str">
        <f t="shared" si="64"/>
        <v>Location.stateProvince</v>
      </c>
      <c r="N550" s="145"/>
      <c r="O550" s="62" t="s">
        <v>680</v>
      </c>
      <c r="P550" s="62"/>
      <c r="R550" s="10" t="s">
        <v>46</v>
      </c>
      <c r="S550" s="98" t="str">
        <f t="shared" si="65"/>
        <v xml:space="preserve">    stateProvince: String</v>
      </c>
      <c r="T550" s="72" t="str">
        <f t="shared" si="66"/>
        <v xml:space="preserve">    "State or province name"**    stateProvince: String</v>
      </c>
      <c r="U550" s="98" t="e">
        <f>IF(#REF!="Primary Key",D550&amp;I550&amp;" PK "&amp;L550,IF(#REF!="Foreign Key",I550&amp;" FK &gt;- "&amp;#REF!&amp;"."&amp;#REF!&amp;"_id "&amp;L550,I550&amp;" "&amp;L550))</f>
        <v>#REF!</v>
      </c>
      <c r="V550" s="12"/>
      <c r="W550" s="12"/>
    </row>
    <row r="551" spans="1:23" s="1" customFormat="1" x14ac:dyDescent="0.25">
      <c r="A551" s="307">
        <v>13</v>
      </c>
      <c r="B551" s="308" t="s">
        <v>59</v>
      </c>
      <c r="C551" s="309" t="s">
        <v>557</v>
      </c>
      <c r="D551" s="12" t="s">
        <v>59</v>
      </c>
      <c r="E551" s="12" t="s">
        <v>1375</v>
      </c>
      <c r="F551" s="159" t="s">
        <v>818</v>
      </c>
      <c r="G551" s="145">
        <v>1</v>
      </c>
      <c r="H551" s="145">
        <v>534</v>
      </c>
      <c r="I551" s="20" t="s">
        <v>681</v>
      </c>
      <c r="J551" s="20" t="s">
        <v>682</v>
      </c>
      <c r="K551" s="81" t="s">
        <v>683</v>
      </c>
      <c r="L551" s="12" t="s">
        <v>22</v>
      </c>
      <c r="M551" s="215" t="str">
        <f t="shared" si="64"/>
        <v>Location.country</v>
      </c>
      <c r="N551" s="145"/>
      <c r="O551" s="62" t="s">
        <v>684</v>
      </c>
      <c r="P551" s="62"/>
      <c r="R551" s="10" t="s">
        <v>46</v>
      </c>
      <c r="S551" s="98" t="str">
        <f t="shared" si="65"/>
        <v xml:space="preserve">    country: String</v>
      </c>
      <c r="T551" s="72" t="str">
        <f t="shared" si="66"/>
        <v xml:space="preserve">    "Country name"**    country: String</v>
      </c>
      <c r="U551" s="98" t="e">
        <f>IF(#REF!="Primary Key",D551&amp;I551&amp;" PK "&amp;L551,IF(#REF!="Foreign Key",I551&amp;" FK &gt;- "&amp;#REF!&amp;"."&amp;#REF!&amp;"_id "&amp;L551,I551&amp;" "&amp;L551))</f>
        <v>#REF!</v>
      </c>
      <c r="V551" s="12"/>
      <c r="W551" s="12"/>
    </row>
    <row r="552" spans="1:23" s="1" customFormat="1" x14ac:dyDescent="0.25">
      <c r="A552" s="307">
        <v>13</v>
      </c>
      <c r="B552" s="308" t="s">
        <v>59</v>
      </c>
      <c r="C552" s="309" t="s">
        <v>557</v>
      </c>
      <c r="D552" s="12" t="s">
        <v>59</v>
      </c>
      <c r="E552" s="12" t="s">
        <v>1376</v>
      </c>
      <c r="F552" s="159" t="s">
        <v>818</v>
      </c>
      <c r="G552" s="145">
        <v>1</v>
      </c>
      <c r="H552" s="145">
        <v>535</v>
      </c>
      <c r="I552" s="20" t="s">
        <v>685</v>
      </c>
      <c r="J552" s="20" t="s">
        <v>686</v>
      </c>
      <c r="K552" s="81" t="s">
        <v>687</v>
      </c>
      <c r="L552" s="12" t="s">
        <v>22</v>
      </c>
      <c r="M552" s="215" t="str">
        <f t="shared" si="64"/>
        <v>Location.coordinates</v>
      </c>
      <c r="N552" s="145"/>
      <c r="O552" s="62" t="s">
        <v>365</v>
      </c>
      <c r="P552" s="62" t="s">
        <v>366</v>
      </c>
      <c r="R552" s="10" t="s">
        <v>46</v>
      </c>
      <c r="S552" s="98" t="str">
        <f t="shared" si="65"/>
        <v xml:space="preserve">    coordinates: String</v>
      </c>
      <c r="T552" s="72" t="str">
        <f t="shared" si="66"/>
        <v xml:space="preserve">    "Geospatial coordinates of the shipment current location"**    coordinates: String</v>
      </c>
      <c r="U552" s="98" t="e">
        <f>IF(#REF!="Primary Key",D552&amp;I552&amp;" PK "&amp;L552,IF(#REF!="Foreign Key",I552&amp;" FK &gt;- "&amp;#REF!&amp;"."&amp;#REF!&amp;"_id "&amp;L552,I552&amp;" "&amp;L552))</f>
        <v>#REF!</v>
      </c>
      <c r="V552" s="12"/>
      <c r="W552" s="12"/>
    </row>
    <row r="553" spans="1:23" s="1" customFormat="1" x14ac:dyDescent="0.25">
      <c r="A553" s="307">
        <v>13</v>
      </c>
      <c r="B553" s="308" t="s">
        <v>59</v>
      </c>
      <c r="C553" s="309" t="s">
        <v>557</v>
      </c>
      <c r="D553" s="12" t="s">
        <v>59</v>
      </c>
      <c r="E553" s="12" t="s">
        <v>1377</v>
      </c>
      <c r="F553" s="159" t="s">
        <v>818</v>
      </c>
      <c r="G553" s="145">
        <v>1</v>
      </c>
      <c r="H553" s="145">
        <v>536</v>
      </c>
      <c r="I553" s="20" t="s">
        <v>692</v>
      </c>
      <c r="J553" s="20" t="s">
        <v>693</v>
      </c>
      <c r="K553" s="81" t="s">
        <v>694</v>
      </c>
      <c r="L553" s="12" t="s">
        <v>695</v>
      </c>
      <c r="M553" s="215" t="str">
        <f t="shared" si="64"/>
        <v>Location.includeInCorrelation</v>
      </c>
      <c r="N553" s="145"/>
      <c r="O553" s="62" t="s">
        <v>696</v>
      </c>
      <c r="P553" s="62" t="s">
        <v>697</v>
      </c>
      <c r="R553" s="10" t="s">
        <v>21</v>
      </c>
      <c r="S553" s="98" t="str">
        <f t="shared" si="65"/>
        <v xml:space="preserve">    includeInCorrelation: Boolean</v>
      </c>
      <c r="T553" s="72" t="str">
        <f t="shared" si="66"/>
        <v xml:space="preserve">    "Indicates whether this location should be used in correlation calculations"**    includeInCorrelation: Boolean</v>
      </c>
      <c r="U553" s="98" t="e">
        <f>IF(#REF!="Primary Key",D553&amp;I553&amp;" PK "&amp;L553,IF(#REF!="Foreign Key",I553&amp;" FK &gt;- "&amp;#REF!&amp;"."&amp;#REF!&amp;"_id "&amp;L553,I553&amp;" "&amp;L553))</f>
        <v>#REF!</v>
      </c>
      <c r="V553" s="12"/>
      <c r="W553" s="12"/>
    </row>
    <row r="554" spans="1:23" s="1" customFormat="1" x14ac:dyDescent="0.25">
      <c r="A554" s="307">
        <v>13</v>
      </c>
      <c r="B554" s="308" t="s">
        <v>59</v>
      </c>
      <c r="C554" s="309" t="s">
        <v>557</v>
      </c>
      <c r="D554" s="12" t="s">
        <v>59</v>
      </c>
      <c r="E554" s="12" t="s">
        <v>1378</v>
      </c>
      <c r="F554" s="159" t="s">
        <v>818</v>
      </c>
      <c r="G554" s="145">
        <v>2</v>
      </c>
      <c r="H554" s="145">
        <v>537</v>
      </c>
      <c r="I554" s="20" t="s">
        <v>794</v>
      </c>
      <c r="J554" s="20" t="s">
        <v>795</v>
      </c>
      <c r="K554" s="81" t="s">
        <v>796</v>
      </c>
      <c r="L554" s="12" t="s">
        <v>22</v>
      </c>
      <c r="M554" s="215" t="str">
        <f t="shared" si="64"/>
        <v>Location.geo</v>
      </c>
      <c r="N554" s="145"/>
      <c r="O554" s="62" t="s">
        <v>673</v>
      </c>
      <c r="P554" s="62"/>
      <c r="R554" s="10" t="s">
        <v>46</v>
      </c>
      <c r="S554" s="98" t="str">
        <f t="shared" si="65"/>
        <v xml:space="preserve">    geo: String</v>
      </c>
      <c r="T554" s="72" t="str">
        <f t="shared" si="66"/>
        <v xml:space="preserve">    "Name of the location city"**    geo: String</v>
      </c>
      <c r="U554" s="98" t="e">
        <f>IF(#REF!="Primary Key",D554&amp;I554&amp;" PK "&amp;L554,IF(#REF!="Foreign Key",I554&amp;" FK &gt;- "&amp;#REF!&amp;"."&amp;#REF!&amp;"_id "&amp;L554,I554&amp;" "&amp;L554))</f>
        <v>#REF!</v>
      </c>
      <c r="V554" s="12"/>
      <c r="W554" s="12"/>
    </row>
    <row r="555" spans="1:23" s="1" customFormat="1" x14ac:dyDescent="0.25">
      <c r="A555" s="307">
        <v>13</v>
      </c>
      <c r="B555" s="308" t="s">
        <v>59</v>
      </c>
      <c r="C555" s="309" t="s">
        <v>557</v>
      </c>
      <c r="D555" s="12" t="s">
        <v>59</v>
      </c>
      <c r="E555" s="12" t="s">
        <v>1379</v>
      </c>
      <c r="F555" s="159" t="s">
        <v>818</v>
      </c>
      <c r="G555" s="145">
        <v>2</v>
      </c>
      <c r="H555" s="145">
        <v>538</v>
      </c>
      <c r="I555" s="20" t="s">
        <v>658</v>
      </c>
      <c r="J555" s="20" t="s">
        <v>659</v>
      </c>
      <c r="K555" s="81" t="s">
        <v>660</v>
      </c>
      <c r="L555" s="12" t="s">
        <v>22</v>
      </c>
      <c r="M555" s="215" t="str">
        <f t="shared" si="64"/>
        <v>Location.locationSubtype</v>
      </c>
      <c r="N555" s="145"/>
      <c r="O555" s="62" t="s">
        <v>661</v>
      </c>
      <c r="P555" s="62" t="s">
        <v>662</v>
      </c>
      <c r="R555" s="10" t="s">
        <v>46</v>
      </c>
      <c r="S555" s="98" t="str">
        <f t="shared" si="65"/>
        <v xml:space="preserve">    locationSubtype: String</v>
      </c>
      <c r="T555" s="72" t="str">
        <f t="shared" si="66"/>
        <v xml:space="preserve">    "Subtype of location used for categorization or filtering purposes"**    locationSubtype: String</v>
      </c>
      <c r="U555" s="98" t="e">
        <f>IF(#REF!="Primary Key",D555&amp;I555&amp;" PK "&amp;L555,IF(#REF!="Foreign Key",I555&amp;" FK &gt;- "&amp;#REF!&amp;"."&amp;#REF!&amp;"_id "&amp;L555,I555&amp;" "&amp;L555))</f>
        <v>#REF!</v>
      </c>
      <c r="V555" s="12"/>
      <c r="W555" s="12"/>
    </row>
    <row r="556" spans="1:23" s="1" customFormat="1" x14ac:dyDescent="0.25">
      <c r="A556" s="307">
        <v>13</v>
      </c>
      <c r="B556" s="308" t="s">
        <v>59</v>
      </c>
      <c r="C556" s="309" t="s">
        <v>557</v>
      </c>
      <c r="D556" s="12" t="s">
        <v>59</v>
      </c>
      <c r="E556" s="12" t="s">
        <v>1380</v>
      </c>
      <c r="F556" s="159" t="s">
        <v>818</v>
      </c>
      <c r="G556" s="145">
        <v>2</v>
      </c>
      <c r="H556" s="145">
        <v>539</v>
      </c>
      <c r="I556" s="20" t="s">
        <v>170</v>
      </c>
      <c r="J556" s="20" t="s">
        <v>171</v>
      </c>
      <c r="K556" s="272" t="s">
        <v>852</v>
      </c>
      <c r="L556" s="12" t="s">
        <v>22</v>
      </c>
      <c r="M556" s="215" t="str">
        <f t="shared" si="64"/>
        <v>Location.sourceLink</v>
      </c>
      <c r="N556" s="145"/>
      <c r="O556" s="62" t="s">
        <v>173</v>
      </c>
      <c r="P556" s="62"/>
      <c r="R556" s="10" t="s">
        <v>21</v>
      </c>
      <c r="S556" s="98" t="str">
        <f t="shared" si="65"/>
        <v xml:space="preserve">    sourceLink: String</v>
      </c>
      <c r="T556" s="72" t="str">
        <f t="shared" si="66"/>
        <v xml:space="preserve">    "Direct link to source of data if available"**    sourceLink: String</v>
      </c>
      <c r="U556" s="98" t="e">
        <f>IF(#REF!="Primary Key",D556&amp;I556&amp;" PK "&amp;L556,IF(#REF!="Foreign Key",I556&amp;" FK &gt;- "&amp;#REF!&amp;"."&amp;#REF!&amp;"_id "&amp;L556,I556&amp;" "&amp;L556))</f>
        <v>#REF!</v>
      </c>
      <c r="V556" s="12"/>
      <c r="W556" s="12"/>
    </row>
    <row r="557" spans="1:23" s="2" customFormat="1" x14ac:dyDescent="0.25">
      <c r="A557" s="307">
        <v>13</v>
      </c>
      <c r="B557" s="308" t="s">
        <v>59</v>
      </c>
      <c r="C557" s="32" t="s">
        <v>557</v>
      </c>
      <c r="D557" s="12" t="s">
        <v>59</v>
      </c>
      <c r="E557" s="12" t="s">
        <v>1381</v>
      </c>
      <c r="F557" s="159" t="s">
        <v>818</v>
      </c>
      <c r="G557" s="145" t="s">
        <v>824</v>
      </c>
      <c r="H557" s="145">
        <v>540</v>
      </c>
      <c r="I557" s="20" t="s">
        <v>185</v>
      </c>
      <c r="J557" s="20" t="s">
        <v>186</v>
      </c>
      <c r="K557" s="24"/>
      <c r="L557" s="12" t="str">
        <f>D557&amp;"CustomAttributes"</f>
        <v>LocationCustomAttributes</v>
      </c>
      <c r="M557" s="215" t="str">
        <f t="shared" si="64"/>
        <v>Location.customAttributes</v>
      </c>
      <c r="N557" s="145"/>
      <c r="O557" s="72" t="str">
        <f>"Custom attributes for "&amp;LOWER(B557)</f>
        <v>Custom attributes for location</v>
      </c>
      <c r="P557" s="62"/>
      <c r="R557" s="10"/>
      <c r="S557" s="98" t="str">
        <f t="shared" si="65"/>
        <v xml:space="preserve">    customAttributes: LocationCustomAttributes</v>
      </c>
      <c r="T557" s="72" t="str">
        <f t="shared" si="66"/>
        <v xml:space="preserve">    "Custom attributes for location"**    customAttributes: LocationCustomAttributes</v>
      </c>
      <c r="U557" s="98" t="e">
        <f>IF(#REF!="Primary Key",D557&amp;I557&amp;" PK "&amp;L557,IF(#REF!="Foreign Key",I557&amp;" FK &gt;- "&amp;#REF!&amp;"."&amp;#REF!&amp;"_id "&amp;L557,I557&amp;" "&amp;L557))</f>
        <v>#REF!</v>
      </c>
      <c r="V557" s="12"/>
      <c r="W557" s="12"/>
    </row>
    <row r="558" spans="1:23" s="1" customFormat="1" x14ac:dyDescent="0.25">
      <c r="A558" s="307">
        <v>13</v>
      </c>
      <c r="B558" s="308" t="s">
        <v>59</v>
      </c>
      <c r="C558" s="32" t="s">
        <v>557</v>
      </c>
      <c r="D558" s="12" t="s">
        <v>59</v>
      </c>
      <c r="E558" s="12" t="s">
        <v>1382</v>
      </c>
      <c r="F558" s="158" t="s">
        <v>815</v>
      </c>
      <c r="G558" s="281" t="s">
        <v>893</v>
      </c>
      <c r="H558" s="281">
        <v>541</v>
      </c>
      <c r="I558" s="243" t="s">
        <v>710</v>
      </c>
      <c r="J558" s="199" t="s">
        <v>467</v>
      </c>
      <c r="K558" s="276" t="s">
        <v>627</v>
      </c>
      <c r="L558" s="155" t="s">
        <v>22</v>
      </c>
      <c r="M558" s="217" t="str">
        <f t="shared" si="64"/>
        <v>Location.id</v>
      </c>
      <c r="N558" s="149"/>
      <c r="O558" s="172" t="s">
        <v>628</v>
      </c>
      <c r="P558" s="111"/>
      <c r="R558" s="8" t="s">
        <v>21</v>
      </c>
      <c r="S558" s="98" t="str">
        <f t="shared" si="65"/>
        <v xml:space="preserve">    id: String</v>
      </c>
      <c r="T558" s="72" t="str">
        <f t="shared" si="66"/>
        <v xml:space="preserve">    "Generated unique identifier for a location"**    id: String</v>
      </c>
      <c r="U558" s="98" t="e">
        <f>IF(#REF!="Primary Key",D558&amp;I558&amp;" PK "&amp;L558,IF(#REF!="Foreign Key",I558&amp;" FK &gt;- "&amp;#REF!&amp;"."&amp;#REF!&amp;"_id "&amp;L558,I558&amp;" "&amp;L558))</f>
        <v>#REF!</v>
      </c>
      <c r="V558" s="60"/>
      <c r="W558" s="60"/>
    </row>
    <row r="559" spans="1:23" s="2" customFormat="1" x14ac:dyDescent="0.25">
      <c r="A559" s="307">
        <v>13</v>
      </c>
      <c r="B559" s="308" t="s">
        <v>59</v>
      </c>
      <c r="C559" s="32" t="s">
        <v>557</v>
      </c>
      <c r="D559" s="12" t="s">
        <v>59</v>
      </c>
      <c r="E559" s="12" t="s">
        <v>1383</v>
      </c>
      <c r="F559" s="158" t="s">
        <v>815</v>
      </c>
      <c r="G559" s="281" t="s">
        <v>893</v>
      </c>
      <c r="H559" s="281">
        <v>542</v>
      </c>
      <c r="I559" s="200" t="s">
        <v>24</v>
      </c>
      <c r="J559" s="200" t="s">
        <v>25</v>
      </c>
      <c r="K559" s="264" t="s">
        <v>26</v>
      </c>
      <c r="L559" s="185" t="s">
        <v>28</v>
      </c>
      <c r="M559" s="217" t="str">
        <f t="shared" si="64"/>
        <v>Location.globalIdentifiers</v>
      </c>
      <c r="N559" s="149"/>
      <c r="O559" s="172" t="s">
        <v>25</v>
      </c>
      <c r="P559" s="111"/>
      <c r="R559" s="121" t="s">
        <v>21</v>
      </c>
      <c r="S559" s="98" t="str">
        <f t="shared" si="65"/>
        <v xml:space="preserve">    globalIdentifiers: NameValuePair</v>
      </c>
      <c r="T559" s="72" t="str">
        <f t="shared" si="66"/>
        <v xml:space="preserve">    "Global identifiers"**    globalIdentifiers: NameValuePair</v>
      </c>
      <c r="U559" s="98" t="e">
        <f>IF(#REF!="Primary Key",D559&amp;I559&amp;" PK "&amp;L559,IF(#REF!="Foreign Key",I559&amp;" FK &gt;- "&amp;#REF!&amp;"."&amp;#REF!&amp;"_id "&amp;L559,I559&amp;" "&amp;L559))</f>
        <v>#REF!</v>
      </c>
      <c r="V559" s="120"/>
      <c r="W559" s="120"/>
    </row>
    <row r="560" spans="1:23" s="2" customFormat="1" x14ac:dyDescent="0.25">
      <c r="A560" s="307">
        <v>13</v>
      </c>
      <c r="B560" s="308" t="s">
        <v>59</v>
      </c>
      <c r="C560" s="32" t="s">
        <v>557</v>
      </c>
      <c r="D560" s="12" t="s">
        <v>59</v>
      </c>
      <c r="E560" s="12" t="s">
        <v>1384</v>
      </c>
      <c r="F560" s="158" t="s">
        <v>815</v>
      </c>
      <c r="G560" s="281" t="s">
        <v>893</v>
      </c>
      <c r="H560" s="281">
        <v>543</v>
      </c>
      <c r="I560" s="200" t="s">
        <v>29</v>
      </c>
      <c r="J560" s="200" t="s">
        <v>30</v>
      </c>
      <c r="K560" s="264" t="s">
        <v>26</v>
      </c>
      <c r="L560" s="185" t="s">
        <v>31</v>
      </c>
      <c r="M560" s="217" t="str">
        <f t="shared" si="64"/>
        <v>Location.localIdentifiers</v>
      </c>
      <c r="N560" s="149"/>
      <c r="O560" s="172" t="s">
        <v>30</v>
      </c>
      <c r="P560" s="111"/>
      <c r="R560" s="121" t="s">
        <v>21</v>
      </c>
      <c r="S560" s="98" t="str">
        <f t="shared" si="65"/>
        <v xml:space="preserve">    localIdentifiers: OrderedNameValuePair</v>
      </c>
      <c r="T560" s="72" t="str">
        <f t="shared" si="66"/>
        <v xml:space="preserve">    "Local identifiers"**    localIdentifiers: OrderedNameValuePair</v>
      </c>
      <c r="U560" s="98" t="e">
        <f>IF(#REF!="Primary Key",D560&amp;I560&amp;" PK "&amp;L560,IF(#REF!="Foreign Key",I560&amp;" FK &gt;- "&amp;#REF!&amp;"."&amp;#REF!&amp;"_id "&amp;L560,I560&amp;" "&amp;L560))</f>
        <v>#REF!</v>
      </c>
      <c r="V560" s="120"/>
      <c r="W560" s="120"/>
    </row>
    <row r="561" spans="1:24" s="1" customFormat="1" ht="14.25" customHeight="1" x14ac:dyDescent="0.25">
      <c r="A561" s="307">
        <v>13</v>
      </c>
      <c r="B561" s="308" t="s">
        <v>59</v>
      </c>
      <c r="C561" s="32" t="s">
        <v>557</v>
      </c>
      <c r="D561" s="12" t="s">
        <v>59</v>
      </c>
      <c r="E561" s="12" t="s">
        <v>1385</v>
      </c>
      <c r="F561" s="158" t="s">
        <v>815</v>
      </c>
      <c r="G561" s="281" t="s">
        <v>893</v>
      </c>
      <c r="H561" s="281">
        <v>544</v>
      </c>
      <c r="I561" s="195" t="s">
        <v>32</v>
      </c>
      <c r="J561" s="195"/>
      <c r="K561" s="266"/>
      <c r="L561" s="189" t="s">
        <v>34</v>
      </c>
      <c r="M561" s="217" t="str">
        <f t="shared" si="64"/>
        <v>Location.type</v>
      </c>
      <c r="N561" s="149"/>
      <c r="O561" s="172" t="s">
        <v>35</v>
      </c>
      <c r="P561" s="111"/>
      <c r="R561" s="87" t="s">
        <v>21</v>
      </c>
      <c r="S561" s="98" t="str">
        <f t="shared" si="65"/>
        <v xml:space="preserve">    type: BusinessObjectType!</v>
      </c>
      <c r="T561" s="72" t="str">
        <f t="shared" si="66"/>
        <v xml:space="preserve">    "Type of business object"**    type: BusinessObjectType!</v>
      </c>
      <c r="U561" s="98" t="e">
        <f>IF(#REF!="Primary Key",D561&amp;I561&amp;" PK "&amp;L561,IF(#REF!="Foreign Key",I561&amp;" FK &gt;- "&amp;#REF!&amp;"."&amp;#REF!&amp;"_id "&amp;L561,I561&amp;" "&amp;L561))</f>
        <v>#REF!</v>
      </c>
      <c r="V561" s="88"/>
      <c r="W561" s="88"/>
    </row>
    <row r="562" spans="1:24" s="1" customFormat="1" x14ac:dyDescent="0.25">
      <c r="A562" s="307">
        <v>13</v>
      </c>
      <c r="B562" s="308" t="s">
        <v>59</v>
      </c>
      <c r="C562" s="32" t="s">
        <v>557</v>
      </c>
      <c r="D562" s="12" t="s">
        <v>59</v>
      </c>
      <c r="E562" s="12" t="s">
        <v>1386</v>
      </c>
      <c r="F562" s="158" t="s">
        <v>815</v>
      </c>
      <c r="G562" s="281" t="s">
        <v>893</v>
      </c>
      <c r="H562" s="281">
        <v>545</v>
      </c>
      <c r="I562" s="170" t="s">
        <v>174</v>
      </c>
      <c r="J562" s="170" t="s">
        <v>175</v>
      </c>
      <c r="K562" s="171" t="s">
        <v>176</v>
      </c>
      <c r="L562" s="155" t="s">
        <v>22</v>
      </c>
      <c r="M562" s="217" t="str">
        <f t="shared" si="64"/>
        <v>Location.tenantId</v>
      </c>
      <c r="N562" s="149"/>
      <c r="O562" s="170" t="s">
        <v>177</v>
      </c>
      <c r="P562" s="62"/>
      <c r="R562" s="10" t="s">
        <v>21</v>
      </c>
      <c r="S562" s="98" t="str">
        <f t="shared" si="65"/>
        <v xml:space="preserve">    tenantId: String</v>
      </c>
      <c r="T562" s="72" t="str">
        <f t="shared" si="66"/>
        <v xml:space="preserve">    "Generated unique ID of the tenant company"**    tenantId: String</v>
      </c>
      <c r="U562" s="98" t="e">
        <f>IF(#REF!="Primary Key",D562&amp;I562&amp;" PK "&amp;L562,IF(#REF!="Foreign Key",I562&amp;" FK &gt;- "&amp;#REF!&amp;"."&amp;#REF!&amp;"_id "&amp;L562,I562&amp;" "&amp;L562))</f>
        <v>#REF!</v>
      </c>
      <c r="V562" s="12"/>
      <c r="W562" s="12"/>
    </row>
    <row r="563" spans="1:24" s="1" customFormat="1" x14ac:dyDescent="0.25">
      <c r="A563" s="307">
        <v>13</v>
      </c>
      <c r="B563" s="308" t="s">
        <v>59</v>
      </c>
      <c r="C563" s="32" t="s">
        <v>557</v>
      </c>
      <c r="D563" s="12" t="s">
        <v>59</v>
      </c>
      <c r="E563" s="12" t="s">
        <v>1387</v>
      </c>
      <c r="F563" s="158" t="s">
        <v>815</v>
      </c>
      <c r="G563" s="281" t="s">
        <v>893</v>
      </c>
      <c r="H563" s="281">
        <v>546</v>
      </c>
      <c r="I563" s="157" t="s">
        <v>178</v>
      </c>
      <c r="J563" s="157" t="s">
        <v>179</v>
      </c>
      <c r="K563" s="176" t="s">
        <v>849</v>
      </c>
      <c r="L563" s="155" t="s">
        <v>22</v>
      </c>
      <c r="M563" s="217" t="str">
        <f t="shared" si="64"/>
        <v>Location.createReceived</v>
      </c>
      <c r="N563" s="149"/>
      <c r="O563" s="170" t="s">
        <v>180</v>
      </c>
      <c r="P563" s="62" t="s">
        <v>181</v>
      </c>
      <c r="R563" s="10" t="s">
        <v>80</v>
      </c>
      <c r="S563" s="98" t="str">
        <f t="shared" si="65"/>
        <v xml:space="preserve">    createReceived: String</v>
      </c>
      <c r="T563" s="72" t="str">
        <f t="shared" si="66"/>
        <v xml:space="preserve">    "Timestamp when record was created"**    createReceived: String</v>
      </c>
      <c r="U563" s="98" t="e">
        <f>IF(#REF!="Primary Key",D563&amp;I563&amp;" PK "&amp;L563,IF(#REF!="Foreign Key",I563&amp;" FK &gt;- "&amp;#REF!&amp;"."&amp;#REF!&amp;"_id "&amp;L563,I563&amp;" "&amp;L563))</f>
        <v>#REF!</v>
      </c>
      <c r="V563" s="12"/>
      <c r="W563" s="12"/>
    </row>
    <row r="564" spans="1:24" s="2" customFormat="1" x14ac:dyDescent="0.25">
      <c r="A564" s="307">
        <v>13</v>
      </c>
      <c r="B564" s="308" t="s">
        <v>59</v>
      </c>
      <c r="C564" s="32" t="s">
        <v>557</v>
      </c>
      <c r="D564" s="12" t="s">
        <v>59</v>
      </c>
      <c r="E564" s="12" t="s">
        <v>1388</v>
      </c>
      <c r="F564" s="158" t="s">
        <v>815</v>
      </c>
      <c r="G564" s="281" t="s">
        <v>893</v>
      </c>
      <c r="H564" s="281">
        <v>547</v>
      </c>
      <c r="I564" s="157" t="s">
        <v>182</v>
      </c>
      <c r="J564" s="157" t="s">
        <v>183</v>
      </c>
      <c r="K564" s="176" t="s">
        <v>849</v>
      </c>
      <c r="L564" s="155" t="s">
        <v>22</v>
      </c>
      <c r="M564" s="217" t="str">
        <f t="shared" si="64"/>
        <v>Location.updateReceived</v>
      </c>
      <c r="N564" s="149"/>
      <c r="O564" s="170" t="s">
        <v>184</v>
      </c>
      <c r="P564" s="62" t="s">
        <v>181</v>
      </c>
      <c r="R564" s="10" t="s">
        <v>80</v>
      </c>
      <c r="S564" s="98" t="str">
        <f t="shared" si="65"/>
        <v xml:space="preserve">    updateReceived: String</v>
      </c>
      <c r="T564" s="72" t="str">
        <f t="shared" si="66"/>
        <v xml:space="preserve">    "Timestamp when record was last updated"**    updateReceived: String</v>
      </c>
      <c r="U564" s="98" t="e">
        <f>IF(#REF!="Primary Key",D564&amp;I564&amp;" PK "&amp;L564,IF(#REF!="Foreign Key",I564&amp;" FK &gt;- "&amp;#REF!&amp;"."&amp;#REF!&amp;"_id "&amp;L564,I564&amp;" "&amp;L564))</f>
        <v>#REF!</v>
      </c>
      <c r="V564" s="12"/>
      <c r="W564" s="12"/>
    </row>
    <row r="565" spans="1:24" s="33" customFormat="1" x14ac:dyDescent="0.25">
      <c r="A565" s="307">
        <v>13</v>
      </c>
      <c r="B565" s="308" t="s">
        <v>59</v>
      </c>
      <c r="C565" s="32" t="s">
        <v>557</v>
      </c>
      <c r="D565" s="12" t="s">
        <v>59</v>
      </c>
      <c r="E565" s="12" t="s">
        <v>1389</v>
      </c>
      <c r="F565" s="158" t="s">
        <v>815</v>
      </c>
      <c r="G565" s="281" t="s">
        <v>893</v>
      </c>
      <c r="H565" s="149">
        <v>548</v>
      </c>
      <c r="I565" s="153" t="s">
        <v>722</v>
      </c>
      <c r="J565" s="153" t="s">
        <v>723</v>
      </c>
      <c r="K565" s="174"/>
      <c r="L565" s="155" t="s">
        <v>22</v>
      </c>
      <c r="M565" s="217" t="str">
        <f t="shared" si="64"/>
        <v>Location.referenceReceived</v>
      </c>
      <c r="N565" s="149"/>
      <c r="O565" s="170"/>
      <c r="P565" s="170"/>
      <c r="Q565" s="303"/>
      <c r="R565" s="153" t="s">
        <v>21</v>
      </c>
      <c r="S565" s="98" t="str">
        <f t="shared" si="65"/>
        <v xml:space="preserve">    referenceReceived: String</v>
      </c>
      <c r="T565" s="72" t="str">
        <f t="shared" si="66"/>
        <v xml:space="preserve">    ""**    referenceReceived: String</v>
      </c>
      <c r="U565" s="98" t="e">
        <f>IF(#REF!="Primary Key",D565&amp;I565&amp;" PK "&amp;L565,IF(#REF!="Foreign Key",I565&amp;" FK &gt;- "&amp;#REF!&amp;"."&amp;#REF!&amp;"_id "&amp;L565,I565&amp;" "&amp;L565))</f>
        <v>#REF!</v>
      </c>
      <c r="V565" s="12"/>
      <c r="W565" s="12"/>
      <c r="X565" s="303"/>
    </row>
    <row r="566" spans="1:24" s="1" customFormat="1" x14ac:dyDescent="0.25">
      <c r="A566" s="307">
        <v>13</v>
      </c>
      <c r="B566" s="308" t="s">
        <v>59</v>
      </c>
      <c r="C566" s="32" t="s">
        <v>557</v>
      </c>
      <c r="D566" s="12" t="s">
        <v>59</v>
      </c>
      <c r="E566" s="12" t="s">
        <v>1390</v>
      </c>
      <c r="F566" s="159" t="s">
        <v>818</v>
      </c>
      <c r="G566" s="149" t="s">
        <v>823</v>
      </c>
      <c r="H566" s="149">
        <v>549</v>
      </c>
      <c r="I566" s="157" t="s">
        <v>688</v>
      </c>
      <c r="J566" s="153" t="s">
        <v>689</v>
      </c>
      <c r="K566" s="154" t="s">
        <v>690</v>
      </c>
      <c r="L566" s="155" t="s">
        <v>22</v>
      </c>
      <c r="M566" s="217" t="str">
        <f t="shared" si="64"/>
        <v>Location.geoLocation</v>
      </c>
      <c r="N566" s="149"/>
      <c r="O566" s="170" t="s">
        <v>691</v>
      </c>
      <c r="P566" s="62"/>
      <c r="R566" s="10" t="s">
        <v>80</v>
      </c>
      <c r="S566" s="98" t="str">
        <f t="shared" si="65"/>
        <v xml:space="preserve">    geoLocation: String</v>
      </c>
      <c r="T566" s="72" t="str">
        <f t="shared" si="66"/>
        <v xml:space="preserve">    "Derived string of the full location"**    geoLocation: String</v>
      </c>
      <c r="U566" s="98" t="e">
        <f>IF(#REF!="Primary Key",D566&amp;I566&amp;" PK "&amp;L566,IF(#REF!="Foreign Key",I566&amp;" FK &gt;- "&amp;#REF!&amp;"."&amp;#REF!&amp;"_id "&amp;L566,I566&amp;" "&amp;L566))</f>
        <v>#REF!</v>
      </c>
      <c r="V566" s="12"/>
      <c r="W566" s="12"/>
    </row>
    <row r="567" spans="1:24" s="1" customFormat="1" x14ac:dyDescent="0.25">
      <c r="A567" s="284">
        <v>14</v>
      </c>
      <c r="B567" s="6"/>
      <c r="C567" s="6"/>
      <c r="D567" s="7"/>
      <c r="E567" s="7"/>
      <c r="F567" s="140"/>
      <c r="G567" s="144"/>
      <c r="H567" s="144">
        <v>550</v>
      </c>
      <c r="I567" s="6"/>
      <c r="J567" s="6"/>
      <c r="K567" s="6"/>
      <c r="L567" s="7"/>
      <c r="M567" s="214"/>
      <c r="N567" s="144"/>
      <c r="O567" s="246"/>
      <c r="P567" s="246"/>
      <c r="R567" s="6"/>
      <c r="S567" s="50" t="s">
        <v>187</v>
      </c>
      <c r="T567" s="50" t="s">
        <v>187</v>
      </c>
      <c r="U567" s="50" t="e">
        <f>IF(#REF!="Primary Key",D567&amp;I567&amp;" PK "&amp;L567,IF(#REF!="Foreign Key",I567&amp;" FK &gt;- "&amp;#REF!&amp;"."&amp;#REF!&amp;"_id "&amp;L567,I567&amp;" "&amp;L567))</f>
        <v>#REF!</v>
      </c>
      <c r="V567" s="7"/>
      <c r="W567" s="7"/>
    </row>
    <row r="568" spans="1:24" s="1" customFormat="1" x14ac:dyDescent="0.25">
      <c r="A568" s="284">
        <v>14</v>
      </c>
      <c r="B568" s="6"/>
      <c r="C568" s="6"/>
      <c r="D568" s="7"/>
      <c r="E568" s="7"/>
      <c r="F568" s="140"/>
      <c r="G568" s="144"/>
      <c r="H568" s="144">
        <v>551</v>
      </c>
      <c r="I568" s="6"/>
      <c r="J568" s="6"/>
      <c r="K568" s="6"/>
      <c r="L568" s="7"/>
      <c r="M568" s="214"/>
      <c r="N568" s="144"/>
      <c r="O568" s="246" t="s">
        <v>626</v>
      </c>
      <c r="P568" s="246"/>
      <c r="R568" s="6"/>
      <c r="S568" s="6"/>
      <c r="T568" s="7" t="str">
        <f>"**"&amp;CHAR(34)&amp;CHAR(34)&amp;CHAR(34)&amp;"**"&amp;O568&amp;"**"&amp;CHAR(34)&amp;CHAR(34)&amp;CHAR(34)</f>
        <v>**"""**Location contains information about a physical presence in a supply chain **"""</v>
      </c>
      <c r="U568" s="6" t="str">
        <f>D576</f>
        <v>LocationGroup</v>
      </c>
      <c r="V568" s="7"/>
      <c r="W568" s="7"/>
    </row>
    <row r="569" spans="1:24" s="1" customFormat="1" x14ac:dyDescent="0.25">
      <c r="A569" s="284">
        <v>14</v>
      </c>
      <c r="B569" s="6"/>
      <c r="C569" s="6"/>
      <c r="D569" s="7"/>
      <c r="E569" s="7"/>
      <c r="F569" s="140"/>
      <c r="G569" s="144"/>
      <c r="H569" s="144">
        <v>552</v>
      </c>
      <c r="I569" s="6"/>
      <c r="J569" s="6"/>
      <c r="K569" s="6"/>
      <c r="L569" s="7"/>
      <c r="M569" s="214"/>
      <c r="N569" s="144"/>
      <c r="O569" s="246"/>
      <c r="P569" s="246"/>
      <c r="R569" s="6"/>
      <c r="S569" s="51" t="str">
        <f>"type "&amp;U568&amp;" implements BusinessObject {"</f>
        <v>type LocationGroup implements BusinessObject {</v>
      </c>
      <c r="T569" s="7" t="str">
        <f>S569</f>
        <v>type LocationGroup implements BusinessObject {</v>
      </c>
      <c r="U569" s="51" t="s">
        <v>15</v>
      </c>
      <c r="V569" s="7"/>
      <c r="W569" s="7"/>
    </row>
    <row r="570" spans="1:24" s="1" customFormat="1" x14ac:dyDescent="0.25">
      <c r="A570" s="293">
        <v>14</v>
      </c>
      <c r="B570" s="31" t="s">
        <v>698</v>
      </c>
      <c r="C570" s="32" t="s">
        <v>557</v>
      </c>
      <c r="D570" s="60" t="s">
        <v>699</v>
      </c>
      <c r="E570" s="60" t="s">
        <v>1391</v>
      </c>
      <c r="F570" s="197" t="s">
        <v>898</v>
      </c>
      <c r="G570" s="145">
        <v>1</v>
      </c>
      <c r="H570" s="145">
        <v>553</v>
      </c>
      <c r="I570" s="41" t="s">
        <v>791</v>
      </c>
      <c r="J570" s="41" t="s">
        <v>790</v>
      </c>
      <c r="K570" s="43" t="s">
        <v>792</v>
      </c>
      <c r="L570" s="93" t="s">
        <v>22</v>
      </c>
      <c r="M570" s="210" t="str">
        <f t="shared" ref="M570:M583" si="67">D570&amp;"."&amp;I570</f>
        <v>LocationGroup.locationGroupIdentifier</v>
      </c>
      <c r="N570" s="145"/>
      <c r="O570" s="72" t="s">
        <v>650</v>
      </c>
      <c r="P570" s="111" t="s">
        <v>651</v>
      </c>
      <c r="R570" s="41" t="s">
        <v>21</v>
      </c>
      <c r="S570" s="98" t="str">
        <f t="shared" ref="S570:S583" si="68">"    "&amp;I570&amp;": "&amp;L570</f>
        <v xml:space="preserve">    locationGroupIdentifier: String</v>
      </c>
      <c r="T570" s="72" t="str">
        <f t="shared" ref="T570:T583" si="69">"    "&amp;CHAR(34)&amp;O570&amp;CHAR(34)&amp;"**"&amp;S570</f>
        <v xml:space="preserve">    "Unique identifier for a location"**    locationGroupIdentifier: String</v>
      </c>
      <c r="U570" s="98" t="e">
        <f>IF(#REF!="Primary Key",D570&amp;I570&amp;" PK "&amp;L570,IF(#REF!="Foreign Key",I570&amp;" FK &gt;- "&amp;#REF!&amp;"."&amp;#REF!&amp;"_id "&amp;L570,I570&amp;" "&amp;L570))</f>
        <v>#REF!</v>
      </c>
      <c r="V570" s="12"/>
      <c r="W570" s="12"/>
    </row>
    <row r="571" spans="1:24" s="1" customFormat="1" x14ac:dyDescent="0.25">
      <c r="A571" s="293">
        <v>14</v>
      </c>
      <c r="B571" s="31" t="s">
        <v>698</v>
      </c>
      <c r="C571" s="32" t="s">
        <v>557</v>
      </c>
      <c r="D571" s="60" t="s">
        <v>699</v>
      </c>
      <c r="E571" s="60" t="s">
        <v>1392</v>
      </c>
      <c r="F571" s="318" t="s">
        <v>897</v>
      </c>
      <c r="G571" s="207">
        <v>1</v>
      </c>
      <c r="H571" s="207">
        <v>555</v>
      </c>
      <c r="I571" s="321" t="s">
        <v>835</v>
      </c>
      <c r="J571" s="321" t="s">
        <v>700</v>
      </c>
      <c r="K571" s="321" t="s">
        <v>827</v>
      </c>
      <c r="L571" s="321" t="s">
        <v>643</v>
      </c>
      <c r="M571" s="215" t="str">
        <f t="shared" si="67"/>
        <v>LocationGroup.location.locationIdentifier</v>
      </c>
      <c r="N571" s="145"/>
      <c r="O571" s="72" t="s">
        <v>631</v>
      </c>
      <c r="P571" s="72" t="s">
        <v>65</v>
      </c>
      <c r="R571" s="70" t="s">
        <v>21</v>
      </c>
      <c r="S571" s="98" t="str">
        <f t="shared" si="68"/>
        <v xml:space="preserve">    location.locationIdentifier: LocationGroupsCursor</v>
      </c>
      <c r="T571" s="72" t="str">
        <f t="shared" si="69"/>
        <v xml:space="preserve">    "Orders associated with the ship-to location"**    location.locationIdentifier: LocationGroupsCursor</v>
      </c>
      <c r="U571" s="98" t="e">
        <f>IF(#REF!="Primary Key",D571&amp;I571&amp;" PK "&amp;L571,IF(#REF!="Foreign Key",I571&amp;" FK &gt;- "&amp;#REF!&amp;"."&amp;#REF!&amp;"_id "&amp;L571,I571&amp;" "&amp;L571))</f>
        <v>#REF!</v>
      </c>
      <c r="V571" s="71"/>
      <c r="W571" s="71"/>
    </row>
    <row r="572" spans="1:24" s="1" customFormat="1" x14ac:dyDescent="0.25">
      <c r="A572" s="293">
        <v>14</v>
      </c>
      <c r="B572" s="31" t="s">
        <v>698</v>
      </c>
      <c r="C572" s="32" t="s">
        <v>557</v>
      </c>
      <c r="D572" s="12" t="s">
        <v>699</v>
      </c>
      <c r="E572" s="12" t="s">
        <v>1393</v>
      </c>
      <c r="F572" s="319" t="s">
        <v>33</v>
      </c>
      <c r="G572" s="145">
        <v>1</v>
      </c>
      <c r="H572" s="145">
        <v>554</v>
      </c>
      <c r="I572" s="126" t="s">
        <v>702</v>
      </c>
      <c r="J572" s="126" t="s">
        <v>655</v>
      </c>
      <c r="K572" s="315" t="s">
        <v>802</v>
      </c>
      <c r="L572" s="203" t="s">
        <v>22</v>
      </c>
      <c r="M572" s="210" t="str">
        <f t="shared" si="67"/>
        <v>LocationGroup.locationGroupType</v>
      </c>
      <c r="N572" s="145"/>
      <c r="O572" s="62" t="s">
        <v>656</v>
      </c>
      <c r="P572" s="62" t="s">
        <v>657</v>
      </c>
      <c r="R572" s="10" t="s">
        <v>46</v>
      </c>
      <c r="S572" s="98" t="str">
        <f t="shared" si="68"/>
        <v xml:space="preserve">    locationGroupType: String</v>
      </c>
      <c r="T572" s="72" t="str">
        <f t="shared" si="69"/>
        <v xml:space="preserve">    "Type of location used for categorization or filtering purposes"**    locationGroupType: String</v>
      </c>
      <c r="U572" s="98" t="e">
        <f>IF(#REF!="Primary Key",D572&amp;I572&amp;" PK "&amp;L572,IF(#REF!="Foreign Key",I572&amp;" FK &gt;- "&amp;#REF!&amp;"."&amp;#REF!&amp;"_id "&amp;L572,I572&amp;" "&amp;L572))</f>
        <v>#REF!</v>
      </c>
      <c r="V572" s="12"/>
      <c r="W572" s="12"/>
    </row>
    <row r="573" spans="1:24" s="1" customFormat="1" x14ac:dyDescent="0.25">
      <c r="A573" s="293">
        <v>14</v>
      </c>
      <c r="B573" s="31" t="s">
        <v>698</v>
      </c>
      <c r="C573" s="32" t="s">
        <v>557</v>
      </c>
      <c r="D573" s="60" t="s">
        <v>699</v>
      </c>
      <c r="E573" s="60" t="s">
        <v>1394</v>
      </c>
      <c r="F573" s="159" t="s">
        <v>818</v>
      </c>
      <c r="G573" s="145">
        <v>1</v>
      </c>
      <c r="H573" s="145">
        <v>556</v>
      </c>
      <c r="I573" s="8" t="s">
        <v>701</v>
      </c>
      <c r="J573" s="8" t="s">
        <v>604</v>
      </c>
      <c r="K573" s="3" t="s">
        <v>793</v>
      </c>
      <c r="L573" s="60" t="s">
        <v>22</v>
      </c>
      <c r="M573" s="215" t="str">
        <f t="shared" si="67"/>
        <v>LocationGroup.locationGroupName</v>
      </c>
      <c r="N573" s="145"/>
      <c r="O573" s="111" t="s">
        <v>586</v>
      </c>
      <c r="P573" s="111"/>
      <c r="R573" s="8" t="s">
        <v>46</v>
      </c>
      <c r="S573" s="98" t="str">
        <f t="shared" si="68"/>
        <v xml:space="preserve">    locationGroupName: String</v>
      </c>
      <c r="T573" s="72" t="str">
        <f t="shared" si="69"/>
        <v xml:space="preserve">    "Descriptive name of the organization"**    locationGroupName: String</v>
      </c>
      <c r="U573" s="98" t="e">
        <f>IF(#REF!="Primary Key",D573&amp;I573&amp;" PK "&amp;L573,IF(#REF!="Foreign Key",I573&amp;" FK &gt;- "&amp;#REF!&amp;"."&amp;#REF!&amp;"_id "&amp;L573,I573&amp;" "&amp;L573))</f>
        <v>#REF!</v>
      </c>
      <c r="V573" s="60"/>
      <c r="W573" s="60"/>
    </row>
    <row r="574" spans="1:24" s="1" customFormat="1" x14ac:dyDescent="0.25">
      <c r="A574" s="293">
        <v>14</v>
      </c>
      <c r="B574" s="31" t="s">
        <v>698</v>
      </c>
      <c r="C574" s="32" t="s">
        <v>557</v>
      </c>
      <c r="D574" s="12" t="s">
        <v>699</v>
      </c>
      <c r="E574" s="12" t="s">
        <v>1395</v>
      </c>
      <c r="F574" s="159" t="s">
        <v>818</v>
      </c>
      <c r="G574" s="145">
        <v>2</v>
      </c>
      <c r="H574" s="145">
        <v>557</v>
      </c>
      <c r="I574" s="10" t="s">
        <v>170</v>
      </c>
      <c r="J574" s="10" t="s">
        <v>171</v>
      </c>
      <c r="K574" s="21" t="s">
        <v>852</v>
      </c>
      <c r="L574" s="12" t="s">
        <v>22</v>
      </c>
      <c r="M574" s="215" t="str">
        <f t="shared" si="67"/>
        <v>LocationGroup.sourceLink</v>
      </c>
      <c r="N574" s="145"/>
      <c r="O574" s="62" t="s">
        <v>173</v>
      </c>
      <c r="P574" s="62"/>
      <c r="R574" s="10" t="s">
        <v>21</v>
      </c>
      <c r="S574" s="98" t="str">
        <f t="shared" si="68"/>
        <v xml:space="preserve">    sourceLink: String</v>
      </c>
      <c r="T574" s="72" t="str">
        <f t="shared" si="69"/>
        <v xml:space="preserve">    "Direct link to source of data if available"**    sourceLink: String</v>
      </c>
      <c r="U574" s="98" t="e">
        <f>IF(#REF!="Primary Key",D574&amp;I574&amp;" PK "&amp;L574,IF(#REF!="Foreign Key",I574&amp;" FK &gt;- "&amp;#REF!&amp;"."&amp;#REF!&amp;"_id "&amp;L574,I574&amp;" "&amp;L574))</f>
        <v>#REF!</v>
      </c>
      <c r="V574" s="12"/>
      <c r="W574" s="12"/>
    </row>
    <row r="575" spans="1:24" s="2" customFormat="1" x14ac:dyDescent="0.25">
      <c r="A575" s="293">
        <v>14</v>
      </c>
      <c r="B575" s="31" t="s">
        <v>698</v>
      </c>
      <c r="C575" s="32" t="s">
        <v>557</v>
      </c>
      <c r="D575" s="12" t="s">
        <v>699</v>
      </c>
      <c r="E575" s="12" t="s">
        <v>1396</v>
      </c>
      <c r="F575" s="159" t="s">
        <v>818</v>
      </c>
      <c r="G575" s="145" t="s">
        <v>824</v>
      </c>
      <c r="H575" s="145">
        <v>558</v>
      </c>
      <c r="I575" s="20" t="s">
        <v>185</v>
      </c>
      <c r="J575" s="20" t="s">
        <v>186</v>
      </c>
      <c r="K575" s="24"/>
      <c r="L575" s="90" t="str">
        <f>D575&amp;"CustomAttributes"</f>
        <v>LocationGroupCustomAttributes</v>
      </c>
      <c r="M575" s="215" t="str">
        <f t="shared" si="67"/>
        <v>LocationGroup.customAttributes</v>
      </c>
      <c r="N575" s="145"/>
      <c r="O575" s="72" t="str">
        <f>"Custom attributes for "&amp;LOWER(B575)</f>
        <v>Custom attributes for location group</v>
      </c>
      <c r="P575" s="62"/>
      <c r="R575" s="10"/>
      <c r="S575" s="98" t="str">
        <f t="shared" si="68"/>
        <v xml:space="preserve">    customAttributes: LocationGroupCustomAttributes</v>
      </c>
      <c r="T575" s="72" t="str">
        <f t="shared" si="69"/>
        <v xml:space="preserve">    "Custom attributes for location group"**    customAttributes: LocationGroupCustomAttributes</v>
      </c>
      <c r="U575" s="98" t="e">
        <f>IF(#REF!="Primary Key",D575&amp;I575&amp;" PK "&amp;L575,IF(#REF!="Foreign Key",I575&amp;" FK &gt;- "&amp;#REF!&amp;"."&amp;#REF!&amp;"_id "&amp;L575,I575&amp;" "&amp;L575))</f>
        <v>#REF!</v>
      </c>
      <c r="V575" s="12"/>
      <c r="W575" s="12"/>
    </row>
    <row r="576" spans="1:24" s="1" customFormat="1" x14ac:dyDescent="0.25">
      <c r="A576" s="293">
        <v>14</v>
      </c>
      <c r="B576" s="31" t="s">
        <v>698</v>
      </c>
      <c r="C576" s="32" t="s">
        <v>557</v>
      </c>
      <c r="D576" s="60" t="s">
        <v>699</v>
      </c>
      <c r="E576" s="60" t="s">
        <v>1397</v>
      </c>
      <c r="F576" s="158" t="s">
        <v>815</v>
      </c>
      <c r="G576" s="281" t="s">
        <v>893</v>
      </c>
      <c r="H576" s="281">
        <v>559</v>
      </c>
      <c r="I576" s="243" t="s">
        <v>710</v>
      </c>
      <c r="J576" s="199" t="s">
        <v>467</v>
      </c>
      <c r="K576" s="276" t="s">
        <v>627</v>
      </c>
      <c r="L576" s="177" t="s">
        <v>22</v>
      </c>
      <c r="M576" s="217" t="str">
        <f t="shared" si="67"/>
        <v>LocationGroup.id</v>
      </c>
      <c r="N576" s="149"/>
      <c r="O576" s="172" t="s">
        <v>628</v>
      </c>
      <c r="P576" s="111"/>
      <c r="R576" s="8" t="s">
        <v>21</v>
      </c>
      <c r="S576" s="98" t="str">
        <f t="shared" si="68"/>
        <v xml:space="preserve">    id: String</v>
      </c>
      <c r="T576" s="72" t="str">
        <f t="shared" si="69"/>
        <v xml:space="preserve">    "Generated unique identifier for a location"**    id: String</v>
      </c>
      <c r="U576" s="98" t="e">
        <f>IF(#REF!="Primary Key",D576&amp;I576&amp;" PK "&amp;L576,IF(#REF!="Foreign Key",I576&amp;" FK &gt;- "&amp;#REF!&amp;"."&amp;#REF!&amp;"_id "&amp;L576,I576&amp;" "&amp;L576))</f>
        <v>#REF!</v>
      </c>
      <c r="V576" s="60"/>
      <c r="W576" s="60"/>
    </row>
    <row r="577" spans="1:24" s="2" customFormat="1" x14ac:dyDescent="0.25">
      <c r="A577" s="293">
        <v>14</v>
      </c>
      <c r="B577" s="31" t="s">
        <v>698</v>
      </c>
      <c r="C577" s="32" t="s">
        <v>557</v>
      </c>
      <c r="D577" s="60" t="s">
        <v>699</v>
      </c>
      <c r="E577" s="60" t="s">
        <v>1398</v>
      </c>
      <c r="F577" s="158" t="s">
        <v>815</v>
      </c>
      <c r="G577" s="281" t="s">
        <v>893</v>
      </c>
      <c r="H577" s="281">
        <v>560</v>
      </c>
      <c r="I577" s="200" t="s">
        <v>24</v>
      </c>
      <c r="J577" s="200" t="s">
        <v>25</v>
      </c>
      <c r="K577" s="264" t="s">
        <v>26</v>
      </c>
      <c r="L577" s="265" t="s">
        <v>28</v>
      </c>
      <c r="M577" s="217" t="str">
        <f t="shared" si="67"/>
        <v>LocationGroup.globalIdentifiers</v>
      </c>
      <c r="N577" s="149"/>
      <c r="O577" s="172" t="s">
        <v>25</v>
      </c>
      <c r="P577" s="111"/>
      <c r="R577" s="121" t="s">
        <v>21</v>
      </c>
      <c r="S577" s="98" t="str">
        <f t="shared" si="68"/>
        <v xml:space="preserve">    globalIdentifiers: NameValuePair</v>
      </c>
      <c r="T577" s="72" t="str">
        <f t="shared" si="69"/>
        <v xml:space="preserve">    "Global identifiers"**    globalIdentifiers: NameValuePair</v>
      </c>
      <c r="U577" s="98" t="e">
        <f>IF(#REF!="Primary Key",D577&amp;I577&amp;" PK "&amp;L577,IF(#REF!="Foreign Key",I577&amp;" FK &gt;- "&amp;#REF!&amp;"."&amp;#REF!&amp;"_id "&amp;L577,I577&amp;" "&amp;L577))</f>
        <v>#REF!</v>
      </c>
      <c r="V577" s="120"/>
      <c r="W577" s="120"/>
    </row>
    <row r="578" spans="1:24" s="2" customFormat="1" x14ac:dyDescent="0.25">
      <c r="A578" s="293">
        <v>14</v>
      </c>
      <c r="B578" s="31" t="s">
        <v>698</v>
      </c>
      <c r="C578" s="32" t="s">
        <v>557</v>
      </c>
      <c r="D578" s="60" t="s">
        <v>699</v>
      </c>
      <c r="E578" s="60" t="s">
        <v>1399</v>
      </c>
      <c r="F578" s="158" t="s">
        <v>815</v>
      </c>
      <c r="G578" s="281" t="s">
        <v>893</v>
      </c>
      <c r="H578" s="281">
        <v>561</v>
      </c>
      <c r="I578" s="200" t="s">
        <v>29</v>
      </c>
      <c r="J578" s="200" t="s">
        <v>30</v>
      </c>
      <c r="K578" s="264" t="s">
        <v>26</v>
      </c>
      <c r="L578" s="265" t="s">
        <v>31</v>
      </c>
      <c r="M578" s="217" t="str">
        <f t="shared" si="67"/>
        <v>LocationGroup.localIdentifiers</v>
      </c>
      <c r="N578" s="149"/>
      <c r="O578" s="172" t="s">
        <v>30</v>
      </c>
      <c r="P578" s="111"/>
      <c r="R578" s="121" t="s">
        <v>21</v>
      </c>
      <c r="S578" s="98" t="str">
        <f t="shared" si="68"/>
        <v xml:space="preserve">    localIdentifiers: OrderedNameValuePair</v>
      </c>
      <c r="T578" s="72" t="str">
        <f t="shared" si="69"/>
        <v xml:space="preserve">    "Local identifiers"**    localIdentifiers: OrderedNameValuePair</v>
      </c>
      <c r="U578" s="98" t="e">
        <f>IF(#REF!="Primary Key",D578&amp;I578&amp;" PK "&amp;L578,IF(#REF!="Foreign Key",I578&amp;" FK &gt;- "&amp;#REF!&amp;"."&amp;#REF!&amp;"_id "&amp;L578,I578&amp;" "&amp;L578))</f>
        <v>#REF!</v>
      </c>
      <c r="V578" s="120"/>
      <c r="W578" s="120"/>
    </row>
    <row r="579" spans="1:24" s="1" customFormat="1" x14ac:dyDescent="0.25">
      <c r="A579" s="293">
        <v>14</v>
      </c>
      <c r="B579" s="31" t="s">
        <v>698</v>
      </c>
      <c r="C579" s="32" t="s">
        <v>557</v>
      </c>
      <c r="D579" s="60" t="s">
        <v>699</v>
      </c>
      <c r="E579" s="60" t="s">
        <v>1400</v>
      </c>
      <c r="F579" s="158" t="s">
        <v>815</v>
      </c>
      <c r="G579" s="281" t="s">
        <v>893</v>
      </c>
      <c r="H579" s="281">
        <v>562</v>
      </c>
      <c r="I579" s="195" t="s">
        <v>32</v>
      </c>
      <c r="J579" s="195"/>
      <c r="K579" s="266"/>
      <c r="L579" s="240" t="s">
        <v>34</v>
      </c>
      <c r="M579" s="217" t="str">
        <f t="shared" si="67"/>
        <v>LocationGroup.type</v>
      </c>
      <c r="N579" s="149"/>
      <c r="O579" s="172" t="s">
        <v>35</v>
      </c>
      <c r="P579" s="111"/>
      <c r="R579" s="87" t="s">
        <v>21</v>
      </c>
      <c r="S579" s="98" t="str">
        <f t="shared" si="68"/>
        <v xml:space="preserve">    type: BusinessObjectType!</v>
      </c>
      <c r="T579" s="72" t="str">
        <f t="shared" si="69"/>
        <v xml:space="preserve">    "Type of business object"**    type: BusinessObjectType!</v>
      </c>
      <c r="U579" s="98" t="e">
        <f>IF(#REF!="Primary Key",D579&amp;I579&amp;" PK "&amp;L579,IF(#REF!="Foreign Key",I579&amp;" FK &gt;- "&amp;#REF!&amp;"."&amp;#REF!&amp;"_id "&amp;L579,I579&amp;" "&amp;L579))</f>
        <v>#REF!</v>
      </c>
      <c r="V579" s="88"/>
      <c r="W579" s="88"/>
    </row>
    <row r="580" spans="1:24" s="1" customFormat="1" x14ac:dyDescent="0.25">
      <c r="A580" s="293">
        <v>14</v>
      </c>
      <c r="B580" s="31" t="s">
        <v>698</v>
      </c>
      <c r="C580" s="32" t="s">
        <v>557</v>
      </c>
      <c r="D580" s="12" t="s">
        <v>699</v>
      </c>
      <c r="E580" s="12" t="s">
        <v>1401</v>
      </c>
      <c r="F580" s="158" t="s">
        <v>815</v>
      </c>
      <c r="G580" s="281" t="s">
        <v>893</v>
      </c>
      <c r="H580" s="281">
        <v>563</v>
      </c>
      <c r="I580" s="170" t="s">
        <v>174</v>
      </c>
      <c r="J580" s="170" t="s">
        <v>175</v>
      </c>
      <c r="K580" s="171" t="s">
        <v>176</v>
      </c>
      <c r="L580" s="177" t="s">
        <v>22</v>
      </c>
      <c r="M580" s="217" t="str">
        <f t="shared" si="67"/>
        <v>LocationGroup.tenantId</v>
      </c>
      <c r="N580" s="149"/>
      <c r="O580" s="170" t="s">
        <v>177</v>
      </c>
      <c r="P580" s="62"/>
      <c r="R580" s="10" t="s">
        <v>21</v>
      </c>
      <c r="S580" s="98" t="str">
        <f t="shared" si="68"/>
        <v xml:space="preserve">    tenantId: String</v>
      </c>
      <c r="T580" s="72" t="str">
        <f t="shared" si="69"/>
        <v xml:space="preserve">    "Generated unique ID of the tenant company"**    tenantId: String</v>
      </c>
      <c r="U580" s="98" t="e">
        <f>IF(#REF!="Primary Key",D580&amp;I580&amp;" PK "&amp;L580,IF(#REF!="Foreign Key",I580&amp;" FK &gt;- "&amp;#REF!&amp;"."&amp;#REF!&amp;"_id "&amp;L580,I580&amp;" "&amp;L580))</f>
        <v>#REF!</v>
      </c>
      <c r="V580" s="12"/>
      <c r="W580" s="12"/>
    </row>
    <row r="581" spans="1:24" s="1" customFormat="1" x14ac:dyDescent="0.25">
      <c r="A581" s="293">
        <v>14</v>
      </c>
      <c r="B581" s="31" t="s">
        <v>698</v>
      </c>
      <c r="C581" s="32" t="s">
        <v>557</v>
      </c>
      <c r="D581" s="12" t="s">
        <v>699</v>
      </c>
      <c r="E581" s="12" t="s">
        <v>1402</v>
      </c>
      <c r="F581" s="158" t="s">
        <v>815</v>
      </c>
      <c r="G581" s="281" t="s">
        <v>893</v>
      </c>
      <c r="H581" s="281">
        <v>564</v>
      </c>
      <c r="I581" s="157" t="s">
        <v>178</v>
      </c>
      <c r="J581" s="157" t="s">
        <v>179</v>
      </c>
      <c r="K581" s="176" t="s">
        <v>849</v>
      </c>
      <c r="L581" s="177" t="s">
        <v>22</v>
      </c>
      <c r="M581" s="217" t="str">
        <f t="shared" si="67"/>
        <v>LocationGroup.createReceived</v>
      </c>
      <c r="N581" s="149"/>
      <c r="O581" s="170" t="s">
        <v>180</v>
      </c>
      <c r="P581" s="62" t="s">
        <v>181</v>
      </c>
      <c r="R581" s="10" t="s">
        <v>80</v>
      </c>
      <c r="S581" s="98" t="str">
        <f t="shared" si="68"/>
        <v xml:space="preserve">    createReceived: String</v>
      </c>
      <c r="T581" s="72" t="str">
        <f t="shared" si="69"/>
        <v xml:space="preserve">    "Timestamp when record was created"**    createReceived: String</v>
      </c>
      <c r="U581" s="98" t="e">
        <f>IF(#REF!="Primary Key",D581&amp;I581&amp;" PK "&amp;L581,IF(#REF!="Foreign Key",I581&amp;" FK &gt;- "&amp;#REF!&amp;"."&amp;#REF!&amp;"_id "&amp;L581,I581&amp;" "&amp;L581))</f>
        <v>#REF!</v>
      </c>
      <c r="V581" s="12"/>
      <c r="W581" s="12"/>
    </row>
    <row r="582" spans="1:24" s="2" customFormat="1" x14ac:dyDescent="0.25">
      <c r="A582" s="293">
        <v>14</v>
      </c>
      <c r="B582" s="31" t="s">
        <v>698</v>
      </c>
      <c r="C582" s="32" t="s">
        <v>557</v>
      </c>
      <c r="D582" s="12" t="s">
        <v>699</v>
      </c>
      <c r="E582" s="12" t="s">
        <v>1403</v>
      </c>
      <c r="F582" s="158" t="s">
        <v>815</v>
      </c>
      <c r="G582" s="281" t="s">
        <v>893</v>
      </c>
      <c r="H582" s="281">
        <v>565</v>
      </c>
      <c r="I582" s="153" t="s">
        <v>182</v>
      </c>
      <c r="J582" s="153" t="s">
        <v>183</v>
      </c>
      <c r="K582" s="176" t="s">
        <v>849</v>
      </c>
      <c r="L582" s="155" t="s">
        <v>22</v>
      </c>
      <c r="M582" s="217" t="str">
        <f t="shared" si="67"/>
        <v>LocationGroup.updateReceived</v>
      </c>
      <c r="N582" s="149"/>
      <c r="O582" s="170" t="s">
        <v>184</v>
      </c>
      <c r="P582" s="62" t="s">
        <v>181</v>
      </c>
      <c r="R582" s="10" t="s">
        <v>80</v>
      </c>
      <c r="S582" s="98" t="str">
        <f t="shared" si="68"/>
        <v xml:space="preserve">    updateReceived: String</v>
      </c>
      <c r="T582" s="72" t="str">
        <f t="shared" si="69"/>
        <v xml:space="preserve">    "Timestamp when record was last updated"**    updateReceived: String</v>
      </c>
      <c r="U582" s="98" t="e">
        <f>IF(#REF!="Primary Key",D582&amp;I582&amp;" PK "&amp;L582,IF(#REF!="Foreign Key",I582&amp;" FK &gt;- "&amp;#REF!&amp;"."&amp;#REF!&amp;"_id "&amp;L582,I582&amp;" "&amp;L582))</f>
        <v>#REF!</v>
      </c>
      <c r="V582" s="12"/>
      <c r="W582" s="12"/>
    </row>
    <row r="583" spans="1:24" s="33" customFormat="1" x14ac:dyDescent="0.25">
      <c r="A583" s="293">
        <v>14</v>
      </c>
      <c r="B583" s="31" t="s">
        <v>698</v>
      </c>
      <c r="C583" s="32" t="s">
        <v>557</v>
      </c>
      <c r="D583" s="12" t="s">
        <v>699</v>
      </c>
      <c r="E583" s="12" t="s">
        <v>1404</v>
      </c>
      <c r="F583" s="158" t="s">
        <v>815</v>
      </c>
      <c r="G583" s="281" t="s">
        <v>893</v>
      </c>
      <c r="H583" s="149">
        <v>566</v>
      </c>
      <c r="I583" s="153" t="s">
        <v>722</v>
      </c>
      <c r="J583" s="153" t="s">
        <v>723</v>
      </c>
      <c r="K583" s="174"/>
      <c r="L583" s="155" t="s">
        <v>22</v>
      </c>
      <c r="M583" s="217" t="str">
        <f t="shared" si="67"/>
        <v>LocationGroup.referenceReceived</v>
      </c>
      <c r="N583" s="149"/>
      <c r="O583" s="170"/>
      <c r="P583" s="170"/>
      <c r="Q583" s="303"/>
      <c r="R583" s="153" t="s">
        <v>21</v>
      </c>
      <c r="S583" s="98" t="str">
        <f t="shared" si="68"/>
        <v xml:space="preserve">    referenceReceived: String</v>
      </c>
      <c r="T583" s="72" t="str">
        <f t="shared" si="69"/>
        <v xml:space="preserve">    ""**    referenceReceived: String</v>
      </c>
      <c r="U583" s="98" t="e">
        <f>IF(#REF!="Primary Key",D583&amp;I583&amp;" PK "&amp;L583,IF(#REF!="Foreign Key",I583&amp;" FK &gt;- "&amp;#REF!&amp;"."&amp;#REF!&amp;"_id "&amp;L583,I583&amp;" "&amp;L583))</f>
        <v>#REF!</v>
      </c>
      <c r="V583" s="12"/>
      <c r="W583" s="12"/>
      <c r="X583" s="303"/>
    </row>
  </sheetData>
  <autoFilter ref="A1:W583" xr:uid="{A662D151-F2AE-460D-B8E1-B74BDC460697}">
    <sortState xmlns:xlrd2="http://schemas.microsoft.com/office/spreadsheetml/2017/richdata2" ref="A2:W583">
      <sortCondition ref="H1:H583"/>
    </sortState>
  </autoFilter>
  <sortState xmlns:xlrd2="http://schemas.microsoft.com/office/spreadsheetml/2017/richdata2" ref="A2:X193">
    <sortCondition ref="H2:H193"/>
  </sortState>
  <conditionalFormatting sqref="K218 K107:K108 K132 K30:K38 K22 K156 K181 K196 K172:K178 K248 K299:K305 K253:K256 K97:K104 K120 K83:K85 K212 K237 K44:K45 K122:K130">
    <cfRule type="cellIs" dxfId="12" priority="172" stopIfTrue="1" operator="lessThan">
      <formula>0</formula>
    </cfRule>
  </conditionalFormatting>
  <conditionalFormatting sqref="K168">
    <cfRule type="cellIs" dxfId="11" priority="166" stopIfTrue="1" operator="lessThan">
      <formula>0</formula>
    </cfRule>
  </conditionalFormatting>
  <conditionalFormatting sqref="K95:K96">
    <cfRule type="cellIs" dxfId="10" priority="162" stopIfTrue="1" operator="lessThan">
      <formula>0</formula>
    </cfRule>
  </conditionalFormatting>
  <conditionalFormatting sqref="K171">
    <cfRule type="cellIs" dxfId="9" priority="176" stopIfTrue="1" operator="lessThan">
      <formula>0</formula>
    </cfRule>
  </conditionalFormatting>
  <conditionalFormatting sqref="K169">
    <cfRule type="cellIs" dxfId="8" priority="175" stopIfTrue="1" operator="lessThan">
      <formula>0</formula>
    </cfRule>
  </conditionalFormatting>
  <conditionalFormatting sqref="K298">
    <cfRule type="cellIs" dxfId="7" priority="123" stopIfTrue="1" operator="lessThan">
      <formula>0</formula>
    </cfRule>
  </conditionalFormatting>
  <conditionalFormatting sqref="K328">
    <cfRule type="cellIs" dxfId="6" priority="121" stopIfTrue="1" operator="lessThan">
      <formula>0</formula>
    </cfRule>
  </conditionalFormatting>
  <conditionalFormatting sqref="K329">
    <cfRule type="cellIs" dxfId="5" priority="120" stopIfTrue="1" operator="lessThan">
      <formula>0</formula>
    </cfRule>
  </conditionalFormatting>
  <conditionalFormatting sqref="K179">
    <cfRule type="cellIs" dxfId="4" priority="7" stopIfTrue="1" operator="lessThan">
      <formula>0</formula>
    </cfRule>
  </conditionalFormatting>
  <conditionalFormatting sqref="K180">
    <cfRule type="cellIs" dxfId="3" priority="6" stopIfTrue="1" operator="lessThan">
      <formula>0</formula>
    </cfRule>
  </conditionalFormatting>
  <conditionalFormatting sqref="K142">
    <cfRule type="cellIs" dxfId="2" priority="3" stopIfTrue="1" operator="lessThan">
      <formula>0</formula>
    </cfRule>
  </conditionalFormatting>
  <conditionalFormatting sqref="K224">
    <cfRule type="cellIs" dxfId="1" priority="2" stopIfTrue="1" operator="lessThan">
      <formula>0</formula>
    </cfRule>
  </conditionalFormatting>
  <conditionalFormatting sqref="K221:K222">
    <cfRule type="cellIs" dxfId="0" priority="1" stopIfTrue="1" operator="lessThan">
      <formula>0</formula>
    </cfRule>
  </conditionalFormatting>
  <hyperlinks>
    <hyperlink ref="K43" r:id="rId1" xr:uid="{842FAB4E-F517-4FEB-9257-1F11DDFD559B}"/>
    <hyperlink ref="K535" r:id="rId2" display="http://yahoo.com/news" xr:uid="{B3DBDC66-1524-4545-BF47-3AC319C54AA2}"/>
    <hyperlink ref="K196" r:id="rId3" xr:uid="{CF8CC8D9-65D0-4CB2-9A81-E9628CF90308}"/>
    <hyperlink ref="K521" r:id="rId4" display="http://yahoo.com/news" xr:uid="{11F8A22E-7B89-462F-86CB-953415A70F09}"/>
    <hyperlink ref="K520" r:id="rId5" display="http://yahoo.com/news" xr:uid="{9F589F09-E3B9-463D-9B6D-743753BB0E9A}"/>
    <hyperlink ref="K569" r:id="rId6" display="http://yahoo.com/news" xr:uid="{74A4923E-3D3F-4F13-BD32-F68B28D62264}"/>
    <hyperlink ref="K306" r:id="rId7" display="http://yahoo.com/news" xr:uid="{82D66345-5F91-4BCD-AFC3-A0D005CBB7BF}"/>
    <hyperlink ref="K381" r:id="rId8" display="http://yahoo.com/news" xr:uid="{A3F4D511-C7EB-476B-B1EF-D9C96F5DA927}"/>
    <hyperlink ref="K411" r:id="rId9" display="http://yahoo.com/news" xr:uid="{AA416438-5608-45A0-BDEF-386E6F64F690}"/>
    <hyperlink ref="K273" r:id="rId10" display="http://yahoo.com/news" xr:uid="{28996815-7B57-47E3-84A3-02FCD246614B}"/>
    <hyperlink ref="K513" r:id="rId11" display="http://yahoo.com/news" xr:uid="{78C55D9A-8BF5-4F4A-A8C4-EF6BBC5AD91B}"/>
    <hyperlink ref="K574" r:id="rId12" display="http://yahoo.com/news" xr:uid="{CC7D0ADD-EF23-4965-A863-C60680E9C46F}"/>
    <hyperlink ref="K556" r:id="rId13" display="http://yahoo.com/news" xr:uid="{8F738936-3C02-44DF-957E-DC927C11C0B9}"/>
    <hyperlink ref="K489" r:id="rId14" display="http://yahoo.com/news" xr:uid="{A40A805C-DF47-4F2C-80F4-B075A4F4EE96}"/>
    <hyperlink ref="K523" r:id="rId15" display="http://yahoo.com/news" xr:uid="{9371522B-31F7-4B2D-A51B-23B674285B9E}"/>
    <hyperlink ref="K467" r:id="rId16" display="http://yahoo.com/news" xr:uid="{D73EE223-D83D-4FDC-8A36-4395B1B8F125}"/>
    <hyperlink ref="K445" r:id="rId17" xr:uid="{C00EDE07-DB56-4F9D-8962-57B57E93DC09}"/>
    <hyperlink ref="K447" r:id="rId18" xr:uid="{3BCA33AE-3A4A-4568-B0DD-334F86909603}"/>
    <hyperlink ref="K442" r:id="rId19" display="http://yahoo.com/news" xr:uid="{4C7FE41E-8E54-48AA-92C1-A42A1FBEF2DD}"/>
  </hyperlinks>
  <pageMargins left="0.7" right="0.7" top="0.75" bottom="0.75" header="0.3" footer="0.3"/>
  <pageSetup orientation="portrait" r:id="rId20"/>
  <headerFooter>
    <oddFooter>&amp;C&amp;"Helvetica,Regular"&amp;12&amp;K000000&amp;P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D A A B Q S w M E F A A C A A g A g a v C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q 8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a v C U J V p Y y T q A A A A V Q E A A B M A H A B G b 3 J t d W x h c y 9 T Z W N 0 a W 9 u M S 5 t I K I Y A C i g F A A A A A A A A A A A A A A A A A A A A A A A A A A A A G 2 O w U r D Q B C G 7 4 G 8 w 7 J e E g g h o b T a F g 8 l I n j w l I h C 0 8 O 2 G c 3 i 7 m z Z n W h j y L u 7 N h Q E n c v A / / 1 8 M w 4 O J A 2 y c t r 5 O g z C w L X C Q s M 2 P v q Q 1 L N b p o D C g P k p T W c P 4 J M X r d J K 7 B W 4 6 F 4 q S A u D B E g u 4 s W q f n J g X f 0 o 3 + G 5 l Y T Q 1 3 f m E 5 U R j a t n 2 f V i f p P P 5 s t F e t K K x 3 E y q c + 2 z K u n G 0 M 2 b s / R 7 j f P P Z + K f / g V L 1 q B b / 7 x q j 8 C v x T T y g p 0 r 8 b q w q h O 4 w 9 0 0 S R L h o E / N D x h 5 E P W C A K S G r 4 M w p i w g W + I r N x 3 B K v y a C x d e g Q n G s c 4 D C T + e 3 n 9 D V B L A Q I t A B Q A A g A I A I G r w l B U w Q x r p g A A A P g A A A A S A A A A A A A A A A A A A A A A A A A A A A B D b 2 5 m a W c v U G F j a 2 F n Z S 5 4 b W x Q S w E C L Q A U A A I A C A C B q 8 J Q D 8 r p q 6 Q A A A D p A A A A E w A A A A A A A A A A A A A A A A D y A A A A W 0 N v b n R l b n R f V H l w Z X N d L n h t b F B L A Q I t A B Q A A g A I A I G r w l C V a W M k 6 g A A A F U B A A A T A A A A A A A A A A A A A A A A A O M B A A B G b 3 J t d W x h c y 9 T Z W N 0 a W 9 u M S 5 t U E s F B g A A A A A D A A M A w g A A A B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J A A A A A A A A N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d G l 2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y M z o 1 O T o y M i 4 0 N j E 3 N T M 5 W i I g L z 4 8 R W 5 0 c n k g V H l w Z T 0 i R m l s b E N v b H V t b l R 5 c G V z I i B W Y W x 1 Z T 0 i c 0 N B W T 0 i I C 8 + P E V u d H J 5 I F R 5 c G U 9 I k Z p b G x D b 2 x 1 b W 5 O Y W 1 l c y I g V m F s d W U 9 I n N b J n F 1 b 3 Q 7 S W Q m c X V v d D s s J n F 1 b 3 Q 7 Q X R 0 c m l i d X R l O l N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H k v Q 2 h h b m d l Z C B U e X B l L n t J Z C w w f S Z x d W 9 0 O y w m c X V v d D t T Z W N 0 a W 9 u M S 9 B Y 3 R p d m l 0 e S 9 D a G F u Z 2 V k I F R 5 c G U u e 0 F 0 d H J p Y n V 0 Z T p T c G 9 y d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Y 3 R p d m l 0 e S 9 D a G F u Z 2 V k I F R 5 c G U u e 0 l k L D B 9 J n F 1 b 3 Q 7 L C Z x d W 9 0 O 1 N l Y 3 R p b 2 4 x L 0 F j d G l 2 a X R 5 L 0 N o Y W 5 n Z W Q g V H l w Z S 5 7 Q X R 0 c m l i d X R l O l N w b 3 J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e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e S 9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0 D f A s b C z S I s m B h 3 k E K 1 E A A A A A A I A A A A A A B B m A A A A A Q A A I A A A A C u A v f z K m r M D k Y Z T r G T 8 D 4 y q 2 a v D P i b C E + X a m P C D u p o z A A A A A A 6 A A A A A A g A A I A A A A C S A B / 0 E K i k a W T / u a r 2 H v Q M u B + x o p V 1 1 T R c A + K d j J a F x U A A A A C N 1 x 9 / f 9 H h v L c u j e I C v 3 z Z b n j a P a R P b B h o x K s + y A 0 + g O + l Z 5 b z v 7 e 3 B 2 T l g h A z X o X 7 2 y z y Y H b F B c + C i w j E 5 M N a m W 3 3 c I j r o E Q b y l 0 j p v h + P Q A A A A B j R t T J l m V 7 h y a z B F + M I e A 6 5 j 8 5 u f m 2 a H y R n p O V a n g n j w O d O y g v D e 8 6 x 2 0 T 0 a g N O 0 b 6 N a m k e / + E d g P v J / t X A p H M = < / D a t a M a s h u p > 
</file>

<file path=customXml/itemProps1.xml><?xml version="1.0" encoding="utf-8"?>
<ds:datastoreItem xmlns:ds="http://schemas.openxmlformats.org/officeDocument/2006/customXml" ds:itemID="{68E59F45-2567-4787-9A6A-5FAFFCEEC3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SCIS data model - ACTIVE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whitney</dc:creator>
  <cp:keywords/>
  <dc:description/>
  <cp:lastModifiedBy>Mike Whitney</cp:lastModifiedBy>
  <cp:revision/>
  <dcterms:created xsi:type="dcterms:W3CDTF">2017-05-15T18:28:55Z</dcterms:created>
  <dcterms:modified xsi:type="dcterms:W3CDTF">2022-01-08T00:08:58Z</dcterms:modified>
  <cp:category/>
  <cp:contentStatus/>
</cp:coreProperties>
</file>