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shai\ws\pycharm\eco-abstractions\scenoptic_examples\user_stories\"/>
    </mc:Choice>
  </mc:AlternateContent>
  <xr:revisionPtr revIDLastSave="0" documentId="13_ncr:1_{6F44895E-9790-4762-8916-602CBB92AC05}" xr6:coauthVersionLast="47" xr6:coauthVersionMax="47" xr10:uidLastSave="{00000000-0000-0000-0000-000000000000}"/>
  <bookViews>
    <workbookView xWindow="-120" yWindow="-120" windowWidth="29040" windowHeight="16440" tabRatio="714" firstSheet="7" activeTab="13" xr2:uid="{5DA7F52F-A1D6-4FBF-9D80-0F98BBDB3D95}"/>
  </bookViews>
  <sheets>
    <sheet name="S&gt;s bool" sheetId="2" r:id="rId1"/>
    <sheet name="S&gt;s diff" sheetId="3" r:id="rId2"/>
    <sheet name="Non-neg" sheetId="4" r:id="rId3"/>
    <sheet name="S&gt;s bool self-contained" sheetId="5" r:id="rId4"/>
    <sheet name="S&gt;s bool self-contained ub=2000" sheetId="7" r:id="rId5"/>
    <sheet name="Non-neg self-contained" sheetId="6" r:id="rId6"/>
    <sheet name="Non-neg self-contained V2" sheetId="8" r:id="rId7"/>
    <sheet name="S&gt;s bool self-contained V2" sheetId="9" r:id="rId8"/>
    <sheet name="S&gt;s bool ub=2000 V2" sheetId="10" r:id="rId9"/>
    <sheet name="S&gt;s bool +float V2" sheetId="11" r:id="rId10"/>
    <sheet name="Non-neg SUMIF V2" sheetId="12" r:id="rId11"/>
    <sheet name="Non-neg SUMIFS V2" sheetId="13" r:id="rId12"/>
    <sheet name="Non-neg COUNTIFS V2" sheetId="14" r:id="rId13"/>
    <sheet name="Non-neg array V2" sheetId="15" r:id="rId14"/>
  </sheets>
  <definedNames>
    <definedName name="solver_adj" localSheetId="2" hidden="1">'Non-neg'!$B$19:$B$20</definedName>
    <definedName name="solver_adj" localSheetId="13" hidden="1">'Non-neg array V2'!$B$19:$B$20</definedName>
    <definedName name="solver_adj" localSheetId="12" hidden="1">'Non-neg COUNTIFS V2'!$B$19:$B$20</definedName>
    <definedName name="solver_adj" localSheetId="5" hidden="1">'Non-neg self-contained'!$B$19:$B$20</definedName>
    <definedName name="solver_adj" localSheetId="6" hidden="1">'Non-neg self-contained V2'!$B$19:$B$20</definedName>
    <definedName name="solver_adj" localSheetId="10" hidden="1">'Non-neg SUMIF V2'!$B$19:$B$20</definedName>
    <definedName name="solver_adj" localSheetId="11" hidden="1">'Non-neg SUMIFS V2'!$B$19:$B$20</definedName>
    <definedName name="solver_adj" localSheetId="0" hidden="1">'S&gt;s bool'!$B$19:$B$20</definedName>
    <definedName name="solver_adj" localSheetId="9" hidden="1">'S&gt;s bool +float V2'!$B$19:$B$20</definedName>
    <definedName name="solver_adj" localSheetId="3" hidden="1">'S&gt;s bool self-contained'!$B$19:$B$20</definedName>
    <definedName name="solver_adj" localSheetId="4" hidden="1">'S&gt;s bool self-contained ub=2000'!$B$19:$B$20</definedName>
    <definedName name="solver_adj" localSheetId="7" hidden="1">'S&gt;s bool self-contained V2'!$B$19:$B$20</definedName>
    <definedName name="solver_adj" localSheetId="8" hidden="1">'S&gt;s bool ub=2000 V2'!$B$19:$B$20</definedName>
    <definedName name="solver_adj" localSheetId="1" hidden="1">'S&gt;s diff'!$B$19:$B$20</definedName>
    <definedName name="solver_cvg" localSheetId="2" hidden="1">0.0001</definedName>
    <definedName name="solver_cvg" localSheetId="13" hidden="1">0.0001</definedName>
    <definedName name="solver_cvg" localSheetId="12" hidden="1">0.0001</definedName>
    <definedName name="solver_cvg" localSheetId="5" hidden="1">0.0001</definedName>
    <definedName name="solver_cvg" localSheetId="6" hidden="1">0.0001</definedName>
    <definedName name="solver_cvg" localSheetId="10" hidden="1">0.0001</definedName>
    <definedName name="solver_cvg" localSheetId="11" hidden="1">0.0001</definedName>
    <definedName name="solver_cvg" localSheetId="0" hidden="1">0.0001</definedName>
    <definedName name="solver_cvg" localSheetId="9" hidden="1">0.0001</definedName>
    <definedName name="solver_cvg" localSheetId="3" hidden="1">0.0001</definedName>
    <definedName name="solver_cvg" localSheetId="4" hidden="1">0.0001</definedName>
    <definedName name="solver_cvg" localSheetId="7" hidden="1">0.0001</definedName>
    <definedName name="solver_cvg" localSheetId="8" hidden="1">0.0001</definedName>
    <definedName name="solver_cvg" localSheetId="1" hidden="1">0.0001</definedName>
    <definedName name="solver_drv" localSheetId="2" hidden="1">2</definedName>
    <definedName name="solver_drv" localSheetId="13" hidden="1">2</definedName>
    <definedName name="solver_drv" localSheetId="12" hidden="1">2</definedName>
    <definedName name="solver_drv" localSheetId="5" hidden="1">2</definedName>
    <definedName name="solver_drv" localSheetId="6" hidden="1">2</definedName>
    <definedName name="solver_drv" localSheetId="10" hidden="1">2</definedName>
    <definedName name="solver_drv" localSheetId="11" hidden="1">2</definedName>
    <definedName name="solver_drv" localSheetId="0" hidden="1">2</definedName>
    <definedName name="solver_drv" localSheetId="9" hidden="1">2</definedName>
    <definedName name="solver_drv" localSheetId="3" hidden="1">2</definedName>
    <definedName name="solver_drv" localSheetId="4" hidden="1">2</definedName>
    <definedName name="solver_drv" localSheetId="7" hidden="1">2</definedName>
    <definedName name="solver_drv" localSheetId="8" hidden="1">2</definedName>
    <definedName name="solver_drv" localSheetId="1" hidden="1">2</definedName>
    <definedName name="solver_eng" localSheetId="2" hidden="1">1</definedName>
    <definedName name="solver_eng" localSheetId="13" hidden="1">1</definedName>
    <definedName name="solver_eng" localSheetId="12" hidden="1">1</definedName>
    <definedName name="solver_eng" localSheetId="5" hidden="1">1</definedName>
    <definedName name="solver_eng" localSheetId="6" hidden="1">1</definedName>
    <definedName name="solver_eng" localSheetId="10" hidden="1">1</definedName>
    <definedName name="solver_eng" localSheetId="11" hidden="1">1</definedName>
    <definedName name="solver_eng" localSheetId="0" hidden="1">1</definedName>
    <definedName name="solver_eng" localSheetId="9" hidden="1">1</definedName>
    <definedName name="solver_eng" localSheetId="3" hidden="1">1</definedName>
    <definedName name="solver_eng" localSheetId="4" hidden="1">1</definedName>
    <definedName name="solver_eng" localSheetId="7" hidden="1">1</definedName>
    <definedName name="solver_eng" localSheetId="8" hidden="1">1</definedName>
    <definedName name="solver_eng" localSheetId="1" hidden="1">1</definedName>
    <definedName name="solver_est" localSheetId="2" hidden="1">1</definedName>
    <definedName name="solver_est" localSheetId="13" hidden="1">1</definedName>
    <definedName name="solver_est" localSheetId="12" hidden="1">1</definedName>
    <definedName name="solver_est" localSheetId="5" hidden="1">1</definedName>
    <definedName name="solver_est" localSheetId="6" hidden="1">1</definedName>
    <definedName name="solver_est" localSheetId="10" hidden="1">1</definedName>
    <definedName name="solver_est" localSheetId="11" hidden="1">1</definedName>
    <definedName name="solver_est" localSheetId="0" hidden="1">1</definedName>
    <definedName name="solver_est" localSheetId="9" hidden="1">1</definedName>
    <definedName name="solver_est" localSheetId="3" hidden="1">1</definedName>
    <definedName name="solver_est" localSheetId="4" hidden="1">1</definedName>
    <definedName name="solver_est" localSheetId="7" hidden="1">1</definedName>
    <definedName name="solver_est" localSheetId="8" hidden="1">1</definedName>
    <definedName name="solver_est" localSheetId="1" hidden="1">1</definedName>
    <definedName name="solver_itr" localSheetId="2" hidden="1">2147483647</definedName>
    <definedName name="solver_itr" localSheetId="13" hidden="1">2147483647</definedName>
    <definedName name="solver_itr" localSheetId="12" hidden="1">2147483647</definedName>
    <definedName name="solver_itr" localSheetId="5" hidden="1">2147483647</definedName>
    <definedName name="solver_itr" localSheetId="6" hidden="1">2147483647</definedName>
    <definedName name="solver_itr" localSheetId="10" hidden="1">2147483647</definedName>
    <definedName name="solver_itr" localSheetId="11" hidden="1">2147483647</definedName>
    <definedName name="solver_itr" localSheetId="0" hidden="1">2147483647</definedName>
    <definedName name="solver_itr" localSheetId="9" hidden="1">2147483647</definedName>
    <definedName name="solver_itr" localSheetId="3" hidden="1">2147483647</definedName>
    <definedName name="solver_itr" localSheetId="4" hidden="1">2147483647</definedName>
    <definedName name="solver_itr" localSheetId="7" hidden="1">2147483647</definedName>
    <definedName name="solver_itr" localSheetId="8" hidden="1">2147483647</definedName>
    <definedName name="solver_itr" localSheetId="1" hidden="1">2147483647</definedName>
    <definedName name="solver_lhs1" localSheetId="2" hidden="1">'Non-neg'!$B$19:$B$20</definedName>
    <definedName name="solver_lhs1" localSheetId="13" hidden="1">'Non-neg array V2'!$B$19:$B$20</definedName>
    <definedName name="solver_lhs1" localSheetId="12" hidden="1">'Non-neg COUNTIFS V2'!$B$19:$B$20</definedName>
    <definedName name="solver_lhs1" localSheetId="5" hidden="1">'Non-neg self-contained'!$B$19:$B$20</definedName>
    <definedName name="solver_lhs1" localSheetId="6" hidden="1">'Non-neg self-contained V2'!$B$19:$B$20</definedName>
    <definedName name="solver_lhs1" localSheetId="10" hidden="1">'Non-neg SUMIF V2'!$B$19:$B$20</definedName>
    <definedName name="solver_lhs1" localSheetId="11" hidden="1">'Non-neg SUMIFS V2'!$B$19:$B$20</definedName>
    <definedName name="solver_lhs1" localSheetId="0" hidden="1">'S&gt;s bool'!$B$19:$B$20</definedName>
    <definedName name="solver_lhs1" localSheetId="9" hidden="1">'S&gt;s bool +float V2'!$B$19:$B$20</definedName>
    <definedName name="solver_lhs1" localSheetId="3" hidden="1">'S&gt;s bool self-contained'!$B$19:$B$20</definedName>
    <definedName name="solver_lhs1" localSheetId="4" hidden="1">'S&gt;s bool self-contained ub=2000'!$B$19:$B$20</definedName>
    <definedName name="solver_lhs1" localSheetId="7" hidden="1">'S&gt;s bool self-contained V2'!$B$19:$B$20</definedName>
    <definedName name="solver_lhs1" localSheetId="8" hidden="1">'S&gt;s bool ub=2000 V2'!$B$19:$B$20</definedName>
    <definedName name="solver_lhs1" localSheetId="1" hidden="1">'S&gt;s diff'!$B$19:$B$20</definedName>
    <definedName name="solver_mip" localSheetId="2" hidden="1">2147483647</definedName>
    <definedName name="solver_mip" localSheetId="13" hidden="1">2147483647</definedName>
    <definedName name="solver_mip" localSheetId="12" hidden="1">2147483647</definedName>
    <definedName name="solver_mip" localSheetId="5" hidden="1">2147483647</definedName>
    <definedName name="solver_mip" localSheetId="6" hidden="1">2147483647</definedName>
    <definedName name="solver_mip" localSheetId="10" hidden="1">2147483647</definedName>
    <definedName name="solver_mip" localSheetId="11" hidden="1">2147483647</definedName>
    <definedName name="solver_mip" localSheetId="0" hidden="1">2147483647</definedName>
    <definedName name="solver_mip" localSheetId="9" hidden="1">2147483647</definedName>
    <definedName name="solver_mip" localSheetId="3" hidden="1">2147483647</definedName>
    <definedName name="solver_mip" localSheetId="4" hidden="1">2147483647</definedName>
    <definedName name="solver_mip" localSheetId="7" hidden="1">2147483647</definedName>
    <definedName name="solver_mip" localSheetId="8" hidden="1">2147483647</definedName>
    <definedName name="solver_mip" localSheetId="1" hidden="1">2147483647</definedName>
    <definedName name="solver_mni" localSheetId="2" hidden="1">30</definedName>
    <definedName name="solver_mni" localSheetId="13" hidden="1">30</definedName>
    <definedName name="solver_mni" localSheetId="12" hidden="1">30</definedName>
    <definedName name="solver_mni" localSheetId="5" hidden="1">30</definedName>
    <definedName name="solver_mni" localSheetId="6" hidden="1">30</definedName>
    <definedName name="solver_mni" localSheetId="10" hidden="1">30</definedName>
    <definedName name="solver_mni" localSheetId="11" hidden="1">30</definedName>
    <definedName name="solver_mni" localSheetId="0" hidden="1">30</definedName>
    <definedName name="solver_mni" localSheetId="9" hidden="1">30</definedName>
    <definedName name="solver_mni" localSheetId="3" hidden="1">30</definedName>
    <definedName name="solver_mni" localSheetId="4" hidden="1">30</definedName>
    <definedName name="solver_mni" localSheetId="7" hidden="1">30</definedName>
    <definedName name="solver_mni" localSheetId="8" hidden="1">30</definedName>
    <definedName name="solver_mni" localSheetId="1" hidden="1">30</definedName>
    <definedName name="solver_mrt" localSheetId="2" hidden="1">0.075</definedName>
    <definedName name="solver_mrt" localSheetId="13" hidden="1">0.075</definedName>
    <definedName name="solver_mrt" localSheetId="12" hidden="1">0.075</definedName>
    <definedName name="solver_mrt" localSheetId="5" hidden="1">0.075</definedName>
    <definedName name="solver_mrt" localSheetId="6" hidden="1">0.075</definedName>
    <definedName name="solver_mrt" localSheetId="10" hidden="1">0.075</definedName>
    <definedName name="solver_mrt" localSheetId="11" hidden="1">0.075</definedName>
    <definedName name="solver_mrt" localSheetId="0" hidden="1">0.075</definedName>
    <definedName name="solver_mrt" localSheetId="9" hidden="1">0.075</definedName>
    <definedName name="solver_mrt" localSheetId="3" hidden="1">0.075</definedName>
    <definedName name="solver_mrt" localSheetId="4" hidden="1">0.075</definedName>
    <definedName name="solver_mrt" localSheetId="7" hidden="1">0.075</definedName>
    <definedName name="solver_mrt" localSheetId="8" hidden="1">0.075</definedName>
    <definedName name="solver_mrt" localSheetId="1" hidden="1">0.075</definedName>
    <definedName name="solver_msl" localSheetId="2" hidden="1">2</definedName>
    <definedName name="solver_msl" localSheetId="13" hidden="1">2</definedName>
    <definedName name="solver_msl" localSheetId="12" hidden="1">2</definedName>
    <definedName name="solver_msl" localSheetId="5" hidden="1">2</definedName>
    <definedName name="solver_msl" localSheetId="6" hidden="1">2</definedName>
    <definedName name="solver_msl" localSheetId="10" hidden="1">2</definedName>
    <definedName name="solver_msl" localSheetId="11" hidden="1">2</definedName>
    <definedName name="solver_msl" localSheetId="0" hidden="1">2</definedName>
    <definedName name="solver_msl" localSheetId="9" hidden="1">2</definedName>
    <definedName name="solver_msl" localSheetId="3" hidden="1">2</definedName>
    <definedName name="solver_msl" localSheetId="4" hidden="1">2</definedName>
    <definedName name="solver_msl" localSheetId="7" hidden="1">2</definedName>
    <definedName name="solver_msl" localSheetId="8" hidden="1">2</definedName>
    <definedName name="solver_msl" localSheetId="1" hidden="1">2</definedName>
    <definedName name="solver_neg" localSheetId="2" hidden="1">1</definedName>
    <definedName name="solver_neg" localSheetId="13" hidden="1">1</definedName>
    <definedName name="solver_neg" localSheetId="12" hidden="1">1</definedName>
    <definedName name="solver_neg" localSheetId="5" hidden="1">1</definedName>
    <definedName name="solver_neg" localSheetId="6" hidden="1">1</definedName>
    <definedName name="solver_neg" localSheetId="10" hidden="1">1</definedName>
    <definedName name="solver_neg" localSheetId="11" hidden="1">1</definedName>
    <definedName name="solver_neg" localSheetId="0" hidden="1">1</definedName>
    <definedName name="solver_neg" localSheetId="9" hidden="1">1</definedName>
    <definedName name="solver_neg" localSheetId="3" hidden="1">1</definedName>
    <definedName name="solver_neg" localSheetId="4" hidden="1">1</definedName>
    <definedName name="solver_neg" localSheetId="7" hidden="1">1</definedName>
    <definedName name="solver_neg" localSheetId="8" hidden="1">1</definedName>
    <definedName name="solver_neg" localSheetId="1" hidden="1">1</definedName>
    <definedName name="solver_nod" localSheetId="2" hidden="1">2147483647</definedName>
    <definedName name="solver_nod" localSheetId="13" hidden="1">2147483647</definedName>
    <definedName name="solver_nod" localSheetId="12" hidden="1">2147483647</definedName>
    <definedName name="solver_nod" localSheetId="5" hidden="1">2147483647</definedName>
    <definedName name="solver_nod" localSheetId="6" hidden="1">2147483647</definedName>
    <definedName name="solver_nod" localSheetId="10" hidden="1">2147483647</definedName>
    <definedName name="solver_nod" localSheetId="11" hidden="1">2147483647</definedName>
    <definedName name="solver_nod" localSheetId="0" hidden="1">2147483647</definedName>
    <definedName name="solver_nod" localSheetId="9" hidden="1">2147483647</definedName>
    <definedName name="solver_nod" localSheetId="3" hidden="1">2147483647</definedName>
    <definedName name="solver_nod" localSheetId="4" hidden="1">2147483647</definedName>
    <definedName name="solver_nod" localSheetId="7" hidden="1">2147483647</definedName>
    <definedName name="solver_nod" localSheetId="8" hidden="1">2147483647</definedName>
    <definedName name="solver_nod" localSheetId="1" hidden="1">2147483647</definedName>
    <definedName name="solver_num" localSheetId="2" hidden="1">1</definedName>
    <definedName name="solver_num" localSheetId="13" hidden="1">1</definedName>
    <definedName name="solver_num" localSheetId="12" hidden="1">1</definedName>
    <definedName name="solver_num" localSheetId="5" hidden="1">1</definedName>
    <definedName name="solver_num" localSheetId="6" hidden="1">1</definedName>
    <definedName name="solver_num" localSheetId="10" hidden="1">1</definedName>
    <definedName name="solver_num" localSheetId="11" hidden="1">1</definedName>
    <definedName name="solver_num" localSheetId="0" hidden="1">1</definedName>
    <definedName name="solver_num" localSheetId="9" hidden="1">1</definedName>
    <definedName name="solver_num" localSheetId="3" hidden="1">1</definedName>
    <definedName name="solver_num" localSheetId="4" hidden="1">1</definedName>
    <definedName name="solver_num" localSheetId="7" hidden="1">1</definedName>
    <definedName name="solver_num" localSheetId="8" hidden="1">1</definedName>
    <definedName name="solver_num" localSheetId="1" hidden="1">1</definedName>
    <definedName name="solver_nwt" localSheetId="2" hidden="1">1</definedName>
    <definedName name="solver_nwt" localSheetId="13" hidden="1">1</definedName>
    <definedName name="solver_nwt" localSheetId="12" hidden="1">1</definedName>
    <definedName name="solver_nwt" localSheetId="5" hidden="1">1</definedName>
    <definedName name="solver_nwt" localSheetId="6" hidden="1">1</definedName>
    <definedName name="solver_nwt" localSheetId="10" hidden="1">1</definedName>
    <definedName name="solver_nwt" localSheetId="11" hidden="1">1</definedName>
    <definedName name="solver_nwt" localSheetId="0" hidden="1">1</definedName>
    <definedName name="solver_nwt" localSheetId="9" hidden="1">1</definedName>
    <definedName name="solver_nwt" localSheetId="3" hidden="1">1</definedName>
    <definedName name="solver_nwt" localSheetId="4" hidden="1">1</definedName>
    <definedName name="solver_nwt" localSheetId="7" hidden="1">1</definedName>
    <definedName name="solver_nwt" localSheetId="8" hidden="1">1</definedName>
    <definedName name="solver_nwt" localSheetId="1" hidden="1">1</definedName>
    <definedName name="solver_opt" localSheetId="2" hidden="1">'Non-neg'!$E$16</definedName>
    <definedName name="solver_opt" localSheetId="13" hidden="1">'Non-neg array V2'!$E$16</definedName>
    <definedName name="solver_opt" localSheetId="12" hidden="1">'Non-neg COUNTIFS V2'!$E$16</definedName>
    <definedName name="solver_opt" localSheetId="5" hidden="1">'Non-neg self-contained'!$E$16</definedName>
    <definedName name="solver_opt" localSheetId="6" hidden="1">'Non-neg self-contained V2'!$E$16</definedName>
    <definedName name="solver_opt" localSheetId="10" hidden="1">'Non-neg SUMIF V2'!$E$16</definedName>
    <definedName name="solver_opt" localSheetId="11" hidden="1">'Non-neg SUMIFS V2'!$E$16</definedName>
    <definedName name="solver_opt" localSheetId="0" hidden="1">'S&gt;s bool'!$E$16</definedName>
    <definedName name="solver_opt" localSheetId="9" hidden="1">'S&gt;s bool +float V2'!$E$16</definedName>
    <definedName name="solver_opt" localSheetId="3" hidden="1">'S&gt;s bool self-contained'!$E$16</definedName>
    <definedName name="solver_opt" localSheetId="4" hidden="1">'S&gt;s bool self-contained ub=2000'!$E$16</definedName>
    <definedName name="solver_opt" localSheetId="7" hidden="1">'S&gt;s bool self-contained V2'!$E$16</definedName>
    <definedName name="solver_opt" localSheetId="8" hidden="1">'S&gt;s bool ub=2000 V2'!$E$16</definedName>
    <definedName name="solver_opt" localSheetId="1" hidden="1">'S&gt;s diff'!$E$16</definedName>
    <definedName name="solver_pre" localSheetId="2" hidden="1">0.000001</definedName>
    <definedName name="solver_pre" localSheetId="13" hidden="1">0.000001</definedName>
    <definedName name="solver_pre" localSheetId="12" hidden="1">0.000001</definedName>
    <definedName name="solver_pre" localSheetId="5" hidden="1">0.000001</definedName>
    <definedName name="solver_pre" localSheetId="6" hidden="1">0.000001</definedName>
    <definedName name="solver_pre" localSheetId="10" hidden="1">0.000001</definedName>
    <definedName name="solver_pre" localSheetId="11" hidden="1">0.000001</definedName>
    <definedName name="solver_pre" localSheetId="0" hidden="1">0.000001</definedName>
    <definedName name="solver_pre" localSheetId="9" hidden="1">0.000001</definedName>
    <definedName name="solver_pre" localSheetId="3" hidden="1">0.000001</definedName>
    <definedName name="solver_pre" localSheetId="4" hidden="1">0.000001</definedName>
    <definedName name="solver_pre" localSheetId="7" hidden="1">0.000001</definedName>
    <definedName name="solver_pre" localSheetId="8" hidden="1">0.000001</definedName>
    <definedName name="solver_pre" localSheetId="1" hidden="1">0.000001</definedName>
    <definedName name="solver_rbv" localSheetId="2" hidden="1">2</definedName>
    <definedName name="solver_rbv" localSheetId="13" hidden="1">2</definedName>
    <definedName name="solver_rbv" localSheetId="12" hidden="1">2</definedName>
    <definedName name="solver_rbv" localSheetId="5" hidden="1">2</definedName>
    <definedName name="solver_rbv" localSheetId="6" hidden="1">2</definedName>
    <definedName name="solver_rbv" localSheetId="10" hidden="1">2</definedName>
    <definedName name="solver_rbv" localSheetId="11" hidden="1">2</definedName>
    <definedName name="solver_rbv" localSheetId="0" hidden="1">2</definedName>
    <definedName name="solver_rbv" localSheetId="9" hidden="1">2</definedName>
    <definedName name="solver_rbv" localSheetId="3" hidden="1">2</definedName>
    <definedName name="solver_rbv" localSheetId="4" hidden="1">2</definedName>
    <definedName name="solver_rbv" localSheetId="7" hidden="1">2</definedName>
    <definedName name="solver_rbv" localSheetId="8" hidden="1">2</definedName>
    <definedName name="solver_rbv" localSheetId="1" hidden="1">2</definedName>
    <definedName name="solver_rel1" localSheetId="2" hidden="1">4</definedName>
    <definedName name="solver_rel1" localSheetId="13" hidden="1">4</definedName>
    <definedName name="solver_rel1" localSheetId="12" hidden="1">4</definedName>
    <definedName name="solver_rel1" localSheetId="5" hidden="1">4</definedName>
    <definedName name="solver_rel1" localSheetId="6" hidden="1">4</definedName>
    <definedName name="solver_rel1" localSheetId="10" hidden="1">4</definedName>
    <definedName name="solver_rel1" localSheetId="11" hidden="1">4</definedName>
    <definedName name="solver_rel1" localSheetId="0" hidden="1">4</definedName>
    <definedName name="solver_rel1" localSheetId="9" hidden="1">4</definedName>
    <definedName name="solver_rel1" localSheetId="3" hidden="1">4</definedName>
    <definedName name="solver_rel1" localSheetId="4" hidden="1">4</definedName>
    <definedName name="solver_rel1" localSheetId="7" hidden="1">4</definedName>
    <definedName name="solver_rel1" localSheetId="8" hidden="1">4</definedName>
    <definedName name="solver_rel1" localSheetId="1" hidden="1">4</definedName>
    <definedName name="solver_rhs1" localSheetId="2" hidden="1">integer</definedName>
    <definedName name="solver_rhs1" localSheetId="13" hidden="1">integer</definedName>
    <definedName name="solver_rhs1" localSheetId="12" hidden="1">integer</definedName>
    <definedName name="solver_rhs1" localSheetId="5" hidden="1">integer</definedName>
    <definedName name="solver_rhs1" localSheetId="6" hidden="1">integer</definedName>
    <definedName name="solver_rhs1" localSheetId="10" hidden="1">integer</definedName>
    <definedName name="solver_rhs1" localSheetId="11" hidden="1">integer</definedName>
    <definedName name="solver_rhs1" localSheetId="0" hidden="1">integer</definedName>
    <definedName name="solver_rhs1" localSheetId="9" hidden="1">integer</definedName>
    <definedName name="solver_rhs1" localSheetId="3" hidden="1">integer</definedName>
    <definedName name="solver_rhs1" localSheetId="4" hidden="1">integer</definedName>
    <definedName name="solver_rhs1" localSheetId="7" hidden="1">integer</definedName>
    <definedName name="solver_rhs1" localSheetId="8" hidden="1">integer</definedName>
    <definedName name="solver_rhs1" localSheetId="1" hidden="1">integer</definedName>
    <definedName name="solver_rlx" localSheetId="2" hidden="1">2</definedName>
    <definedName name="solver_rlx" localSheetId="13" hidden="1">2</definedName>
    <definedName name="solver_rlx" localSheetId="12" hidden="1">2</definedName>
    <definedName name="solver_rlx" localSheetId="5" hidden="1">2</definedName>
    <definedName name="solver_rlx" localSheetId="6" hidden="1">2</definedName>
    <definedName name="solver_rlx" localSheetId="10" hidden="1">2</definedName>
    <definedName name="solver_rlx" localSheetId="11" hidden="1">2</definedName>
    <definedName name="solver_rlx" localSheetId="0" hidden="1">2</definedName>
    <definedName name="solver_rlx" localSheetId="9" hidden="1">2</definedName>
    <definedName name="solver_rlx" localSheetId="3" hidden="1">2</definedName>
    <definedName name="solver_rlx" localSheetId="4" hidden="1">2</definedName>
    <definedName name="solver_rlx" localSheetId="7" hidden="1">2</definedName>
    <definedName name="solver_rlx" localSheetId="8" hidden="1">2</definedName>
    <definedName name="solver_rlx" localSheetId="1" hidden="1">2</definedName>
    <definedName name="solver_rsd" localSheetId="2" hidden="1">0</definedName>
    <definedName name="solver_rsd" localSheetId="13" hidden="1">0</definedName>
    <definedName name="solver_rsd" localSheetId="12" hidden="1">0</definedName>
    <definedName name="solver_rsd" localSheetId="5" hidden="1">0</definedName>
    <definedName name="solver_rsd" localSheetId="6" hidden="1">0</definedName>
    <definedName name="solver_rsd" localSheetId="10" hidden="1">0</definedName>
    <definedName name="solver_rsd" localSheetId="11" hidden="1">0</definedName>
    <definedName name="solver_rsd" localSheetId="0" hidden="1">0</definedName>
    <definedName name="solver_rsd" localSheetId="9" hidden="1">0</definedName>
    <definedName name="solver_rsd" localSheetId="3" hidden="1">0</definedName>
    <definedName name="solver_rsd" localSheetId="4" hidden="1">0</definedName>
    <definedName name="solver_rsd" localSheetId="7" hidden="1">0</definedName>
    <definedName name="solver_rsd" localSheetId="8" hidden="1">0</definedName>
    <definedName name="solver_rsd" localSheetId="1" hidden="1">0</definedName>
    <definedName name="solver_scl" localSheetId="2" hidden="1">2</definedName>
    <definedName name="solver_scl" localSheetId="13" hidden="1">2</definedName>
    <definedName name="solver_scl" localSheetId="12" hidden="1">2</definedName>
    <definedName name="solver_scl" localSheetId="5" hidden="1">2</definedName>
    <definedName name="solver_scl" localSheetId="6" hidden="1">2</definedName>
    <definedName name="solver_scl" localSheetId="10" hidden="1">2</definedName>
    <definedName name="solver_scl" localSheetId="11" hidden="1">2</definedName>
    <definedName name="solver_scl" localSheetId="0" hidden="1">2</definedName>
    <definedName name="solver_scl" localSheetId="9" hidden="1">2</definedName>
    <definedName name="solver_scl" localSheetId="3" hidden="1">2</definedName>
    <definedName name="solver_scl" localSheetId="4" hidden="1">2</definedName>
    <definedName name="solver_scl" localSheetId="7" hidden="1">2</definedName>
    <definedName name="solver_scl" localSheetId="8" hidden="1">2</definedName>
    <definedName name="solver_scl" localSheetId="1" hidden="1">2</definedName>
    <definedName name="solver_sho" localSheetId="2" hidden="1">2</definedName>
    <definedName name="solver_sho" localSheetId="13" hidden="1">2</definedName>
    <definedName name="solver_sho" localSheetId="12" hidden="1">2</definedName>
    <definedName name="solver_sho" localSheetId="5" hidden="1">2</definedName>
    <definedName name="solver_sho" localSheetId="6" hidden="1">2</definedName>
    <definedName name="solver_sho" localSheetId="10" hidden="1">2</definedName>
    <definedName name="solver_sho" localSheetId="11" hidden="1">2</definedName>
    <definedName name="solver_sho" localSheetId="0" hidden="1">2</definedName>
    <definedName name="solver_sho" localSheetId="9" hidden="1">2</definedName>
    <definedName name="solver_sho" localSheetId="3" hidden="1">2</definedName>
    <definedName name="solver_sho" localSheetId="4" hidden="1">2</definedName>
    <definedName name="solver_sho" localSheetId="7" hidden="1">2</definedName>
    <definedName name="solver_sho" localSheetId="8" hidden="1">2</definedName>
    <definedName name="solver_sho" localSheetId="1" hidden="1">2</definedName>
    <definedName name="solver_ssz" localSheetId="2" hidden="1">100</definedName>
    <definedName name="solver_ssz" localSheetId="13" hidden="1">100</definedName>
    <definedName name="solver_ssz" localSheetId="12" hidden="1">100</definedName>
    <definedName name="solver_ssz" localSheetId="5" hidden="1">100</definedName>
    <definedName name="solver_ssz" localSheetId="6" hidden="1">100</definedName>
    <definedName name="solver_ssz" localSheetId="10" hidden="1">100</definedName>
    <definedName name="solver_ssz" localSheetId="11" hidden="1">100</definedName>
    <definedName name="solver_ssz" localSheetId="0" hidden="1">100</definedName>
    <definedName name="solver_ssz" localSheetId="9" hidden="1">100</definedName>
    <definedName name="solver_ssz" localSheetId="3" hidden="1">100</definedName>
    <definedName name="solver_ssz" localSheetId="4" hidden="1">100</definedName>
    <definedName name="solver_ssz" localSheetId="7" hidden="1">100</definedName>
    <definedName name="solver_ssz" localSheetId="8" hidden="1">100</definedName>
    <definedName name="solver_ssz" localSheetId="1" hidden="1">100</definedName>
    <definedName name="solver_tim" localSheetId="2" hidden="1">2147483647</definedName>
    <definedName name="solver_tim" localSheetId="13" hidden="1">2147483647</definedName>
    <definedName name="solver_tim" localSheetId="12" hidden="1">2147483647</definedName>
    <definedName name="solver_tim" localSheetId="5" hidden="1">2147483647</definedName>
    <definedName name="solver_tim" localSheetId="6" hidden="1">2147483647</definedName>
    <definedName name="solver_tim" localSheetId="10" hidden="1">2147483647</definedName>
    <definedName name="solver_tim" localSheetId="11" hidden="1">2147483647</definedName>
    <definedName name="solver_tim" localSheetId="0" hidden="1">2147483647</definedName>
    <definedName name="solver_tim" localSheetId="9" hidden="1">2147483647</definedName>
    <definedName name="solver_tim" localSheetId="3" hidden="1">2147483647</definedName>
    <definedName name="solver_tim" localSheetId="4" hidden="1">2147483647</definedName>
    <definedName name="solver_tim" localSheetId="7" hidden="1">2147483647</definedName>
    <definedName name="solver_tim" localSheetId="8" hidden="1">2147483647</definedName>
    <definedName name="solver_tim" localSheetId="1" hidden="1">2147483647</definedName>
    <definedName name="solver_tol" localSheetId="2" hidden="1">0.01</definedName>
    <definedName name="solver_tol" localSheetId="13" hidden="1">0.01</definedName>
    <definedName name="solver_tol" localSheetId="12" hidden="1">0.01</definedName>
    <definedName name="solver_tol" localSheetId="5" hidden="1">0.01</definedName>
    <definedName name="solver_tol" localSheetId="6" hidden="1">0.01</definedName>
    <definedName name="solver_tol" localSheetId="10" hidden="1">0.01</definedName>
    <definedName name="solver_tol" localSheetId="11" hidden="1">0.01</definedName>
    <definedName name="solver_tol" localSheetId="0" hidden="1">0.01</definedName>
    <definedName name="solver_tol" localSheetId="9" hidden="1">0.01</definedName>
    <definedName name="solver_tol" localSheetId="3" hidden="1">0.01</definedName>
    <definedName name="solver_tol" localSheetId="4" hidden="1">0.01</definedName>
    <definedName name="solver_tol" localSheetId="7" hidden="1">0.01</definedName>
    <definedName name="solver_tol" localSheetId="8" hidden="1">0.01</definedName>
    <definedName name="solver_tol" localSheetId="1" hidden="1">0.01</definedName>
    <definedName name="solver_typ" localSheetId="2" hidden="1">2</definedName>
    <definedName name="solver_typ" localSheetId="13" hidden="1">2</definedName>
    <definedName name="solver_typ" localSheetId="12" hidden="1">2</definedName>
    <definedName name="solver_typ" localSheetId="5" hidden="1">2</definedName>
    <definedName name="solver_typ" localSheetId="6" hidden="1">2</definedName>
    <definedName name="solver_typ" localSheetId="10" hidden="1">2</definedName>
    <definedName name="solver_typ" localSheetId="11" hidden="1">2</definedName>
    <definedName name="solver_typ" localSheetId="0" hidden="1">2</definedName>
    <definedName name="solver_typ" localSheetId="9" hidden="1">2</definedName>
    <definedName name="solver_typ" localSheetId="3" hidden="1">2</definedName>
    <definedName name="solver_typ" localSheetId="4" hidden="1">2</definedName>
    <definedName name="solver_typ" localSheetId="7" hidden="1">2</definedName>
    <definedName name="solver_typ" localSheetId="8" hidden="1">2</definedName>
    <definedName name="solver_typ" localSheetId="1" hidden="1">2</definedName>
    <definedName name="solver_val" localSheetId="2" hidden="1">0</definedName>
    <definedName name="solver_val" localSheetId="13" hidden="1">0</definedName>
    <definedName name="solver_val" localSheetId="12" hidden="1">0</definedName>
    <definedName name="solver_val" localSheetId="5" hidden="1">0</definedName>
    <definedName name="solver_val" localSheetId="6" hidden="1">0</definedName>
    <definedName name="solver_val" localSheetId="10" hidden="1">0</definedName>
    <definedName name="solver_val" localSheetId="11" hidden="1">0</definedName>
    <definedName name="solver_val" localSheetId="0" hidden="1">0</definedName>
    <definedName name="solver_val" localSheetId="9" hidden="1">0</definedName>
    <definedName name="solver_val" localSheetId="3" hidden="1">0</definedName>
    <definedName name="solver_val" localSheetId="4" hidden="1">0</definedName>
    <definedName name="solver_val" localSheetId="7" hidden="1">0</definedName>
    <definedName name="solver_val" localSheetId="8" hidden="1">0</definedName>
    <definedName name="solver_val" localSheetId="1" hidden="1">0</definedName>
    <definedName name="solver_ver" localSheetId="2" hidden="1">3</definedName>
    <definedName name="solver_ver" localSheetId="13" hidden="1">3</definedName>
    <definedName name="solver_ver" localSheetId="12" hidden="1">3</definedName>
    <definedName name="solver_ver" localSheetId="5" hidden="1">3</definedName>
    <definedName name="solver_ver" localSheetId="6" hidden="1">3</definedName>
    <definedName name="solver_ver" localSheetId="10" hidden="1">3</definedName>
    <definedName name="solver_ver" localSheetId="11" hidden="1">3</definedName>
    <definedName name="solver_ver" localSheetId="0" hidden="1">3</definedName>
    <definedName name="solver_ver" localSheetId="9" hidden="1">3</definedName>
    <definedName name="solver_ver" localSheetId="3" hidden="1">3</definedName>
    <definedName name="solver_ver" localSheetId="4" hidden="1">3</definedName>
    <definedName name="solver_ver" localSheetId="7" hidden="1">3</definedName>
    <definedName name="solver_ver" localSheetId="8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5" l="1" a="1"/>
  <c r="J16" i="15" s="1"/>
  <c r="K16" i="15" a="1"/>
  <c r="K16" i="15" s="1"/>
  <c r="A7" i="15"/>
  <c r="A8" i="15" s="1"/>
  <c r="A9" i="15" s="1"/>
  <c r="A10" i="15" s="1"/>
  <c r="A11" i="15" s="1"/>
  <c r="A12" i="15" s="1"/>
  <c r="A13" i="15" s="1"/>
  <c r="A14" i="15" s="1"/>
  <c r="A15" i="15" s="1"/>
  <c r="A6" i="15"/>
  <c r="A5" i="15"/>
  <c r="A4" i="15"/>
  <c r="H3" i="15"/>
  <c r="D3" i="15" s="1"/>
  <c r="G3" i="15"/>
  <c r="E3" i="15" s="1"/>
  <c r="F3" i="15"/>
  <c r="J16" i="13"/>
  <c r="J3" i="8"/>
  <c r="J16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4" i="14"/>
  <c r="H3" i="14"/>
  <c r="D3" i="14" s="1"/>
  <c r="G3" i="14"/>
  <c r="E3" i="14" s="1"/>
  <c r="F3" i="14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4" i="13"/>
  <c r="H3" i="13"/>
  <c r="D3" i="13" s="1"/>
  <c r="G3" i="13"/>
  <c r="C4" i="13" s="1"/>
  <c r="F3" i="13"/>
  <c r="J16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H3" i="12"/>
  <c r="G3" i="12"/>
  <c r="F3" i="12"/>
  <c r="E3" i="12"/>
  <c r="D3" i="12"/>
  <c r="C4" i="12" s="1"/>
  <c r="B23" i="1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H3" i="11"/>
  <c r="D3" i="11" s="1"/>
  <c r="G3" i="11"/>
  <c r="E3" i="11" s="1"/>
  <c r="F3" i="11"/>
  <c r="B23" i="10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5" i="10"/>
  <c r="A4" i="10"/>
  <c r="H3" i="10"/>
  <c r="D3" i="10" s="1"/>
  <c r="G3" i="10"/>
  <c r="E3" i="10" s="1"/>
  <c r="F3" i="10"/>
  <c r="B23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H3" i="9"/>
  <c r="D3" i="9" s="1"/>
  <c r="G3" i="9"/>
  <c r="E3" i="9" s="1"/>
  <c r="F3" i="9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H3" i="8"/>
  <c r="D3" i="8" s="1"/>
  <c r="G3" i="8"/>
  <c r="E3" i="8" s="1"/>
  <c r="F3" i="8"/>
  <c r="B2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H3" i="7"/>
  <c r="D3" i="7" s="1"/>
  <c r="G3" i="7"/>
  <c r="F3" i="7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H3" i="6"/>
  <c r="D3" i="6" s="1"/>
  <c r="J3" i="6" s="1"/>
  <c r="G3" i="6"/>
  <c r="F3" i="6"/>
  <c r="B2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H3" i="5"/>
  <c r="D3" i="5" s="1"/>
  <c r="G3" i="5"/>
  <c r="F3" i="5"/>
  <c r="C4" i="15" l="1"/>
  <c r="C4" i="14"/>
  <c r="G4" i="13"/>
  <c r="F4" i="13"/>
  <c r="H4" i="13"/>
  <c r="D4" i="13" s="1"/>
  <c r="E3" i="13"/>
  <c r="H4" i="12"/>
  <c r="D4" i="12" s="1"/>
  <c r="G4" i="12"/>
  <c r="F4" i="12"/>
  <c r="C4" i="11"/>
  <c r="C4" i="10"/>
  <c r="C4" i="9"/>
  <c r="C4" i="8"/>
  <c r="C4" i="7"/>
  <c r="E3" i="7"/>
  <c r="C4" i="6"/>
  <c r="E3" i="6"/>
  <c r="E3" i="5"/>
  <c r="C4" i="5"/>
  <c r="F4" i="15" l="1"/>
  <c r="H4" i="15"/>
  <c r="D4" i="15" s="1"/>
  <c r="G4" i="15"/>
  <c r="F4" i="14"/>
  <c r="G4" i="14"/>
  <c r="H4" i="14"/>
  <c r="D4" i="14" s="1"/>
  <c r="E4" i="13"/>
  <c r="C5" i="13"/>
  <c r="C5" i="12"/>
  <c r="E4" i="12"/>
  <c r="G4" i="11"/>
  <c r="F4" i="11"/>
  <c r="H4" i="11"/>
  <c r="D4" i="11" s="1"/>
  <c r="G4" i="10"/>
  <c r="F4" i="10"/>
  <c r="H4" i="10"/>
  <c r="D4" i="10" s="1"/>
  <c r="H4" i="9"/>
  <c r="D4" i="9" s="1"/>
  <c r="G4" i="9"/>
  <c r="F4" i="9"/>
  <c r="H4" i="8"/>
  <c r="D4" i="8" s="1"/>
  <c r="J4" i="8" s="1"/>
  <c r="G4" i="8"/>
  <c r="F4" i="8"/>
  <c r="F4" i="7"/>
  <c r="G4" i="7"/>
  <c r="H4" i="7"/>
  <c r="D4" i="7" s="1"/>
  <c r="H4" i="6"/>
  <c r="D4" i="6" s="1"/>
  <c r="J4" i="6" s="1"/>
  <c r="G4" i="6"/>
  <c r="F4" i="6"/>
  <c r="G4" i="5"/>
  <c r="F4" i="5"/>
  <c r="H4" i="5"/>
  <c r="D4" i="5" s="1"/>
  <c r="J4" i="4"/>
  <c r="J5" i="4"/>
  <c r="J6" i="4"/>
  <c r="J7" i="4"/>
  <c r="J8" i="4"/>
  <c r="J9" i="4"/>
  <c r="J10" i="4"/>
  <c r="J11" i="4"/>
  <c r="J16" i="4" s="1"/>
  <c r="J12" i="4"/>
  <c r="J13" i="4"/>
  <c r="J14" i="4"/>
  <c r="J15" i="4"/>
  <c r="J3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4" i="4"/>
  <c r="H3" i="4"/>
  <c r="D3" i="4" s="1"/>
  <c r="G3" i="4"/>
  <c r="F3" i="4"/>
  <c r="E3" i="4"/>
  <c r="B23" i="3"/>
  <c r="A9" i="3"/>
  <c r="A10" i="3" s="1"/>
  <c r="A11" i="3" s="1"/>
  <c r="A12" i="3" s="1"/>
  <c r="A13" i="3" s="1"/>
  <c r="A14" i="3" s="1"/>
  <c r="A15" i="3" s="1"/>
  <c r="A8" i="3"/>
  <c r="A7" i="3"/>
  <c r="A6" i="3"/>
  <c r="A5" i="3"/>
  <c r="A4" i="3"/>
  <c r="H3" i="3"/>
  <c r="D3" i="3" s="1"/>
  <c r="G3" i="3"/>
  <c r="F3" i="3"/>
  <c r="E3" i="3"/>
  <c r="B23" i="2"/>
  <c r="E3" i="2"/>
  <c r="F3" i="2"/>
  <c r="G3" i="2"/>
  <c r="H3" i="2"/>
  <c r="D3" i="2" s="1"/>
  <c r="C4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E4" i="15" l="1"/>
  <c r="C5" i="15"/>
  <c r="E4" i="14"/>
  <c r="C5" i="14"/>
  <c r="F5" i="13"/>
  <c r="H5" i="13"/>
  <c r="D5" i="13" s="1"/>
  <c r="G5" i="13"/>
  <c r="H5" i="12"/>
  <c r="D5" i="12" s="1"/>
  <c r="F5" i="12"/>
  <c r="G5" i="12"/>
  <c r="C5" i="11"/>
  <c r="E4" i="11"/>
  <c r="E4" i="10"/>
  <c r="C5" i="10"/>
  <c r="E4" i="9"/>
  <c r="C5" i="9"/>
  <c r="E4" i="8"/>
  <c r="C5" i="8"/>
  <c r="E4" i="7"/>
  <c r="C5" i="7"/>
  <c r="C5" i="6"/>
  <c r="E4" i="6"/>
  <c r="E4" i="5"/>
  <c r="C5" i="5"/>
  <c r="C4" i="4"/>
  <c r="H4" i="4" s="1"/>
  <c r="D4" i="4" s="1"/>
  <c r="F4" i="4"/>
  <c r="C4" i="3"/>
  <c r="G4" i="3" s="1"/>
  <c r="G4" i="2"/>
  <c r="F4" i="2"/>
  <c r="H4" i="2"/>
  <c r="D4" i="2" s="1"/>
  <c r="G5" i="15" l="1"/>
  <c r="F5" i="15"/>
  <c r="H5" i="15"/>
  <c r="D5" i="15" s="1"/>
  <c r="G5" i="14"/>
  <c r="F5" i="14"/>
  <c r="H5" i="14"/>
  <c r="D5" i="14" s="1"/>
  <c r="E5" i="13"/>
  <c r="C6" i="13"/>
  <c r="C6" i="12"/>
  <c r="E5" i="12"/>
  <c r="H5" i="11"/>
  <c r="D5" i="11" s="1"/>
  <c r="G5" i="11"/>
  <c r="F5" i="11"/>
  <c r="H5" i="10"/>
  <c r="D5" i="10" s="1"/>
  <c r="G5" i="10"/>
  <c r="F5" i="10"/>
  <c r="F5" i="9"/>
  <c r="H5" i="9"/>
  <c r="D5" i="9" s="1"/>
  <c r="G5" i="9"/>
  <c r="H5" i="8"/>
  <c r="D5" i="8" s="1"/>
  <c r="J5" i="8" s="1"/>
  <c r="G5" i="8"/>
  <c r="F5" i="8"/>
  <c r="F5" i="7"/>
  <c r="H5" i="7"/>
  <c r="D5" i="7" s="1"/>
  <c r="G5" i="7"/>
  <c r="H5" i="6"/>
  <c r="D5" i="6" s="1"/>
  <c r="J5" i="6" s="1"/>
  <c r="G5" i="6"/>
  <c r="F5" i="6"/>
  <c r="H5" i="5"/>
  <c r="D5" i="5" s="1"/>
  <c r="G5" i="5"/>
  <c r="F5" i="5"/>
  <c r="G4" i="4"/>
  <c r="E4" i="4" s="1"/>
  <c r="F4" i="3"/>
  <c r="E4" i="3" s="1"/>
  <c r="H4" i="3"/>
  <c r="D4" i="3" s="1"/>
  <c r="C5" i="3" s="1"/>
  <c r="C5" i="2"/>
  <c r="H5" i="2" s="1"/>
  <c r="D5" i="2" s="1"/>
  <c r="E4" i="2"/>
  <c r="E5" i="15" l="1"/>
  <c r="C6" i="15"/>
  <c r="C6" i="14"/>
  <c r="E5" i="14"/>
  <c r="G6" i="13"/>
  <c r="F6" i="13"/>
  <c r="H6" i="13"/>
  <c r="D6" i="13" s="1"/>
  <c r="H6" i="12"/>
  <c r="D6" i="12" s="1"/>
  <c r="G6" i="12"/>
  <c r="F6" i="12"/>
  <c r="E5" i="11"/>
  <c r="C6" i="11"/>
  <c r="E5" i="10"/>
  <c r="C6" i="10"/>
  <c r="E5" i="9"/>
  <c r="C6" i="9"/>
  <c r="E5" i="8"/>
  <c r="C6" i="8"/>
  <c r="E5" i="7"/>
  <c r="C6" i="7"/>
  <c r="C6" i="6"/>
  <c r="E5" i="6"/>
  <c r="E5" i="5"/>
  <c r="C6" i="5"/>
  <c r="C5" i="4"/>
  <c r="F5" i="4" s="1"/>
  <c r="H5" i="3"/>
  <c r="D5" i="3" s="1"/>
  <c r="G5" i="3"/>
  <c r="F5" i="3"/>
  <c r="F5" i="2"/>
  <c r="G5" i="2"/>
  <c r="C6" i="2" s="1"/>
  <c r="H6" i="15" l="1"/>
  <c r="D6" i="15" s="1"/>
  <c r="G6" i="15"/>
  <c r="F6" i="15"/>
  <c r="H6" i="14"/>
  <c r="D6" i="14" s="1"/>
  <c r="G6" i="14"/>
  <c r="F6" i="14"/>
  <c r="E6" i="13"/>
  <c r="C7" i="13"/>
  <c r="C7" i="12"/>
  <c r="E6" i="12"/>
  <c r="H6" i="11"/>
  <c r="D6" i="11" s="1"/>
  <c r="G6" i="11"/>
  <c r="F6" i="11"/>
  <c r="H6" i="10"/>
  <c r="D6" i="10" s="1"/>
  <c r="G6" i="10"/>
  <c r="F6" i="10"/>
  <c r="G6" i="9"/>
  <c r="F6" i="9"/>
  <c r="H6" i="9"/>
  <c r="D6" i="9" s="1"/>
  <c r="H6" i="8"/>
  <c r="D6" i="8" s="1"/>
  <c r="J6" i="8" s="1"/>
  <c r="G6" i="8"/>
  <c r="F6" i="8"/>
  <c r="G6" i="7"/>
  <c r="F6" i="7"/>
  <c r="H6" i="7"/>
  <c r="D6" i="7" s="1"/>
  <c r="H6" i="6"/>
  <c r="D6" i="6" s="1"/>
  <c r="J6" i="6" s="1"/>
  <c r="G6" i="6"/>
  <c r="F6" i="6"/>
  <c r="H6" i="5"/>
  <c r="D6" i="5" s="1"/>
  <c r="G6" i="5"/>
  <c r="F6" i="5"/>
  <c r="G5" i="4"/>
  <c r="H5" i="4"/>
  <c r="D5" i="4" s="1"/>
  <c r="E5" i="3"/>
  <c r="C6" i="3"/>
  <c r="E5" i="2"/>
  <c r="G6" i="2"/>
  <c r="F6" i="2"/>
  <c r="H6" i="2"/>
  <c r="D6" i="2" s="1"/>
  <c r="C7" i="15" l="1"/>
  <c r="E6" i="15"/>
  <c r="E6" i="14"/>
  <c r="C7" i="14"/>
  <c r="H7" i="13"/>
  <c r="D7" i="13" s="1"/>
  <c r="G7" i="13"/>
  <c r="F7" i="13"/>
  <c r="H7" i="12"/>
  <c r="D7" i="12" s="1"/>
  <c r="F7" i="12"/>
  <c r="G7" i="12"/>
  <c r="E6" i="11"/>
  <c r="C7" i="11"/>
  <c r="E6" i="10"/>
  <c r="C7" i="10"/>
  <c r="E6" i="9"/>
  <c r="C7" i="9"/>
  <c r="E6" i="8"/>
  <c r="C7" i="8"/>
  <c r="E6" i="7"/>
  <c r="C7" i="7"/>
  <c r="C7" i="6"/>
  <c r="E6" i="6"/>
  <c r="E6" i="5"/>
  <c r="C7" i="5"/>
  <c r="C6" i="4"/>
  <c r="E5" i="4"/>
  <c r="G6" i="4"/>
  <c r="F6" i="4"/>
  <c r="H6" i="4"/>
  <c r="D6" i="4" s="1"/>
  <c r="F6" i="3"/>
  <c r="H6" i="3"/>
  <c r="D6" i="3" s="1"/>
  <c r="G6" i="3"/>
  <c r="C7" i="2"/>
  <c r="E6" i="2"/>
  <c r="H7" i="15" l="1"/>
  <c r="D7" i="15" s="1"/>
  <c r="G7" i="15"/>
  <c r="F7" i="15"/>
  <c r="H7" i="14"/>
  <c r="D7" i="14" s="1"/>
  <c r="G7" i="14"/>
  <c r="F7" i="14"/>
  <c r="C8" i="13"/>
  <c r="E7" i="13"/>
  <c r="C8" i="12"/>
  <c r="E7" i="12"/>
  <c r="H7" i="11"/>
  <c r="D7" i="11" s="1"/>
  <c r="G7" i="11"/>
  <c r="F7" i="11"/>
  <c r="H7" i="10"/>
  <c r="D7" i="10" s="1"/>
  <c r="G7" i="10"/>
  <c r="F7" i="10"/>
  <c r="H7" i="9"/>
  <c r="D7" i="9" s="1"/>
  <c r="F7" i="9"/>
  <c r="G7" i="9"/>
  <c r="H7" i="8"/>
  <c r="D7" i="8" s="1"/>
  <c r="J7" i="8" s="1"/>
  <c r="G7" i="8"/>
  <c r="F7" i="8"/>
  <c r="H7" i="7"/>
  <c r="D7" i="7" s="1"/>
  <c r="G7" i="7"/>
  <c r="F7" i="7"/>
  <c r="H7" i="6"/>
  <c r="D7" i="6" s="1"/>
  <c r="J7" i="6" s="1"/>
  <c r="G7" i="6"/>
  <c r="F7" i="6"/>
  <c r="H7" i="5"/>
  <c r="D7" i="5" s="1"/>
  <c r="G7" i="5"/>
  <c r="F7" i="5"/>
  <c r="E6" i="4"/>
  <c r="C7" i="4"/>
  <c r="E6" i="3"/>
  <c r="C7" i="3"/>
  <c r="H7" i="2"/>
  <c r="D7" i="2" s="1"/>
  <c r="G7" i="2"/>
  <c r="F7" i="2"/>
  <c r="E7" i="15" l="1"/>
  <c r="C8" i="15"/>
  <c r="E7" i="14"/>
  <c r="C8" i="14"/>
  <c r="H8" i="13"/>
  <c r="D8" i="13" s="1"/>
  <c r="G8" i="13"/>
  <c r="F8" i="13"/>
  <c r="F8" i="12"/>
  <c r="H8" i="12"/>
  <c r="D8" i="12" s="1"/>
  <c r="G8" i="12"/>
  <c r="C8" i="11"/>
  <c r="E7" i="11"/>
  <c r="C8" i="10"/>
  <c r="E7" i="10"/>
  <c r="E7" i="9"/>
  <c r="C8" i="9"/>
  <c r="E7" i="8"/>
  <c r="C8" i="8"/>
  <c r="E7" i="7"/>
  <c r="C8" i="7"/>
  <c r="C8" i="6"/>
  <c r="E7" i="6"/>
  <c r="C8" i="5"/>
  <c r="E7" i="5"/>
  <c r="H7" i="4"/>
  <c r="D7" i="4" s="1"/>
  <c r="G7" i="4"/>
  <c r="F7" i="4"/>
  <c r="G7" i="3"/>
  <c r="F7" i="3"/>
  <c r="H7" i="3"/>
  <c r="D7" i="3" s="1"/>
  <c r="C8" i="2"/>
  <c r="E7" i="2"/>
  <c r="F8" i="15" l="1"/>
  <c r="H8" i="15"/>
  <c r="D8" i="15" s="1"/>
  <c r="G8" i="15"/>
  <c r="H8" i="14"/>
  <c r="D8" i="14" s="1"/>
  <c r="G8" i="14"/>
  <c r="F8" i="14"/>
  <c r="C9" i="13"/>
  <c r="E8" i="13"/>
  <c r="C9" i="12"/>
  <c r="E8" i="12"/>
  <c r="F8" i="11"/>
  <c r="H8" i="11"/>
  <c r="D8" i="11" s="1"/>
  <c r="G8" i="11"/>
  <c r="H8" i="10"/>
  <c r="D8" i="10" s="1"/>
  <c r="G8" i="10"/>
  <c r="F8" i="10"/>
  <c r="G8" i="9"/>
  <c r="F8" i="9"/>
  <c r="H8" i="9"/>
  <c r="D8" i="9" s="1"/>
  <c r="H8" i="8"/>
  <c r="D8" i="8" s="1"/>
  <c r="J8" i="8" s="1"/>
  <c r="G8" i="8"/>
  <c r="F8" i="8"/>
  <c r="H8" i="7"/>
  <c r="D8" i="7" s="1"/>
  <c r="G8" i="7"/>
  <c r="F8" i="7"/>
  <c r="H8" i="6"/>
  <c r="D8" i="6" s="1"/>
  <c r="J8" i="6" s="1"/>
  <c r="G8" i="6"/>
  <c r="F8" i="6"/>
  <c r="H8" i="5"/>
  <c r="D8" i="5" s="1"/>
  <c r="G8" i="5"/>
  <c r="F8" i="5"/>
  <c r="E7" i="4"/>
  <c r="C8" i="4"/>
  <c r="E7" i="3"/>
  <c r="C8" i="3"/>
  <c r="F8" i="2"/>
  <c r="G8" i="2"/>
  <c r="H8" i="2"/>
  <c r="D8" i="2" s="1"/>
  <c r="C9" i="15" l="1"/>
  <c r="E8" i="15"/>
  <c r="C9" i="14"/>
  <c r="E8" i="14"/>
  <c r="H9" i="13"/>
  <c r="D9" i="13" s="1"/>
  <c r="G9" i="13"/>
  <c r="F9" i="13"/>
  <c r="H9" i="12"/>
  <c r="D9" i="12" s="1"/>
  <c r="G9" i="12"/>
  <c r="F9" i="12"/>
  <c r="C9" i="11"/>
  <c r="E8" i="11"/>
  <c r="C9" i="10"/>
  <c r="E8" i="10"/>
  <c r="C9" i="9"/>
  <c r="E8" i="9"/>
  <c r="E8" i="8"/>
  <c r="C9" i="8"/>
  <c r="E8" i="7"/>
  <c r="C9" i="7"/>
  <c r="C9" i="6"/>
  <c r="E8" i="6"/>
  <c r="C9" i="5"/>
  <c r="E8" i="5"/>
  <c r="H8" i="4"/>
  <c r="D8" i="4" s="1"/>
  <c r="G8" i="4"/>
  <c r="F8" i="4"/>
  <c r="H8" i="3"/>
  <c r="D8" i="3" s="1"/>
  <c r="G8" i="3"/>
  <c r="F8" i="3"/>
  <c r="C9" i="2"/>
  <c r="E8" i="2"/>
  <c r="G9" i="15" l="1"/>
  <c r="H9" i="15"/>
  <c r="D9" i="15" s="1"/>
  <c r="F9" i="15"/>
  <c r="H9" i="14"/>
  <c r="D9" i="14" s="1"/>
  <c r="F9" i="14"/>
  <c r="G9" i="14"/>
  <c r="C10" i="13"/>
  <c r="E9" i="13"/>
  <c r="C10" i="12"/>
  <c r="E9" i="12"/>
  <c r="G9" i="11"/>
  <c r="H9" i="11"/>
  <c r="D9" i="11" s="1"/>
  <c r="F9" i="11"/>
  <c r="H9" i="10"/>
  <c r="D9" i="10" s="1"/>
  <c r="G9" i="10"/>
  <c r="F9" i="10"/>
  <c r="H9" i="9"/>
  <c r="D9" i="9" s="1"/>
  <c r="G9" i="9"/>
  <c r="F9" i="9"/>
  <c r="H9" i="8"/>
  <c r="D9" i="8" s="1"/>
  <c r="J9" i="8" s="1"/>
  <c r="G9" i="8"/>
  <c r="F9" i="8"/>
  <c r="H9" i="7"/>
  <c r="D9" i="7" s="1"/>
  <c r="G9" i="7"/>
  <c r="F9" i="7"/>
  <c r="H9" i="6"/>
  <c r="D9" i="6" s="1"/>
  <c r="J9" i="6" s="1"/>
  <c r="G9" i="6"/>
  <c r="F9" i="6"/>
  <c r="H9" i="5"/>
  <c r="D9" i="5" s="1"/>
  <c r="G9" i="5"/>
  <c r="F9" i="5"/>
  <c r="E8" i="4"/>
  <c r="C9" i="4"/>
  <c r="E8" i="3"/>
  <c r="C9" i="3"/>
  <c r="G9" i="2"/>
  <c r="H9" i="2"/>
  <c r="D9" i="2" s="1"/>
  <c r="F9" i="2"/>
  <c r="C10" i="15" l="1"/>
  <c r="E9" i="15"/>
  <c r="C10" i="14"/>
  <c r="E9" i="14"/>
  <c r="H10" i="13"/>
  <c r="D10" i="13" s="1"/>
  <c r="G10" i="13"/>
  <c r="F10" i="13"/>
  <c r="H10" i="12"/>
  <c r="D10" i="12" s="1"/>
  <c r="F10" i="12"/>
  <c r="G10" i="12"/>
  <c r="C10" i="11"/>
  <c r="E9" i="11"/>
  <c r="C10" i="10"/>
  <c r="E9" i="10"/>
  <c r="C10" i="9"/>
  <c r="E9" i="9"/>
  <c r="E9" i="8"/>
  <c r="C10" i="8"/>
  <c r="C10" i="7"/>
  <c r="E9" i="7"/>
  <c r="C10" i="6"/>
  <c r="E9" i="6"/>
  <c r="C10" i="5"/>
  <c r="E9" i="5"/>
  <c r="G9" i="4"/>
  <c r="F9" i="4"/>
  <c r="H9" i="4"/>
  <c r="D9" i="4" s="1"/>
  <c r="H9" i="3"/>
  <c r="D9" i="3" s="1"/>
  <c r="G9" i="3"/>
  <c r="F9" i="3"/>
  <c r="C10" i="2"/>
  <c r="E9" i="2"/>
  <c r="G10" i="15" l="1"/>
  <c r="H10" i="15"/>
  <c r="D10" i="15" s="1"/>
  <c r="F10" i="15"/>
  <c r="G10" i="14"/>
  <c r="H10" i="14"/>
  <c r="D10" i="14" s="1"/>
  <c r="F10" i="14"/>
  <c r="C11" i="13"/>
  <c r="E10" i="13"/>
  <c r="C11" i="12"/>
  <c r="E10" i="12"/>
  <c r="H10" i="11"/>
  <c r="D10" i="11" s="1"/>
  <c r="G10" i="11"/>
  <c r="F10" i="11"/>
  <c r="F10" i="10"/>
  <c r="H10" i="10"/>
  <c r="D10" i="10" s="1"/>
  <c r="G10" i="10"/>
  <c r="H10" i="9"/>
  <c r="D10" i="9" s="1"/>
  <c r="G10" i="9"/>
  <c r="F10" i="9"/>
  <c r="H10" i="8"/>
  <c r="D10" i="8" s="1"/>
  <c r="J10" i="8" s="1"/>
  <c r="G10" i="8"/>
  <c r="F10" i="8"/>
  <c r="H10" i="7"/>
  <c r="D10" i="7" s="1"/>
  <c r="G10" i="7"/>
  <c r="F10" i="7"/>
  <c r="H10" i="6"/>
  <c r="D10" i="6" s="1"/>
  <c r="J10" i="6" s="1"/>
  <c r="G10" i="6"/>
  <c r="F10" i="6"/>
  <c r="H10" i="5"/>
  <c r="D10" i="5" s="1"/>
  <c r="G10" i="5"/>
  <c r="F10" i="5"/>
  <c r="C10" i="4"/>
  <c r="E9" i="4"/>
  <c r="E9" i="3"/>
  <c r="C10" i="3"/>
  <c r="H10" i="2"/>
  <c r="D10" i="2" s="1"/>
  <c r="F10" i="2"/>
  <c r="G10" i="2"/>
  <c r="C11" i="15" l="1"/>
  <c r="E10" i="15"/>
  <c r="C11" i="14"/>
  <c r="E10" i="14"/>
  <c r="F11" i="13"/>
  <c r="H11" i="13"/>
  <c r="D11" i="13" s="1"/>
  <c r="G11" i="13"/>
  <c r="H11" i="12"/>
  <c r="D11" i="12" s="1"/>
  <c r="G11" i="12"/>
  <c r="F11" i="12"/>
  <c r="E10" i="11"/>
  <c r="C11" i="11"/>
  <c r="E10" i="10"/>
  <c r="C11" i="10"/>
  <c r="C11" i="9"/>
  <c r="E10" i="9"/>
  <c r="E10" i="8"/>
  <c r="C11" i="8"/>
  <c r="E10" i="7"/>
  <c r="C11" i="7"/>
  <c r="C11" i="6"/>
  <c r="E10" i="6"/>
  <c r="E10" i="5"/>
  <c r="C11" i="5"/>
  <c r="H10" i="4"/>
  <c r="D10" i="4" s="1"/>
  <c r="G10" i="4"/>
  <c r="F10" i="4"/>
  <c r="H10" i="3"/>
  <c r="D10" i="3" s="1"/>
  <c r="G10" i="3"/>
  <c r="F10" i="3"/>
  <c r="E10" i="2"/>
  <c r="C11" i="2"/>
  <c r="G11" i="15" l="1"/>
  <c r="H11" i="15"/>
  <c r="D11" i="15" s="1"/>
  <c r="F11" i="15"/>
  <c r="H11" i="14"/>
  <c r="D11" i="14" s="1"/>
  <c r="F11" i="14"/>
  <c r="G11" i="14"/>
  <c r="C12" i="13"/>
  <c r="E11" i="13"/>
  <c r="C12" i="12"/>
  <c r="E11" i="12"/>
  <c r="F11" i="11"/>
  <c r="H11" i="11"/>
  <c r="D11" i="11" s="1"/>
  <c r="G11" i="11"/>
  <c r="F11" i="10"/>
  <c r="H11" i="10"/>
  <c r="D11" i="10" s="1"/>
  <c r="G11" i="10"/>
  <c r="G11" i="9"/>
  <c r="H11" i="9"/>
  <c r="D11" i="9" s="1"/>
  <c r="F11" i="9"/>
  <c r="H11" i="8"/>
  <c r="D11" i="8" s="1"/>
  <c r="J11" i="8" s="1"/>
  <c r="G11" i="8"/>
  <c r="F11" i="8"/>
  <c r="H11" i="7"/>
  <c r="D11" i="7" s="1"/>
  <c r="F11" i="7"/>
  <c r="G11" i="7"/>
  <c r="H11" i="6"/>
  <c r="D11" i="6" s="1"/>
  <c r="J11" i="6" s="1"/>
  <c r="G11" i="6"/>
  <c r="F11" i="6"/>
  <c r="F11" i="5"/>
  <c r="H11" i="5"/>
  <c r="D11" i="5" s="1"/>
  <c r="G11" i="5"/>
  <c r="C11" i="4"/>
  <c r="E10" i="4"/>
  <c r="C11" i="3"/>
  <c r="E10" i="3"/>
  <c r="F11" i="2"/>
  <c r="G11" i="2"/>
  <c r="H11" i="2"/>
  <c r="D11" i="2" s="1"/>
  <c r="E11" i="15" l="1"/>
  <c r="C12" i="15"/>
  <c r="E11" i="14"/>
  <c r="C12" i="14"/>
  <c r="G12" i="13"/>
  <c r="F12" i="13"/>
  <c r="H12" i="13"/>
  <c r="D12" i="13" s="1"/>
  <c r="H12" i="12"/>
  <c r="D12" i="12" s="1"/>
  <c r="F12" i="12"/>
  <c r="G12" i="12"/>
  <c r="E11" i="11"/>
  <c r="C12" i="11"/>
  <c r="E11" i="10"/>
  <c r="C12" i="10"/>
  <c r="C12" i="9"/>
  <c r="E11" i="9"/>
  <c r="E11" i="8"/>
  <c r="C12" i="8"/>
  <c r="C12" i="7"/>
  <c r="E11" i="7"/>
  <c r="C12" i="6"/>
  <c r="E11" i="6"/>
  <c r="E11" i="5"/>
  <c r="C12" i="5"/>
  <c r="H11" i="4"/>
  <c r="D11" i="4" s="1"/>
  <c r="F11" i="4"/>
  <c r="G11" i="4"/>
  <c r="H11" i="3"/>
  <c r="D11" i="3" s="1"/>
  <c r="F11" i="3"/>
  <c r="G11" i="3"/>
  <c r="E11" i="2"/>
  <c r="C12" i="2"/>
  <c r="F12" i="15" l="1"/>
  <c r="G12" i="15"/>
  <c r="H12" i="15"/>
  <c r="D12" i="15" s="1"/>
  <c r="F12" i="14"/>
  <c r="G12" i="14"/>
  <c r="H12" i="14"/>
  <c r="D12" i="14" s="1"/>
  <c r="E12" i="13"/>
  <c r="C13" i="13"/>
  <c r="C13" i="12"/>
  <c r="E12" i="12"/>
  <c r="G12" i="11"/>
  <c r="F12" i="11"/>
  <c r="H12" i="11"/>
  <c r="D12" i="11" s="1"/>
  <c r="G12" i="10"/>
  <c r="F12" i="10"/>
  <c r="H12" i="10"/>
  <c r="D12" i="10" s="1"/>
  <c r="G12" i="9"/>
  <c r="F12" i="9"/>
  <c r="H12" i="9"/>
  <c r="D12" i="9" s="1"/>
  <c r="H12" i="8"/>
  <c r="D12" i="8" s="1"/>
  <c r="J12" i="8" s="1"/>
  <c r="G12" i="8"/>
  <c r="F12" i="8"/>
  <c r="G12" i="7"/>
  <c r="F12" i="7"/>
  <c r="H12" i="7"/>
  <c r="D12" i="7" s="1"/>
  <c r="H12" i="6"/>
  <c r="D12" i="6" s="1"/>
  <c r="J12" i="6" s="1"/>
  <c r="G12" i="6"/>
  <c r="F12" i="6"/>
  <c r="G12" i="5"/>
  <c r="F12" i="5"/>
  <c r="H12" i="5"/>
  <c r="D12" i="5" s="1"/>
  <c r="E11" i="4"/>
  <c r="C12" i="4"/>
  <c r="C12" i="3"/>
  <c r="E11" i="3"/>
  <c r="G12" i="2"/>
  <c r="H12" i="2"/>
  <c r="D12" i="2" s="1"/>
  <c r="F12" i="2"/>
  <c r="E12" i="15" l="1"/>
  <c r="C13" i="15"/>
  <c r="E12" i="14"/>
  <c r="C13" i="14"/>
  <c r="F13" i="13"/>
  <c r="H13" i="13"/>
  <c r="D13" i="13" s="1"/>
  <c r="G13" i="13"/>
  <c r="H13" i="12"/>
  <c r="D13" i="12" s="1"/>
  <c r="G13" i="12"/>
  <c r="F13" i="12"/>
  <c r="E12" i="11"/>
  <c r="C13" i="11"/>
  <c r="E12" i="10"/>
  <c r="C13" i="10"/>
  <c r="E12" i="9"/>
  <c r="C13" i="9"/>
  <c r="E12" i="8"/>
  <c r="C13" i="8"/>
  <c r="E12" i="7"/>
  <c r="C13" i="7"/>
  <c r="C13" i="6"/>
  <c r="E12" i="6"/>
  <c r="E12" i="5"/>
  <c r="C13" i="5"/>
  <c r="H12" i="4"/>
  <c r="D12" i="4" s="1"/>
  <c r="G12" i="4"/>
  <c r="F12" i="4"/>
  <c r="G12" i="3"/>
  <c r="H12" i="3"/>
  <c r="D12" i="3" s="1"/>
  <c r="F12" i="3"/>
  <c r="E12" i="2"/>
  <c r="C13" i="2"/>
  <c r="G13" i="15" l="1"/>
  <c r="F13" i="15"/>
  <c r="H13" i="15"/>
  <c r="D13" i="15" s="1"/>
  <c r="G13" i="14"/>
  <c r="F13" i="14"/>
  <c r="H13" i="14"/>
  <c r="D13" i="14" s="1"/>
  <c r="E13" i="13"/>
  <c r="C14" i="13"/>
  <c r="C14" i="12"/>
  <c r="E13" i="12"/>
  <c r="H13" i="11"/>
  <c r="D13" i="11" s="1"/>
  <c r="G13" i="11"/>
  <c r="F13" i="11"/>
  <c r="H13" i="10"/>
  <c r="D13" i="10" s="1"/>
  <c r="G13" i="10"/>
  <c r="F13" i="10"/>
  <c r="F13" i="9"/>
  <c r="H13" i="9"/>
  <c r="D13" i="9" s="1"/>
  <c r="G13" i="9"/>
  <c r="H13" i="8"/>
  <c r="D13" i="8" s="1"/>
  <c r="J13" i="8" s="1"/>
  <c r="G13" i="8"/>
  <c r="F13" i="8"/>
  <c r="F13" i="7"/>
  <c r="G13" i="7"/>
  <c r="H13" i="7"/>
  <c r="D13" i="7" s="1"/>
  <c r="H13" i="6"/>
  <c r="D13" i="6" s="1"/>
  <c r="J13" i="6" s="1"/>
  <c r="G13" i="6"/>
  <c r="F13" i="6"/>
  <c r="H13" i="5"/>
  <c r="D13" i="5" s="1"/>
  <c r="G13" i="5"/>
  <c r="F13" i="5"/>
  <c r="E12" i="4"/>
  <c r="C13" i="4"/>
  <c r="C13" i="3"/>
  <c r="E12" i="3"/>
  <c r="F13" i="2"/>
  <c r="G13" i="2"/>
  <c r="H13" i="2"/>
  <c r="D13" i="2" s="1"/>
  <c r="C14" i="15" l="1"/>
  <c r="E13" i="15"/>
  <c r="E13" i="14"/>
  <c r="C14" i="14"/>
  <c r="G14" i="13"/>
  <c r="F14" i="13"/>
  <c r="H14" i="13"/>
  <c r="D14" i="13" s="1"/>
  <c r="H14" i="12"/>
  <c r="D14" i="12" s="1"/>
  <c r="F14" i="12"/>
  <c r="G14" i="12"/>
  <c r="E13" i="11"/>
  <c r="C14" i="11"/>
  <c r="E13" i="10"/>
  <c r="C14" i="10"/>
  <c r="E13" i="9"/>
  <c r="C14" i="9"/>
  <c r="E13" i="8"/>
  <c r="C14" i="8"/>
  <c r="E13" i="7"/>
  <c r="C14" i="7"/>
  <c r="C14" i="6"/>
  <c r="E13" i="6"/>
  <c r="E13" i="5"/>
  <c r="C14" i="5"/>
  <c r="F13" i="4"/>
  <c r="H13" i="4"/>
  <c r="D13" i="4" s="1"/>
  <c r="G13" i="4"/>
  <c r="H13" i="3"/>
  <c r="D13" i="3" s="1"/>
  <c r="G13" i="3"/>
  <c r="F13" i="3"/>
  <c r="E13" i="2"/>
  <c r="C14" i="2"/>
  <c r="H14" i="15" l="1"/>
  <c r="D14" i="15" s="1"/>
  <c r="G14" i="15"/>
  <c r="F14" i="15"/>
  <c r="H14" i="14"/>
  <c r="D14" i="14" s="1"/>
  <c r="G14" i="14"/>
  <c r="F14" i="14"/>
  <c r="E14" i="13"/>
  <c r="C15" i="13"/>
  <c r="C15" i="12"/>
  <c r="E14" i="12"/>
  <c r="H14" i="11"/>
  <c r="D14" i="11" s="1"/>
  <c r="G14" i="11"/>
  <c r="F14" i="11"/>
  <c r="H14" i="10"/>
  <c r="D14" i="10" s="1"/>
  <c r="G14" i="10"/>
  <c r="F14" i="10"/>
  <c r="G14" i="9"/>
  <c r="F14" i="9"/>
  <c r="H14" i="9"/>
  <c r="D14" i="9" s="1"/>
  <c r="H14" i="8"/>
  <c r="D14" i="8" s="1"/>
  <c r="J14" i="8" s="1"/>
  <c r="G14" i="8"/>
  <c r="F14" i="8"/>
  <c r="G14" i="7"/>
  <c r="F14" i="7"/>
  <c r="H14" i="7"/>
  <c r="D14" i="7" s="1"/>
  <c r="H14" i="6"/>
  <c r="D14" i="6" s="1"/>
  <c r="J14" i="6" s="1"/>
  <c r="G14" i="6"/>
  <c r="F14" i="6"/>
  <c r="H14" i="5"/>
  <c r="D14" i="5" s="1"/>
  <c r="G14" i="5"/>
  <c r="F14" i="5"/>
  <c r="E13" i="4"/>
  <c r="C14" i="4"/>
  <c r="E13" i="3"/>
  <c r="C14" i="3"/>
  <c r="G14" i="2"/>
  <c r="F14" i="2"/>
  <c r="H14" i="2"/>
  <c r="D14" i="2" s="1"/>
  <c r="E14" i="15" l="1"/>
  <c r="C15" i="15"/>
  <c r="E14" i="14"/>
  <c r="C15" i="14"/>
  <c r="H15" i="13"/>
  <c r="D15" i="13" s="1"/>
  <c r="G15" i="13"/>
  <c r="E15" i="13" s="1"/>
  <c r="E16" i="13" s="1"/>
  <c r="F15" i="13"/>
  <c r="H15" i="12"/>
  <c r="D15" i="12" s="1"/>
  <c r="G15" i="12"/>
  <c r="F15" i="12"/>
  <c r="E14" i="11"/>
  <c r="C15" i="11"/>
  <c r="E14" i="10"/>
  <c r="C15" i="10"/>
  <c r="E14" i="9"/>
  <c r="C15" i="9"/>
  <c r="E14" i="8"/>
  <c r="C15" i="8"/>
  <c r="E14" i="7"/>
  <c r="C15" i="7"/>
  <c r="C15" i="6"/>
  <c r="E14" i="6"/>
  <c r="E14" i="5"/>
  <c r="C15" i="5"/>
  <c r="G14" i="4"/>
  <c r="F14" i="4"/>
  <c r="H14" i="4"/>
  <c r="D14" i="4" s="1"/>
  <c r="F14" i="3"/>
  <c r="G14" i="3"/>
  <c r="H14" i="3"/>
  <c r="D14" i="3" s="1"/>
  <c r="C15" i="2"/>
  <c r="E14" i="2"/>
  <c r="H15" i="15" l="1"/>
  <c r="D15" i="15" s="1"/>
  <c r="G15" i="15"/>
  <c r="F15" i="15"/>
  <c r="H15" i="14"/>
  <c r="D15" i="14" s="1"/>
  <c r="G15" i="14"/>
  <c r="F15" i="14"/>
  <c r="E15" i="12"/>
  <c r="E16" i="12" s="1"/>
  <c r="H15" i="11"/>
  <c r="D15" i="11" s="1"/>
  <c r="G15" i="11"/>
  <c r="E15" i="11" s="1"/>
  <c r="E16" i="11" s="1"/>
  <c r="F15" i="11"/>
  <c r="H15" i="10"/>
  <c r="D15" i="10" s="1"/>
  <c r="G15" i="10"/>
  <c r="F15" i="10"/>
  <c r="H15" i="9"/>
  <c r="D15" i="9" s="1"/>
  <c r="F15" i="9"/>
  <c r="G15" i="9"/>
  <c r="H15" i="8"/>
  <c r="D15" i="8" s="1"/>
  <c r="J15" i="8" s="1"/>
  <c r="J16" i="8" s="1"/>
  <c r="G15" i="8"/>
  <c r="F15" i="8"/>
  <c r="H15" i="7"/>
  <c r="D15" i="7" s="1"/>
  <c r="G15" i="7"/>
  <c r="F15" i="7"/>
  <c r="H15" i="6"/>
  <c r="D15" i="6" s="1"/>
  <c r="J15" i="6" s="1"/>
  <c r="J16" i="6" s="1"/>
  <c r="G15" i="6"/>
  <c r="F15" i="6"/>
  <c r="H15" i="5"/>
  <c r="D15" i="5" s="1"/>
  <c r="G15" i="5"/>
  <c r="F15" i="5"/>
  <c r="E14" i="4"/>
  <c r="C15" i="4"/>
  <c r="E14" i="3"/>
  <c r="C15" i="3"/>
  <c r="H15" i="2"/>
  <c r="D15" i="2" s="1"/>
  <c r="F15" i="2"/>
  <c r="G15" i="2"/>
  <c r="E15" i="15" l="1"/>
  <c r="E16" i="15" s="1"/>
  <c r="E15" i="14"/>
  <c r="E16" i="14" s="1"/>
  <c r="E15" i="10"/>
  <c r="E16" i="10" s="1"/>
  <c r="E15" i="9"/>
  <c r="E16" i="9" s="1"/>
  <c r="E15" i="8"/>
  <c r="E16" i="8" s="1"/>
  <c r="E15" i="7"/>
  <c r="E16" i="7" s="1"/>
  <c r="E15" i="6"/>
  <c r="E16" i="6" s="1"/>
  <c r="E15" i="5"/>
  <c r="E16" i="5" s="1"/>
  <c r="H15" i="4"/>
  <c r="D15" i="4" s="1"/>
  <c r="G15" i="4"/>
  <c r="F15" i="4"/>
  <c r="H15" i="3"/>
  <c r="D15" i="3" s="1"/>
  <c r="G15" i="3"/>
  <c r="F15" i="3"/>
  <c r="E15" i="2"/>
  <c r="E16" i="2" s="1"/>
  <c r="E15" i="4" l="1"/>
  <c r="E16" i="4" s="1"/>
  <c r="E15" i="3"/>
  <c r="E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<sst xmlns="http://schemas.openxmlformats.org/spreadsheetml/2006/main" count="503" uniqueCount="60">
  <si>
    <t>Inventory cost (per item)</t>
  </si>
  <si>
    <t>Stockout Cost (per item)</t>
  </si>
  <si>
    <t>Date</t>
  </si>
  <si>
    <t>Demand (State)</t>
  </si>
  <si>
    <t>Inventory (State)</t>
  </si>
  <si>
    <t>Restocking (Action)</t>
  </si>
  <si>
    <t>Cost (Reward)</t>
  </si>
  <si>
    <t>Stockouts</t>
  </si>
  <si>
    <t>Excess Inventory</t>
  </si>
  <si>
    <t>Order amount</t>
  </si>
  <si>
    <t>s</t>
  </si>
  <si>
    <t>S</t>
  </si>
  <si>
    <t>Constraints</t>
  </si>
  <si>
    <t>S&gt;=s</t>
  </si>
  <si>
    <t>Non-negativity constraints</t>
  </si>
  <si>
    <t>Scenoptic</t>
  </si>
  <si>
    <t>Objectives</t>
  </si>
  <si>
    <t>$E$16</t>
  </si>
  <si>
    <t>$J$3:J15</t>
  </si>
  <si>
    <t>Types</t>
  </si>
  <si>
    <t>B18</t>
  </si>
  <si>
    <t>int</t>
  </si>
  <si>
    <t>D18</t>
  </si>
  <si>
    <t>E3:E16</t>
  </si>
  <si>
    <t>b19:b20</t>
  </si>
  <si>
    <t>b23</t>
  </si>
  <si>
    <t>J3:J16</t>
  </si>
  <si>
    <t>b19</t>
  </si>
  <si>
    <t>b20</t>
  </si>
  <si>
    <t>Name</t>
  </si>
  <si>
    <t>S-C-Nonneg-S-C</t>
  </si>
  <si>
    <t>com.ibm.hrl.test.sc.supplychain.nonneg</t>
  </si>
  <si>
    <t>Parameters</t>
  </si>
  <si>
    <t>Package</t>
  </si>
  <si>
    <t>B23</t>
  </si>
  <si>
    <t>com.ibm.hrl.test.sc.supplychain.bool</t>
  </si>
  <si>
    <t>S-C-Bool-S-C</t>
  </si>
  <si>
    <t>b3:h15</t>
  </si>
  <si>
    <t>com.ibm.hrl.test.sc2000.supplychain.bool</t>
  </si>
  <si>
    <t>S-C-Bool-SC2000</t>
  </si>
  <si>
    <t>-</t>
  </si>
  <si>
    <t>min</t>
  </si>
  <si>
    <t>max</t>
  </si>
  <si>
    <t>E3:E15</t>
  </si>
  <si>
    <t>Objective</t>
  </si>
  <si>
    <t>Constraint</t>
  </si>
  <si>
    <t>int+</t>
  </si>
  <si>
    <t>float+</t>
  </si>
  <si>
    <t>com.ibm.hrl.test.sc.supplychain.bool_float</t>
  </si>
  <si>
    <t>float</t>
  </si>
  <si>
    <t>S-C-Bool+Float-S-C</t>
  </si>
  <si>
    <t>J16</t>
  </si>
  <si>
    <t>S-C-Sumif-S-C</t>
  </si>
  <si>
    <t>com.ibm.hrl.test.sc.supplychain.sumif</t>
  </si>
  <si>
    <t>S-C-Sumifs-S-C</t>
  </si>
  <si>
    <t>com.ibm.hrl.test.sc.supplychain.sumifs</t>
  </si>
  <si>
    <t>S-C-Countifs-S-C</t>
  </si>
  <si>
    <t>com.ibm.hrl.test.sc.supplychain.countifs</t>
  </si>
  <si>
    <t>S-C-Arrays</t>
  </si>
  <si>
    <t>com.ibm.hrl.test.supplychain.arrays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</si>
</sst>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B8B8"/>
      <name val="Source Code Pro"/>
      <family val="3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FA3-F2C1-49B3-A632-F0E6C6D17E46}">
  <dimension ref="A1:H23"/>
  <sheetViews>
    <sheetView workbookViewId="0">
      <selection activeCell="B20" sqref="B20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</cols>
  <sheetData>
    <row r="1" spans="1:8" x14ac:dyDescent="0.25">
      <c r="A1" t="s">
        <v>0</v>
      </c>
      <c r="B1">
        <v>1</v>
      </c>
      <c r="C1" t="s">
        <v>1</v>
      </c>
      <c r="D1">
        <v>5</v>
      </c>
    </row>
    <row r="2" spans="1: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</row>
    <row r="3" spans="1: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</row>
    <row r="4" spans="1: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</row>
    <row r="5" spans="1: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</row>
    <row r="6" spans="1:8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</row>
    <row r="7" spans="1:8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</row>
    <row r="8" spans="1:8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</row>
    <row r="9" spans="1:8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</row>
    <row r="10" spans="1:8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</row>
    <row r="11" spans="1:8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</row>
    <row r="12" spans="1:8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</row>
    <row r="13" spans="1:8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</row>
    <row r="14" spans="1:8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</row>
    <row r="15" spans="1:8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8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0712-DC18-4BBC-912C-A7D32F3AAC29}">
  <dimension ref="A1:H23"/>
  <sheetViews>
    <sheetView workbookViewId="0">
      <selection activeCell="B40" sqref="B40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</cols>
  <sheetData>
    <row r="1" spans="1:8" x14ac:dyDescent="0.25">
      <c r="A1" t="s">
        <v>0</v>
      </c>
      <c r="B1">
        <v>1</v>
      </c>
      <c r="C1" t="s">
        <v>1</v>
      </c>
      <c r="D1">
        <v>5</v>
      </c>
    </row>
    <row r="2" spans="1: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</row>
    <row r="3" spans="1: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</row>
    <row r="4" spans="1: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</row>
    <row r="5" spans="1: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1097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1097</v>
      </c>
    </row>
    <row r="6" spans="1:8" x14ac:dyDescent="0.25">
      <c r="A6" s="1">
        <f t="shared" si="5"/>
        <v>43865</v>
      </c>
      <c r="B6">
        <v>600</v>
      </c>
      <c r="C6">
        <f t="shared" si="6"/>
        <v>1097</v>
      </c>
      <c r="D6" s="2">
        <f t="shared" si="0"/>
        <v>0</v>
      </c>
      <c r="E6" s="2">
        <f t="shared" si="1"/>
        <v>497</v>
      </c>
      <c r="F6">
        <f t="shared" si="2"/>
        <v>0</v>
      </c>
      <c r="G6">
        <f t="shared" si="3"/>
        <v>497</v>
      </c>
      <c r="H6">
        <f t="shared" si="4"/>
        <v>0</v>
      </c>
    </row>
    <row r="7" spans="1:8" x14ac:dyDescent="0.25">
      <c r="A7" s="1">
        <f t="shared" si="5"/>
        <v>43866</v>
      </c>
      <c r="B7">
        <v>700</v>
      </c>
      <c r="C7">
        <f t="shared" si="6"/>
        <v>497</v>
      </c>
      <c r="D7" s="2">
        <f t="shared" si="0"/>
        <v>800</v>
      </c>
      <c r="E7" s="2">
        <f t="shared" si="1"/>
        <v>1015</v>
      </c>
      <c r="F7">
        <f t="shared" si="2"/>
        <v>203</v>
      </c>
      <c r="G7">
        <f t="shared" si="3"/>
        <v>0</v>
      </c>
      <c r="H7">
        <f t="shared" si="4"/>
        <v>800</v>
      </c>
    </row>
    <row r="8" spans="1:8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</row>
    <row r="9" spans="1:8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</row>
    <row r="10" spans="1:8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</row>
    <row r="11" spans="1:8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897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897</v>
      </c>
    </row>
    <row r="12" spans="1:8" x14ac:dyDescent="0.25">
      <c r="A12" s="1">
        <f t="shared" si="5"/>
        <v>43871</v>
      </c>
      <c r="B12">
        <v>400</v>
      </c>
      <c r="C12">
        <f t="shared" si="6"/>
        <v>997</v>
      </c>
      <c r="D12" s="2">
        <f t="shared" si="0"/>
        <v>0</v>
      </c>
      <c r="E12" s="2">
        <f t="shared" si="1"/>
        <v>597</v>
      </c>
      <c r="F12">
        <f t="shared" si="2"/>
        <v>0</v>
      </c>
      <c r="G12">
        <f t="shared" si="3"/>
        <v>597</v>
      </c>
      <c r="H12">
        <f t="shared" si="4"/>
        <v>0</v>
      </c>
    </row>
    <row r="13" spans="1:8" x14ac:dyDescent="0.25">
      <c r="A13" s="1">
        <f t="shared" si="5"/>
        <v>43872</v>
      </c>
      <c r="B13">
        <v>500</v>
      </c>
      <c r="C13">
        <f t="shared" si="6"/>
        <v>597</v>
      </c>
      <c r="D13" s="2">
        <f t="shared" si="0"/>
        <v>0</v>
      </c>
      <c r="E13" s="2">
        <f t="shared" si="1"/>
        <v>97</v>
      </c>
      <c r="F13">
        <f t="shared" si="2"/>
        <v>0</v>
      </c>
      <c r="G13">
        <f t="shared" si="3"/>
        <v>97</v>
      </c>
      <c r="H13">
        <f t="shared" si="4"/>
        <v>0</v>
      </c>
    </row>
    <row r="14" spans="1:8" x14ac:dyDescent="0.25">
      <c r="A14" s="1">
        <f t="shared" si="5"/>
        <v>43873</v>
      </c>
      <c r="B14">
        <v>100</v>
      </c>
      <c r="C14">
        <f t="shared" si="6"/>
        <v>97</v>
      </c>
      <c r="D14" s="2">
        <f t="shared" si="0"/>
        <v>1200</v>
      </c>
      <c r="E14" s="2">
        <f t="shared" si="1"/>
        <v>15</v>
      </c>
      <c r="F14">
        <f t="shared" si="2"/>
        <v>3</v>
      </c>
      <c r="G14">
        <f t="shared" si="3"/>
        <v>0</v>
      </c>
      <c r="H14">
        <f t="shared" si="4"/>
        <v>1200</v>
      </c>
    </row>
    <row r="15" spans="1:8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8" x14ac:dyDescent="0.25">
      <c r="E16" s="2">
        <f>SUM(E3:E15)</f>
        <v>5771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1297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B19-B20)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25F9-2EBA-41FE-927E-6C952D11A24F}">
  <dimension ref="A1:J20"/>
  <sheetViews>
    <sheetView workbookViewId="0">
      <selection activeCell="A21" sqref="A21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</cols>
  <sheetData>
    <row r="1" spans="1:10" x14ac:dyDescent="0.25">
      <c r="A1" t="s">
        <v>0</v>
      </c>
      <c r="B1">
        <v>1</v>
      </c>
      <c r="C1" t="s">
        <v>1</v>
      </c>
      <c r="D1">
        <v>5</v>
      </c>
      <c r="J1" t="s">
        <v>14</v>
      </c>
    </row>
    <row r="2" spans="1:10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</row>
    <row r="3" spans="1:10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J3">
        <f>MIN(D3,0)</f>
        <v>0</v>
      </c>
    </row>
    <row r="4" spans="1:10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J4">
        <f t="shared" ref="J4:J15" si="7">MIN(D4,0)</f>
        <v>0</v>
      </c>
    </row>
    <row r="5" spans="1:10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J5">
        <f t="shared" si="7"/>
        <v>-195</v>
      </c>
    </row>
    <row r="6" spans="1:10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J6">
        <f t="shared" si="7"/>
        <v>0</v>
      </c>
    </row>
    <row r="7" spans="1:10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J7">
        <f t="shared" si="7"/>
        <v>-195</v>
      </c>
    </row>
    <row r="8" spans="1:10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J8">
        <f t="shared" si="7"/>
        <v>0</v>
      </c>
    </row>
    <row r="9" spans="1:10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J9">
        <f t="shared" si="7"/>
        <v>-195</v>
      </c>
    </row>
    <row r="10" spans="1:10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J10">
        <f t="shared" si="7"/>
        <v>0</v>
      </c>
    </row>
    <row r="11" spans="1:10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J11">
        <f t="shared" si="7"/>
        <v>-195</v>
      </c>
    </row>
    <row r="12" spans="1:10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J12">
        <f t="shared" si="7"/>
        <v>0</v>
      </c>
    </row>
    <row r="13" spans="1:10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  <c r="J13">
        <f t="shared" si="7"/>
        <v>-195</v>
      </c>
    </row>
    <row r="14" spans="1:10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  <c r="J14">
        <f t="shared" si="7"/>
        <v>0</v>
      </c>
    </row>
    <row r="15" spans="1:10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  <c r="J15">
        <f t="shared" si="7"/>
        <v>-195</v>
      </c>
    </row>
    <row r="16" spans="1:10" x14ac:dyDescent="0.25">
      <c r="E16" s="2">
        <f>SUM(E3:E15)</f>
        <v>16725</v>
      </c>
      <c r="J16">
        <f>SUM(J3:J15)</f>
        <v>-1170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13B8-2D4E-4625-9E47-41C138AECEA6}">
  <dimension ref="A1:Q23"/>
  <sheetViews>
    <sheetView workbookViewId="0">
      <selection activeCell="Q5" sqref="Q5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4" max="14" width="11.140625" bestFit="1" customWidth="1"/>
  </cols>
  <sheetData>
    <row r="1" spans="1:17" x14ac:dyDescent="0.25">
      <c r="A1" t="s">
        <v>0</v>
      </c>
      <c r="B1">
        <v>1</v>
      </c>
      <c r="C1" t="s">
        <v>1</v>
      </c>
      <c r="D1">
        <v>5</v>
      </c>
      <c r="N1" t="s">
        <v>15</v>
      </c>
    </row>
    <row r="2" spans="1:17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N2" t="s">
        <v>29</v>
      </c>
      <c r="O2" s="3" t="s">
        <v>36</v>
      </c>
    </row>
    <row r="3" spans="1:17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N3" t="s">
        <v>33</v>
      </c>
      <c r="O3" t="s">
        <v>35</v>
      </c>
    </row>
    <row r="4" spans="1:17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N4" t="s">
        <v>16</v>
      </c>
      <c r="O4" s="3" t="s">
        <v>17</v>
      </c>
      <c r="P4">
        <v>0</v>
      </c>
      <c r="Q4" t="b">
        <v>0</v>
      </c>
    </row>
    <row r="5" spans="1:17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  <c r="O5" s="3" t="s">
        <v>34</v>
      </c>
      <c r="P5">
        <v>1</v>
      </c>
      <c r="Q5" t="b">
        <v>0</v>
      </c>
    </row>
    <row r="6" spans="1:17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  <c r="N6" t="s">
        <v>19</v>
      </c>
      <c r="O6" s="3" t="s">
        <v>20</v>
      </c>
      <c r="P6" t="s">
        <v>21</v>
      </c>
    </row>
    <row r="7" spans="1:17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  <c r="O7" s="3" t="s">
        <v>22</v>
      </c>
      <c r="P7" t="s">
        <v>21</v>
      </c>
    </row>
    <row r="8" spans="1:17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  <c r="O8" s="3" t="s">
        <v>23</v>
      </c>
      <c r="P8" t="s">
        <v>21</v>
      </c>
    </row>
    <row r="9" spans="1:17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  <c r="O9" s="3" t="s">
        <v>24</v>
      </c>
      <c r="P9" t="s">
        <v>21</v>
      </c>
    </row>
    <row r="10" spans="1:17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  <c r="O10" s="3" t="s">
        <v>37</v>
      </c>
      <c r="P10" t="s">
        <v>21</v>
      </c>
    </row>
    <row r="11" spans="1:17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  <c r="O11" s="3" t="s">
        <v>25</v>
      </c>
      <c r="P11" t="s">
        <v>21</v>
      </c>
    </row>
    <row r="12" spans="1:17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  <c r="O12" s="3" t="s">
        <v>25</v>
      </c>
      <c r="P12" t="s">
        <v>21</v>
      </c>
    </row>
    <row r="13" spans="1:17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  <c r="N13" t="s">
        <v>32</v>
      </c>
      <c r="O13" s="3" t="s">
        <v>27</v>
      </c>
      <c r="P13">
        <v>1</v>
      </c>
      <c r="Q13">
        <v>1500</v>
      </c>
    </row>
    <row r="14" spans="1:17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  <c r="O14" s="3" t="s">
        <v>28</v>
      </c>
      <c r="P14">
        <v>1</v>
      </c>
      <c r="Q14">
        <v>2000</v>
      </c>
    </row>
    <row r="15" spans="1:17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17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D31C-F337-4C2C-A78F-6666FE1E492B}">
  <dimension ref="A1:Q23"/>
  <sheetViews>
    <sheetView workbookViewId="0">
      <selection activeCell="O3" sqref="O3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4" max="14" width="11.140625" bestFit="1" customWidth="1"/>
  </cols>
  <sheetData>
    <row r="1" spans="1:17" x14ac:dyDescent="0.25">
      <c r="A1" t="s">
        <v>0</v>
      </c>
      <c r="B1">
        <v>1</v>
      </c>
      <c r="C1" t="s">
        <v>1</v>
      </c>
      <c r="D1">
        <v>5</v>
      </c>
      <c r="N1" t="s">
        <v>15</v>
      </c>
    </row>
    <row r="2" spans="1:17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N2" t="s">
        <v>29</v>
      </c>
      <c r="O2" s="3" t="s">
        <v>39</v>
      </c>
    </row>
    <row r="3" spans="1:17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N3" t="s">
        <v>33</v>
      </c>
      <c r="O3" t="s">
        <v>38</v>
      </c>
    </row>
    <row r="4" spans="1:17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N4" t="s">
        <v>16</v>
      </c>
      <c r="O4" s="3" t="s">
        <v>17</v>
      </c>
      <c r="P4">
        <v>0</v>
      </c>
      <c r="Q4" t="b">
        <v>0</v>
      </c>
    </row>
    <row r="5" spans="1:17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  <c r="O5" s="3" t="s">
        <v>34</v>
      </c>
      <c r="P5">
        <v>1</v>
      </c>
      <c r="Q5" t="b">
        <v>0</v>
      </c>
    </row>
    <row r="6" spans="1:17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  <c r="N6" t="s">
        <v>19</v>
      </c>
      <c r="O6" s="3" t="s">
        <v>20</v>
      </c>
      <c r="P6" t="s">
        <v>21</v>
      </c>
    </row>
    <row r="7" spans="1:17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  <c r="O7" s="3" t="s">
        <v>22</v>
      </c>
      <c r="P7" t="s">
        <v>21</v>
      </c>
    </row>
    <row r="8" spans="1:17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  <c r="O8" s="3" t="s">
        <v>23</v>
      </c>
      <c r="P8" t="s">
        <v>21</v>
      </c>
    </row>
    <row r="9" spans="1:17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  <c r="O9" s="3" t="s">
        <v>24</v>
      </c>
      <c r="P9" t="s">
        <v>21</v>
      </c>
    </row>
    <row r="10" spans="1:17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  <c r="O10" s="3" t="s">
        <v>37</v>
      </c>
      <c r="P10" t="s">
        <v>21</v>
      </c>
    </row>
    <row r="11" spans="1:17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  <c r="O11" s="3" t="s">
        <v>25</v>
      </c>
      <c r="P11" t="s">
        <v>21</v>
      </c>
    </row>
    <row r="12" spans="1:17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  <c r="O12" s="3" t="s">
        <v>25</v>
      </c>
      <c r="P12" t="s">
        <v>21</v>
      </c>
    </row>
    <row r="13" spans="1:17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  <c r="N13" t="s">
        <v>32</v>
      </c>
      <c r="O13" s="3" t="s">
        <v>27</v>
      </c>
      <c r="P13">
        <v>1</v>
      </c>
      <c r="Q13">
        <v>2000</v>
      </c>
    </row>
    <row r="14" spans="1:17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  <c r="O14" s="3" t="s">
        <v>28</v>
      </c>
      <c r="P14">
        <v>1</v>
      </c>
      <c r="Q14">
        <v>2000</v>
      </c>
    </row>
    <row r="15" spans="1:17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17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6675-3193-4960-A4C2-A9DBBAA849DC}">
  <dimension ref="A1:R20"/>
  <sheetViews>
    <sheetView workbookViewId="0">
      <selection activeCell="Q15" sqref="Q15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8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30</v>
      </c>
    </row>
    <row r="3" spans="1:1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J3">
        <f>MIN(D3,0)</f>
        <v>0</v>
      </c>
      <c r="O3" t="s">
        <v>33</v>
      </c>
      <c r="P3" t="s">
        <v>31</v>
      </c>
    </row>
    <row r="4" spans="1:1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J4">
        <f t="shared" ref="J4:J15" si="7">MIN(D4,0)</f>
        <v>0</v>
      </c>
      <c r="O4" t="s">
        <v>16</v>
      </c>
      <c r="P4" s="3" t="s">
        <v>17</v>
      </c>
      <c r="Q4">
        <v>0</v>
      </c>
      <c r="R4" t="b">
        <v>0</v>
      </c>
    </row>
    <row r="5" spans="1:1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J5">
        <f t="shared" si="7"/>
        <v>-195</v>
      </c>
      <c r="P5" s="3" t="s">
        <v>18</v>
      </c>
      <c r="Q5">
        <v>1</v>
      </c>
      <c r="R5" t="b">
        <v>1</v>
      </c>
    </row>
    <row r="6" spans="1:18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J6">
        <f t="shared" si="7"/>
        <v>0</v>
      </c>
      <c r="O6" t="s">
        <v>19</v>
      </c>
      <c r="P6" s="3" t="s">
        <v>20</v>
      </c>
      <c r="Q6" t="s">
        <v>21</v>
      </c>
    </row>
    <row r="7" spans="1:18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J7">
        <f t="shared" si="7"/>
        <v>-195</v>
      </c>
      <c r="P7" s="3" t="s">
        <v>22</v>
      </c>
      <c r="Q7" t="s">
        <v>21</v>
      </c>
    </row>
    <row r="8" spans="1:18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J8">
        <f t="shared" si="7"/>
        <v>0</v>
      </c>
      <c r="P8" s="3" t="s">
        <v>23</v>
      </c>
      <c r="Q8" t="s">
        <v>21</v>
      </c>
    </row>
    <row r="9" spans="1:18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J9">
        <f t="shared" si="7"/>
        <v>-195</v>
      </c>
      <c r="P9" s="3" t="s">
        <v>24</v>
      </c>
      <c r="Q9" t="s">
        <v>21</v>
      </c>
    </row>
    <row r="10" spans="1:18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J10">
        <f t="shared" si="7"/>
        <v>0</v>
      </c>
      <c r="P10" s="3" t="s">
        <v>37</v>
      </c>
      <c r="Q10" t="s">
        <v>21</v>
      </c>
    </row>
    <row r="11" spans="1:18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J11">
        <f t="shared" si="7"/>
        <v>-195</v>
      </c>
      <c r="P11" s="3" t="s">
        <v>25</v>
      </c>
      <c r="Q11" t="s">
        <v>21</v>
      </c>
    </row>
    <row r="12" spans="1:18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J12">
        <f t="shared" si="7"/>
        <v>0</v>
      </c>
      <c r="P12" s="3" t="s">
        <v>26</v>
      </c>
      <c r="Q12" t="s">
        <v>21</v>
      </c>
    </row>
    <row r="13" spans="1:18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  <c r="J13">
        <f t="shared" si="7"/>
        <v>-195</v>
      </c>
      <c r="O13" t="s">
        <v>40</v>
      </c>
    </row>
    <row r="14" spans="1:18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  <c r="J14">
        <f t="shared" si="7"/>
        <v>0</v>
      </c>
      <c r="O14" t="s">
        <v>40</v>
      </c>
    </row>
    <row r="15" spans="1:18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  <c r="J15">
        <f t="shared" si="7"/>
        <v>-195</v>
      </c>
      <c r="O15" t="s">
        <v>32</v>
      </c>
      <c r="P15" s="3" t="s">
        <v>27</v>
      </c>
      <c r="Q15">
        <v>1</v>
      </c>
      <c r="R15">
        <v>1500</v>
      </c>
    </row>
    <row r="16" spans="1:18" x14ac:dyDescent="0.25">
      <c r="E16" s="2">
        <f>SUM(E3:E15)</f>
        <v>16725</v>
      </c>
      <c r="J16">
        <f>SUM(J3:J15)</f>
        <v>-1170</v>
      </c>
      <c r="P16" s="3" t="s">
        <v>28</v>
      </c>
      <c r="Q16">
        <v>1</v>
      </c>
      <c r="R16">
        <v>2000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16F4-BE3A-4128-A763-09502E7E02E2}">
  <dimension ref="A1:S20"/>
  <sheetViews>
    <sheetView workbookViewId="0">
      <selection activeCell="J16" sqref="J16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9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30</v>
      </c>
    </row>
    <row r="3" spans="1:19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J3">
        <f>MIN(D3,0)</f>
        <v>0</v>
      </c>
      <c r="O3" t="s">
        <v>33</v>
      </c>
      <c r="P3" t="s">
        <v>31</v>
      </c>
    </row>
    <row r="4" spans="1:19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J4">
        <f t="shared" ref="J4:J15" si="7">MIN(D4,0)</f>
        <v>0</v>
      </c>
      <c r="O4" t="s">
        <v>16</v>
      </c>
      <c r="P4" s="3" t="s">
        <v>17</v>
      </c>
      <c r="Q4">
        <v>0</v>
      </c>
      <c r="R4" t="s">
        <v>41</v>
      </c>
      <c r="S4" t="s">
        <v>21</v>
      </c>
    </row>
    <row r="5" spans="1:19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J5">
        <f t="shared" si="7"/>
        <v>-195</v>
      </c>
      <c r="P5" s="3" t="s">
        <v>18</v>
      </c>
      <c r="Q5">
        <v>1</v>
      </c>
      <c r="R5" t="s">
        <v>42</v>
      </c>
      <c r="S5" t="s">
        <v>21</v>
      </c>
    </row>
    <row r="6" spans="1:19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J6">
        <f t="shared" si="7"/>
        <v>0</v>
      </c>
      <c r="O6" t="s">
        <v>32</v>
      </c>
      <c r="P6" s="3" t="s">
        <v>27</v>
      </c>
      <c r="Q6" t="s">
        <v>21</v>
      </c>
      <c r="R6">
        <v>1</v>
      </c>
      <c r="S6">
        <v>1500</v>
      </c>
    </row>
    <row r="7" spans="1:19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J7">
        <f t="shared" si="7"/>
        <v>-195</v>
      </c>
      <c r="P7" s="3" t="s">
        <v>28</v>
      </c>
      <c r="Q7" t="s">
        <v>21</v>
      </c>
      <c r="R7">
        <v>1</v>
      </c>
      <c r="S7">
        <v>2000</v>
      </c>
    </row>
    <row r="8" spans="1:19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J8">
        <f t="shared" si="7"/>
        <v>0</v>
      </c>
      <c r="O8" t="s">
        <v>19</v>
      </c>
      <c r="P8" s="3" t="s">
        <v>20</v>
      </c>
      <c r="Q8" t="s">
        <v>21</v>
      </c>
    </row>
    <row r="9" spans="1:19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J9">
        <f t="shared" si="7"/>
        <v>-195</v>
      </c>
      <c r="P9" s="3" t="s">
        <v>22</v>
      </c>
      <c r="Q9" t="s">
        <v>21</v>
      </c>
    </row>
    <row r="10" spans="1:19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J10">
        <f t="shared" si="7"/>
        <v>0</v>
      </c>
      <c r="P10" s="3" t="s">
        <v>43</v>
      </c>
      <c r="Q10" t="s">
        <v>21</v>
      </c>
    </row>
    <row r="11" spans="1:19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J11">
        <f t="shared" si="7"/>
        <v>-195</v>
      </c>
      <c r="P11" s="3" t="s">
        <v>37</v>
      </c>
      <c r="Q11" t="s">
        <v>21</v>
      </c>
    </row>
    <row r="12" spans="1:19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J12">
        <f t="shared" si="7"/>
        <v>0</v>
      </c>
      <c r="P12" s="3"/>
    </row>
    <row r="13" spans="1:19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  <c r="J13">
        <f t="shared" si="7"/>
        <v>-195</v>
      </c>
    </row>
    <row r="14" spans="1:19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  <c r="J14">
        <f t="shared" si="7"/>
        <v>0</v>
      </c>
    </row>
    <row r="15" spans="1:19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  <c r="J15">
        <f t="shared" si="7"/>
        <v>-195</v>
      </c>
    </row>
    <row r="16" spans="1:19" x14ac:dyDescent="0.25">
      <c r="E16" s="2">
        <f>SUM(E3:E15)</f>
        <v>16725</v>
      </c>
      <c r="J16">
        <f>SUM(J3:J15)</f>
        <v>-1170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C35C-41D5-4B6E-9FA0-8BBF54127784}">
  <dimension ref="A1:R23"/>
  <sheetViews>
    <sheetView workbookViewId="0">
      <selection activeCell="B23" sqref="B23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4" max="14" width="11.140625" bestFit="1" customWidth="1"/>
  </cols>
  <sheetData>
    <row r="1" spans="1:18" x14ac:dyDescent="0.25">
      <c r="A1" t="s">
        <v>0</v>
      </c>
      <c r="B1">
        <v>1</v>
      </c>
      <c r="C1" t="s">
        <v>1</v>
      </c>
      <c r="D1">
        <v>5</v>
      </c>
      <c r="N1" t="s">
        <v>15</v>
      </c>
    </row>
    <row r="2" spans="1:1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N2" t="s">
        <v>29</v>
      </c>
      <c r="O2" s="3" t="s">
        <v>36</v>
      </c>
    </row>
    <row r="3" spans="1:1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N3" t="s">
        <v>33</v>
      </c>
      <c r="O3" t="s">
        <v>35</v>
      </c>
    </row>
    <row r="4" spans="1:1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N4" t="s">
        <v>44</v>
      </c>
      <c r="O4" s="3" t="s">
        <v>17</v>
      </c>
      <c r="P4" t="s">
        <v>41</v>
      </c>
      <c r="Q4" t="s">
        <v>21</v>
      </c>
    </row>
    <row r="5" spans="1:1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  <c r="N5" t="s">
        <v>45</v>
      </c>
      <c r="O5" s="3" t="s">
        <v>34</v>
      </c>
    </row>
    <row r="6" spans="1:18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  <c r="N6" t="s">
        <v>19</v>
      </c>
      <c r="O6" s="3" t="s">
        <v>20</v>
      </c>
      <c r="P6" t="s">
        <v>46</v>
      </c>
    </row>
    <row r="7" spans="1:18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  <c r="O7" s="3" t="s">
        <v>22</v>
      </c>
      <c r="P7" t="s">
        <v>46</v>
      </c>
    </row>
    <row r="8" spans="1:18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  <c r="O8" s="3" t="s">
        <v>23</v>
      </c>
      <c r="P8" t="s">
        <v>46</v>
      </c>
    </row>
    <row r="9" spans="1:18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  <c r="O9" s="3" t="s">
        <v>37</v>
      </c>
      <c r="P9" t="s">
        <v>46</v>
      </c>
    </row>
    <row r="10" spans="1:18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  <c r="N10" t="s">
        <v>32</v>
      </c>
      <c r="O10" s="3" t="s">
        <v>27</v>
      </c>
      <c r="P10" t="s">
        <v>21</v>
      </c>
      <c r="Q10">
        <v>1</v>
      </c>
      <c r="R10">
        <v>1500</v>
      </c>
    </row>
    <row r="11" spans="1:18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  <c r="O11" s="3" t="s">
        <v>28</v>
      </c>
      <c r="P11" t="s">
        <v>21</v>
      </c>
      <c r="Q11">
        <v>1</v>
      </c>
      <c r="R11">
        <v>2000</v>
      </c>
    </row>
    <row r="12" spans="1:18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</row>
    <row r="13" spans="1:18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</row>
    <row r="14" spans="1:18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</row>
    <row r="15" spans="1:18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18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06B9-B02D-47B5-B4C7-0A2E70A72C37}">
  <dimension ref="A1:R23"/>
  <sheetViews>
    <sheetView workbookViewId="0">
      <selection activeCell="P4" sqref="P4:Q4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4" max="14" width="11.140625" bestFit="1" customWidth="1"/>
  </cols>
  <sheetData>
    <row r="1" spans="1:18" x14ac:dyDescent="0.25">
      <c r="A1" t="s">
        <v>0</v>
      </c>
      <c r="B1">
        <v>1</v>
      </c>
      <c r="C1" t="s">
        <v>1</v>
      </c>
      <c r="D1">
        <v>5</v>
      </c>
      <c r="N1" t="s">
        <v>15</v>
      </c>
    </row>
    <row r="2" spans="1:1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N2" t="s">
        <v>29</v>
      </c>
      <c r="O2" s="3" t="s">
        <v>39</v>
      </c>
    </row>
    <row r="3" spans="1:1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N3" t="s">
        <v>33</v>
      </c>
      <c r="O3" t="s">
        <v>38</v>
      </c>
    </row>
    <row r="4" spans="1:1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N4" t="s">
        <v>44</v>
      </c>
      <c r="O4" s="3" t="s">
        <v>17</v>
      </c>
      <c r="P4" t="s">
        <v>41</v>
      </c>
      <c r="Q4" t="s">
        <v>21</v>
      </c>
    </row>
    <row r="5" spans="1:1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  <c r="O5" s="3" t="s">
        <v>34</v>
      </c>
      <c r="P5">
        <v>1</v>
      </c>
      <c r="Q5" t="s">
        <v>41</v>
      </c>
      <c r="R5" t="s">
        <v>21</v>
      </c>
    </row>
    <row r="6" spans="1:18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  <c r="N6" t="s">
        <v>19</v>
      </c>
      <c r="O6" s="3" t="s">
        <v>20</v>
      </c>
      <c r="P6" t="s">
        <v>46</v>
      </c>
    </row>
    <row r="7" spans="1:18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  <c r="O7" s="3" t="s">
        <v>22</v>
      </c>
      <c r="P7" t="s">
        <v>46</v>
      </c>
    </row>
    <row r="8" spans="1:18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  <c r="O8" s="3" t="s">
        <v>23</v>
      </c>
      <c r="P8" t="s">
        <v>46</v>
      </c>
    </row>
    <row r="9" spans="1:18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  <c r="O9" s="3" t="s">
        <v>37</v>
      </c>
      <c r="P9" t="s">
        <v>46</v>
      </c>
    </row>
    <row r="10" spans="1:18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  <c r="N10" t="s">
        <v>32</v>
      </c>
      <c r="O10" s="3" t="s">
        <v>27</v>
      </c>
      <c r="P10" t="s">
        <v>21</v>
      </c>
      <c r="Q10">
        <v>1</v>
      </c>
      <c r="R10">
        <v>2000</v>
      </c>
    </row>
    <row r="11" spans="1:18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  <c r="O11" s="3" t="s">
        <v>28</v>
      </c>
      <c r="P11" t="s">
        <v>21</v>
      </c>
      <c r="Q11">
        <v>1</v>
      </c>
      <c r="R11">
        <v>2000</v>
      </c>
    </row>
    <row r="12" spans="1:18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  <c r="O12" s="3"/>
    </row>
    <row r="13" spans="1:18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  <c r="O13" s="3"/>
    </row>
    <row r="14" spans="1:18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  <c r="O14" s="3"/>
    </row>
    <row r="15" spans="1:18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18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866C-A7B1-4059-9B02-22BC417A3E2E}">
  <dimension ref="A1:R23"/>
  <sheetViews>
    <sheetView workbookViewId="0">
      <selection activeCell="O3" sqref="O3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4" max="14" width="11.140625" bestFit="1" customWidth="1"/>
  </cols>
  <sheetData>
    <row r="1" spans="1:18" x14ac:dyDescent="0.25">
      <c r="A1" t="s">
        <v>0</v>
      </c>
      <c r="B1">
        <v>1</v>
      </c>
      <c r="C1" t="s">
        <v>1</v>
      </c>
      <c r="D1">
        <v>5</v>
      </c>
      <c r="N1" t="s">
        <v>15</v>
      </c>
    </row>
    <row r="2" spans="1:18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N2" t="s">
        <v>29</v>
      </c>
      <c r="O2" s="3" t="s">
        <v>50</v>
      </c>
    </row>
    <row r="3" spans="1:18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N3" t="s">
        <v>33</v>
      </c>
      <c r="O3" t="s">
        <v>48</v>
      </c>
    </row>
    <row r="4" spans="1:18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N4" t="s">
        <v>44</v>
      </c>
      <c r="O4" s="3" t="s">
        <v>17</v>
      </c>
      <c r="P4" t="s">
        <v>41</v>
      </c>
      <c r="Q4" t="s">
        <v>47</v>
      </c>
    </row>
    <row r="5" spans="1:18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1098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1098</v>
      </c>
      <c r="N5" t="s">
        <v>45</v>
      </c>
      <c r="O5" s="3" t="s">
        <v>34</v>
      </c>
    </row>
    <row r="6" spans="1:18" x14ac:dyDescent="0.25">
      <c r="A6" s="1">
        <f t="shared" si="5"/>
        <v>43865</v>
      </c>
      <c r="B6">
        <v>600</v>
      </c>
      <c r="C6">
        <f t="shared" si="6"/>
        <v>1098</v>
      </c>
      <c r="D6" s="2">
        <f t="shared" si="0"/>
        <v>0</v>
      </c>
      <c r="E6" s="2">
        <f t="shared" si="1"/>
        <v>498</v>
      </c>
      <c r="F6">
        <f t="shared" si="2"/>
        <v>0</v>
      </c>
      <c r="G6">
        <f t="shared" si="3"/>
        <v>498</v>
      </c>
      <c r="H6">
        <f t="shared" si="4"/>
        <v>0</v>
      </c>
      <c r="N6" t="s">
        <v>19</v>
      </c>
      <c r="O6" s="3" t="s">
        <v>20</v>
      </c>
      <c r="P6" t="s">
        <v>46</v>
      </c>
    </row>
    <row r="7" spans="1:18" x14ac:dyDescent="0.25">
      <c r="A7" s="1">
        <f t="shared" si="5"/>
        <v>43866</v>
      </c>
      <c r="B7">
        <v>700</v>
      </c>
      <c r="C7">
        <f t="shared" si="6"/>
        <v>498</v>
      </c>
      <c r="D7" s="2">
        <f t="shared" si="0"/>
        <v>800</v>
      </c>
      <c r="E7" s="2">
        <f t="shared" si="1"/>
        <v>1010</v>
      </c>
      <c r="F7">
        <f t="shared" si="2"/>
        <v>202</v>
      </c>
      <c r="G7">
        <f t="shared" si="3"/>
        <v>0</v>
      </c>
      <c r="H7">
        <f t="shared" si="4"/>
        <v>800</v>
      </c>
      <c r="O7" s="3" t="s">
        <v>22</v>
      </c>
      <c r="P7" t="s">
        <v>46</v>
      </c>
    </row>
    <row r="8" spans="1:18" x14ac:dyDescent="0.25">
      <c r="A8" s="1">
        <f t="shared" si="5"/>
        <v>43867</v>
      </c>
      <c r="B8">
        <v>100</v>
      </c>
      <c r="C8">
        <f t="shared" si="6"/>
        <v>800</v>
      </c>
      <c r="D8" s="2">
        <f t="shared" si="0"/>
        <v>0</v>
      </c>
      <c r="E8" s="2">
        <f t="shared" si="1"/>
        <v>700</v>
      </c>
      <c r="F8">
        <f t="shared" si="2"/>
        <v>0</v>
      </c>
      <c r="G8">
        <f t="shared" si="3"/>
        <v>700</v>
      </c>
      <c r="H8">
        <f t="shared" si="4"/>
        <v>0</v>
      </c>
      <c r="O8" s="3" t="s">
        <v>37</v>
      </c>
      <c r="P8" t="s">
        <v>46</v>
      </c>
    </row>
    <row r="9" spans="1:18" x14ac:dyDescent="0.25">
      <c r="A9" s="1">
        <f t="shared" si="5"/>
        <v>43868</v>
      </c>
      <c r="B9">
        <v>200</v>
      </c>
      <c r="C9">
        <f t="shared" si="6"/>
        <v>700</v>
      </c>
      <c r="D9" s="2">
        <f t="shared" si="0"/>
        <v>0</v>
      </c>
      <c r="E9" s="2">
        <f t="shared" si="1"/>
        <v>500</v>
      </c>
      <c r="F9">
        <f t="shared" si="2"/>
        <v>0</v>
      </c>
      <c r="G9">
        <f t="shared" si="3"/>
        <v>500</v>
      </c>
      <c r="H9">
        <f t="shared" si="4"/>
        <v>0</v>
      </c>
      <c r="O9" s="3" t="s">
        <v>43</v>
      </c>
      <c r="P9" t="s">
        <v>47</v>
      </c>
    </row>
    <row r="10" spans="1:18" x14ac:dyDescent="0.25">
      <c r="A10" s="1">
        <f t="shared" si="5"/>
        <v>43869</v>
      </c>
      <c r="B10">
        <v>100</v>
      </c>
      <c r="C10">
        <f t="shared" si="6"/>
        <v>500</v>
      </c>
      <c r="D10" s="2">
        <f t="shared" si="0"/>
        <v>0</v>
      </c>
      <c r="E10" s="2">
        <f t="shared" si="1"/>
        <v>400</v>
      </c>
      <c r="F10">
        <f t="shared" si="2"/>
        <v>0</v>
      </c>
      <c r="G10">
        <f t="shared" si="3"/>
        <v>400</v>
      </c>
      <c r="H10">
        <f t="shared" si="4"/>
        <v>0</v>
      </c>
      <c r="N10" t="s">
        <v>32</v>
      </c>
      <c r="O10" s="3" t="s">
        <v>27</v>
      </c>
      <c r="P10" t="s">
        <v>49</v>
      </c>
      <c r="Q10">
        <v>1</v>
      </c>
      <c r="R10">
        <v>1500</v>
      </c>
    </row>
    <row r="11" spans="1:18" x14ac:dyDescent="0.25">
      <c r="A11" s="1">
        <f t="shared" si="5"/>
        <v>43870</v>
      </c>
      <c r="B11">
        <v>300</v>
      </c>
      <c r="C11">
        <f t="shared" si="6"/>
        <v>400</v>
      </c>
      <c r="D11" s="2">
        <f t="shared" si="0"/>
        <v>898</v>
      </c>
      <c r="E11" s="2">
        <f t="shared" si="1"/>
        <v>100</v>
      </c>
      <c r="F11">
        <f t="shared" si="2"/>
        <v>0</v>
      </c>
      <c r="G11">
        <f t="shared" si="3"/>
        <v>100</v>
      </c>
      <c r="H11">
        <f t="shared" si="4"/>
        <v>898</v>
      </c>
      <c r="O11" s="3" t="s">
        <v>28</v>
      </c>
      <c r="P11" t="s">
        <v>49</v>
      </c>
      <c r="Q11">
        <v>1</v>
      </c>
      <c r="R11">
        <v>2000</v>
      </c>
    </row>
    <row r="12" spans="1:18" x14ac:dyDescent="0.25">
      <c r="A12" s="1">
        <f t="shared" si="5"/>
        <v>43871</v>
      </c>
      <c r="B12">
        <v>400</v>
      </c>
      <c r="C12">
        <f t="shared" si="6"/>
        <v>998</v>
      </c>
      <c r="D12" s="2">
        <f t="shared" si="0"/>
        <v>0</v>
      </c>
      <c r="E12" s="2">
        <f t="shared" si="1"/>
        <v>598</v>
      </c>
      <c r="F12">
        <f t="shared" si="2"/>
        <v>0</v>
      </c>
      <c r="G12">
        <f t="shared" si="3"/>
        <v>598</v>
      </c>
      <c r="H12">
        <f t="shared" si="4"/>
        <v>0</v>
      </c>
    </row>
    <row r="13" spans="1:18" x14ac:dyDescent="0.25">
      <c r="A13" s="1">
        <f t="shared" si="5"/>
        <v>43872</v>
      </c>
      <c r="B13">
        <v>500</v>
      </c>
      <c r="C13">
        <f t="shared" si="6"/>
        <v>598</v>
      </c>
      <c r="D13" s="2">
        <f t="shared" si="0"/>
        <v>0</v>
      </c>
      <c r="E13" s="2">
        <f t="shared" si="1"/>
        <v>98</v>
      </c>
      <c r="F13">
        <f t="shared" si="2"/>
        <v>0</v>
      </c>
      <c r="G13">
        <f t="shared" si="3"/>
        <v>98</v>
      </c>
      <c r="H13">
        <f t="shared" si="4"/>
        <v>0</v>
      </c>
    </row>
    <row r="14" spans="1:18" x14ac:dyDescent="0.25">
      <c r="A14" s="1">
        <f t="shared" si="5"/>
        <v>43873</v>
      </c>
      <c r="B14">
        <v>100</v>
      </c>
      <c r="C14">
        <f t="shared" si="6"/>
        <v>98</v>
      </c>
      <c r="D14" s="2">
        <f t="shared" si="0"/>
        <v>1200</v>
      </c>
      <c r="E14" s="2">
        <f t="shared" si="1"/>
        <v>10</v>
      </c>
      <c r="F14">
        <f t="shared" si="2"/>
        <v>2</v>
      </c>
      <c r="G14">
        <f t="shared" si="3"/>
        <v>0</v>
      </c>
      <c r="H14">
        <f t="shared" si="4"/>
        <v>1200</v>
      </c>
    </row>
    <row r="15" spans="1:18" x14ac:dyDescent="0.25">
      <c r="A15" s="1">
        <f t="shared" si="5"/>
        <v>43874</v>
      </c>
      <c r="B15">
        <v>50</v>
      </c>
      <c r="C15">
        <f t="shared" si="6"/>
        <v>1200</v>
      </c>
      <c r="D15" s="2">
        <f t="shared" si="0"/>
        <v>0</v>
      </c>
      <c r="E15" s="2">
        <f t="shared" si="1"/>
        <v>1150</v>
      </c>
      <c r="F15">
        <f t="shared" si="2"/>
        <v>0</v>
      </c>
      <c r="G15">
        <f t="shared" si="3"/>
        <v>1150</v>
      </c>
      <c r="H15">
        <f t="shared" si="4"/>
        <v>0</v>
      </c>
    </row>
    <row r="16" spans="1:18" x14ac:dyDescent="0.25">
      <c r="E16" s="2">
        <f>SUM(E3:E15)</f>
        <v>5764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499</v>
      </c>
    </row>
    <row r="20" spans="1:4" x14ac:dyDescent="0.25">
      <c r="A20" t="s">
        <v>11</v>
      </c>
      <c r="B20">
        <v>1298</v>
      </c>
    </row>
    <row r="22" spans="1:4" x14ac:dyDescent="0.25">
      <c r="A22" t="s">
        <v>12</v>
      </c>
    </row>
    <row r="23" spans="1:4" x14ac:dyDescent="0.25">
      <c r="A23" t="s">
        <v>13</v>
      </c>
      <c r="B23">
        <f>IF(B20&gt;=B19, 0, 1)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0BA-88FB-42B4-82C6-09083E82DFE8}">
  <dimension ref="A1:S20"/>
  <sheetViews>
    <sheetView workbookViewId="0">
      <selection activeCell="J16" sqref="J16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9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52</v>
      </c>
    </row>
    <row r="3" spans="1:19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O3" t="s">
        <v>33</v>
      </c>
      <c r="P3" t="s">
        <v>53</v>
      </c>
    </row>
    <row r="4" spans="1:19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O4" t="s">
        <v>16</v>
      </c>
      <c r="P4" s="3" t="s">
        <v>17</v>
      </c>
      <c r="Q4">
        <v>0</v>
      </c>
      <c r="R4" t="s">
        <v>41</v>
      </c>
      <c r="S4" t="s">
        <v>21</v>
      </c>
    </row>
    <row r="5" spans="1:19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P5" s="3" t="s">
        <v>51</v>
      </c>
      <c r="Q5">
        <v>1</v>
      </c>
      <c r="R5" t="s">
        <v>42</v>
      </c>
      <c r="S5" t="s">
        <v>21</v>
      </c>
    </row>
    <row r="6" spans="1:19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O6" t="s">
        <v>32</v>
      </c>
      <c r="P6" s="3" t="s">
        <v>27</v>
      </c>
      <c r="Q6" t="s">
        <v>21</v>
      </c>
      <c r="R6">
        <v>1</v>
      </c>
      <c r="S6">
        <v>1500</v>
      </c>
    </row>
    <row r="7" spans="1:19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P7" s="3" t="s">
        <v>28</v>
      </c>
      <c r="Q7" t="s">
        <v>21</v>
      </c>
      <c r="R7">
        <v>1</v>
      </c>
      <c r="S7">
        <v>2000</v>
      </c>
    </row>
    <row r="8" spans="1:19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O8" t="s">
        <v>19</v>
      </c>
      <c r="P8" s="3" t="s">
        <v>20</v>
      </c>
      <c r="Q8" t="s">
        <v>21</v>
      </c>
    </row>
    <row r="9" spans="1:19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P9" s="3" t="s">
        <v>22</v>
      </c>
      <c r="Q9" t="s">
        <v>21</v>
      </c>
    </row>
    <row r="10" spans="1:19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P10" s="3" t="s">
        <v>43</v>
      </c>
      <c r="Q10" t="s">
        <v>21</v>
      </c>
    </row>
    <row r="11" spans="1:19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P11" s="3" t="s">
        <v>37</v>
      </c>
      <c r="Q11" t="s">
        <v>21</v>
      </c>
    </row>
    <row r="12" spans="1:19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P12" s="3"/>
    </row>
    <row r="13" spans="1:19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</row>
    <row r="14" spans="1:19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</row>
    <row r="15" spans="1:19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</row>
    <row r="16" spans="1:19" x14ac:dyDescent="0.25">
      <c r="E16" s="2">
        <f>SUM(E3:E15)</f>
        <v>16725</v>
      </c>
      <c r="J16">
        <f>SUMIF(D3:D15, "&lt;0")</f>
        <v>-1170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1071-86E8-417F-9078-268A88963816}">
  <dimension ref="A1:S20"/>
  <sheetViews>
    <sheetView workbookViewId="0">
      <selection activeCell="J16" sqref="J16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9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54</v>
      </c>
    </row>
    <row r="3" spans="1:19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O3" t="s">
        <v>33</v>
      </c>
      <c r="P3" t="s">
        <v>55</v>
      </c>
    </row>
    <row r="4" spans="1:19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O4" t="s">
        <v>16</v>
      </c>
      <c r="P4" s="3" t="s">
        <v>17</v>
      </c>
      <c r="Q4">
        <v>0</v>
      </c>
      <c r="R4" t="s">
        <v>41</v>
      </c>
      <c r="S4" t="s">
        <v>21</v>
      </c>
    </row>
    <row r="5" spans="1:19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P5" s="3" t="s">
        <v>51</v>
      </c>
      <c r="Q5">
        <v>1</v>
      </c>
      <c r="R5" t="s">
        <v>42</v>
      </c>
      <c r="S5" t="s">
        <v>21</v>
      </c>
    </row>
    <row r="6" spans="1:19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O6" t="s">
        <v>32</v>
      </c>
      <c r="P6" s="3" t="s">
        <v>27</v>
      </c>
      <c r="Q6" t="s">
        <v>21</v>
      </c>
      <c r="R6">
        <v>1</v>
      </c>
      <c r="S6">
        <v>1500</v>
      </c>
    </row>
    <row r="7" spans="1:19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P7" s="3" t="s">
        <v>28</v>
      </c>
      <c r="Q7" t="s">
        <v>21</v>
      </c>
      <c r="R7">
        <v>1</v>
      </c>
      <c r="S7">
        <v>2000</v>
      </c>
    </row>
    <row r="8" spans="1:19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O8" t="s">
        <v>19</v>
      </c>
      <c r="P8" s="3" t="s">
        <v>20</v>
      </c>
      <c r="Q8" t="s">
        <v>21</v>
      </c>
    </row>
    <row r="9" spans="1:19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P9" s="3" t="s">
        <v>22</v>
      </c>
      <c r="Q9" t="s">
        <v>21</v>
      </c>
    </row>
    <row r="10" spans="1:19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P10" s="3" t="s">
        <v>43</v>
      </c>
      <c r="Q10" t="s">
        <v>21</v>
      </c>
    </row>
    <row r="11" spans="1:19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P11" s="3" t="s">
        <v>37</v>
      </c>
      <c r="Q11" t="s">
        <v>21</v>
      </c>
    </row>
    <row r="12" spans="1:19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P12" s="3"/>
    </row>
    <row r="13" spans="1:19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</row>
    <row r="14" spans="1:19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</row>
    <row r="15" spans="1:19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</row>
    <row r="16" spans="1:19" x14ac:dyDescent="0.25">
      <c r="E16" s="2">
        <f>SUM(E3:E15)</f>
        <v>16725</v>
      </c>
      <c r="J16">
        <f>SUMIFS(D3:D15, D3:D15, "&lt;0")</f>
        <v>-1170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3643-461F-4B9C-A2AB-E10445E64480}">
  <dimension ref="A1:S20"/>
  <sheetViews>
    <sheetView workbookViewId="0">
      <selection activeCell="J16" sqref="J16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9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56</v>
      </c>
    </row>
    <row r="3" spans="1:19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O3" t="s">
        <v>33</v>
      </c>
      <c r="P3" t="s">
        <v>57</v>
      </c>
    </row>
    <row r="4" spans="1:19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O4" t="s">
        <v>16</v>
      </c>
      <c r="P4" s="3" t="s">
        <v>17</v>
      </c>
      <c r="Q4">
        <v>0</v>
      </c>
      <c r="R4" t="s">
        <v>41</v>
      </c>
      <c r="S4" t="s">
        <v>21</v>
      </c>
    </row>
    <row r="5" spans="1:19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P5" s="3" t="s">
        <v>51</v>
      </c>
      <c r="Q5">
        <v>1</v>
      </c>
      <c r="R5" t="s">
        <v>41</v>
      </c>
      <c r="S5" t="s">
        <v>21</v>
      </c>
    </row>
    <row r="6" spans="1:19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O6" t="s">
        <v>32</v>
      </c>
      <c r="P6" s="3" t="s">
        <v>27</v>
      </c>
      <c r="Q6" t="s">
        <v>21</v>
      </c>
      <c r="R6">
        <v>1</v>
      </c>
      <c r="S6">
        <v>1500</v>
      </c>
    </row>
    <row r="7" spans="1:19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P7" s="3" t="s">
        <v>28</v>
      </c>
      <c r="Q7" t="s">
        <v>21</v>
      </c>
      <c r="R7">
        <v>1</v>
      </c>
      <c r="S7">
        <v>2000</v>
      </c>
    </row>
    <row r="8" spans="1:19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O8" t="s">
        <v>19</v>
      </c>
      <c r="P8" s="3" t="s">
        <v>20</v>
      </c>
      <c r="Q8" t="s">
        <v>21</v>
      </c>
    </row>
    <row r="9" spans="1:19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P9" s="3" t="s">
        <v>22</v>
      </c>
      <c r="Q9" t="s">
        <v>21</v>
      </c>
    </row>
    <row r="10" spans="1:19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P10" s="3" t="s">
        <v>43</v>
      </c>
      <c r="Q10" t="s">
        <v>21</v>
      </c>
    </row>
    <row r="11" spans="1:19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P11" s="3" t="s">
        <v>37</v>
      </c>
      <c r="Q11" t="s">
        <v>21</v>
      </c>
    </row>
    <row r="12" spans="1:19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P12" s="3"/>
    </row>
    <row r="13" spans="1:19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</row>
    <row r="14" spans="1:19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</row>
    <row r="15" spans="1:19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</row>
    <row r="16" spans="1:19" x14ac:dyDescent="0.25">
      <c r="E16" s="2">
        <f>SUM(E3:E15)</f>
        <v>16725</v>
      </c>
      <c r="J16">
        <f>COUNTIFS(D3:D15, "&lt;0")</f>
        <v>6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EDE-2DBE-451B-B680-DF7E72583F9D}">
  <dimension ref="A1:S20"/>
  <sheetViews>
    <sheetView tabSelected="1" workbookViewId="0">
      <selection activeCell="P4" sqref="P4"/>
    </sheetView>
  </sheetViews>
  <sheetFormatPr defaultColWidth="8.85546875" defaultRowHeight="15" x14ac:dyDescent="0.25"/>
  <cols>
    <col min="1" max="1" width="20.28515625" bestFit="1" customWidth="1"/>
    <col min="2" max="2" width="13.140625" bestFit="1" customWidth="1"/>
    <col min="3" max="3" width="20" bestFit="1" customWidth="1"/>
    <col min="4" max="4" width="16" bestFit="1" customWidth="1"/>
    <col min="5" max="5" width="11.85546875" bestFit="1" customWidth="1"/>
    <col min="6" max="6" width="8.28515625" bestFit="1" customWidth="1"/>
    <col min="7" max="7" width="13.7109375" bestFit="1" customWidth="1"/>
    <col min="8" max="8" width="11.85546875" bestFit="1" customWidth="1"/>
    <col min="15" max="15" width="11.140625" bestFit="1" customWidth="1"/>
    <col min="16" max="16" width="11.85546875" customWidth="1"/>
  </cols>
  <sheetData>
    <row r="1" spans="1:19" x14ac:dyDescent="0.25">
      <c r="A1" t="s">
        <v>0</v>
      </c>
      <c r="B1">
        <v>1</v>
      </c>
      <c r="C1" t="s">
        <v>1</v>
      </c>
      <c r="D1">
        <v>5</v>
      </c>
      <c r="J1" t="s">
        <v>14</v>
      </c>
      <c r="O1" t="s">
        <v>15</v>
      </c>
    </row>
    <row r="2" spans="1:19" x14ac:dyDescent="0.25">
      <c r="A2" t="s">
        <v>2</v>
      </c>
      <c r="B2" t="s">
        <v>3</v>
      </c>
      <c r="C2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O2" t="s">
        <v>29</v>
      </c>
      <c r="P2" s="3" t="s">
        <v>58</v>
      </c>
    </row>
    <row r="3" spans="1:19" x14ac:dyDescent="0.25">
      <c r="A3" s="1">
        <v>43862</v>
      </c>
      <c r="B3">
        <v>500</v>
      </c>
      <c r="C3">
        <v>1000</v>
      </c>
      <c r="D3" s="2">
        <f t="shared" ref="D3:D15" si="0">H3</f>
        <v>0</v>
      </c>
      <c r="E3" s="2">
        <f t="shared" ref="E3:E15" si="1">G3*$B$18+$D$18*F3</f>
        <v>500</v>
      </c>
      <c r="F3">
        <f t="shared" ref="F3:F15" si="2">MAX(0,B3-C3)</f>
        <v>0</v>
      </c>
      <c r="G3">
        <f t="shared" ref="G3:G15" si="3">MAX(C3-B3,0)</f>
        <v>500</v>
      </c>
      <c r="H3">
        <f t="shared" ref="H3:H15" si="4">IF(C3&lt;$B$19,$B$20-C3,0)</f>
        <v>0</v>
      </c>
      <c r="O3" t="s">
        <v>33</v>
      </c>
      <c r="P3" t="s">
        <v>59</v>
      </c>
    </row>
    <row r="4" spans="1:19" x14ac:dyDescent="0.25">
      <c r="A4" s="1">
        <f t="shared" ref="A4:A15" si="5">A3+1</f>
        <v>43863</v>
      </c>
      <c r="B4">
        <v>300</v>
      </c>
      <c r="C4">
        <f t="shared" ref="C4:C15" si="6">G3+D3</f>
        <v>500</v>
      </c>
      <c r="D4" s="2">
        <f t="shared" si="0"/>
        <v>0</v>
      </c>
      <c r="E4" s="2">
        <f t="shared" si="1"/>
        <v>200</v>
      </c>
      <c r="F4">
        <f t="shared" si="2"/>
        <v>0</v>
      </c>
      <c r="G4">
        <f t="shared" si="3"/>
        <v>200</v>
      </c>
      <c r="H4">
        <f t="shared" si="4"/>
        <v>0</v>
      </c>
      <c r="O4" t="s">
        <v>16</v>
      </c>
      <c r="P4" s="3" t="s">
        <v>17</v>
      </c>
      <c r="Q4">
        <v>0</v>
      </c>
      <c r="R4" t="s">
        <v>41</v>
      </c>
      <c r="S4" t="s">
        <v>21</v>
      </c>
    </row>
    <row r="5" spans="1:19" x14ac:dyDescent="0.25">
      <c r="A5" s="1">
        <f t="shared" si="5"/>
        <v>43864</v>
      </c>
      <c r="B5">
        <v>200</v>
      </c>
      <c r="C5">
        <f t="shared" si="6"/>
        <v>200</v>
      </c>
      <c r="D5" s="2">
        <f t="shared" si="0"/>
        <v>-195</v>
      </c>
      <c r="E5" s="2">
        <f t="shared" si="1"/>
        <v>0</v>
      </c>
      <c r="F5">
        <f t="shared" si="2"/>
        <v>0</v>
      </c>
      <c r="G5">
        <f t="shared" si="3"/>
        <v>0</v>
      </c>
      <c r="H5">
        <f t="shared" si="4"/>
        <v>-195</v>
      </c>
      <c r="P5" s="3" t="s">
        <v>51</v>
      </c>
      <c r="Q5">
        <v>1</v>
      </c>
      <c r="R5" t="s">
        <v>41</v>
      </c>
      <c r="S5" t="s">
        <v>21</v>
      </c>
    </row>
    <row r="6" spans="1:19" x14ac:dyDescent="0.25">
      <c r="A6" s="1">
        <f t="shared" si="5"/>
        <v>43865</v>
      </c>
      <c r="B6">
        <v>600</v>
      </c>
      <c r="C6">
        <f t="shared" si="6"/>
        <v>-195</v>
      </c>
      <c r="D6" s="2">
        <f t="shared" si="0"/>
        <v>200</v>
      </c>
      <c r="E6" s="2">
        <f t="shared" si="1"/>
        <v>3975</v>
      </c>
      <c r="F6">
        <f t="shared" si="2"/>
        <v>795</v>
      </c>
      <c r="G6">
        <f t="shared" si="3"/>
        <v>0</v>
      </c>
      <c r="H6">
        <f t="shared" si="4"/>
        <v>200</v>
      </c>
      <c r="O6" t="s">
        <v>32</v>
      </c>
      <c r="P6" s="3" t="s">
        <v>27</v>
      </c>
      <c r="Q6" t="s">
        <v>21</v>
      </c>
      <c r="R6">
        <v>1</v>
      </c>
      <c r="S6">
        <v>1500</v>
      </c>
    </row>
    <row r="7" spans="1:19" x14ac:dyDescent="0.25">
      <c r="A7" s="1">
        <f t="shared" si="5"/>
        <v>43866</v>
      </c>
      <c r="B7">
        <v>700</v>
      </c>
      <c r="C7">
        <f t="shared" si="6"/>
        <v>200</v>
      </c>
      <c r="D7" s="2">
        <f t="shared" si="0"/>
        <v>-195</v>
      </c>
      <c r="E7" s="2">
        <f t="shared" si="1"/>
        <v>2500</v>
      </c>
      <c r="F7">
        <f t="shared" si="2"/>
        <v>500</v>
      </c>
      <c r="G7">
        <f t="shared" si="3"/>
        <v>0</v>
      </c>
      <c r="H7">
        <f t="shared" si="4"/>
        <v>-195</v>
      </c>
      <c r="P7" s="3" t="s">
        <v>28</v>
      </c>
      <c r="Q7" t="s">
        <v>21</v>
      </c>
      <c r="R7">
        <v>1</v>
      </c>
      <c r="S7">
        <v>2000</v>
      </c>
    </row>
    <row r="8" spans="1:19" x14ac:dyDescent="0.25">
      <c r="A8" s="1">
        <f t="shared" si="5"/>
        <v>43867</v>
      </c>
      <c r="B8">
        <v>100</v>
      </c>
      <c r="C8">
        <f t="shared" si="6"/>
        <v>-195</v>
      </c>
      <c r="D8" s="2">
        <f t="shared" si="0"/>
        <v>200</v>
      </c>
      <c r="E8" s="2">
        <f t="shared" si="1"/>
        <v>1475</v>
      </c>
      <c r="F8">
        <f t="shared" si="2"/>
        <v>295</v>
      </c>
      <c r="G8">
        <f t="shared" si="3"/>
        <v>0</v>
      </c>
      <c r="H8">
        <f t="shared" si="4"/>
        <v>200</v>
      </c>
      <c r="O8" t="s">
        <v>19</v>
      </c>
      <c r="P8" s="3" t="s">
        <v>20</v>
      </c>
      <c r="Q8" t="s">
        <v>21</v>
      </c>
    </row>
    <row r="9" spans="1:19" x14ac:dyDescent="0.25">
      <c r="A9" s="1">
        <f t="shared" si="5"/>
        <v>43868</v>
      </c>
      <c r="B9">
        <v>200</v>
      </c>
      <c r="C9">
        <f t="shared" si="6"/>
        <v>200</v>
      </c>
      <c r="D9" s="2">
        <f t="shared" si="0"/>
        <v>-195</v>
      </c>
      <c r="E9" s="2">
        <f t="shared" si="1"/>
        <v>0</v>
      </c>
      <c r="F9">
        <f t="shared" si="2"/>
        <v>0</v>
      </c>
      <c r="G9">
        <f t="shared" si="3"/>
        <v>0</v>
      </c>
      <c r="H9">
        <f t="shared" si="4"/>
        <v>-195</v>
      </c>
      <c r="P9" s="3" t="s">
        <v>22</v>
      </c>
      <c r="Q9" t="s">
        <v>21</v>
      </c>
    </row>
    <row r="10" spans="1:19" x14ac:dyDescent="0.25">
      <c r="A10" s="1">
        <f t="shared" si="5"/>
        <v>43869</v>
      </c>
      <c r="B10">
        <v>100</v>
      </c>
      <c r="C10">
        <f t="shared" si="6"/>
        <v>-195</v>
      </c>
      <c r="D10" s="2">
        <f t="shared" si="0"/>
        <v>200</v>
      </c>
      <c r="E10" s="2">
        <f t="shared" si="1"/>
        <v>1475</v>
      </c>
      <c r="F10">
        <f t="shared" si="2"/>
        <v>295</v>
      </c>
      <c r="G10">
        <f t="shared" si="3"/>
        <v>0</v>
      </c>
      <c r="H10">
        <f t="shared" si="4"/>
        <v>200</v>
      </c>
      <c r="P10" s="3" t="s">
        <v>43</v>
      </c>
      <c r="Q10" t="s">
        <v>21</v>
      </c>
    </row>
    <row r="11" spans="1:19" x14ac:dyDescent="0.25">
      <c r="A11" s="1">
        <f t="shared" si="5"/>
        <v>43870</v>
      </c>
      <c r="B11">
        <v>300</v>
      </c>
      <c r="C11">
        <f t="shared" si="6"/>
        <v>200</v>
      </c>
      <c r="D11" s="2">
        <f t="shared" si="0"/>
        <v>-195</v>
      </c>
      <c r="E11" s="2">
        <f t="shared" si="1"/>
        <v>500</v>
      </c>
      <c r="F11">
        <f t="shared" si="2"/>
        <v>100</v>
      </c>
      <c r="G11">
        <f t="shared" si="3"/>
        <v>0</v>
      </c>
      <c r="H11">
        <f t="shared" si="4"/>
        <v>-195</v>
      </c>
      <c r="P11" s="3" t="s">
        <v>37</v>
      </c>
      <c r="Q11" t="s">
        <v>21</v>
      </c>
    </row>
    <row r="12" spans="1:19" x14ac:dyDescent="0.25">
      <c r="A12" s="1">
        <f t="shared" si="5"/>
        <v>43871</v>
      </c>
      <c r="B12">
        <v>400</v>
      </c>
      <c r="C12">
        <f t="shared" si="6"/>
        <v>-195</v>
      </c>
      <c r="D12" s="2">
        <f t="shared" si="0"/>
        <v>200</v>
      </c>
      <c r="E12" s="2">
        <f t="shared" si="1"/>
        <v>2975</v>
      </c>
      <c r="F12">
        <f t="shared" si="2"/>
        <v>595</v>
      </c>
      <c r="G12">
        <f t="shared" si="3"/>
        <v>0</v>
      </c>
      <c r="H12">
        <f t="shared" si="4"/>
        <v>200</v>
      </c>
      <c r="P12" s="3"/>
    </row>
    <row r="13" spans="1:19" x14ac:dyDescent="0.25">
      <c r="A13" s="1">
        <f t="shared" si="5"/>
        <v>43872</v>
      </c>
      <c r="B13">
        <v>500</v>
      </c>
      <c r="C13">
        <f t="shared" si="6"/>
        <v>200</v>
      </c>
      <c r="D13" s="2">
        <f t="shared" si="0"/>
        <v>-195</v>
      </c>
      <c r="E13" s="2">
        <f t="shared" si="1"/>
        <v>1500</v>
      </c>
      <c r="F13">
        <f t="shared" si="2"/>
        <v>300</v>
      </c>
      <c r="G13">
        <f t="shared" si="3"/>
        <v>0</v>
      </c>
      <c r="H13">
        <f t="shared" si="4"/>
        <v>-195</v>
      </c>
    </row>
    <row r="14" spans="1:19" x14ac:dyDescent="0.25">
      <c r="A14" s="1">
        <f t="shared" si="5"/>
        <v>43873</v>
      </c>
      <c r="B14">
        <v>100</v>
      </c>
      <c r="C14">
        <f t="shared" si="6"/>
        <v>-195</v>
      </c>
      <c r="D14" s="2">
        <f t="shared" si="0"/>
        <v>200</v>
      </c>
      <c r="E14" s="2">
        <f t="shared" si="1"/>
        <v>1475</v>
      </c>
      <c r="F14">
        <f t="shared" si="2"/>
        <v>295</v>
      </c>
      <c r="G14">
        <f t="shared" si="3"/>
        <v>0</v>
      </c>
      <c r="H14">
        <f t="shared" si="4"/>
        <v>200</v>
      </c>
    </row>
    <row r="15" spans="1:19" x14ac:dyDescent="0.25">
      <c r="A15" s="1">
        <f t="shared" si="5"/>
        <v>43874</v>
      </c>
      <c r="B15">
        <v>50</v>
      </c>
      <c r="C15">
        <f t="shared" si="6"/>
        <v>200</v>
      </c>
      <c r="D15" s="2">
        <f t="shared" si="0"/>
        <v>-195</v>
      </c>
      <c r="E15" s="2">
        <f t="shared" si="1"/>
        <v>150</v>
      </c>
      <c r="F15">
        <f t="shared" si="2"/>
        <v>0</v>
      </c>
      <c r="G15">
        <f t="shared" si="3"/>
        <v>150</v>
      </c>
      <c r="H15">
        <f t="shared" si="4"/>
        <v>-195</v>
      </c>
    </row>
    <row r="16" spans="1:19" x14ac:dyDescent="0.25">
      <c r="E16" s="2">
        <f>SUM(E3:E15)</f>
        <v>16725</v>
      </c>
      <c r="J16" cm="1">
        <f t="array" ref="J16">SUM(IF(D3:D15&lt;0,-D3:D15,0))</f>
        <v>1170</v>
      </c>
      <c r="K16" s="4" cm="1">
        <f t="array" ref="K16">SUM(--(D3:D15&lt;0))</f>
        <v>6</v>
      </c>
    </row>
    <row r="18" spans="1:4" x14ac:dyDescent="0.25">
      <c r="A18" t="s">
        <v>0</v>
      </c>
      <c r="B18">
        <v>1</v>
      </c>
      <c r="C18" t="s">
        <v>1</v>
      </c>
      <c r="D18">
        <v>5</v>
      </c>
    </row>
    <row r="19" spans="1:4" x14ac:dyDescent="0.25">
      <c r="A19" t="s">
        <v>10</v>
      </c>
      <c r="B19">
        <v>498</v>
      </c>
    </row>
    <row r="20" spans="1:4" x14ac:dyDescent="0.25">
      <c r="A20" t="s">
        <v>11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S&gt;s bool</vt:lpstr>
      <vt:lpstr>S&gt;s diff</vt:lpstr>
      <vt:lpstr>Non-neg</vt:lpstr>
      <vt:lpstr>S&gt;s bool self-contained</vt:lpstr>
      <vt:lpstr>S&gt;s bool self-contained ub=2000</vt:lpstr>
      <vt:lpstr>Non-neg self-contained</vt:lpstr>
      <vt:lpstr>Non-neg self-contained V2</vt:lpstr>
      <vt:lpstr>S&gt;s bool self-contained V2</vt:lpstr>
      <vt:lpstr>S&gt;s bool ub=2000 V2</vt:lpstr>
      <vt:lpstr>S&gt;s bool +float V2</vt:lpstr>
      <vt:lpstr>Non-neg SUMIF V2</vt:lpstr>
      <vt:lpstr>Non-neg SUMIFS V2</vt:lpstr>
      <vt:lpstr>Non-neg COUNTIFS V2</vt:lpstr>
      <vt:lpstr>Non-neg array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Yishai Feldman</dc:creator>
  <cp:lastModifiedBy>Yishai Feldman</cp:lastModifiedBy>
  <dcterms:created xsi:type="dcterms:W3CDTF">2022-07-06T15:57:30Z</dcterms:created>
  <dcterms:modified xsi:type="dcterms:W3CDTF">2022-09-11T09:52:42Z</dcterms:modified>
</cp:coreProperties>
</file>