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IdeaProjects\stratoss-alm\lifecyclemanager-docs\content\User Guides\Installation and administration\Installation and configuration\data\"/>
    </mc:Choice>
  </mc:AlternateContent>
  <xr:revisionPtr revIDLastSave="0" documentId="8_{23F76D39-3093-4F3F-A014-EB4810DFEA65}" xr6:coauthVersionLast="43" xr6:coauthVersionMax="43" xr10:uidLastSave="{00000000-0000-0000-0000-000000000000}"/>
  <bookViews>
    <workbookView xWindow="-108" yWindow="-108" windowWidth="30936" windowHeight="16896" xr2:uid="{C0E8702B-4523-473F-BD2F-93097034DE86}"/>
  </bookViews>
  <sheets>
    <sheet name="ALM Sizing" sheetId="2" r:id="rId1"/>
    <sheet name="Do not change" sheetId="1" r:id="rId2"/>
    <sheet name="Document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2" l="1"/>
  <c r="N5" i="2" l="1"/>
  <c r="O5" i="2"/>
  <c r="N6" i="2"/>
  <c r="O6" i="2"/>
  <c r="N7" i="2"/>
  <c r="O7" i="2"/>
  <c r="O4" i="2"/>
  <c r="N4" i="2"/>
  <c r="N8" i="2" l="1"/>
  <c r="O8" i="2"/>
  <c r="N5" i="1"/>
  <c r="L64" i="1" s="1"/>
  <c r="N6" i="1"/>
  <c r="L65" i="1" s="1"/>
  <c r="N7" i="1"/>
  <c r="L66" i="1" s="1"/>
  <c r="N8" i="1"/>
  <c r="L67" i="1" s="1"/>
  <c r="N9" i="1"/>
  <c r="L68" i="1" s="1"/>
  <c r="N10" i="1"/>
  <c r="L69" i="1" s="1"/>
  <c r="N11" i="1"/>
  <c r="L70" i="1" s="1"/>
  <c r="N12" i="1"/>
  <c r="L71" i="1" s="1"/>
  <c r="N13" i="1"/>
  <c r="L72" i="1" s="1"/>
  <c r="N14" i="1"/>
  <c r="L73" i="1" s="1"/>
  <c r="N15" i="1"/>
  <c r="L74" i="1" s="1"/>
  <c r="N16" i="1"/>
  <c r="L75" i="1" s="1"/>
  <c r="N4" i="1"/>
  <c r="L63" i="1" s="1"/>
  <c r="J5" i="1"/>
  <c r="C64" i="1" s="1"/>
  <c r="J6" i="1"/>
  <c r="C65" i="1" s="1"/>
  <c r="J7" i="1"/>
  <c r="C66" i="1" s="1"/>
  <c r="J8" i="1"/>
  <c r="C67" i="1" s="1"/>
  <c r="J9" i="1"/>
  <c r="C68" i="1" s="1"/>
  <c r="J10" i="1"/>
  <c r="C69" i="1" s="1"/>
  <c r="J11" i="1"/>
  <c r="C70" i="1" s="1"/>
  <c r="J12" i="1"/>
  <c r="C71" i="1" s="1"/>
  <c r="J13" i="1"/>
  <c r="C72" i="1" s="1"/>
  <c r="J14" i="1"/>
  <c r="C73" i="1" s="1"/>
  <c r="J15" i="1"/>
  <c r="C74" i="1" s="1"/>
  <c r="J16" i="1"/>
  <c r="C75" i="1" s="1"/>
  <c r="J4" i="1"/>
  <c r="C63" i="1" s="1"/>
  <c r="I29" i="1"/>
  <c r="E21" i="1"/>
  <c r="F21" i="1"/>
  <c r="I21" i="1"/>
  <c r="J21" i="1"/>
  <c r="M21" i="1"/>
  <c r="L49" i="1" s="1"/>
  <c r="N21" i="1"/>
  <c r="N29" i="1"/>
  <c r="M29" i="1"/>
  <c r="L57" i="1" s="1"/>
  <c r="N28" i="1"/>
  <c r="M28" i="1"/>
  <c r="L56" i="1" s="1"/>
  <c r="N27" i="1"/>
  <c r="L83" i="1" s="1"/>
  <c r="M27" i="1"/>
  <c r="L55" i="1" s="1"/>
  <c r="N26" i="1"/>
  <c r="M26" i="1"/>
  <c r="L54" i="1" s="1"/>
  <c r="N25" i="1"/>
  <c r="M25" i="1"/>
  <c r="L53" i="1" s="1"/>
  <c r="N24" i="1"/>
  <c r="M24" i="1"/>
  <c r="L52" i="1" s="1"/>
  <c r="N23" i="1"/>
  <c r="L79" i="1" s="1"/>
  <c r="M23" i="1"/>
  <c r="L51" i="1" s="1"/>
  <c r="N22" i="1"/>
  <c r="M22" i="1"/>
  <c r="L50" i="1" s="1"/>
  <c r="N20" i="1"/>
  <c r="M20" i="1"/>
  <c r="L48" i="1" s="1"/>
  <c r="M16" i="1"/>
  <c r="L47" i="1" s="1"/>
  <c r="M15" i="1"/>
  <c r="L46" i="1" s="1"/>
  <c r="M14" i="1"/>
  <c r="L45" i="1" s="1"/>
  <c r="M13" i="1"/>
  <c r="L44" i="1" s="1"/>
  <c r="M12" i="1"/>
  <c r="L43" i="1" s="1"/>
  <c r="M11" i="1"/>
  <c r="L42" i="1" s="1"/>
  <c r="M10" i="1"/>
  <c r="L41" i="1" s="1"/>
  <c r="M9" i="1"/>
  <c r="L40" i="1" s="1"/>
  <c r="M8" i="1"/>
  <c r="L39" i="1" s="1"/>
  <c r="M7" i="1"/>
  <c r="L38" i="1" s="1"/>
  <c r="M6" i="1"/>
  <c r="L37" i="1" s="1"/>
  <c r="M5" i="1"/>
  <c r="M4" i="1"/>
  <c r="L35" i="1" s="1"/>
  <c r="F18" i="2" l="1"/>
  <c r="D18" i="2"/>
  <c r="E18" i="2"/>
  <c r="C18" i="2"/>
  <c r="L76" i="1"/>
  <c r="L82" i="1"/>
  <c r="L78" i="1"/>
  <c r="L85" i="1"/>
  <c r="L81" i="1"/>
  <c r="L77" i="1"/>
  <c r="L84" i="1"/>
  <c r="L80" i="1"/>
  <c r="N30" i="1"/>
  <c r="L58" i="1"/>
  <c r="M17" i="1"/>
  <c r="M30" i="1"/>
  <c r="F29" i="1"/>
  <c r="A77" i="1"/>
  <c r="A78" i="1"/>
  <c r="A79" i="1"/>
  <c r="A80" i="1"/>
  <c r="A81" i="1"/>
  <c r="A82" i="1"/>
  <c r="A83" i="1"/>
  <c r="A84" i="1"/>
  <c r="A85" i="1"/>
  <c r="A76" i="1"/>
  <c r="A64" i="1"/>
  <c r="A65" i="1"/>
  <c r="A66" i="1"/>
  <c r="A67" i="1"/>
  <c r="A68" i="1"/>
  <c r="A69" i="1"/>
  <c r="A70" i="1"/>
  <c r="A71" i="1"/>
  <c r="A72" i="1"/>
  <c r="A73" i="1"/>
  <c r="A74" i="1"/>
  <c r="A75" i="1"/>
  <c r="A63" i="1"/>
  <c r="J20" i="1"/>
  <c r="C76" i="1" s="1"/>
  <c r="C77" i="1"/>
  <c r="J22" i="1"/>
  <c r="C78" i="1" s="1"/>
  <c r="J23" i="1"/>
  <c r="C79" i="1" s="1"/>
  <c r="J25" i="1"/>
  <c r="C81" i="1" s="1"/>
  <c r="J26" i="1"/>
  <c r="C82" i="1" s="1"/>
  <c r="J27" i="1"/>
  <c r="C83" i="1" s="1"/>
  <c r="J28" i="1"/>
  <c r="C84" i="1" s="1"/>
  <c r="J29" i="1"/>
  <c r="C85" i="1" s="1"/>
  <c r="J24" i="1"/>
  <c r="C80" i="1" s="1"/>
  <c r="B77" i="1"/>
  <c r="F22" i="1"/>
  <c r="F23" i="1"/>
  <c r="F24" i="1"/>
  <c r="F25" i="1"/>
  <c r="F26" i="1"/>
  <c r="F27" i="1"/>
  <c r="F28" i="1"/>
  <c r="F20" i="1"/>
  <c r="F5" i="1"/>
  <c r="F6" i="1"/>
  <c r="F7" i="1"/>
  <c r="F8" i="1"/>
  <c r="F9" i="1"/>
  <c r="F10" i="1"/>
  <c r="F11" i="1"/>
  <c r="F12" i="1"/>
  <c r="F13" i="1"/>
  <c r="F14" i="1"/>
  <c r="F15" i="1"/>
  <c r="F16" i="1"/>
  <c r="F4" i="1"/>
  <c r="I5" i="1"/>
  <c r="I6" i="1"/>
  <c r="C37" i="1" s="1"/>
  <c r="I7" i="1"/>
  <c r="C38" i="1" s="1"/>
  <c r="I8" i="1"/>
  <c r="C39" i="1" s="1"/>
  <c r="I9" i="1"/>
  <c r="C40" i="1" s="1"/>
  <c r="I10" i="1"/>
  <c r="C41" i="1" s="1"/>
  <c r="I11" i="1"/>
  <c r="C42" i="1" s="1"/>
  <c r="I12" i="1"/>
  <c r="C43" i="1" s="1"/>
  <c r="I13" i="1"/>
  <c r="C44" i="1" s="1"/>
  <c r="I14" i="1"/>
  <c r="C45" i="1" s="1"/>
  <c r="I15" i="1"/>
  <c r="C46" i="1" s="1"/>
  <c r="I16" i="1"/>
  <c r="C47" i="1" s="1"/>
  <c r="I4" i="1"/>
  <c r="C35" i="1" s="1"/>
  <c r="I24" i="1"/>
  <c r="C52" i="1" s="1"/>
  <c r="C49" i="1"/>
  <c r="I20" i="1"/>
  <c r="C48" i="1" s="1"/>
  <c r="I22" i="1"/>
  <c r="C50" i="1" s="1"/>
  <c r="I23" i="1"/>
  <c r="C51" i="1" s="1"/>
  <c r="I25" i="1"/>
  <c r="C53" i="1" s="1"/>
  <c r="I26" i="1"/>
  <c r="C54" i="1" s="1"/>
  <c r="I27" i="1"/>
  <c r="C55" i="1" s="1"/>
  <c r="I28" i="1"/>
  <c r="C56" i="1" s="1"/>
  <c r="C5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9" i="1"/>
  <c r="T20" i="1"/>
  <c r="T21" i="1"/>
  <c r="T22" i="1"/>
  <c r="T23" i="1"/>
  <c r="T24" i="1"/>
  <c r="T25" i="1"/>
  <c r="T26" i="1"/>
  <c r="T27" i="1"/>
  <c r="T28" i="1"/>
  <c r="B63" i="1" l="1"/>
  <c r="F4" i="2"/>
  <c r="D4" i="2"/>
  <c r="B64" i="1"/>
  <c r="D5" i="2"/>
  <c r="F5" i="2"/>
  <c r="B78" i="1"/>
  <c r="D19" i="2"/>
  <c r="F19" i="2"/>
  <c r="B75" i="1"/>
  <c r="D16" i="2"/>
  <c r="F16" i="2"/>
  <c r="B71" i="1"/>
  <c r="D12" i="2"/>
  <c r="F12" i="2"/>
  <c r="B67" i="1"/>
  <c r="D8" i="2"/>
  <c r="F8" i="2"/>
  <c r="B76" i="1"/>
  <c r="D17" i="2"/>
  <c r="F17" i="2"/>
  <c r="B81" i="1"/>
  <c r="F22" i="2"/>
  <c r="D22" i="2"/>
  <c r="B72" i="1"/>
  <c r="D13" i="2"/>
  <c r="F13" i="2"/>
  <c r="B82" i="1"/>
  <c r="D23" i="2"/>
  <c r="F23" i="2"/>
  <c r="B74" i="1"/>
  <c r="D15" i="2"/>
  <c r="F15" i="2"/>
  <c r="B70" i="1"/>
  <c r="D11" i="2"/>
  <c r="F11" i="2"/>
  <c r="B66" i="1"/>
  <c r="D7" i="2"/>
  <c r="F7" i="2"/>
  <c r="B84" i="1"/>
  <c r="D25" i="2"/>
  <c r="F25" i="2"/>
  <c r="B80" i="1"/>
  <c r="D21" i="2"/>
  <c r="F21" i="2"/>
  <c r="B68" i="1"/>
  <c r="D9" i="2"/>
  <c r="F9" i="2"/>
  <c r="D14" i="2"/>
  <c r="F14" i="2"/>
  <c r="D10" i="2"/>
  <c r="F10" i="2"/>
  <c r="D6" i="2"/>
  <c r="F6" i="2"/>
  <c r="D24" i="2"/>
  <c r="F24" i="2"/>
  <c r="D20" i="2"/>
  <c r="F20" i="2"/>
  <c r="B85" i="1"/>
  <c r="F26" i="2"/>
  <c r="D26" i="2"/>
  <c r="B73" i="1"/>
  <c r="B69" i="1"/>
  <c r="B65" i="1"/>
  <c r="L86" i="1"/>
  <c r="C86" i="1"/>
  <c r="B83" i="1"/>
  <c r="B79" i="1"/>
  <c r="B86" i="1" s="1"/>
  <c r="T29" i="1"/>
  <c r="N17" i="1"/>
  <c r="C58" i="1"/>
  <c r="T17" i="1"/>
  <c r="J30" i="1"/>
  <c r="J17" i="1"/>
  <c r="I17" i="1"/>
  <c r="I30" i="1"/>
  <c r="F30" i="1"/>
  <c r="F17" i="1"/>
  <c r="E5" i="1"/>
  <c r="E6" i="1"/>
  <c r="E7" i="1"/>
  <c r="E8" i="1"/>
  <c r="E9" i="1"/>
  <c r="E10" i="1"/>
  <c r="E11" i="1"/>
  <c r="E12" i="1"/>
  <c r="E13" i="1"/>
  <c r="E14" i="1"/>
  <c r="E14" i="2" s="1"/>
  <c r="E15" i="1"/>
  <c r="E15" i="2" s="1"/>
  <c r="E16" i="1"/>
  <c r="E20" i="1"/>
  <c r="B49" i="1"/>
  <c r="E22" i="1"/>
  <c r="E23" i="1"/>
  <c r="E24" i="1"/>
  <c r="E25" i="1"/>
  <c r="E26" i="1"/>
  <c r="E27" i="1"/>
  <c r="E28" i="1"/>
  <c r="E29" i="1"/>
  <c r="E4" i="1"/>
  <c r="E26" i="2" l="1"/>
  <c r="C26" i="2"/>
  <c r="E22" i="2"/>
  <c r="C22" i="2"/>
  <c r="E10" i="2"/>
  <c r="E21" i="2"/>
  <c r="C21" i="2"/>
  <c r="E13" i="2"/>
  <c r="C13" i="2"/>
  <c r="E24" i="2"/>
  <c r="C24" i="2"/>
  <c r="E20" i="2"/>
  <c r="C20" i="2"/>
  <c r="C16" i="2"/>
  <c r="E16" i="2"/>
  <c r="E12" i="2"/>
  <c r="C12" i="2"/>
  <c r="E8" i="2"/>
  <c r="C8" i="2"/>
  <c r="F27" i="2"/>
  <c r="O10" i="2" s="1"/>
  <c r="E6" i="2"/>
  <c r="C6" i="2"/>
  <c r="E25" i="2"/>
  <c r="C25" i="2"/>
  <c r="E17" i="2"/>
  <c r="C17" i="2"/>
  <c r="E9" i="2"/>
  <c r="C9" i="2"/>
  <c r="E5" i="2"/>
  <c r="C5" i="2"/>
  <c r="E4" i="2"/>
  <c r="C4" i="2"/>
  <c r="E23" i="2"/>
  <c r="C23" i="2"/>
  <c r="E19" i="2"/>
  <c r="C19" i="2"/>
  <c r="E11" i="2"/>
  <c r="C11" i="2"/>
  <c r="E7" i="2"/>
  <c r="C7" i="2"/>
  <c r="C15" i="2"/>
  <c r="C14" i="2"/>
  <c r="B35" i="1"/>
  <c r="B42" i="1"/>
  <c r="B41" i="1"/>
  <c r="B38" i="1"/>
  <c r="B53" i="1"/>
  <c r="B37" i="1"/>
  <c r="B56" i="1"/>
  <c r="B52" i="1"/>
  <c r="B48" i="1"/>
  <c r="B44" i="1"/>
  <c r="B40" i="1"/>
  <c r="B54" i="1"/>
  <c r="B46" i="1"/>
  <c r="B57" i="1"/>
  <c r="B45" i="1"/>
  <c r="B55" i="1"/>
  <c r="B51" i="1"/>
  <c r="B47" i="1"/>
  <c r="B43" i="1"/>
  <c r="B39" i="1"/>
  <c r="E30" i="1"/>
  <c r="B50" i="1"/>
  <c r="E17" i="1"/>
  <c r="E27" i="2" l="1"/>
  <c r="N10" i="2" s="1"/>
  <c r="B58" i="1"/>
</calcChain>
</file>

<file path=xl/sharedStrings.xml><?xml version="1.0" encoding="utf-8"?>
<sst xmlns="http://schemas.openxmlformats.org/spreadsheetml/2006/main" count="132" uniqueCount="78">
  <si>
    <t>Master</t>
  </si>
  <si>
    <t>Proxy</t>
  </si>
  <si>
    <t>Worker</t>
  </si>
  <si>
    <t>Management</t>
  </si>
  <si>
    <t>number of nodes</t>
  </si>
  <si>
    <t>total cpu per service</t>
  </si>
  <si>
    <t>total mem per service</t>
  </si>
  <si>
    <t>GB of mem per node</t>
  </si>
  <si>
    <t>Number of resources</t>
  </si>
  <si>
    <t>apollo</t>
  </si>
  <si>
    <t>conductor</t>
  </si>
  <si>
    <t>daytona</t>
  </si>
  <si>
    <t>doki</t>
  </si>
  <si>
    <t>galileo</t>
  </si>
  <si>
    <t>ishtar</t>
  </si>
  <si>
    <t>nimrod</t>
  </si>
  <si>
    <t>relay</t>
  </si>
  <si>
    <t>talledega</t>
  </si>
  <si>
    <t>watchtower</t>
  </si>
  <si>
    <t>foundation-cassandra</t>
  </si>
  <si>
    <t>foundation-elasticsearch-client</t>
  </si>
  <si>
    <t>foundation-elasticsearch-data</t>
  </si>
  <si>
    <t>foundation-elasticsearch-master</t>
  </si>
  <si>
    <t>foundation-filebeat</t>
  </si>
  <si>
    <t>foundation-kafdrop</t>
  </si>
  <si>
    <t>foundation-kafka</t>
  </si>
  <si>
    <t>foundation-kibana</t>
  </si>
  <si>
    <t>foundation-ksqlserver</t>
  </si>
  <si>
    <t>foundation-nginx-ingress-default-backend</t>
  </si>
  <si>
    <t>foundation-openldap</t>
  </si>
  <si>
    <t>foundation-vault</t>
  </si>
  <si>
    <t>foundation-zookeeper</t>
  </si>
  <si>
    <t>Service</t>
  </si>
  <si>
    <t>number of pods</t>
  </si>
  <si>
    <t>number of cpu per pod</t>
  </si>
  <si>
    <t>GB of mem per pod</t>
  </si>
  <si>
    <t>disk space per node</t>
  </si>
  <si>
    <t>disk space total</t>
  </si>
  <si>
    <t>TOTAL</t>
  </si>
  <si>
    <t>Column1</t>
  </si>
  <si>
    <t>number of cpu per pod2</t>
  </si>
  <si>
    <t>GB of mem per pod3</t>
  </si>
  <si>
    <t>total cpu per service4</t>
  </si>
  <si>
    <t>total mem per service5</t>
  </si>
  <si>
    <t>number of cpu per pod6</t>
  </si>
  <si>
    <t>GB of mem per pod7</t>
  </si>
  <si>
    <t>total cpu per service8</t>
  </si>
  <si>
    <t>total mem per service9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</si>
  <si>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</si>
  <si>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</si>
  <si>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</si>
  <si>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</si>
  <si>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</si>
  <si>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</si>
  <si>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</si>
  <si>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</si>
  <si>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</si>
  <si>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</si>
  <si>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</si>
  <si>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</si>
  <si>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</si>
  <si>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cpu/pod</t>
  </si>
  <si>
    <t>mem/pod</t>
  </si>
  <si>
    <t>Column15</t>
  </si>
  <si>
    <t>Column16</t>
  </si>
  <si>
    <t>cpu/total</t>
  </si>
  <si>
    <t>mem/total</t>
  </si>
  <si>
    <t>ICP Cluster Size</t>
  </si>
  <si>
    <t>Available resources for workload to grow</t>
  </si>
  <si>
    <t>History</t>
  </si>
  <si>
    <t>Initial version</t>
  </si>
  <si>
    <t>Erik Kallberg</t>
  </si>
  <si>
    <t>Modified by</t>
  </si>
  <si>
    <t>Comment</t>
  </si>
  <si>
    <t>Tom Gustafsson</t>
  </si>
  <si>
    <t>number of cpu per node *</t>
  </si>
  <si>
    <t>* cpu = cores in ICP hardware specification</t>
  </si>
  <si>
    <t>Changed Elastic search-client cpu number from 0,15 to 0,5, because it is thew min which is needed to start the client, even when 0,15 matches better with the actual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</si>
</sst>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2" fontId="0" fillId="0" borderId="0" xfId="0" applyNumberFormat="1"/>
    <xf numFmtId="0" fontId="1" fillId="0" borderId="2" xfId="0" applyFont="1" applyBorder="1"/>
    <xf numFmtId="0" fontId="1" fillId="0" borderId="0" xfId="0" applyFont="1" applyFill="1" applyBorder="1"/>
    <xf numFmtId="2" fontId="1" fillId="0" borderId="0" xfId="0" applyNumberFormat="1" applyFont="1"/>
    <xf numFmtId="2" fontId="0" fillId="0" borderId="1" xfId="0" applyNumberFormat="1" applyBorder="1"/>
    <xf numFmtId="0" fontId="3" fillId="0" borderId="4" xfId="0" applyFont="1" applyBorder="1"/>
    <xf numFmtId="0" fontId="0" fillId="0" borderId="6" xfId="0" applyBorder="1"/>
    <xf numFmtId="0" fontId="1" fillId="0" borderId="5" xfId="0" applyFont="1" applyBorder="1"/>
    <xf numFmtId="0" fontId="1" fillId="0" borderId="6" xfId="0" applyFont="1" applyBorder="1"/>
    <xf numFmtId="0" fontId="0" fillId="0" borderId="5" xfId="0" applyBorder="1"/>
    <xf numFmtId="0" fontId="0" fillId="0" borderId="7" xfId="0" applyBorder="1"/>
    <xf numFmtId="2" fontId="1" fillId="0" borderId="1" xfId="0" applyNumberFormat="1" applyFont="1" applyBorder="1"/>
    <xf numFmtId="0" fontId="3" fillId="2" borderId="3" xfId="0" applyFont="1" applyFill="1" applyBorder="1"/>
    <xf numFmtId="0" fontId="0" fillId="2" borderId="8" xfId="0" applyFill="1" applyBorder="1"/>
    <xf numFmtId="1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470440133862727E-2"/>
          <c:y val="1.4981552717465742E-2"/>
          <c:w val="0.96041976926059114"/>
          <c:h val="0.59153995439074769"/>
        </c:manualLayout>
      </c:layout>
      <c:lineChart>
        <c:grouping val="standard"/>
        <c:varyColors val="0"/>
        <c:ser>
          <c:idx val="0"/>
          <c:order val="0"/>
          <c:tx>
            <c:strRef>
              <c:f>'Do not change'!$A$35</c:f>
              <c:strCache>
                <c:ptCount val="1"/>
                <c:pt idx="0">
                  <c:v>foundation-cassandra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change'!$B$35:$L$35</c:f>
              <c:numCache>
                <c:formatCode>General</c:formatCode>
                <c:ptCount val="11"/>
                <c:pt idx="0">
                  <c:v>1.7999999999999998</c:v>
                </c:pt>
                <c:pt idx="1">
                  <c:v>3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F-4070-94F5-C790175E7E98}"/>
            </c:ext>
          </c:extLst>
        </c:ser>
        <c:ser>
          <c:idx val="1"/>
          <c:order val="1"/>
          <c:tx>
            <c:strRef>
              <c:f>'Do not change'!$A$36</c:f>
              <c:strCache>
                <c:ptCount val="1"/>
                <c:pt idx="0">
                  <c:v>foundation-elasticsearch-client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change'!$B$36:$L$36</c:f>
              <c:numCache>
                <c:formatCode>General</c:formatCode>
                <c:ptCount val="11"/>
                <c:pt idx="0">
                  <c:v>0.5</c:v>
                </c:pt>
                <c:pt idx="1">
                  <c:v>0.5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F-4070-94F5-C790175E7E98}"/>
            </c:ext>
          </c:extLst>
        </c:ser>
        <c:ser>
          <c:idx val="2"/>
          <c:order val="2"/>
          <c:tx>
            <c:strRef>
              <c:f>'Do not change'!$A$37</c:f>
              <c:strCache>
                <c:ptCount val="1"/>
                <c:pt idx="0">
                  <c:v>foundation-elasticsearch-data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change'!$B$37:$L$37</c:f>
              <c:numCache>
                <c:formatCode>General</c:formatCode>
                <c:ptCount val="11"/>
                <c:pt idx="0">
                  <c:v>0.30000000000000004</c:v>
                </c:pt>
                <c:pt idx="1">
                  <c:v>0.89999999999999991</c:v>
                </c:pt>
                <c:pt idx="10">
                  <c:v>1.2000000000000002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F-4070-94F5-C790175E7E98}"/>
            </c:ext>
          </c:extLst>
        </c:ser>
        <c:ser>
          <c:idx val="3"/>
          <c:order val="3"/>
          <c:tx>
            <c:strRef>
              <c:f>'Do not change'!$A$38</c:f>
              <c:strCache>
                <c:ptCount val="1"/>
                <c:pt idx="0">
                  <c:v>foundation-elasticsearch-master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change'!$B$38:$L$38</c:f>
              <c:numCache>
                <c:formatCode>General</c:formatCode>
                <c:ptCount val="11"/>
                <c:pt idx="0">
                  <c:v>0.24</c:v>
                </c:pt>
                <c:pt idx="1">
                  <c:v>0.24</c:v>
                </c:pt>
                <c:pt idx="1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CF-4070-94F5-C790175E7E98}"/>
            </c:ext>
          </c:extLst>
        </c:ser>
        <c:ser>
          <c:idx val="4"/>
          <c:order val="4"/>
          <c:tx>
            <c:strRef>
              <c:f>'Do not change'!$A$39</c:f>
              <c:strCache>
                <c:ptCount val="1"/>
                <c:pt idx="0">
                  <c:v>foundation-filebeat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change'!$B$39:$L$39</c:f>
              <c:numCache>
                <c:formatCode>General</c:formatCode>
                <c:ptCount val="11"/>
                <c:pt idx="0">
                  <c:v>0.15000000000000002</c:v>
                </c:pt>
                <c:pt idx="1">
                  <c:v>0.15000000000000002</c:v>
                </c:pt>
                <c:pt idx="10">
                  <c:v>0.15000000000000002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CF-4070-94F5-C790175E7E98}"/>
            </c:ext>
          </c:extLst>
        </c:ser>
        <c:ser>
          <c:idx val="5"/>
          <c:order val="5"/>
          <c:tx>
            <c:strRef>
              <c:f>'Do not change'!$A$40</c:f>
              <c:strCache>
                <c:ptCount val="1"/>
                <c:pt idx="0">
                  <c:v>foundation-kafdrop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change'!$B$40:$L$40</c:f>
              <c:numCache>
                <c:formatCode>General</c:formatCode>
                <c:ptCount val="11"/>
                <c:pt idx="0">
                  <c:v>0.05</c:v>
                </c:pt>
                <c:pt idx="1">
                  <c:v>0.05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CF-4070-94F5-C790175E7E98}"/>
            </c:ext>
          </c:extLst>
        </c:ser>
        <c:ser>
          <c:idx val="6"/>
          <c:order val="6"/>
          <c:tx>
            <c:strRef>
              <c:f>'Do not change'!$A$41</c:f>
              <c:strCache>
                <c:ptCount val="1"/>
                <c:pt idx="0">
                  <c:v>foundation-kafka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change'!$B$41:$L$41</c:f>
              <c:numCache>
                <c:formatCode>General</c:formatCode>
                <c:ptCount val="11"/>
                <c:pt idx="0">
                  <c:v>1.2000000000000002</c:v>
                </c:pt>
                <c:pt idx="1">
                  <c:v>1.7999999999999998</c:v>
                </c:pt>
                <c:pt idx="10">
                  <c:v>3.5999999999999996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CF-4070-94F5-C790175E7E98}"/>
            </c:ext>
          </c:extLst>
        </c:ser>
        <c:ser>
          <c:idx val="7"/>
          <c:order val="7"/>
          <c:tx>
            <c:strRef>
              <c:f>'Do not change'!$A$42</c:f>
              <c:strCache>
                <c:ptCount val="1"/>
                <c:pt idx="0">
                  <c:v>foundation-kibana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change'!$B$42:$L$42</c:f>
              <c:numCache>
                <c:formatCode>General</c:formatCode>
                <c:ptCount val="11"/>
                <c:pt idx="0">
                  <c:v>0.05</c:v>
                </c:pt>
                <c:pt idx="1">
                  <c:v>0.05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CF-4070-94F5-C790175E7E98}"/>
            </c:ext>
          </c:extLst>
        </c:ser>
        <c:ser>
          <c:idx val="8"/>
          <c:order val="8"/>
          <c:tx>
            <c:strRef>
              <c:f>'Do not change'!$A$43</c:f>
              <c:strCache>
                <c:ptCount val="1"/>
                <c:pt idx="0">
                  <c:v>foundation-ksqlserver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change'!$B$43:$L$43</c:f>
              <c:numCache>
                <c:formatCode>General</c:formatCode>
                <c:ptCount val="11"/>
                <c:pt idx="0">
                  <c:v>0.05</c:v>
                </c:pt>
                <c:pt idx="1">
                  <c:v>0.05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CF-4070-94F5-C790175E7E98}"/>
            </c:ext>
          </c:extLst>
        </c:ser>
        <c:ser>
          <c:idx val="9"/>
          <c:order val="9"/>
          <c:tx>
            <c:strRef>
              <c:f>'Do not change'!$A$44</c:f>
              <c:strCache>
                <c:ptCount val="1"/>
                <c:pt idx="0">
                  <c:v>foundation-nginx-ingress-default-backend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change'!$B$44:$L$44</c:f>
              <c:numCache>
                <c:formatCode>General</c:formatCode>
                <c:ptCount val="11"/>
                <c:pt idx="0">
                  <c:v>0.1</c:v>
                </c:pt>
                <c:pt idx="1">
                  <c:v>0.1</c:v>
                </c:pt>
                <c:pt idx="1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CF-4070-94F5-C790175E7E98}"/>
            </c:ext>
          </c:extLst>
        </c:ser>
        <c:ser>
          <c:idx val="10"/>
          <c:order val="10"/>
          <c:tx>
            <c:strRef>
              <c:f>'Do not change'!$A$45</c:f>
              <c:strCache>
                <c:ptCount val="1"/>
                <c:pt idx="0">
                  <c:v>foundation-openldap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change'!$B$45:$L$45</c:f>
              <c:numCache>
                <c:formatCode>General</c:formatCode>
                <c:ptCount val="11"/>
                <c:pt idx="0">
                  <c:v>0.05</c:v>
                </c:pt>
                <c:pt idx="1">
                  <c:v>0</c:v>
                </c:pt>
                <c:pt idx="1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CF-4070-94F5-C790175E7E98}"/>
            </c:ext>
          </c:extLst>
        </c:ser>
        <c:ser>
          <c:idx val="11"/>
          <c:order val="11"/>
          <c:tx>
            <c:strRef>
              <c:f>'Do not change'!$A$46</c:f>
              <c:strCache>
                <c:ptCount val="1"/>
                <c:pt idx="0">
                  <c:v>foundation-vault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change'!$B$46:$L$46</c:f>
              <c:numCache>
                <c:formatCode>General</c:formatCode>
                <c:ptCount val="11"/>
                <c:pt idx="0">
                  <c:v>0.15000000000000002</c:v>
                </c:pt>
                <c:pt idx="1">
                  <c:v>0</c:v>
                </c:pt>
                <c:pt idx="10">
                  <c:v>0.30000000000000004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CF-4070-94F5-C790175E7E98}"/>
            </c:ext>
          </c:extLst>
        </c:ser>
        <c:ser>
          <c:idx val="12"/>
          <c:order val="12"/>
          <c:tx>
            <c:strRef>
              <c:f>'Do not change'!$A$47</c:f>
              <c:strCache>
                <c:ptCount val="1"/>
                <c:pt idx="0">
                  <c:v>foundation-zookeeper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change'!$B$47:$L$47</c:f>
              <c:numCache>
                <c:formatCode>General</c:formatCode>
                <c:ptCount val="11"/>
                <c:pt idx="0">
                  <c:v>0.15000000000000002</c:v>
                </c:pt>
                <c:pt idx="1">
                  <c:v>0.15000000000000002</c:v>
                </c:pt>
                <c:pt idx="10">
                  <c:v>0.15000000000000002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CCF-4070-94F5-C790175E7E98}"/>
            </c:ext>
          </c:extLst>
        </c:ser>
        <c:ser>
          <c:idx val="13"/>
          <c:order val="13"/>
          <c:tx>
            <c:strRef>
              <c:f>'Do not change'!$A$48</c:f>
              <c:strCache>
                <c:ptCount val="1"/>
                <c:pt idx="0">
                  <c:v>apollo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change'!$B$48:$L$48</c:f>
              <c:numCache>
                <c:formatCode>General</c:formatCode>
                <c:ptCount val="11"/>
                <c:pt idx="0">
                  <c:v>0.15000000000000002</c:v>
                </c:pt>
                <c:pt idx="1">
                  <c:v>0.15000000000000002</c:v>
                </c:pt>
                <c:pt idx="10">
                  <c:v>0.89999999999999991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CCF-4070-94F5-C790175E7E98}"/>
            </c:ext>
          </c:extLst>
        </c:ser>
        <c:ser>
          <c:idx val="14"/>
          <c:order val="14"/>
          <c:tx>
            <c:strRef>
              <c:f>'Do not change'!$A$49</c:f>
              <c:strCache>
                <c:ptCount val="1"/>
                <c:pt idx="0">
                  <c:v>conductor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change'!$B$49:$L$49</c:f>
              <c:numCache>
                <c:formatCode>General</c:formatCode>
                <c:ptCount val="11"/>
                <c:pt idx="0">
                  <c:v>0.99</c:v>
                </c:pt>
                <c:pt idx="1">
                  <c:v>0.99</c:v>
                </c:pt>
                <c:pt idx="1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CCF-4070-94F5-C790175E7E98}"/>
            </c:ext>
          </c:extLst>
        </c:ser>
        <c:ser>
          <c:idx val="15"/>
          <c:order val="15"/>
          <c:tx>
            <c:strRef>
              <c:f>'Do not change'!$A$50</c:f>
              <c:strCache>
                <c:ptCount val="1"/>
                <c:pt idx="0">
                  <c:v>daytona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change'!$B$50:$L$50</c:f>
              <c:numCache>
                <c:formatCode>General</c:formatCode>
                <c:ptCount val="11"/>
                <c:pt idx="0">
                  <c:v>0.30000000000000004</c:v>
                </c:pt>
                <c:pt idx="1">
                  <c:v>0.30000000000000004</c:v>
                </c:pt>
                <c:pt idx="10">
                  <c:v>0.30000000000000004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CCF-4070-94F5-C790175E7E98}"/>
            </c:ext>
          </c:extLst>
        </c:ser>
        <c:ser>
          <c:idx val="16"/>
          <c:order val="16"/>
          <c:tx>
            <c:strRef>
              <c:f>'Do not change'!$A$51</c:f>
              <c:strCache>
                <c:ptCount val="1"/>
                <c:pt idx="0">
                  <c:v>doki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change'!$B$51:$L$51</c:f>
              <c:numCache>
                <c:formatCode>General</c:formatCode>
                <c:ptCount val="11"/>
                <c:pt idx="0">
                  <c:v>0.3</c:v>
                </c:pt>
                <c:pt idx="1">
                  <c:v>0.3</c:v>
                </c:pt>
                <c:pt idx="1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CF-4070-94F5-C790175E7E98}"/>
            </c:ext>
          </c:extLst>
        </c:ser>
        <c:ser>
          <c:idx val="17"/>
          <c:order val="17"/>
          <c:tx>
            <c:strRef>
              <c:f>'Do not change'!$A$52</c:f>
              <c:strCache>
                <c:ptCount val="1"/>
                <c:pt idx="0">
                  <c:v>galileo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change'!$B$52:$L$52</c:f>
              <c:numCache>
                <c:formatCode>General</c:formatCode>
                <c:ptCount val="11"/>
                <c:pt idx="0">
                  <c:v>0.30000000000000004</c:v>
                </c:pt>
                <c:pt idx="1">
                  <c:v>1.2000000000000002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CCF-4070-94F5-C790175E7E98}"/>
            </c:ext>
          </c:extLst>
        </c:ser>
        <c:ser>
          <c:idx val="18"/>
          <c:order val="18"/>
          <c:tx>
            <c:strRef>
              <c:f>'Do not change'!$A$53</c:f>
              <c:strCache>
                <c:ptCount val="1"/>
                <c:pt idx="0">
                  <c:v>ishtar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change'!$B$53:$L$53</c:f>
              <c:numCache>
                <c:formatCode>General</c:formatCode>
                <c:ptCount val="11"/>
                <c:pt idx="0">
                  <c:v>0.15000000000000002</c:v>
                </c:pt>
                <c:pt idx="1">
                  <c:v>0.15000000000000002</c:v>
                </c:pt>
                <c:pt idx="1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CCF-4070-94F5-C790175E7E98}"/>
            </c:ext>
          </c:extLst>
        </c:ser>
        <c:ser>
          <c:idx val="19"/>
          <c:order val="19"/>
          <c:tx>
            <c:strRef>
              <c:f>'Do not change'!$A$54</c:f>
              <c:strCache>
                <c:ptCount val="1"/>
                <c:pt idx="0">
                  <c:v>nimrod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change'!$B$54:$L$54</c:f>
              <c:numCache>
                <c:formatCode>General</c:formatCode>
                <c:ptCount val="11"/>
                <c:pt idx="0">
                  <c:v>0.30000000000000004</c:v>
                </c:pt>
                <c:pt idx="1">
                  <c:v>0.30000000000000004</c:v>
                </c:pt>
                <c:pt idx="1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CCF-4070-94F5-C790175E7E98}"/>
            </c:ext>
          </c:extLst>
        </c:ser>
        <c:ser>
          <c:idx val="20"/>
          <c:order val="20"/>
          <c:tx>
            <c:strRef>
              <c:f>'Do not change'!$A$55</c:f>
              <c:strCache>
                <c:ptCount val="1"/>
                <c:pt idx="0">
                  <c:v>relay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change'!$B$55:$L$55</c:f>
              <c:numCache>
                <c:formatCode>General</c:formatCode>
                <c:ptCount val="11"/>
                <c:pt idx="0">
                  <c:v>0.1</c:v>
                </c:pt>
                <c:pt idx="1">
                  <c:v>0.1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CCF-4070-94F5-C790175E7E98}"/>
            </c:ext>
          </c:extLst>
        </c:ser>
        <c:ser>
          <c:idx val="21"/>
          <c:order val="21"/>
          <c:tx>
            <c:strRef>
              <c:f>'Do not change'!$A$56</c:f>
              <c:strCache>
                <c:ptCount val="1"/>
                <c:pt idx="0">
                  <c:v>talledega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change'!$B$56:$L$56</c:f>
              <c:numCache>
                <c:formatCode>General</c:formatCode>
                <c:ptCount val="11"/>
                <c:pt idx="0">
                  <c:v>0.15000000000000002</c:v>
                </c:pt>
                <c:pt idx="1">
                  <c:v>0.89999999999999991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CCF-4070-94F5-C790175E7E98}"/>
            </c:ext>
          </c:extLst>
        </c:ser>
        <c:ser>
          <c:idx val="22"/>
          <c:order val="22"/>
          <c:tx>
            <c:strRef>
              <c:f>'Do not change'!$A$57</c:f>
              <c:strCache>
                <c:ptCount val="1"/>
                <c:pt idx="0">
                  <c:v>watchtower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change'!$B$57:$L$57</c:f>
              <c:numCache>
                <c:formatCode>General</c:formatCode>
                <c:ptCount val="11"/>
                <c:pt idx="0">
                  <c:v>0.89999999999999991</c:v>
                </c:pt>
                <c:pt idx="1">
                  <c:v>3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CCF-4070-94F5-C790175E7E98}"/>
            </c:ext>
          </c:extLst>
        </c:ser>
        <c:ser>
          <c:idx val="23"/>
          <c:order val="23"/>
          <c:tx>
            <c:strRef>
              <c:f>'Do not change'!$A$58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change'!$B$34:$L$34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change'!$B$58:$L$58</c:f>
              <c:numCache>
                <c:formatCode>General</c:formatCode>
                <c:ptCount val="11"/>
                <c:pt idx="0">
                  <c:v>8.43</c:v>
                </c:pt>
                <c:pt idx="1">
                  <c:v>14.380000000000004</c:v>
                </c:pt>
                <c:pt idx="10">
                  <c:v>36.99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CCF-4070-94F5-C790175E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35712"/>
        <c:axId val="656236040"/>
      </c:lineChart>
      <c:catAx>
        <c:axId val="6562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6040"/>
        <c:crosses val="autoZero"/>
        <c:auto val="1"/>
        <c:lblAlgn val="ctr"/>
        <c:lblOffset val="100"/>
        <c:noMultiLvlLbl val="0"/>
      </c:catAx>
      <c:valAx>
        <c:axId val="6562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 not change'!$A$63</c:f>
              <c:strCache>
                <c:ptCount val="1"/>
                <c:pt idx="0">
                  <c:v>foundation-cassandra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change'!$B$63:$L$63</c:f>
              <c:numCache>
                <c:formatCode>General</c:formatCode>
                <c:ptCount val="11"/>
                <c:pt idx="0">
                  <c:v>18</c:v>
                </c:pt>
                <c:pt idx="1">
                  <c:v>19.5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C-4B8B-8F15-CFB1BF35943D}"/>
            </c:ext>
          </c:extLst>
        </c:ser>
        <c:ser>
          <c:idx val="1"/>
          <c:order val="1"/>
          <c:tx>
            <c:strRef>
              <c:f>'Do not change'!$A$64</c:f>
              <c:strCache>
                <c:ptCount val="1"/>
                <c:pt idx="0">
                  <c:v>foundation-elasticsearch-client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change'!$B$64:$L$64</c:f>
              <c:numCache>
                <c:formatCode>General</c:formatCode>
                <c:ptCount val="11"/>
                <c:pt idx="0">
                  <c:v>4.5</c:v>
                </c:pt>
                <c:pt idx="1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C-4B8B-8F15-CFB1BF35943D}"/>
            </c:ext>
          </c:extLst>
        </c:ser>
        <c:ser>
          <c:idx val="2"/>
          <c:order val="2"/>
          <c:tx>
            <c:strRef>
              <c:f>'Do not change'!$A$65</c:f>
              <c:strCache>
                <c:ptCount val="1"/>
                <c:pt idx="0">
                  <c:v>foundation-elasticsearch-data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change'!$B$65:$L$65</c:f>
              <c:numCache>
                <c:formatCode>General</c:formatCode>
                <c:ptCount val="11"/>
                <c:pt idx="0">
                  <c:v>3.99</c:v>
                </c:pt>
                <c:pt idx="1">
                  <c:v>6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C-4B8B-8F15-CFB1BF35943D}"/>
            </c:ext>
          </c:extLst>
        </c:ser>
        <c:ser>
          <c:idx val="3"/>
          <c:order val="3"/>
          <c:tx>
            <c:strRef>
              <c:f>'Do not change'!$A$66</c:f>
              <c:strCache>
                <c:ptCount val="1"/>
                <c:pt idx="0">
                  <c:v>foundation-elasticsearch-master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change'!$B$66:$L$66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C-4B8B-8F15-CFB1BF35943D}"/>
            </c:ext>
          </c:extLst>
        </c:ser>
        <c:ser>
          <c:idx val="4"/>
          <c:order val="4"/>
          <c:tx>
            <c:strRef>
              <c:f>'Do not change'!$A$67</c:f>
              <c:strCache>
                <c:ptCount val="1"/>
                <c:pt idx="0">
                  <c:v>foundation-filebeat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change'!$B$67:$L$67</c:f>
              <c:numCache>
                <c:formatCode>General</c:formatCode>
                <c:ptCount val="11"/>
                <c:pt idx="0">
                  <c:v>0.30000000000000004</c:v>
                </c:pt>
                <c:pt idx="1">
                  <c:v>0.30000000000000004</c:v>
                </c:pt>
                <c:pt idx="10">
                  <c:v>0.30000000000000004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C-4B8B-8F15-CFB1BF35943D}"/>
            </c:ext>
          </c:extLst>
        </c:ser>
        <c:ser>
          <c:idx val="5"/>
          <c:order val="5"/>
          <c:tx>
            <c:strRef>
              <c:f>'Do not change'!$A$68</c:f>
              <c:strCache>
                <c:ptCount val="1"/>
                <c:pt idx="0">
                  <c:v>foundation-kafdrop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change'!$B$68:$L$68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C-4B8B-8F15-CFB1BF35943D}"/>
            </c:ext>
          </c:extLst>
        </c:ser>
        <c:ser>
          <c:idx val="6"/>
          <c:order val="6"/>
          <c:tx>
            <c:strRef>
              <c:f>'Do not change'!$A$69</c:f>
              <c:strCache>
                <c:ptCount val="1"/>
                <c:pt idx="0">
                  <c:v>foundation-kafka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change'!$B$69:$L$69</c:f>
              <c:numCache>
                <c:formatCode>General</c:formatCode>
                <c:ptCount val="11"/>
                <c:pt idx="0">
                  <c:v>1.5</c:v>
                </c:pt>
                <c:pt idx="1">
                  <c:v>4.5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1C-4B8B-8F15-CFB1BF35943D}"/>
            </c:ext>
          </c:extLst>
        </c:ser>
        <c:ser>
          <c:idx val="7"/>
          <c:order val="7"/>
          <c:tx>
            <c:strRef>
              <c:f>'Do not change'!$A$70</c:f>
              <c:strCache>
                <c:ptCount val="1"/>
                <c:pt idx="0">
                  <c:v>foundation-kibana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change'!$B$70:$L$70</c:f>
              <c:numCache>
                <c:formatCode>General</c:formatCode>
                <c:ptCount val="11"/>
                <c:pt idx="0">
                  <c:v>0.2</c:v>
                </c:pt>
                <c:pt idx="1">
                  <c:v>0.2</c:v>
                </c:pt>
                <c:pt idx="1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1C-4B8B-8F15-CFB1BF35943D}"/>
            </c:ext>
          </c:extLst>
        </c:ser>
        <c:ser>
          <c:idx val="8"/>
          <c:order val="8"/>
          <c:tx>
            <c:strRef>
              <c:f>'Do not change'!$A$71</c:f>
              <c:strCache>
                <c:ptCount val="1"/>
                <c:pt idx="0">
                  <c:v>foundation-ksqlserver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change'!$B$71:$L$71</c:f>
              <c:numCache>
                <c:formatCode>General</c:formatCode>
                <c:ptCount val="11"/>
                <c:pt idx="0">
                  <c:v>0.4</c:v>
                </c:pt>
                <c:pt idx="1">
                  <c:v>0.4</c:v>
                </c:pt>
                <c:pt idx="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1C-4B8B-8F15-CFB1BF35943D}"/>
            </c:ext>
          </c:extLst>
        </c:ser>
        <c:ser>
          <c:idx val="9"/>
          <c:order val="9"/>
          <c:tx>
            <c:strRef>
              <c:f>'Do not change'!$A$72</c:f>
              <c:strCache>
                <c:ptCount val="1"/>
                <c:pt idx="0">
                  <c:v>foundation-nginx-ingress-default-backend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change'!$B$72:$L$72</c:f>
              <c:numCache>
                <c:formatCode>General</c:formatCode>
                <c:ptCount val="11"/>
                <c:pt idx="0">
                  <c:v>0.5</c:v>
                </c:pt>
                <c:pt idx="1">
                  <c:v>0.5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1C-4B8B-8F15-CFB1BF35943D}"/>
            </c:ext>
          </c:extLst>
        </c:ser>
        <c:ser>
          <c:idx val="10"/>
          <c:order val="10"/>
          <c:tx>
            <c:strRef>
              <c:f>'Do not change'!$A$73</c:f>
              <c:strCache>
                <c:ptCount val="1"/>
                <c:pt idx="0">
                  <c:v>foundation-openldap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change'!$B$73:$L$73</c:f>
              <c:numCache>
                <c:formatCode>General</c:formatCode>
                <c:ptCount val="11"/>
                <c:pt idx="0">
                  <c:v>0.1</c:v>
                </c:pt>
                <c:pt idx="1">
                  <c:v>0.1</c:v>
                </c:pt>
                <c:pt idx="1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C-4B8B-8F15-CFB1BF35943D}"/>
            </c:ext>
          </c:extLst>
        </c:ser>
        <c:ser>
          <c:idx val="11"/>
          <c:order val="11"/>
          <c:tx>
            <c:strRef>
              <c:f>'Do not change'!$A$74</c:f>
              <c:strCache>
                <c:ptCount val="1"/>
                <c:pt idx="0">
                  <c:v>foundation-vault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change'!$B$74:$L$74</c:f>
              <c:numCache>
                <c:formatCode>General</c:formatCode>
                <c:ptCount val="11"/>
                <c:pt idx="0">
                  <c:v>0.30000000000000004</c:v>
                </c:pt>
                <c:pt idx="1">
                  <c:v>0.30000000000000004</c:v>
                </c:pt>
                <c:pt idx="10">
                  <c:v>0.30000000000000004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11C-4B8B-8F15-CFB1BF35943D}"/>
            </c:ext>
          </c:extLst>
        </c:ser>
        <c:ser>
          <c:idx val="12"/>
          <c:order val="12"/>
          <c:tx>
            <c:strRef>
              <c:f>'Do not change'!$A$75</c:f>
              <c:strCache>
                <c:ptCount val="1"/>
                <c:pt idx="0">
                  <c:v>foundation-zookeeper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change'!$B$75:$L$75</c:f>
              <c:numCache>
                <c:formatCode>General</c:formatCode>
                <c:ptCount val="11"/>
                <c:pt idx="0">
                  <c:v>0.60000000000000009</c:v>
                </c:pt>
                <c:pt idx="1">
                  <c:v>0.89999999999999991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11C-4B8B-8F15-CFB1BF35943D}"/>
            </c:ext>
          </c:extLst>
        </c:ser>
        <c:ser>
          <c:idx val="13"/>
          <c:order val="13"/>
          <c:tx>
            <c:strRef>
              <c:f>'Do not change'!$A$76</c:f>
              <c:strCache>
                <c:ptCount val="1"/>
                <c:pt idx="0">
                  <c:v>apollo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change'!$B$76:$L$76</c:f>
              <c:numCache>
                <c:formatCode>General</c:formatCode>
                <c:ptCount val="11"/>
                <c:pt idx="0">
                  <c:v>2.0999999999999996</c:v>
                </c:pt>
                <c:pt idx="1">
                  <c:v>2.25</c:v>
                </c:pt>
                <c:pt idx="10">
                  <c:v>2.4000000000000004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11C-4B8B-8F15-CFB1BF35943D}"/>
            </c:ext>
          </c:extLst>
        </c:ser>
        <c:ser>
          <c:idx val="14"/>
          <c:order val="14"/>
          <c:tx>
            <c:strRef>
              <c:f>'Do not change'!$A$77</c:f>
              <c:strCache>
                <c:ptCount val="1"/>
                <c:pt idx="0">
                  <c:v>conductor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change'!$B$77:$L$77</c:f>
              <c:numCache>
                <c:formatCode>General</c:formatCode>
                <c:ptCount val="11"/>
                <c:pt idx="0">
                  <c:v>1.9500000000000002</c:v>
                </c:pt>
                <c:pt idx="1">
                  <c:v>2.0999999999999996</c:v>
                </c:pt>
                <c:pt idx="10">
                  <c:v>2.4000000000000004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11C-4B8B-8F15-CFB1BF35943D}"/>
            </c:ext>
          </c:extLst>
        </c:ser>
        <c:ser>
          <c:idx val="15"/>
          <c:order val="15"/>
          <c:tx>
            <c:strRef>
              <c:f>'Do not change'!$A$78</c:f>
              <c:strCache>
                <c:ptCount val="1"/>
                <c:pt idx="0">
                  <c:v>daytona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change'!$B$78:$L$78</c:f>
              <c:numCache>
                <c:formatCode>General</c:formatCode>
                <c:ptCount val="11"/>
                <c:pt idx="0">
                  <c:v>3.3000000000000003</c:v>
                </c:pt>
                <c:pt idx="1">
                  <c:v>4.1999999999999993</c:v>
                </c:pt>
                <c:pt idx="10">
                  <c:v>6.8999999999999995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11C-4B8B-8F15-CFB1BF35943D}"/>
            </c:ext>
          </c:extLst>
        </c:ser>
        <c:ser>
          <c:idx val="16"/>
          <c:order val="16"/>
          <c:tx>
            <c:strRef>
              <c:f>'Do not change'!$A$79</c:f>
              <c:strCache>
                <c:ptCount val="1"/>
                <c:pt idx="0">
                  <c:v>doki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change'!$B$79:$L$79</c:f>
              <c:numCache>
                <c:formatCode>General</c:formatCode>
                <c:ptCount val="11"/>
                <c:pt idx="0">
                  <c:v>0.7</c:v>
                </c:pt>
                <c:pt idx="1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11C-4B8B-8F15-CFB1BF35943D}"/>
            </c:ext>
          </c:extLst>
        </c:ser>
        <c:ser>
          <c:idx val="17"/>
          <c:order val="17"/>
          <c:tx>
            <c:strRef>
              <c:f>'Do not change'!$A$80</c:f>
              <c:strCache>
                <c:ptCount val="1"/>
                <c:pt idx="0">
                  <c:v>galileo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change'!$B$80:$L$80</c:f>
              <c:numCache>
                <c:formatCode>General</c:formatCode>
                <c:ptCount val="11"/>
                <c:pt idx="0">
                  <c:v>3</c:v>
                </c:pt>
                <c:pt idx="1">
                  <c:v>3.5999999999999996</c:v>
                </c:pt>
                <c:pt idx="10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1C-4B8B-8F15-CFB1BF35943D}"/>
            </c:ext>
          </c:extLst>
        </c:ser>
        <c:ser>
          <c:idx val="18"/>
          <c:order val="18"/>
          <c:tx>
            <c:strRef>
              <c:f>'Do not change'!$A$81</c:f>
              <c:strCache>
                <c:ptCount val="1"/>
                <c:pt idx="0">
                  <c:v>ishtar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change'!$B$81:$L$81</c:f>
              <c:numCache>
                <c:formatCode>General</c:formatCode>
                <c:ptCount val="11"/>
                <c:pt idx="0">
                  <c:v>2.0999999999999996</c:v>
                </c:pt>
                <c:pt idx="1">
                  <c:v>2.4000000000000004</c:v>
                </c:pt>
                <c:pt idx="10">
                  <c:v>2.4000000000000004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11C-4B8B-8F15-CFB1BF35943D}"/>
            </c:ext>
          </c:extLst>
        </c:ser>
        <c:ser>
          <c:idx val="19"/>
          <c:order val="19"/>
          <c:tx>
            <c:strRef>
              <c:f>'Do not change'!$A$82</c:f>
              <c:strCache>
                <c:ptCount val="1"/>
                <c:pt idx="0">
                  <c:v>nimrod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change'!$B$82:$L$82</c:f>
              <c:numCache>
                <c:formatCode>General</c:formatCode>
                <c:ptCount val="11"/>
                <c:pt idx="0">
                  <c:v>2.0999999999999996</c:v>
                </c:pt>
                <c:pt idx="1">
                  <c:v>2.25</c:v>
                </c:pt>
                <c:pt idx="10">
                  <c:v>2.4000000000000004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11C-4B8B-8F15-CFB1BF35943D}"/>
            </c:ext>
          </c:extLst>
        </c:ser>
        <c:ser>
          <c:idx val="20"/>
          <c:order val="20"/>
          <c:tx>
            <c:strRef>
              <c:f>'Do not change'!$A$83</c:f>
              <c:strCache>
                <c:ptCount val="1"/>
                <c:pt idx="0">
                  <c:v>relay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change'!$B$83:$L$83</c:f>
              <c:numCache>
                <c:formatCode>General</c:formatCode>
                <c:ptCount val="11"/>
                <c:pt idx="0">
                  <c:v>0.4</c:v>
                </c:pt>
                <c:pt idx="1">
                  <c:v>1.2</c:v>
                </c:pt>
                <c:pt idx="10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11C-4B8B-8F15-CFB1BF35943D}"/>
            </c:ext>
          </c:extLst>
        </c:ser>
        <c:ser>
          <c:idx val="21"/>
          <c:order val="21"/>
          <c:tx>
            <c:strRef>
              <c:f>'Do not change'!$A$84</c:f>
              <c:strCache>
                <c:ptCount val="1"/>
                <c:pt idx="0">
                  <c:v>talledega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change'!$B$84:$L$84</c:f>
              <c:numCache>
                <c:formatCode>General</c:formatCode>
                <c:ptCount val="11"/>
                <c:pt idx="0">
                  <c:v>3.3000000000000003</c:v>
                </c:pt>
                <c:pt idx="1">
                  <c:v>4.5</c:v>
                </c:pt>
                <c:pt idx="10">
                  <c:v>9.8999999999999986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11C-4B8B-8F15-CFB1BF35943D}"/>
            </c:ext>
          </c:extLst>
        </c:ser>
        <c:ser>
          <c:idx val="22"/>
          <c:order val="22"/>
          <c:tx>
            <c:strRef>
              <c:f>'Do not change'!$A$85</c:f>
              <c:strCache>
                <c:ptCount val="1"/>
                <c:pt idx="0">
                  <c:v>watchtower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change'!$B$85:$L$85</c:f>
              <c:numCache>
                <c:formatCode>General</c:formatCode>
                <c:ptCount val="11"/>
                <c:pt idx="0">
                  <c:v>4.5</c:v>
                </c:pt>
                <c:pt idx="1">
                  <c:v>7.5</c:v>
                </c:pt>
                <c:pt idx="1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11C-4B8B-8F15-CFB1BF35943D}"/>
            </c:ext>
          </c:extLst>
        </c:ser>
        <c:ser>
          <c:idx val="23"/>
          <c:order val="23"/>
          <c:tx>
            <c:strRef>
              <c:f>'Do not change'!$A$86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'Do not change'!$B$62:$L$62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'Do not change'!$B$86:$L$86</c:f>
              <c:numCache>
                <c:formatCode>General</c:formatCode>
                <c:ptCount val="11"/>
                <c:pt idx="0">
                  <c:v>57.840000000000011</c:v>
                </c:pt>
                <c:pt idx="1">
                  <c:v>76.7</c:v>
                </c:pt>
                <c:pt idx="10">
                  <c:v>174.9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E-4D15-9AF9-78BEB49BF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65816"/>
        <c:axId val="89864504"/>
      </c:lineChart>
      <c:catAx>
        <c:axId val="8986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64504"/>
        <c:crosses val="autoZero"/>
        <c:auto val="1"/>
        <c:lblAlgn val="ctr"/>
        <c:lblOffset val="100"/>
        <c:noMultiLvlLbl val="0"/>
      </c:catAx>
      <c:valAx>
        <c:axId val="8986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6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736023</xdr:colOff>
      <xdr:row>32</xdr:row>
      <xdr:rowOff>149129</xdr:rowOff>
    </xdr:from>
    <xdr:to>
      <xdr:col>11</xdr:col>
      <xdr:colOff>587856</xdr:colOff>
      <xdr:row>58</xdr:row>
      <xdr:rowOff>144896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919BB-4602-4FA5-924D-2532E2F09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633411</xdr:colOff>
      <xdr:row>60</xdr:row>
      <xdr:rowOff>176212</xdr:rowOff>
    </xdr:from>
    <xdr:to>
      <xdr:col>10</xdr:col>
      <xdr:colOff>1314449</xdr:colOff>
      <xdr:row>85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DCB13-C9AD-41E9-AC49-FA4DA5A93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724D1-6D71-4E4E-B5E2-A81D3E678384}" name="Table2" displayName="Table2" ref="A3:P17" totalsRowShown="0">
  <autoFilter ref="A3:P17" xr:uid="{88B1B6FB-5423-4F5B-9F90-8CED73B9953B}"/>
  <tableColumns count="16">
    <tableColumn id="1" xr3:uid="{FDD9F3FF-3566-429B-8501-25796931EA98}" name="Service"/>
    <tableColumn id="2" xr3:uid="{ACD04DE1-29CE-4BA2-A1D3-2D64A5942253}" name="number of pods"/>
    <tableColumn id="3" xr3:uid="{5F571A0F-71C0-4654-BB83-A4D6F6433A37}" name="number of cpu per pod"/>
    <tableColumn id="4" xr3:uid="{B09FAAA0-2A49-4E00-A1A3-48FB4CBFEF1B}" name="GB of mem per pod"/>
    <tableColumn id="5" xr3:uid="{683C4E2F-8EB2-48DE-A7A2-DDA959270B44}" name="total cpu per service"/>
    <tableColumn id="6" xr3:uid="{16B2ED19-41B9-47B1-9E87-9A0B4C88E63E}" name="total mem per service"/>
    <tableColumn id="7" xr3:uid="{3ED8CC7C-97BE-4C54-8684-9C84F40F327D}" name="number of cpu per pod2"/>
    <tableColumn id="8" xr3:uid="{63FDD81E-FAB8-4872-A9C0-B3F9BC09E20C}" name="GB of mem per pod3"/>
    <tableColumn id="9" xr3:uid="{26BEE96C-F03C-41C8-A1CE-34E651EE256F}" name="total cpu per service4"/>
    <tableColumn id="10" xr3:uid="{6B6A5ED9-05B8-436A-A2E7-BB7EE6BD07A7}" name="total mem per service5"/>
    <tableColumn id="11" xr3:uid="{D6B5C1F8-63A4-4595-9384-A8A2038286C5}" name="number of cpu per pod6"/>
    <tableColumn id="12" xr3:uid="{9671C4A5-D5AE-4382-9FC0-5BAED2CF7071}" name="GB of mem per pod7"/>
    <tableColumn id="13" xr3:uid="{217063A0-BE70-4248-BA28-42732A90A607}" name="total cpu per service8"/>
    <tableColumn id="14" xr3:uid="{F6C6DF28-24A8-4241-98C6-F1247B9032F4}" name="total mem per service9"/>
    <tableColumn id="15" xr3:uid="{6C1E4236-D629-4B53-B8F8-BE4EABA0C12E}" name="Column1" dataDxfId="3"/>
    <tableColumn id="16" xr3:uid="{A1F755AE-0F43-420A-A3EB-A5C687DE5B62}" name="Column2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E953D0-3483-44E8-8347-91EA49562EE6}" name="Table3" displayName="Table3" ref="A19:P30" totalsRowShown="0">
  <autoFilter ref="A19:P30" xr:uid="{5DF99974-130D-4995-A330-96ACBBB42EB9}"/>
  <tableColumns count="16">
    <tableColumn id="1" xr3:uid="{0866823A-6FAA-4AB0-978E-1985ABD44D5A}" name="Column1"/>
    <tableColumn id="2" xr3:uid="{53106BA3-8632-4829-8FAE-61B2767A6D29}" name="Column2"/>
    <tableColumn id="3" xr3:uid="{69B12330-0A48-4DF2-941B-F4E348E147D0}" name="Column3"/>
    <tableColumn id="4" xr3:uid="{9C99687B-1FC3-4EEA-A855-45F785A590DB}" name="Column4"/>
    <tableColumn id="5" xr3:uid="{65A184AC-059D-4F6A-891B-EE5D6997E735}" name="Column5"/>
    <tableColumn id="6" xr3:uid="{DB7C7BD6-6DBE-473C-B797-677ECA8A9990}" name="Column6"/>
    <tableColumn id="7" xr3:uid="{AA4DB1D8-640C-44A8-BBE9-9498557B5EFA}" name="Column7"/>
    <tableColumn id="8" xr3:uid="{55076C11-02EC-4585-A08F-08C561F0AC69}" name="Column8"/>
    <tableColumn id="9" xr3:uid="{4DBEB568-E380-4B38-A7B6-D1062819B6EF}" name="Column9"/>
    <tableColumn id="10" xr3:uid="{A6AA1C01-8B93-4365-80EE-0A9EDFF253C3}" name="Column10"/>
    <tableColumn id="11" xr3:uid="{3CC5D539-B7B2-4812-917F-E9EC7058BB1A}" name="Column11"/>
    <tableColumn id="12" xr3:uid="{55E6CD1C-435B-46D9-B641-1FCC2DB71A7F}" name="Column12"/>
    <tableColumn id="13" xr3:uid="{E6F20CA2-E07E-41D9-9C03-0EAB7B5E0650}" name="Column13"/>
    <tableColumn id="14" xr3:uid="{562898BC-810A-427D-9743-28817C66A9A9}" name="Column14"/>
    <tableColumn id="15" xr3:uid="{6C1B9F6E-5327-4364-943F-5887D7EF42D6}" name="Column15" dataDxfId="1"/>
    <tableColumn id="16" xr3:uid="{B0EB0B94-0137-4C1E-B849-3F3B9A7C3936}" name="Column16" dataDxfId="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0434F1-7812-4AFC-BEDE-930C9918D9F9}" name="Table1" displayName="Table1" ref="A1:C13" totalsRowShown="0">
  <autoFilter ref="A1:C13" xr:uid="{60D5A812-680A-4A4B-94FE-E74B00B70318}"/>
  <tableColumns count="3">
    <tableColumn id="1" xr3:uid="{2439A7C0-7260-4FEB-8B46-AF0B2097204F}" name="History"/>
    <tableColumn id="2" xr3:uid="{970454CC-97A9-4931-ACBE-0B6BE317D6F2}" name="Modified by"/>
    <tableColumn id="3" xr3:uid="{21EAA8A0-8F35-4746-BB5F-212DC3AD8DEE}" name="Com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09CD-1A47-48F8-AA63-DE94A69822F7}">
  <dimension ref="A1:O27"/>
  <sheetViews>
    <sheetView tabSelected="1" zoomScale="82" workbookViewId="0">
      <selection activeCell="J38" sqref="J38"/>
    </sheetView>
  </sheetViews>
  <sheetFormatPr defaultRowHeight="14.4" x14ac:dyDescent="0.3"/>
  <cols>
    <col min="1" max="1" width="39.6640625" bestFit="1" customWidth="1"/>
    <col min="2" max="2" width="15.109375" bestFit="1" customWidth="1"/>
    <col min="3" max="3" width="8.5546875" bestFit="1" customWidth="1"/>
    <col min="4" max="4" width="9.88671875" bestFit="1" customWidth="1"/>
    <col min="5" max="5" width="9.109375" bestFit="1" customWidth="1"/>
    <col min="6" max="6" width="10.5546875" bestFit="1" customWidth="1"/>
    <col min="8" max="8" width="10.33203125" bestFit="1" customWidth="1"/>
    <col min="10" max="10" width="12.6640625" bestFit="1" customWidth="1"/>
    <col min="11" max="11" width="16.33203125" bestFit="1" customWidth="1"/>
    <col min="12" max="12" width="22.6640625" bestFit="1" customWidth="1"/>
    <col min="13" max="13" width="19.44140625" bestFit="1" customWidth="1"/>
    <col min="14" max="14" width="19.109375" bestFit="1" customWidth="1"/>
    <col min="15" max="15" width="20.5546875" bestFit="1" customWidth="1"/>
  </cols>
  <sheetData>
    <row r="1" spans="1:15" ht="18.600000000000001" thickBot="1" x14ac:dyDescent="0.4">
      <c r="A1" s="10" t="s">
        <v>8</v>
      </c>
      <c r="B1" s="17">
        <v>10000</v>
      </c>
    </row>
    <row r="2" spans="1:15" x14ac:dyDescent="0.3">
      <c r="J2" s="1" t="s">
        <v>67</v>
      </c>
    </row>
    <row r="3" spans="1:15" x14ac:dyDescent="0.3">
      <c r="A3" s="13" t="s">
        <v>32</v>
      </c>
      <c r="B3" s="6" t="s">
        <v>33</v>
      </c>
      <c r="C3" s="6" t="s">
        <v>61</v>
      </c>
      <c r="D3" s="6" t="s">
        <v>62</v>
      </c>
      <c r="E3" s="6" t="s">
        <v>65</v>
      </c>
      <c r="F3" s="6" t="s">
        <v>66</v>
      </c>
      <c r="H3" s="7"/>
      <c r="I3" s="7"/>
      <c r="J3" s="11"/>
      <c r="K3" s="6" t="s">
        <v>4</v>
      </c>
      <c r="L3" s="6" t="s">
        <v>75</v>
      </c>
      <c r="M3" s="6" t="s">
        <v>7</v>
      </c>
      <c r="N3" s="6" t="s">
        <v>5</v>
      </c>
      <c r="O3" s="6" t="s">
        <v>6</v>
      </c>
    </row>
    <row r="4" spans="1:15" x14ac:dyDescent="0.3">
      <c r="A4" s="14" t="s">
        <v>19</v>
      </c>
      <c r="B4" s="18">
        <v>3</v>
      </c>
      <c r="C4" s="5">
        <f>('Do not change'!E4+((('Do not change'!M4/'Do not change'!E4)-1)*(($B$1)/100000))*'Do not change'!E4)/B4</f>
        <v>0.73999999999999988</v>
      </c>
      <c r="D4" s="5">
        <f>('Do not change'!F4+((('Do not change'!N4/'Do not change'!F4)-1)*(($B$1)/100000))*'Do not change'!F4)/B4</f>
        <v>7.3999999999999995</v>
      </c>
      <c r="E4" s="8">
        <f>('Do not change'!E4+((('Do not change'!M4/'Do not change'!E4)-1)*(($B$1)/100000))*'Do not change'!E4)</f>
        <v>2.2199999999999998</v>
      </c>
      <c r="F4" s="8">
        <f>('Do not change'!F4+((('Do not change'!N4/'Do not change'!F4)-1)*(($B$1)/100000))*'Do not change'!F4)</f>
        <v>22.2</v>
      </c>
      <c r="H4" s="5"/>
      <c r="I4" s="5"/>
      <c r="J4" s="12" t="s">
        <v>0</v>
      </c>
      <c r="K4" s="18">
        <v>1</v>
      </c>
      <c r="L4" s="18">
        <v>8</v>
      </c>
      <c r="M4" s="18">
        <v>16</v>
      </c>
      <c r="N4" s="4">
        <f>K4*L4</f>
        <v>8</v>
      </c>
      <c r="O4" s="4">
        <f>K4*M4</f>
        <v>16</v>
      </c>
    </row>
    <row r="5" spans="1:15" x14ac:dyDescent="0.3">
      <c r="A5" s="14" t="s">
        <v>20</v>
      </c>
      <c r="B5" s="18">
        <v>3</v>
      </c>
      <c r="C5" s="5">
        <f>('Do not change'!E5+((('Do not change'!M5/'Do not change'!E5)-1)*(($B$1)/100000))*'Do not change'!E5)/B5</f>
        <v>0.45500000000000002</v>
      </c>
      <c r="D5" s="5">
        <f>('Do not change'!F5+((('Do not change'!N5/'Do not change'!F5)-1)*(($B$1)/100000))*'Do not change'!F5)/B5</f>
        <v>1.6500000000000001</v>
      </c>
      <c r="E5" s="8">
        <f>('Do not change'!E5+((('Do not change'!M5/'Do not change'!E5)-1)*(($B$1)/100000))*'Do not change'!E5)</f>
        <v>1.365</v>
      </c>
      <c r="F5" s="8">
        <f>('Do not change'!F5+((('Do not change'!N5/'Do not change'!F5)-1)*(($B$1)/100000))*'Do not change'!F5)</f>
        <v>4.95</v>
      </c>
      <c r="H5" s="5"/>
      <c r="I5" s="5"/>
      <c r="J5" s="12" t="s">
        <v>1</v>
      </c>
      <c r="K5" s="18">
        <v>1</v>
      </c>
      <c r="L5" s="18">
        <v>4</v>
      </c>
      <c r="M5" s="18">
        <v>16</v>
      </c>
      <c r="N5" s="4">
        <f t="shared" ref="N5:N7" si="0">K5*L5</f>
        <v>4</v>
      </c>
      <c r="O5" s="4">
        <f t="shared" ref="O5:O7" si="1">K5*M5</f>
        <v>16</v>
      </c>
    </row>
    <row r="6" spans="1:15" x14ac:dyDescent="0.3">
      <c r="A6" s="14" t="s">
        <v>21</v>
      </c>
      <c r="B6" s="18">
        <v>3</v>
      </c>
      <c r="C6" s="5">
        <f>('Do not change'!E6+((('Do not change'!M6/'Do not change'!E6)-1)*(($B$1)/100000))*'Do not change'!E6)/B6</f>
        <v>0.13000000000000003</v>
      </c>
      <c r="D6" s="5">
        <f>('Do not change'!F6+((('Do not change'!N6/'Do not change'!F6)-1)*(($B$1)/100000))*'Do not change'!F6)/B6</f>
        <v>1.6970000000000001</v>
      </c>
      <c r="E6" s="8">
        <f>('Do not change'!E6+((('Do not change'!M6/'Do not change'!E6)-1)*(($B$1)/100000))*'Do not change'!E6)</f>
        <v>0.39000000000000007</v>
      </c>
      <c r="F6" s="8">
        <f>('Do not change'!F6+((('Do not change'!N6/'Do not change'!F6)-1)*(($B$1)/100000))*'Do not change'!F6)</f>
        <v>5.0910000000000002</v>
      </c>
      <c r="H6" s="5"/>
      <c r="I6" s="5"/>
      <c r="J6" s="12" t="s">
        <v>2</v>
      </c>
      <c r="K6" s="18">
        <v>4</v>
      </c>
      <c r="L6" s="18">
        <v>12</v>
      </c>
      <c r="M6" s="18">
        <v>32</v>
      </c>
      <c r="N6" s="4">
        <f t="shared" si="0"/>
        <v>48</v>
      </c>
      <c r="O6" s="4">
        <f t="shared" si="1"/>
        <v>128</v>
      </c>
    </row>
    <row r="7" spans="1:15" ht="15" thickBot="1" x14ac:dyDescent="0.35">
      <c r="A7" s="14" t="s">
        <v>22</v>
      </c>
      <c r="B7" s="18">
        <v>3</v>
      </c>
      <c r="C7" s="5">
        <f>('Do not change'!E7+((('Do not change'!M7/'Do not change'!E7)-1)*(($B$1)/100000))*'Do not change'!E7)/B7</f>
        <v>0.08</v>
      </c>
      <c r="D7" s="5">
        <f>('Do not change'!F7+((('Do not change'!N7/'Do not change'!F7)-1)*(($B$1)/100000))*'Do not change'!F7)/B7</f>
        <v>1.2</v>
      </c>
      <c r="E7" s="8">
        <f>('Do not change'!E7+((('Do not change'!M7/'Do not change'!E7)-1)*(($B$1)/100000))*'Do not change'!E7)</f>
        <v>0.24</v>
      </c>
      <c r="F7" s="8">
        <f>('Do not change'!F7+((('Do not change'!N7/'Do not change'!F7)-1)*(($B$1)/100000))*'Do not change'!F7)</f>
        <v>3.6</v>
      </c>
      <c r="H7" s="5"/>
      <c r="I7" s="5"/>
      <c r="J7" s="13" t="s">
        <v>3</v>
      </c>
      <c r="K7" s="18">
        <v>1</v>
      </c>
      <c r="L7" s="18">
        <v>4</v>
      </c>
      <c r="M7" s="18">
        <v>16</v>
      </c>
      <c r="N7" s="2">
        <f t="shared" si="0"/>
        <v>4</v>
      </c>
      <c r="O7" s="2">
        <f t="shared" si="1"/>
        <v>16</v>
      </c>
    </row>
    <row r="8" spans="1:15" ht="15" thickTop="1" x14ac:dyDescent="0.3">
      <c r="A8" s="14" t="s">
        <v>23</v>
      </c>
      <c r="B8" s="18">
        <v>3</v>
      </c>
      <c r="C8" s="5">
        <f>('Do not change'!E8+((('Do not change'!M8/'Do not change'!E8)-1)*(($B$1)/100000))*'Do not change'!E8)/B8</f>
        <v>5.000000000000001E-2</v>
      </c>
      <c r="D8" s="5">
        <f>('Do not change'!F8+((('Do not change'!N8/'Do not change'!F8)-1)*(($B$1)/100000))*'Do not change'!F8)/B8</f>
        <v>0.10000000000000002</v>
      </c>
      <c r="E8" s="8">
        <f>('Do not change'!E8+((('Do not change'!M8/'Do not change'!E8)-1)*(($B$1)/100000))*'Do not change'!E8)</f>
        <v>0.15000000000000002</v>
      </c>
      <c r="F8" s="8">
        <f>('Do not change'!F8+((('Do not change'!N8/'Do not change'!F8)-1)*(($B$1)/100000))*'Do not change'!F8)</f>
        <v>0.30000000000000004</v>
      </c>
      <c r="H8" s="5"/>
      <c r="I8" s="5"/>
      <c r="N8">
        <f>SUM(N4:N7)</f>
        <v>64</v>
      </c>
      <c r="O8">
        <f>SUM(O4:O7)</f>
        <v>176</v>
      </c>
    </row>
    <row r="9" spans="1:15" x14ac:dyDescent="0.3">
      <c r="A9" s="14" t="s">
        <v>24</v>
      </c>
      <c r="B9" s="18">
        <v>1</v>
      </c>
      <c r="C9" s="5">
        <f>('Do not change'!E9+((('Do not change'!M9/'Do not change'!E9)-1)*(($B$1)/100000))*'Do not change'!E9)/B9</f>
        <v>0.05</v>
      </c>
      <c r="D9" s="5">
        <f>('Do not change'!F9+((('Do not change'!N9/'Do not change'!F9)-1)*(($B$1)/100000))*'Do not change'!F9)/B9</f>
        <v>1</v>
      </c>
      <c r="E9" s="8">
        <f>('Do not change'!E9+((('Do not change'!M9/'Do not change'!E9)-1)*(($B$1)/100000))*'Do not change'!E9)</f>
        <v>0.05</v>
      </c>
      <c r="F9" s="8">
        <f>('Do not change'!F9+((('Do not change'!N9/'Do not change'!F9)-1)*(($B$1)/100000))*'Do not change'!F9)</f>
        <v>1</v>
      </c>
      <c r="H9" s="5"/>
      <c r="I9" s="5"/>
    </row>
    <row r="10" spans="1:15" ht="15" thickBot="1" x14ac:dyDescent="0.35">
      <c r="A10" s="14" t="s">
        <v>25</v>
      </c>
      <c r="B10" s="18">
        <v>3</v>
      </c>
      <c r="C10" s="5">
        <f>('Do not change'!E10+((('Do not change'!M10/'Do not change'!E10)-1)*(($B$1)/100000))*'Do not change'!E10)/B10</f>
        <v>0.48000000000000004</v>
      </c>
      <c r="D10" s="5">
        <f>('Do not change'!F10+((('Do not change'!N10/'Do not change'!F10)-1)*(($B$1)/100000))*'Do not change'!F10)/B10</f>
        <v>0.85</v>
      </c>
      <c r="E10" s="8">
        <f>('Do not change'!E10+((('Do not change'!M10/'Do not change'!E10)-1)*(($B$1)/100000))*'Do not change'!E10)</f>
        <v>1.4400000000000002</v>
      </c>
      <c r="F10" s="8">
        <f>('Do not change'!F10+((('Do not change'!N10/'Do not change'!F10)-1)*(($B$1)/100000))*'Do not change'!F10)</f>
        <v>2.5499999999999998</v>
      </c>
      <c r="H10" s="5"/>
      <c r="I10" s="5"/>
      <c r="L10" s="2" t="s">
        <v>68</v>
      </c>
      <c r="M10" s="2"/>
      <c r="N10" s="9">
        <f>N6-E27</f>
        <v>35.849000000000004</v>
      </c>
      <c r="O10" s="9">
        <f>O6-F27</f>
        <v>58.453999999999994</v>
      </c>
    </row>
    <row r="11" spans="1:15" ht="15" thickTop="1" x14ac:dyDescent="0.3">
      <c r="A11" s="14" t="s">
        <v>26</v>
      </c>
      <c r="B11" s="18">
        <v>1</v>
      </c>
      <c r="C11" s="5">
        <f>('Do not change'!E11+((('Do not change'!M11/'Do not change'!E11)-1)*(($B$1)/100000))*'Do not change'!E11)/B11</f>
        <v>0.05</v>
      </c>
      <c r="D11" s="5">
        <f>('Do not change'!F11+((('Do not change'!N11/'Do not change'!F11)-1)*(($B$1)/100000))*'Do not change'!F11)/B11</f>
        <v>0.2</v>
      </c>
      <c r="E11" s="8">
        <f>('Do not change'!E11+((('Do not change'!M11/'Do not change'!E11)-1)*(($B$1)/100000))*'Do not change'!E11)</f>
        <v>0.05</v>
      </c>
      <c r="F11" s="8">
        <f>('Do not change'!F11+((('Do not change'!N11/'Do not change'!F11)-1)*(($B$1)/100000))*'Do not change'!F11)</f>
        <v>0.2</v>
      </c>
      <c r="H11" s="5"/>
      <c r="I11" s="5"/>
    </row>
    <row r="12" spans="1:15" x14ac:dyDescent="0.3">
      <c r="A12" s="14" t="s">
        <v>27</v>
      </c>
      <c r="B12" s="18">
        <v>1</v>
      </c>
      <c r="C12" s="5">
        <f>('Do not change'!E12+((('Do not change'!M12/'Do not change'!E12)-1)*(($B$1)/100000))*'Do not change'!E12)/B12</f>
        <v>0.05</v>
      </c>
      <c r="D12" s="5">
        <f>('Do not change'!F12+((('Do not change'!N12/'Do not change'!F12)-1)*(($B$1)/100000))*'Do not change'!F12)/B12</f>
        <v>0.4</v>
      </c>
      <c r="E12" s="8">
        <f>('Do not change'!E12+((('Do not change'!M12/'Do not change'!E12)-1)*(($B$1)/100000))*'Do not change'!E12)</f>
        <v>0.05</v>
      </c>
      <c r="F12" s="8">
        <f>('Do not change'!F12+((('Do not change'!N12/'Do not change'!F12)-1)*(($B$1)/100000))*'Do not change'!F12)</f>
        <v>0.4</v>
      </c>
      <c r="H12" s="5"/>
      <c r="I12" s="5"/>
    </row>
    <row r="13" spans="1:15" x14ac:dyDescent="0.3">
      <c r="A13" s="14" t="s">
        <v>28</v>
      </c>
      <c r="B13" s="18">
        <v>1</v>
      </c>
      <c r="C13" s="5">
        <f>('Do not change'!E13+((('Do not change'!M13/'Do not change'!E13)-1)*(($B$1)/100000))*'Do not change'!E13)/B13</f>
        <v>0.1</v>
      </c>
      <c r="D13" s="5">
        <f>('Do not change'!F13+((('Do not change'!N13/'Do not change'!F13)-1)*(($B$1)/100000))*'Do not change'!F13)/B13</f>
        <v>0.5</v>
      </c>
      <c r="E13" s="8">
        <f>('Do not change'!E13+((('Do not change'!M13/'Do not change'!E13)-1)*(($B$1)/100000))*'Do not change'!E13)</f>
        <v>0.1</v>
      </c>
      <c r="F13" s="8">
        <f>('Do not change'!F13+((('Do not change'!N13/'Do not change'!F13)-1)*(($B$1)/100000))*'Do not change'!F13)</f>
        <v>0.5</v>
      </c>
      <c r="H13" s="5"/>
      <c r="I13" s="5"/>
    </row>
    <row r="14" spans="1:15" x14ac:dyDescent="0.3">
      <c r="A14" s="14" t="s">
        <v>29</v>
      </c>
      <c r="B14" s="18">
        <v>1</v>
      </c>
      <c r="C14" s="5">
        <f>('Do not change'!E14+((('Do not change'!M14/'Do not change'!E14)-1)*(($B$1)/100000))*'Do not change'!E14)/B14</f>
        <v>5.5000000000000007E-2</v>
      </c>
      <c r="D14" s="5">
        <f>('Do not change'!F14+((('Do not change'!N14/'Do not change'!F14)-1)*(($B$1)/100000))*'Do not change'!F14)/B14</f>
        <v>0.1</v>
      </c>
      <c r="E14" s="8">
        <f>('Do not change'!E14+((('Do not change'!M14/'Do not change'!E14)-1)*(($B$1)/100000))*'Do not change'!E14)</f>
        <v>5.5000000000000007E-2</v>
      </c>
      <c r="F14" s="8">
        <f>('Do not change'!F14+((('Do not change'!N14/'Do not change'!F14)-1)*(($B$1)/100000))*'Do not change'!F14)</f>
        <v>0.1</v>
      </c>
      <c r="H14" s="5"/>
      <c r="I14" s="5"/>
    </row>
    <row r="15" spans="1:15" x14ac:dyDescent="0.3">
      <c r="A15" s="14" t="s">
        <v>30</v>
      </c>
      <c r="B15" s="18">
        <v>3</v>
      </c>
      <c r="C15" s="5">
        <f>('Do not change'!E15+((('Do not change'!M15/'Do not change'!E15)-1)*(($B$1)/100000))*'Do not change'!E15)/B15</f>
        <v>5.5000000000000014E-2</v>
      </c>
      <c r="D15" s="5">
        <f>('Do not change'!F15+((('Do not change'!N15/'Do not change'!F15)-1)*(($B$1)/100000))*'Do not change'!F15)/B15</f>
        <v>0.10000000000000002</v>
      </c>
      <c r="E15" s="8">
        <f>('Do not change'!E15+((('Do not change'!M15/'Do not change'!E15)-1)*(($B$1)/100000))*'Do not change'!E15)</f>
        <v>0.16500000000000004</v>
      </c>
      <c r="F15" s="8">
        <f>('Do not change'!F15+((('Do not change'!N15/'Do not change'!F15)-1)*(($B$1)/100000))*'Do not change'!F15)</f>
        <v>0.30000000000000004</v>
      </c>
      <c r="H15" s="5"/>
      <c r="I15" s="5"/>
    </row>
    <row r="16" spans="1:15" x14ac:dyDescent="0.3">
      <c r="A16" s="14" t="s">
        <v>31</v>
      </c>
      <c r="B16" s="18">
        <v>3</v>
      </c>
      <c r="C16" s="5">
        <f>('Do not change'!E16+((('Do not change'!M16/'Do not change'!E16)-1)*(($B$1)/100000))*'Do not change'!E16)/B16</f>
        <v>5.000000000000001E-2</v>
      </c>
      <c r="D16" s="5">
        <f>('Do not change'!F16+((('Do not change'!N16/'Do not change'!F16)-1)*(($B$1)/100000))*'Do not change'!F16)/B16</f>
        <v>0.28000000000000003</v>
      </c>
      <c r="E16" s="8">
        <f>('Do not change'!E16+((('Do not change'!M16/'Do not change'!E16)-1)*(($B$1)/100000))*'Do not change'!E16)</f>
        <v>0.15000000000000002</v>
      </c>
      <c r="F16" s="8">
        <f>('Do not change'!F16+((('Do not change'!N16/'Do not change'!F16)-1)*(($B$1)/100000))*'Do not change'!F16)</f>
        <v>0.84000000000000008</v>
      </c>
      <c r="H16" s="5"/>
      <c r="I16" s="5"/>
      <c r="J16" t="s">
        <v>76</v>
      </c>
    </row>
    <row r="17" spans="1:9" x14ac:dyDescent="0.3">
      <c r="A17" s="14" t="s">
        <v>9</v>
      </c>
      <c r="B17" s="18">
        <v>3</v>
      </c>
      <c r="C17" s="5">
        <f>('Do not change'!E20+((('Do not change'!M20/'Do not change'!E20)-1)*(($B$1)/100000))*'Do not change'!E20)/B17</f>
        <v>7.4999999999999997E-2</v>
      </c>
      <c r="D17" s="5">
        <f>('Do not change'!F20+((('Do not change'!N20/'Do not change'!F20)-1)*(($B$1)/100000))*'Do not change'!F20)/B17</f>
        <v>0.71</v>
      </c>
      <c r="E17" s="8">
        <f>('Do not change'!E20+((('Do not change'!M20/'Do not change'!E20)-1)*(($B$1)/100000))*'Do not change'!E20)</f>
        <v>0.22500000000000001</v>
      </c>
      <c r="F17" s="8">
        <f>('Do not change'!F20+((('Do not change'!N20/'Do not change'!F20)-1)*(($B$1)/100000))*'Do not change'!F20)</f>
        <v>2.13</v>
      </c>
      <c r="H17" s="5"/>
      <c r="I17" s="5"/>
    </row>
    <row r="18" spans="1:9" x14ac:dyDescent="0.3">
      <c r="A18" s="14" t="s">
        <v>10</v>
      </c>
      <c r="B18" s="18">
        <v>3</v>
      </c>
      <c r="C18" s="5">
        <f>('Do not change'!E21+((('Do not change'!M21/'Do not change'!E21)-1)*(($B$1)/100000))*'Do not change'!E21)/B18</f>
        <v>0.34699999999999998</v>
      </c>
      <c r="D18" s="5">
        <f>('Do not change'!F21+((('Do not change'!N21/'Do not change'!F21)-1)*(($B$1)/100000))*'Do not change'!F21)/B18</f>
        <v>0.66500000000000004</v>
      </c>
      <c r="E18" s="8">
        <f>('Do not change'!E21+((('Do not change'!M21/'Do not change'!E21)-1)*(($B$1)/100000))*'Do not change'!E21)</f>
        <v>1.0409999999999999</v>
      </c>
      <c r="F18" s="8">
        <f>('Do not change'!F21+((('Do not change'!N21/'Do not change'!F21)-1)*(($B$1)/100000))*'Do not change'!F21)</f>
        <v>1.9950000000000001</v>
      </c>
      <c r="H18" s="5"/>
      <c r="I18" s="5"/>
    </row>
    <row r="19" spans="1:9" x14ac:dyDescent="0.3">
      <c r="A19" s="14" t="s">
        <v>11</v>
      </c>
      <c r="B19" s="18">
        <v>3</v>
      </c>
      <c r="C19" s="5">
        <f>('Do not change'!E22+((('Do not change'!M22/'Do not change'!E22)-1)*(($B$1)/100000))*'Do not change'!E22)/B19</f>
        <v>0.10000000000000002</v>
      </c>
      <c r="D19" s="5">
        <f>('Do not change'!F22+((('Do not change'!N22/'Do not change'!F22)-1)*(($B$1)/100000))*'Do not change'!F22)/B19</f>
        <v>1.22</v>
      </c>
      <c r="E19" s="8">
        <f>('Do not change'!E22+((('Do not change'!M22/'Do not change'!E22)-1)*(($B$1)/100000))*'Do not change'!E22)</f>
        <v>0.30000000000000004</v>
      </c>
      <c r="F19" s="8">
        <f>('Do not change'!F22+((('Do not change'!N22/'Do not change'!F22)-1)*(($B$1)/100000))*'Do not change'!F22)</f>
        <v>3.66</v>
      </c>
      <c r="H19" s="5"/>
      <c r="I19" s="5"/>
    </row>
    <row r="20" spans="1:9" x14ac:dyDescent="0.3">
      <c r="A20" s="14" t="s">
        <v>12</v>
      </c>
      <c r="B20" s="18">
        <v>1</v>
      </c>
      <c r="C20" s="5">
        <f>('Do not change'!E23+((('Do not change'!M23/'Do not change'!E23)-1)*(($B$1)/100000))*'Do not change'!E23)/B20</f>
        <v>0.3</v>
      </c>
      <c r="D20" s="5">
        <f>('Do not change'!F23+((('Do not change'!N23/'Do not change'!F23)-1)*(($B$1)/100000))*'Do not change'!F23)/B20</f>
        <v>0.73</v>
      </c>
      <c r="E20" s="8">
        <f>('Do not change'!E23+((('Do not change'!M23/'Do not change'!E23)-1)*(($B$1)/100000))*'Do not change'!E23)</f>
        <v>0.3</v>
      </c>
      <c r="F20" s="8">
        <f>('Do not change'!F23+((('Do not change'!N23/'Do not change'!F23)-1)*(($B$1)/100000))*'Do not change'!F23)</f>
        <v>0.73</v>
      </c>
      <c r="H20" s="5"/>
      <c r="I20" s="5"/>
    </row>
    <row r="21" spans="1:9" x14ac:dyDescent="0.3">
      <c r="A21" s="14" t="s">
        <v>13</v>
      </c>
      <c r="B21" s="18">
        <v>3</v>
      </c>
      <c r="C21" s="5">
        <f>('Do not change'!E24+((('Do not change'!M24/'Do not change'!E24)-1)*(($B$1)/100000))*'Do not change'!E24)/B21</f>
        <v>0.24000000000000002</v>
      </c>
      <c r="D21" s="5">
        <f>('Do not change'!F24+((('Do not change'!N24/'Do not change'!F24)-1)*(($B$1)/100000))*'Do not change'!F24)/B21</f>
        <v>1.25</v>
      </c>
      <c r="E21" s="8">
        <f>('Do not change'!E24+((('Do not change'!M24/'Do not change'!E24)-1)*(($B$1)/100000))*'Do not change'!E24)</f>
        <v>0.72000000000000008</v>
      </c>
      <c r="F21" s="8">
        <f>('Do not change'!F24+((('Do not change'!N24/'Do not change'!F24)-1)*(($B$1)/100000))*'Do not change'!F24)</f>
        <v>3.75</v>
      </c>
      <c r="H21" s="5"/>
      <c r="I21" s="5"/>
    </row>
    <row r="22" spans="1:9" x14ac:dyDescent="0.3">
      <c r="A22" s="14" t="s">
        <v>14</v>
      </c>
      <c r="B22" s="18">
        <v>3</v>
      </c>
      <c r="C22" s="5">
        <f>('Do not change'!E25+((('Do not change'!M25/'Do not change'!E25)-1)*(($B$1)/100000))*'Do not change'!E25)/B22</f>
        <v>9.5000000000000015E-2</v>
      </c>
      <c r="D22" s="5">
        <f>('Do not change'!F25+((('Do not change'!N25/'Do not change'!F25)-1)*(($B$1)/100000))*'Do not change'!F25)/B22</f>
        <v>0.71</v>
      </c>
      <c r="E22" s="8">
        <f>('Do not change'!E25+((('Do not change'!M25/'Do not change'!E25)-1)*(($B$1)/100000))*'Do not change'!E25)</f>
        <v>0.28500000000000003</v>
      </c>
      <c r="F22" s="8">
        <f>('Do not change'!F25+((('Do not change'!N25/'Do not change'!F25)-1)*(($B$1)/100000))*'Do not change'!F25)</f>
        <v>2.13</v>
      </c>
      <c r="H22" s="5"/>
      <c r="I22" s="5"/>
    </row>
    <row r="23" spans="1:9" x14ac:dyDescent="0.3">
      <c r="A23" s="14" t="s">
        <v>15</v>
      </c>
      <c r="B23" s="18">
        <v>3</v>
      </c>
      <c r="C23" s="5">
        <f>('Do not change'!E26+((('Do not change'!M26/'Do not change'!E26)-1)*(($B$1)/100000))*'Do not change'!E26)/B23</f>
        <v>0.14000000000000001</v>
      </c>
      <c r="D23" s="5">
        <f>('Do not change'!F26+((('Do not change'!N26/'Do not change'!F26)-1)*(($B$1)/100000))*'Do not change'!F26)/B23</f>
        <v>0.71</v>
      </c>
      <c r="E23" s="8">
        <f>('Do not change'!E26+((('Do not change'!M26/'Do not change'!E26)-1)*(($B$1)/100000))*'Do not change'!E26)</f>
        <v>0.42000000000000004</v>
      </c>
      <c r="F23" s="8">
        <f>('Do not change'!F26+((('Do not change'!N26/'Do not change'!F26)-1)*(($B$1)/100000))*'Do not change'!F26)</f>
        <v>2.13</v>
      </c>
      <c r="H23" s="5"/>
      <c r="I23" s="5"/>
    </row>
    <row r="24" spans="1:9" x14ac:dyDescent="0.3">
      <c r="A24" s="14" t="s">
        <v>16</v>
      </c>
      <c r="B24" s="18">
        <v>1</v>
      </c>
      <c r="C24" s="5">
        <f>('Do not change'!E27+((('Do not change'!M27/'Do not change'!E27)-1)*(($B$1)/100000))*'Do not change'!E27)/B24</f>
        <v>0.29000000000000004</v>
      </c>
      <c r="D24" s="5">
        <f>('Do not change'!F27+((('Do not change'!N27/'Do not change'!F27)-1)*(($B$1)/100000))*'Do not change'!F27)/B24</f>
        <v>0.58000000000000007</v>
      </c>
      <c r="E24" s="8">
        <f>('Do not change'!E27+((('Do not change'!M27/'Do not change'!E27)-1)*(($B$1)/100000))*'Do not change'!E27)</f>
        <v>0.29000000000000004</v>
      </c>
      <c r="F24" s="8">
        <f>('Do not change'!F27+((('Do not change'!N27/'Do not change'!F27)-1)*(($B$1)/100000))*'Do not change'!F27)</f>
        <v>0.58000000000000007</v>
      </c>
      <c r="H24" s="5"/>
      <c r="I24" s="5"/>
    </row>
    <row r="25" spans="1:9" x14ac:dyDescent="0.3">
      <c r="A25" s="14" t="s">
        <v>17</v>
      </c>
      <c r="B25" s="18">
        <v>3</v>
      </c>
      <c r="C25" s="5">
        <f>('Do not change'!E28+((('Do not change'!M28/'Do not change'!E28)-1)*(($B$1)/100000))*'Do not change'!E28)/B25</f>
        <v>0.14499999999999999</v>
      </c>
      <c r="D25" s="5">
        <f>('Do not change'!F28+((('Do not change'!N28/'Do not change'!F28)-1)*(($B$1)/100000))*'Do not change'!F28)/B25</f>
        <v>1.32</v>
      </c>
      <c r="E25" s="8">
        <f>('Do not change'!E28+((('Do not change'!M28/'Do not change'!E28)-1)*(($B$1)/100000))*'Do not change'!E28)</f>
        <v>0.435</v>
      </c>
      <c r="F25" s="8">
        <f>('Do not change'!F28+((('Do not change'!N28/'Do not change'!F28)-1)*(($B$1)/100000))*'Do not change'!F28)</f>
        <v>3.96</v>
      </c>
      <c r="H25" s="5"/>
      <c r="I25" s="5"/>
    </row>
    <row r="26" spans="1:9" ht="15" thickBot="1" x14ac:dyDescent="0.35">
      <c r="A26" s="15" t="s">
        <v>18</v>
      </c>
      <c r="B26" s="18">
        <v>3</v>
      </c>
      <c r="C26" s="9">
        <f>('Do not change'!E29+((('Do not change'!M29/'Do not change'!E29)-1)*(($B$1)/100000))*'Do not change'!E29)/B26</f>
        <v>0.56999999999999995</v>
      </c>
      <c r="D26" s="9">
        <f>('Do not change'!F29+((('Do not change'!N29/'Do not change'!F29)-1)*(($B$1)/100000))*'Do not change'!F29)/B26</f>
        <v>2.15</v>
      </c>
      <c r="E26" s="16">
        <f>('Do not change'!E29+((('Do not change'!M29/'Do not change'!E29)-1)*(($B$1)/100000))*'Do not change'!E29)</f>
        <v>1.71</v>
      </c>
      <c r="F26" s="16">
        <f>('Do not change'!F29+((('Do not change'!N29/'Do not change'!F29)-1)*(($B$1)/100000))*'Do not change'!F29)</f>
        <v>6.45</v>
      </c>
      <c r="H26" s="5"/>
      <c r="I26" s="5"/>
    </row>
    <row r="27" spans="1:9" ht="15" thickTop="1" x14ac:dyDescent="0.3">
      <c r="A27" s="1" t="s">
        <v>38</v>
      </c>
      <c r="B27" s="1"/>
      <c r="C27" s="1"/>
      <c r="D27" s="1"/>
      <c r="E27" s="8">
        <f>SUM(E4:E26)</f>
        <v>12.151</v>
      </c>
      <c r="F27" s="8">
        <f>SUM(F4:F26)</f>
        <v>69.546000000000006</v>
      </c>
    </row>
  </sheetData>
  <conditionalFormatting sqref="A4:A26 C4:F26">
    <cfRule type="expression" dxfId="7" priority="4">
      <formula>MOD(ROW(),2)=1</formula>
    </cfRule>
  </conditionalFormatting>
  <conditionalFormatting sqref="N10:O10">
    <cfRule type="cellIs" dxfId="6" priority="2" operator="greaterThan">
      <formula>0</formula>
    </cfRule>
    <cfRule type="cellIs" dxfId="5" priority="3" operator="lessThan">
      <formula>0</formula>
    </cfRule>
  </conditionalFormatting>
  <conditionalFormatting sqref="J4:J7 N4:O7">
    <cfRule type="expression" dxfId="4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0DA8-60B9-4027-9E57-E2DF72C1180A}">
  <dimension ref="A2:T86"/>
  <sheetViews>
    <sheetView zoomScale="66" zoomScaleNormal="90" workbookViewId="0">
      <selection activeCell="Q37" sqref="Q37"/>
    </sheetView>
  </sheetViews>
  <sheetFormatPr defaultRowHeight="14.4" x14ac:dyDescent="0.3"/>
  <cols>
    <col min="1" max="1" width="39.6640625" bestFit="1" customWidth="1"/>
    <col min="2" max="2" width="18.33203125" customWidth="1"/>
    <col min="3" max="3" width="24.44140625" customWidth="1"/>
    <col min="4" max="5" width="22.44140625" bestFit="1" customWidth="1"/>
    <col min="6" max="6" width="22.44140625" customWidth="1"/>
    <col min="7" max="7" width="24.33203125" customWidth="1"/>
    <col min="8" max="8" width="21.109375" customWidth="1"/>
    <col min="9" max="9" width="22" customWidth="1"/>
    <col min="10" max="10" width="23.44140625" customWidth="1"/>
    <col min="11" max="11" width="24.33203125" customWidth="1"/>
    <col min="12" max="12" width="21.109375" customWidth="1"/>
    <col min="13" max="13" width="22" customWidth="1"/>
    <col min="14" max="14" width="23.44140625" customWidth="1"/>
    <col min="15" max="15" width="15.88671875" bestFit="1" customWidth="1"/>
    <col min="16" max="16" width="17.44140625" bestFit="1" customWidth="1"/>
    <col min="19" max="19" width="18.6640625" bestFit="1" customWidth="1"/>
    <col min="20" max="20" width="14.6640625" bestFit="1" customWidth="1"/>
  </cols>
  <sheetData>
    <row r="2" spans="1:20" x14ac:dyDescent="0.3">
      <c r="C2">
        <v>0</v>
      </c>
      <c r="D2">
        <v>0</v>
      </c>
      <c r="E2">
        <v>0</v>
      </c>
      <c r="F2">
        <v>0</v>
      </c>
      <c r="G2">
        <v>10000</v>
      </c>
      <c r="H2">
        <v>10000</v>
      </c>
      <c r="I2">
        <v>10000</v>
      </c>
      <c r="J2">
        <v>10000</v>
      </c>
      <c r="K2">
        <v>100000</v>
      </c>
      <c r="L2">
        <v>100000</v>
      </c>
      <c r="M2">
        <v>100000</v>
      </c>
      <c r="N2">
        <v>100000</v>
      </c>
    </row>
    <row r="3" spans="1:20" x14ac:dyDescent="0.3">
      <c r="A3" t="s">
        <v>32</v>
      </c>
      <c r="B3" t="s">
        <v>33</v>
      </c>
      <c r="C3" t="s">
        <v>34</v>
      </c>
      <c r="D3" t="s">
        <v>35</v>
      </c>
      <c r="E3" t="s">
        <v>5</v>
      </c>
      <c r="F3" t="s">
        <v>6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  <c r="N3" t="s">
        <v>47</v>
      </c>
      <c r="O3" t="s">
        <v>39</v>
      </c>
      <c r="P3" t="s">
        <v>48</v>
      </c>
      <c r="S3" t="s">
        <v>36</v>
      </c>
      <c r="T3" t="s">
        <v>37</v>
      </c>
    </row>
    <row r="4" spans="1:20" x14ac:dyDescent="0.3">
      <c r="A4" t="s">
        <v>19</v>
      </c>
      <c r="B4">
        <v>3</v>
      </c>
      <c r="C4">
        <v>0.6</v>
      </c>
      <c r="D4">
        <v>6</v>
      </c>
      <c r="E4">
        <f>B4*C4</f>
        <v>1.7999999999999998</v>
      </c>
      <c r="F4">
        <f>$B4*D4</f>
        <v>18</v>
      </c>
      <c r="G4">
        <v>1</v>
      </c>
      <c r="H4">
        <v>6.5</v>
      </c>
      <c r="I4">
        <f>$B4*G4</f>
        <v>3</v>
      </c>
      <c r="J4">
        <f>$B4*H4</f>
        <v>19.5</v>
      </c>
      <c r="K4">
        <v>2</v>
      </c>
      <c r="L4">
        <v>20</v>
      </c>
      <c r="M4">
        <f>$B4*K4</f>
        <v>6</v>
      </c>
      <c r="N4">
        <f>B4*L4</f>
        <v>60</v>
      </c>
      <c r="S4">
        <v>160</v>
      </c>
      <c r="T4">
        <f t="shared" ref="T4:T16" si="0">B4*S4</f>
        <v>480</v>
      </c>
    </row>
    <row r="5" spans="1:20" x14ac:dyDescent="0.3">
      <c r="A5" t="s">
        <v>20</v>
      </c>
      <c r="B5">
        <v>3</v>
      </c>
      <c r="C5">
        <v>0.5</v>
      </c>
      <c r="D5">
        <v>1.5</v>
      </c>
      <c r="E5">
        <f t="shared" ref="E5:E16" si="1">B5*C5</f>
        <v>1.5</v>
      </c>
      <c r="F5">
        <f t="shared" ref="F5:F16" si="2">$B5*D5</f>
        <v>4.5</v>
      </c>
      <c r="G5">
        <v>0.05</v>
      </c>
      <c r="H5">
        <v>3</v>
      </c>
      <c r="I5">
        <f t="shared" ref="I5:I16" si="3">$B5*G5</f>
        <v>0.15000000000000002</v>
      </c>
      <c r="J5">
        <f t="shared" ref="J5:J16" si="4">$B5*H5</f>
        <v>9</v>
      </c>
      <c r="K5">
        <v>0.05</v>
      </c>
      <c r="L5">
        <v>3</v>
      </c>
      <c r="M5">
        <f t="shared" ref="M5:M16" si="5">$B5*K5</f>
        <v>0.15000000000000002</v>
      </c>
      <c r="N5">
        <f t="shared" ref="N5:N16" si="6">B5*L5</f>
        <v>9</v>
      </c>
      <c r="T5">
        <f t="shared" si="0"/>
        <v>0</v>
      </c>
    </row>
    <row r="6" spans="1:20" x14ac:dyDescent="0.3">
      <c r="A6" t="s">
        <v>21</v>
      </c>
      <c r="B6">
        <v>3</v>
      </c>
      <c r="C6">
        <v>0.1</v>
      </c>
      <c r="D6">
        <v>1.33</v>
      </c>
      <c r="E6">
        <f t="shared" si="1"/>
        <v>0.30000000000000004</v>
      </c>
      <c r="F6">
        <f t="shared" si="2"/>
        <v>3.99</v>
      </c>
      <c r="G6">
        <v>0.3</v>
      </c>
      <c r="H6">
        <v>2</v>
      </c>
      <c r="I6">
        <f t="shared" si="3"/>
        <v>0.89999999999999991</v>
      </c>
      <c r="J6">
        <f t="shared" si="4"/>
        <v>6</v>
      </c>
      <c r="K6">
        <v>0.4</v>
      </c>
      <c r="L6">
        <v>5</v>
      </c>
      <c r="M6">
        <f t="shared" si="5"/>
        <v>1.2000000000000002</v>
      </c>
      <c r="N6">
        <f t="shared" si="6"/>
        <v>15</v>
      </c>
      <c r="S6">
        <v>300</v>
      </c>
      <c r="T6">
        <f t="shared" si="0"/>
        <v>900</v>
      </c>
    </row>
    <row r="7" spans="1:20" x14ac:dyDescent="0.3">
      <c r="A7" t="s">
        <v>22</v>
      </c>
      <c r="B7">
        <v>3</v>
      </c>
      <c r="C7">
        <v>0.08</v>
      </c>
      <c r="D7">
        <v>1</v>
      </c>
      <c r="E7">
        <f t="shared" si="1"/>
        <v>0.24</v>
      </c>
      <c r="F7">
        <f t="shared" si="2"/>
        <v>3</v>
      </c>
      <c r="G7">
        <v>0.08</v>
      </c>
      <c r="H7">
        <v>1</v>
      </c>
      <c r="I7">
        <f t="shared" si="3"/>
        <v>0.24</v>
      </c>
      <c r="J7">
        <f t="shared" si="4"/>
        <v>3</v>
      </c>
      <c r="K7">
        <v>0.08</v>
      </c>
      <c r="L7">
        <v>3</v>
      </c>
      <c r="M7">
        <f t="shared" si="5"/>
        <v>0.24</v>
      </c>
      <c r="N7">
        <f t="shared" si="6"/>
        <v>9</v>
      </c>
      <c r="S7">
        <v>30</v>
      </c>
      <c r="T7">
        <f t="shared" si="0"/>
        <v>90</v>
      </c>
    </row>
    <row r="8" spans="1:20" x14ac:dyDescent="0.3">
      <c r="A8" t="s">
        <v>23</v>
      </c>
      <c r="B8">
        <v>3</v>
      </c>
      <c r="C8">
        <v>0.05</v>
      </c>
      <c r="D8">
        <v>0.1</v>
      </c>
      <c r="E8">
        <f t="shared" si="1"/>
        <v>0.15000000000000002</v>
      </c>
      <c r="F8">
        <f t="shared" si="2"/>
        <v>0.30000000000000004</v>
      </c>
      <c r="G8">
        <v>0.05</v>
      </c>
      <c r="H8">
        <v>0.1</v>
      </c>
      <c r="I8">
        <f t="shared" si="3"/>
        <v>0.15000000000000002</v>
      </c>
      <c r="J8">
        <f t="shared" si="4"/>
        <v>0.30000000000000004</v>
      </c>
      <c r="K8">
        <v>0.05</v>
      </c>
      <c r="L8">
        <v>0.1</v>
      </c>
      <c r="M8">
        <f t="shared" si="5"/>
        <v>0.15000000000000002</v>
      </c>
      <c r="N8">
        <f t="shared" si="6"/>
        <v>0.30000000000000004</v>
      </c>
      <c r="T8">
        <f t="shared" si="0"/>
        <v>0</v>
      </c>
    </row>
    <row r="9" spans="1:20" x14ac:dyDescent="0.3">
      <c r="A9" t="s">
        <v>24</v>
      </c>
      <c r="B9">
        <v>1</v>
      </c>
      <c r="C9">
        <v>0.05</v>
      </c>
      <c r="D9">
        <v>1</v>
      </c>
      <c r="E9">
        <f t="shared" si="1"/>
        <v>0.05</v>
      </c>
      <c r="F9">
        <f t="shared" si="2"/>
        <v>1</v>
      </c>
      <c r="G9">
        <v>0.05</v>
      </c>
      <c r="H9">
        <v>1</v>
      </c>
      <c r="I9">
        <f t="shared" si="3"/>
        <v>0.05</v>
      </c>
      <c r="J9">
        <f t="shared" si="4"/>
        <v>1</v>
      </c>
      <c r="K9">
        <v>0.05</v>
      </c>
      <c r="L9">
        <v>1</v>
      </c>
      <c r="M9">
        <f t="shared" si="5"/>
        <v>0.05</v>
      </c>
      <c r="N9">
        <f t="shared" si="6"/>
        <v>1</v>
      </c>
      <c r="T9">
        <f t="shared" si="0"/>
        <v>0</v>
      </c>
    </row>
    <row r="10" spans="1:20" x14ac:dyDescent="0.3">
      <c r="A10" t="s">
        <v>25</v>
      </c>
      <c r="B10">
        <v>3</v>
      </c>
      <c r="C10">
        <v>0.4</v>
      </c>
      <c r="D10">
        <v>0.5</v>
      </c>
      <c r="E10">
        <f t="shared" si="1"/>
        <v>1.2000000000000002</v>
      </c>
      <c r="F10">
        <f t="shared" si="2"/>
        <v>1.5</v>
      </c>
      <c r="G10">
        <v>0.6</v>
      </c>
      <c r="H10">
        <v>1.5</v>
      </c>
      <c r="I10">
        <f t="shared" si="3"/>
        <v>1.7999999999999998</v>
      </c>
      <c r="J10">
        <f t="shared" si="4"/>
        <v>4.5</v>
      </c>
      <c r="K10">
        <v>1.2</v>
      </c>
      <c r="L10">
        <v>4</v>
      </c>
      <c r="M10">
        <f t="shared" si="5"/>
        <v>3.5999999999999996</v>
      </c>
      <c r="N10">
        <f t="shared" si="6"/>
        <v>12</v>
      </c>
      <c r="S10">
        <v>300</v>
      </c>
      <c r="T10">
        <f t="shared" si="0"/>
        <v>900</v>
      </c>
    </row>
    <row r="11" spans="1:20" x14ac:dyDescent="0.3">
      <c r="A11" t="s">
        <v>26</v>
      </c>
      <c r="B11">
        <v>1</v>
      </c>
      <c r="C11">
        <v>0.05</v>
      </c>
      <c r="D11">
        <v>0.2</v>
      </c>
      <c r="E11">
        <f t="shared" si="1"/>
        <v>0.05</v>
      </c>
      <c r="F11">
        <f t="shared" si="2"/>
        <v>0.2</v>
      </c>
      <c r="G11">
        <v>0.05</v>
      </c>
      <c r="H11">
        <v>0.2</v>
      </c>
      <c r="I11">
        <f t="shared" si="3"/>
        <v>0.05</v>
      </c>
      <c r="J11">
        <f t="shared" si="4"/>
        <v>0.2</v>
      </c>
      <c r="K11">
        <v>0.05</v>
      </c>
      <c r="L11">
        <v>0.2</v>
      </c>
      <c r="M11">
        <f t="shared" si="5"/>
        <v>0.05</v>
      </c>
      <c r="N11">
        <f t="shared" si="6"/>
        <v>0.2</v>
      </c>
      <c r="T11">
        <f t="shared" si="0"/>
        <v>0</v>
      </c>
    </row>
    <row r="12" spans="1:20" x14ac:dyDescent="0.3">
      <c r="A12" t="s">
        <v>27</v>
      </c>
      <c r="B12">
        <v>1</v>
      </c>
      <c r="C12">
        <v>0.05</v>
      </c>
      <c r="D12">
        <v>0.4</v>
      </c>
      <c r="E12">
        <f t="shared" si="1"/>
        <v>0.05</v>
      </c>
      <c r="F12">
        <f t="shared" si="2"/>
        <v>0.4</v>
      </c>
      <c r="G12">
        <v>0.05</v>
      </c>
      <c r="H12">
        <v>0.4</v>
      </c>
      <c r="I12">
        <f t="shared" si="3"/>
        <v>0.05</v>
      </c>
      <c r="J12">
        <f t="shared" si="4"/>
        <v>0.4</v>
      </c>
      <c r="K12">
        <v>0.05</v>
      </c>
      <c r="L12">
        <v>0.4</v>
      </c>
      <c r="M12">
        <f t="shared" si="5"/>
        <v>0.05</v>
      </c>
      <c r="N12">
        <f t="shared" si="6"/>
        <v>0.4</v>
      </c>
      <c r="T12">
        <f t="shared" si="0"/>
        <v>0</v>
      </c>
    </row>
    <row r="13" spans="1:20" x14ac:dyDescent="0.3">
      <c r="A13" t="s">
        <v>28</v>
      </c>
      <c r="B13">
        <v>1</v>
      </c>
      <c r="C13">
        <v>0.1</v>
      </c>
      <c r="D13">
        <v>0.5</v>
      </c>
      <c r="E13">
        <f t="shared" si="1"/>
        <v>0.1</v>
      </c>
      <c r="F13">
        <f t="shared" si="2"/>
        <v>0.5</v>
      </c>
      <c r="G13">
        <v>0.1</v>
      </c>
      <c r="H13">
        <v>0.5</v>
      </c>
      <c r="I13">
        <f t="shared" si="3"/>
        <v>0.1</v>
      </c>
      <c r="J13">
        <f t="shared" si="4"/>
        <v>0.5</v>
      </c>
      <c r="K13">
        <v>0.1</v>
      </c>
      <c r="L13">
        <v>0.5</v>
      </c>
      <c r="M13">
        <f t="shared" si="5"/>
        <v>0.1</v>
      </c>
      <c r="N13">
        <f t="shared" si="6"/>
        <v>0.5</v>
      </c>
      <c r="T13">
        <f t="shared" si="0"/>
        <v>0</v>
      </c>
    </row>
    <row r="14" spans="1:20" x14ac:dyDescent="0.3">
      <c r="A14" t="s">
        <v>29</v>
      </c>
      <c r="B14">
        <v>1</v>
      </c>
      <c r="C14">
        <v>0.05</v>
      </c>
      <c r="D14">
        <v>0.1</v>
      </c>
      <c r="E14">
        <f t="shared" si="1"/>
        <v>0.05</v>
      </c>
      <c r="F14">
        <f t="shared" si="2"/>
        <v>0.1</v>
      </c>
      <c r="G14">
        <v>0</v>
      </c>
      <c r="H14">
        <v>0.1</v>
      </c>
      <c r="I14">
        <f t="shared" si="3"/>
        <v>0</v>
      </c>
      <c r="J14">
        <f t="shared" si="4"/>
        <v>0.1</v>
      </c>
      <c r="K14">
        <v>0.1</v>
      </c>
      <c r="L14">
        <v>0.1</v>
      </c>
      <c r="M14">
        <f t="shared" si="5"/>
        <v>0.1</v>
      </c>
      <c r="N14">
        <f t="shared" si="6"/>
        <v>0.1</v>
      </c>
      <c r="T14">
        <f t="shared" si="0"/>
        <v>0</v>
      </c>
    </row>
    <row r="15" spans="1:20" x14ac:dyDescent="0.3">
      <c r="A15" t="s">
        <v>30</v>
      </c>
      <c r="B15">
        <v>3</v>
      </c>
      <c r="C15">
        <v>0.05</v>
      </c>
      <c r="D15">
        <v>0.1</v>
      </c>
      <c r="E15">
        <f t="shared" si="1"/>
        <v>0.15000000000000002</v>
      </c>
      <c r="F15">
        <f t="shared" si="2"/>
        <v>0.30000000000000004</v>
      </c>
      <c r="G15">
        <v>0</v>
      </c>
      <c r="H15">
        <v>0.1</v>
      </c>
      <c r="I15">
        <f t="shared" si="3"/>
        <v>0</v>
      </c>
      <c r="J15">
        <f t="shared" si="4"/>
        <v>0.30000000000000004</v>
      </c>
      <c r="K15">
        <v>0.1</v>
      </c>
      <c r="L15">
        <v>0.1</v>
      </c>
      <c r="M15">
        <f t="shared" si="5"/>
        <v>0.30000000000000004</v>
      </c>
      <c r="N15">
        <f t="shared" si="6"/>
        <v>0.30000000000000004</v>
      </c>
      <c r="T15">
        <f t="shared" si="0"/>
        <v>0</v>
      </c>
    </row>
    <row r="16" spans="1:20" ht="15" thickBot="1" x14ac:dyDescent="0.35">
      <c r="A16" t="s">
        <v>31</v>
      </c>
      <c r="B16">
        <v>3</v>
      </c>
      <c r="C16">
        <v>0.05</v>
      </c>
      <c r="D16">
        <v>0.2</v>
      </c>
      <c r="E16" s="2">
        <f t="shared" si="1"/>
        <v>0.15000000000000002</v>
      </c>
      <c r="F16">
        <f t="shared" si="2"/>
        <v>0.60000000000000009</v>
      </c>
      <c r="G16">
        <v>0.05</v>
      </c>
      <c r="H16">
        <v>0.3</v>
      </c>
      <c r="I16">
        <f t="shared" si="3"/>
        <v>0.15000000000000002</v>
      </c>
      <c r="J16">
        <f t="shared" si="4"/>
        <v>0.89999999999999991</v>
      </c>
      <c r="K16">
        <v>0.05</v>
      </c>
      <c r="L16">
        <v>1</v>
      </c>
      <c r="M16">
        <f t="shared" si="5"/>
        <v>0.15000000000000002</v>
      </c>
      <c r="N16">
        <f t="shared" si="6"/>
        <v>3</v>
      </c>
      <c r="S16">
        <v>30</v>
      </c>
      <c r="T16" s="2">
        <f t="shared" si="0"/>
        <v>90</v>
      </c>
    </row>
    <row r="17" spans="1:20" ht="15" thickTop="1" x14ac:dyDescent="0.3">
      <c r="E17" s="3">
        <f>SUM(E4:E16)</f>
        <v>5.79</v>
      </c>
      <c r="F17" s="3">
        <f>SUM(F4:F16)</f>
        <v>34.390000000000008</v>
      </c>
      <c r="I17" s="3">
        <f>SUM(I4:I16)</f>
        <v>6.64</v>
      </c>
      <c r="J17" s="3">
        <f>SUM(J4:J16)</f>
        <v>45.699999999999996</v>
      </c>
      <c r="M17" s="3">
        <f>SUM(M4:M16)</f>
        <v>12.140000000000002</v>
      </c>
      <c r="N17" s="3">
        <f>SUM(N4:N16)</f>
        <v>110.8</v>
      </c>
      <c r="T17" s="3">
        <f>SUM(T4:T16)</f>
        <v>2460</v>
      </c>
    </row>
    <row r="19" spans="1:20" x14ac:dyDescent="0.3">
      <c r="A19" t="s">
        <v>39</v>
      </c>
      <c r="B19" t="s">
        <v>48</v>
      </c>
      <c r="C19" t="s">
        <v>49</v>
      </c>
      <c r="D19" t="s">
        <v>50</v>
      </c>
      <c r="E19" t="s">
        <v>51</v>
      </c>
      <c r="F19" t="s">
        <v>52</v>
      </c>
      <c r="G19" t="s">
        <v>53</v>
      </c>
      <c r="H19" t="s">
        <v>54</v>
      </c>
      <c r="I19" t="s">
        <v>55</v>
      </c>
      <c r="J19" t="s">
        <v>56</v>
      </c>
      <c r="K19" t="s">
        <v>57</v>
      </c>
      <c r="L19" t="s">
        <v>58</v>
      </c>
      <c r="M19" t="s">
        <v>59</v>
      </c>
      <c r="N19" t="s">
        <v>60</v>
      </c>
      <c r="O19" t="s">
        <v>63</v>
      </c>
      <c r="P19" t="s">
        <v>64</v>
      </c>
      <c r="T19">
        <f t="shared" ref="T19:T28" si="7">B20*S19</f>
        <v>0</v>
      </c>
    </row>
    <row r="20" spans="1:20" x14ac:dyDescent="0.3">
      <c r="A20" t="s">
        <v>9</v>
      </c>
      <c r="B20">
        <v>3</v>
      </c>
      <c r="C20">
        <v>0.05</v>
      </c>
      <c r="D20">
        <v>0.7</v>
      </c>
      <c r="E20">
        <f t="shared" ref="E20:E29" si="8">B20*C20</f>
        <v>0.15000000000000002</v>
      </c>
      <c r="F20">
        <f t="shared" ref="F20:F29" si="9">$B20*D20</f>
        <v>2.0999999999999996</v>
      </c>
      <c r="G20">
        <v>0.05</v>
      </c>
      <c r="H20">
        <v>0.75</v>
      </c>
      <c r="I20">
        <f t="shared" ref="I20:I29" si="10">$B20*G20</f>
        <v>0.15000000000000002</v>
      </c>
      <c r="J20">
        <f t="shared" ref="J20:J29" si="11">$B20*H20</f>
        <v>2.25</v>
      </c>
      <c r="K20">
        <v>0.3</v>
      </c>
      <c r="L20">
        <v>0.8</v>
      </c>
      <c r="M20">
        <f t="shared" ref="M20:M29" si="12">$B20*K20</f>
        <v>0.89999999999999991</v>
      </c>
      <c r="N20">
        <f t="shared" ref="N20:N29" si="13">$B20*L20</f>
        <v>2.4000000000000004</v>
      </c>
      <c r="T20">
        <f t="shared" si="7"/>
        <v>0</v>
      </c>
    </row>
    <row r="21" spans="1:20" x14ac:dyDescent="0.3">
      <c r="A21" t="s">
        <v>10</v>
      </c>
      <c r="B21">
        <v>3</v>
      </c>
      <c r="C21">
        <v>0.33</v>
      </c>
      <c r="D21">
        <v>0.65</v>
      </c>
      <c r="E21">
        <f t="shared" si="8"/>
        <v>0.99</v>
      </c>
      <c r="F21">
        <f t="shared" si="9"/>
        <v>1.9500000000000002</v>
      </c>
      <c r="G21">
        <v>0.33</v>
      </c>
      <c r="H21">
        <v>0.7</v>
      </c>
      <c r="I21">
        <f t="shared" si="10"/>
        <v>0.99</v>
      </c>
      <c r="J21">
        <f t="shared" si="11"/>
        <v>2.0999999999999996</v>
      </c>
      <c r="K21">
        <v>0.5</v>
      </c>
      <c r="L21">
        <v>0.8</v>
      </c>
      <c r="M21">
        <f t="shared" si="12"/>
        <v>1.5</v>
      </c>
      <c r="N21">
        <f t="shared" si="13"/>
        <v>2.4000000000000004</v>
      </c>
      <c r="T21">
        <f t="shared" si="7"/>
        <v>0</v>
      </c>
    </row>
    <row r="22" spans="1:20" x14ac:dyDescent="0.3">
      <c r="A22" t="s">
        <v>11</v>
      </c>
      <c r="B22">
        <v>3</v>
      </c>
      <c r="C22">
        <v>0.1</v>
      </c>
      <c r="D22">
        <v>1.1000000000000001</v>
      </c>
      <c r="E22">
        <f t="shared" si="8"/>
        <v>0.30000000000000004</v>
      </c>
      <c r="F22">
        <f t="shared" si="9"/>
        <v>3.3000000000000003</v>
      </c>
      <c r="G22">
        <v>0.1</v>
      </c>
      <c r="H22">
        <v>1.4</v>
      </c>
      <c r="I22">
        <f t="shared" si="10"/>
        <v>0.30000000000000004</v>
      </c>
      <c r="J22">
        <f t="shared" si="11"/>
        <v>4.1999999999999993</v>
      </c>
      <c r="K22">
        <v>0.1</v>
      </c>
      <c r="L22">
        <v>2.2999999999999998</v>
      </c>
      <c r="M22">
        <f t="shared" si="12"/>
        <v>0.30000000000000004</v>
      </c>
      <c r="N22">
        <f t="shared" si="13"/>
        <v>6.8999999999999995</v>
      </c>
      <c r="T22">
        <f t="shared" si="7"/>
        <v>0</v>
      </c>
    </row>
    <row r="23" spans="1:20" x14ac:dyDescent="0.3">
      <c r="A23" t="s">
        <v>12</v>
      </c>
      <c r="B23">
        <v>1</v>
      </c>
      <c r="C23">
        <v>0.3</v>
      </c>
      <c r="D23">
        <v>0.7</v>
      </c>
      <c r="E23">
        <f t="shared" si="8"/>
        <v>0.3</v>
      </c>
      <c r="F23">
        <f t="shared" si="9"/>
        <v>0.7</v>
      </c>
      <c r="G23">
        <v>0.3</v>
      </c>
      <c r="H23">
        <v>1</v>
      </c>
      <c r="I23">
        <f t="shared" si="10"/>
        <v>0.3</v>
      </c>
      <c r="J23">
        <f t="shared" si="11"/>
        <v>1</v>
      </c>
      <c r="K23">
        <v>0.3</v>
      </c>
      <c r="L23">
        <v>1</v>
      </c>
      <c r="M23">
        <f t="shared" si="12"/>
        <v>0.3</v>
      </c>
      <c r="N23">
        <f t="shared" si="13"/>
        <v>1</v>
      </c>
      <c r="T23">
        <f t="shared" si="7"/>
        <v>0</v>
      </c>
    </row>
    <row r="24" spans="1:20" x14ac:dyDescent="0.3">
      <c r="A24" t="s">
        <v>13</v>
      </c>
      <c r="B24">
        <v>3</v>
      </c>
      <c r="C24">
        <v>0.1</v>
      </c>
      <c r="D24">
        <v>1</v>
      </c>
      <c r="E24">
        <f t="shared" si="8"/>
        <v>0.30000000000000004</v>
      </c>
      <c r="F24">
        <f t="shared" si="9"/>
        <v>3</v>
      </c>
      <c r="G24">
        <v>0.4</v>
      </c>
      <c r="H24">
        <v>1.2</v>
      </c>
      <c r="I24">
        <f t="shared" si="10"/>
        <v>1.2000000000000002</v>
      </c>
      <c r="J24">
        <f t="shared" si="11"/>
        <v>3.5999999999999996</v>
      </c>
      <c r="K24">
        <v>1.5</v>
      </c>
      <c r="L24">
        <v>3.5</v>
      </c>
      <c r="M24">
        <f t="shared" si="12"/>
        <v>4.5</v>
      </c>
      <c r="N24">
        <f t="shared" si="13"/>
        <v>10.5</v>
      </c>
      <c r="T24">
        <f t="shared" si="7"/>
        <v>0</v>
      </c>
    </row>
    <row r="25" spans="1:20" x14ac:dyDescent="0.3">
      <c r="A25" t="s">
        <v>14</v>
      </c>
      <c r="B25">
        <v>3</v>
      </c>
      <c r="C25">
        <v>0.05</v>
      </c>
      <c r="D25">
        <v>0.7</v>
      </c>
      <c r="E25">
        <f t="shared" si="8"/>
        <v>0.15000000000000002</v>
      </c>
      <c r="F25">
        <f t="shared" si="9"/>
        <v>2.0999999999999996</v>
      </c>
      <c r="G25">
        <v>0.05</v>
      </c>
      <c r="H25">
        <v>0.8</v>
      </c>
      <c r="I25">
        <f t="shared" si="10"/>
        <v>0.15000000000000002</v>
      </c>
      <c r="J25">
        <f t="shared" si="11"/>
        <v>2.4000000000000004</v>
      </c>
      <c r="K25">
        <v>0.5</v>
      </c>
      <c r="L25">
        <v>0.8</v>
      </c>
      <c r="M25">
        <f t="shared" si="12"/>
        <v>1.5</v>
      </c>
      <c r="N25">
        <f t="shared" si="13"/>
        <v>2.4000000000000004</v>
      </c>
      <c r="T25">
        <f t="shared" si="7"/>
        <v>0</v>
      </c>
    </row>
    <row r="26" spans="1:20" x14ac:dyDescent="0.3">
      <c r="A26" t="s">
        <v>15</v>
      </c>
      <c r="B26">
        <v>3</v>
      </c>
      <c r="C26">
        <v>0.1</v>
      </c>
      <c r="D26">
        <v>0.7</v>
      </c>
      <c r="E26">
        <f t="shared" si="8"/>
        <v>0.30000000000000004</v>
      </c>
      <c r="F26">
        <f t="shared" si="9"/>
        <v>2.0999999999999996</v>
      </c>
      <c r="G26">
        <v>0.1</v>
      </c>
      <c r="H26">
        <v>0.75</v>
      </c>
      <c r="I26">
        <f t="shared" si="10"/>
        <v>0.30000000000000004</v>
      </c>
      <c r="J26">
        <f t="shared" si="11"/>
        <v>2.25</v>
      </c>
      <c r="K26">
        <v>0.5</v>
      </c>
      <c r="L26">
        <v>0.8</v>
      </c>
      <c r="M26">
        <f t="shared" si="12"/>
        <v>1.5</v>
      </c>
      <c r="N26">
        <f t="shared" si="13"/>
        <v>2.4000000000000004</v>
      </c>
      <c r="T26">
        <f t="shared" si="7"/>
        <v>0</v>
      </c>
    </row>
    <row r="27" spans="1:20" x14ac:dyDescent="0.3">
      <c r="A27" t="s">
        <v>16</v>
      </c>
      <c r="B27">
        <v>1</v>
      </c>
      <c r="C27">
        <v>0.1</v>
      </c>
      <c r="D27">
        <v>0.4</v>
      </c>
      <c r="E27">
        <f t="shared" si="8"/>
        <v>0.1</v>
      </c>
      <c r="F27">
        <f t="shared" si="9"/>
        <v>0.4</v>
      </c>
      <c r="G27">
        <v>0.1</v>
      </c>
      <c r="H27">
        <v>1.2</v>
      </c>
      <c r="I27">
        <f t="shared" si="10"/>
        <v>0.1</v>
      </c>
      <c r="J27">
        <f t="shared" si="11"/>
        <v>1.2</v>
      </c>
      <c r="K27">
        <v>2</v>
      </c>
      <c r="L27">
        <v>2.2000000000000002</v>
      </c>
      <c r="M27">
        <f t="shared" si="12"/>
        <v>2</v>
      </c>
      <c r="N27">
        <f t="shared" si="13"/>
        <v>2.2000000000000002</v>
      </c>
      <c r="T27">
        <f t="shared" si="7"/>
        <v>0</v>
      </c>
    </row>
    <row r="28" spans="1:20" ht="15" thickBot="1" x14ac:dyDescent="0.35">
      <c r="A28" t="s">
        <v>17</v>
      </c>
      <c r="B28">
        <v>3</v>
      </c>
      <c r="C28">
        <v>0.05</v>
      </c>
      <c r="D28">
        <v>1.1000000000000001</v>
      </c>
      <c r="E28">
        <f t="shared" si="8"/>
        <v>0.15000000000000002</v>
      </c>
      <c r="F28">
        <f t="shared" si="9"/>
        <v>3.3000000000000003</v>
      </c>
      <c r="G28">
        <v>0.3</v>
      </c>
      <c r="H28">
        <v>1.5</v>
      </c>
      <c r="I28">
        <f t="shared" si="10"/>
        <v>0.89999999999999991</v>
      </c>
      <c r="J28">
        <f t="shared" si="11"/>
        <v>4.5</v>
      </c>
      <c r="K28">
        <v>1</v>
      </c>
      <c r="L28">
        <v>3.3</v>
      </c>
      <c r="M28">
        <f t="shared" si="12"/>
        <v>3</v>
      </c>
      <c r="N28">
        <f t="shared" si="13"/>
        <v>9.8999999999999986</v>
      </c>
      <c r="T28" s="2">
        <f t="shared" si="7"/>
        <v>0</v>
      </c>
    </row>
    <row r="29" spans="1:20" ht="15.6" thickTop="1" thickBot="1" x14ac:dyDescent="0.35">
      <c r="A29" t="s">
        <v>18</v>
      </c>
      <c r="B29">
        <v>3</v>
      </c>
      <c r="C29">
        <v>0.3</v>
      </c>
      <c r="D29">
        <v>1.5</v>
      </c>
      <c r="E29" s="2">
        <f t="shared" si="8"/>
        <v>0.89999999999999991</v>
      </c>
      <c r="F29" s="2">
        <f t="shared" si="9"/>
        <v>4.5</v>
      </c>
      <c r="G29">
        <v>1</v>
      </c>
      <c r="H29">
        <v>2.5</v>
      </c>
      <c r="I29">
        <f t="shared" si="10"/>
        <v>3</v>
      </c>
      <c r="J29">
        <f t="shared" si="11"/>
        <v>7.5</v>
      </c>
      <c r="K29">
        <v>3</v>
      </c>
      <c r="L29">
        <v>8</v>
      </c>
      <c r="M29">
        <f t="shared" si="12"/>
        <v>9</v>
      </c>
      <c r="N29">
        <f t="shared" si="13"/>
        <v>24</v>
      </c>
      <c r="T29" s="3">
        <f>SUM(T19:T28)</f>
        <v>0</v>
      </c>
    </row>
    <row r="30" spans="1:20" ht="15" thickTop="1" x14ac:dyDescent="0.3">
      <c r="E30" s="3">
        <f>SUM(E20:E29)</f>
        <v>3.64</v>
      </c>
      <c r="F30" s="3">
        <f>SUM(F20:F29)</f>
        <v>23.45</v>
      </c>
      <c r="I30" s="3">
        <f>SUM(I20:I29)</f>
        <v>7.3900000000000006</v>
      </c>
      <c r="J30" s="3">
        <f>SUM(J20:J29)</f>
        <v>30.999999999999996</v>
      </c>
      <c r="M30" s="3">
        <f>SUM(M20:M29)</f>
        <v>24.5</v>
      </c>
      <c r="N30" s="3">
        <f>SUM(N20:N29)</f>
        <v>64.099999999999994</v>
      </c>
    </row>
    <row r="34" spans="1:12" x14ac:dyDescent="0.3">
      <c r="B34">
        <v>0</v>
      </c>
      <c r="C34">
        <v>10000</v>
      </c>
      <c r="D34">
        <v>20000</v>
      </c>
      <c r="E34">
        <v>30000</v>
      </c>
      <c r="F34">
        <v>40000</v>
      </c>
      <c r="G34">
        <v>50000</v>
      </c>
      <c r="H34">
        <v>60000</v>
      </c>
      <c r="I34">
        <v>70000</v>
      </c>
      <c r="J34">
        <v>80000</v>
      </c>
      <c r="K34">
        <v>90000</v>
      </c>
      <c r="L34">
        <v>100000</v>
      </c>
    </row>
    <row r="35" spans="1:12" x14ac:dyDescent="0.3">
      <c r="A35" t="s">
        <v>19</v>
      </c>
      <c r="B35">
        <f t="shared" ref="B35:B47" si="14">E4</f>
        <v>1.7999999999999998</v>
      </c>
      <c r="C35">
        <f t="shared" ref="C35:C47" si="15">I4</f>
        <v>3</v>
      </c>
      <c r="L35">
        <f t="shared" ref="L35:L47" si="16">M4</f>
        <v>6</v>
      </c>
    </row>
    <row r="36" spans="1:12" x14ac:dyDescent="0.3">
      <c r="A36" t="s">
        <v>20</v>
      </c>
      <c r="B36">
        <v>0.5</v>
      </c>
      <c r="C36">
        <v>0.5</v>
      </c>
      <c r="L36">
        <v>0.5</v>
      </c>
    </row>
    <row r="37" spans="1:12" x14ac:dyDescent="0.3">
      <c r="A37" t="s">
        <v>21</v>
      </c>
      <c r="B37">
        <f t="shared" si="14"/>
        <v>0.30000000000000004</v>
      </c>
      <c r="C37">
        <f t="shared" si="15"/>
        <v>0.89999999999999991</v>
      </c>
      <c r="L37">
        <f t="shared" si="16"/>
        <v>1.2000000000000002</v>
      </c>
    </row>
    <row r="38" spans="1:12" x14ac:dyDescent="0.3">
      <c r="A38" t="s">
        <v>22</v>
      </c>
      <c r="B38">
        <f t="shared" si="14"/>
        <v>0.24</v>
      </c>
      <c r="C38">
        <f t="shared" si="15"/>
        <v>0.24</v>
      </c>
      <c r="L38">
        <f t="shared" si="16"/>
        <v>0.24</v>
      </c>
    </row>
    <row r="39" spans="1:12" x14ac:dyDescent="0.3">
      <c r="A39" t="s">
        <v>23</v>
      </c>
      <c r="B39">
        <f t="shared" si="14"/>
        <v>0.15000000000000002</v>
      </c>
      <c r="C39">
        <f t="shared" si="15"/>
        <v>0.15000000000000002</v>
      </c>
      <c r="L39">
        <f t="shared" si="16"/>
        <v>0.15000000000000002</v>
      </c>
    </row>
    <row r="40" spans="1:12" x14ac:dyDescent="0.3">
      <c r="A40" t="s">
        <v>24</v>
      </c>
      <c r="B40">
        <f t="shared" si="14"/>
        <v>0.05</v>
      </c>
      <c r="C40">
        <f t="shared" si="15"/>
        <v>0.05</v>
      </c>
      <c r="L40">
        <f t="shared" si="16"/>
        <v>0.05</v>
      </c>
    </row>
    <row r="41" spans="1:12" x14ac:dyDescent="0.3">
      <c r="A41" t="s">
        <v>25</v>
      </c>
      <c r="B41">
        <f t="shared" si="14"/>
        <v>1.2000000000000002</v>
      </c>
      <c r="C41">
        <f t="shared" si="15"/>
        <v>1.7999999999999998</v>
      </c>
      <c r="L41">
        <f t="shared" si="16"/>
        <v>3.5999999999999996</v>
      </c>
    </row>
    <row r="42" spans="1:12" x14ac:dyDescent="0.3">
      <c r="A42" t="s">
        <v>26</v>
      </c>
      <c r="B42">
        <f t="shared" si="14"/>
        <v>0.05</v>
      </c>
      <c r="C42">
        <f t="shared" si="15"/>
        <v>0.05</v>
      </c>
      <c r="L42">
        <f t="shared" si="16"/>
        <v>0.05</v>
      </c>
    </row>
    <row r="43" spans="1:12" x14ac:dyDescent="0.3">
      <c r="A43" t="s">
        <v>27</v>
      </c>
      <c r="B43">
        <f t="shared" si="14"/>
        <v>0.05</v>
      </c>
      <c r="C43">
        <f t="shared" si="15"/>
        <v>0.05</v>
      </c>
      <c r="L43">
        <f t="shared" si="16"/>
        <v>0.05</v>
      </c>
    </row>
    <row r="44" spans="1:12" x14ac:dyDescent="0.3">
      <c r="A44" t="s">
        <v>28</v>
      </c>
      <c r="B44">
        <f t="shared" si="14"/>
        <v>0.1</v>
      </c>
      <c r="C44">
        <f t="shared" si="15"/>
        <v>0.1</v>
      </c>
      <c r="L44">
        <f t="shared" si="16"/>
        <v>0.1</v>
      </c>
    </row>
    <row r="45" spans="1:12" x14ac:dyDescent="0.3">
      <c r="A45" t="s">
        <v>29</v>
      </c>
      <c r="B45">
        <f t="shared" si="14"/>
        <v>0.05</v>
      </c>
      <c r="C45">
        <f t="shared" si="15"/>
        <v>0</v>
      </c>
      <c r="L45">
        <f t="shared" si="16"/>
        <v>0.1</v>
      </c>
    </row>
    <row r="46" spans="1:12" x14ac:dyDescent="0.3">
      <c r="A46" t="s">
        <v>30</v>
      </c>
      <c r="B46">
        <f t="shared" si="14"/>
        <v>0.15000000000000002</v>
      </c>
      <c r="C46">
        <f t="shared" si="15"/>
        <v>0</v>
      </c>
      <c r="L46">
        <f t="shared" si="16"/>
        <v>0.30000000000000004</v>
      </c>
    </row>
    <row r="47" spans="1:12" x14ac:dyDescent="0.3">
      <c r="A47" t="s">
        <v>31</v>
      </c>
      <c r="B47">
        <f t="shared" si="14"/>
        <v>0.15000000000000002</v>
      </c>
      <c r="C47">
        <f t="shared" si="15"/>
        <v>0.15000000000000002</v>
      </c>
      <c r="L47">
        <f t="shared" si="16"/>
        <v>0.15000000000000002</v>
      </c>
    </row>
    <row r="48" spans="1:12" x14ac:dyDescent="0.3">
      <c r="A48" t="s">
        <v>9</v>
      </c>
      <c r="B48">
        <f t="shared" ref="B48:B57" si="17">E20</f>
        <v>0.15000000000000002</v>
      </c>
      <c r="C48">
        <f t="shared" ref="C48:C57" si="18">I20</f>
        <v>0.15000000000000002</v>
      </c>
      <c r="L48">
        <f t="shared" ref="L48:L57" si="19">M20</f>
        <v>0.89999999999999991</v>
      </c>
    </row>
    <row r="49" spans="1:12" x14ac:dyDescent="0.3">
      <c r="A49" t="s">
        <v>10</v>
      </c>
      <c r="B49">
        <f t="shared" si="17"/>
        <v>0.99</v>
      </c>
      <c r="C49">
        <f t="shared" si="18"/>
        <v>0.99</v>
      </c>
      <c r="L49">
        <f t="shared" si="19"/>
        <v>1.5</v>
      </c>
    </row>
    <row r="50" spans="1:12" x14ac:dyDescent="0.3">
      <c r="A50" t="s">
        <v>11</v>
      </c>
      <c r="B50">
        <f t="shared" si="17"/>
        <v>0.30000000000000004</v>
      </c>
      <c r="C50">
        <f t="shared" si="18"/>
        <v>0.30000000000000004</v>
      </c>
      <c r="L50">
        <f t="shared" si="19"/>
        <v>0.30000000000000004</v>
      </c>
    </row>
    <row r="51" spans="1:12" x14ac:dyDescent="0.3">
      <c r="A51" t="s">
        <v>12</v>
      </c>
      <c r="B51">
        <f t="shared" si="17"/>
        <v>0.3</v>
      </c>
      <c r="C51">
        <f t="shared" si="18"/>
        <v>0.3</v>
      </c>
      <c r="L51">
        <f t="shared" si="19"/>
        <v>0.3</v>
      </c>
    </row>
    <row r="52" spans="1:12" x14ac:dyDescent="0.3">
      <c r="A52" t="s">
        <v>13</v>
      </c>
      <c r="B52">
        <f t="shared" si="17"/>
        <v>0.30000000000000004</v>
      </c>
      <c r="C52">
        <f t="shared" si="18"/>
        <v>1.2000000000000002</v>
      </c>
      <c r="L52">
        <f t="shared" si="19"/>
        <v>4.5</v>
      </c>
    </row>
    <row r="53" spans="1:12" x14ac:dyDescent="0.3">
      <c r="A53" t="s">
        <v>14</v>
      </c>
      <c r="B53">
        <f t="shared" si="17"/>
        <v>0.15000000000000002</v>
      </c>
      <c r="C53">
        <f t="shared" si="18"/>
        <v>0.15000000000000002</v>
      </c>
      <c r="L53">
        <f t="shared" si="19"/>
        <v>1.5</v>
      </c>
    </row>
    <row r="54" spans="1:12" x14ac:dyDescent="0.3">
      <c r="A54" t="s">
        <v>15</v>
      </c>
      <c r="B54">
        <f t="shared" si="17"/>
        <v>0.30000000000000004</v>
      </c>
      <c r="C54">
        <f t="shared" si="18"/>
        <v>0.30000000000000004</v>
      </c>
      <c r="L54">
        <f t="shared" si="19"/>
        <v>1.5</v>
      </c>
    </row>
    <row r="55" spans="1:12" x14ac:dyDescent="0.3">
      <c r="A55" t="s">
        <v>16</v>
      </c>
      <c r="B55">
        <f t="shared" si="17"/>
        <v>0.1</v>
      </c>
      <c r="C55">
        <f t="shared" si="18"/>
        <v>0.1</v>
      </c>
      <c r="L55">
        <f t="shared" si="19"/>
        <v>2</v>
      </c>
    </row>
    <row r="56" spans="1:12" x14ac:dyDescent="0.3">
      <c r="A56" t="s">
        <v>17</v>
      </c>
      <c r="B56">
        <f t="shared" si="17"/>
        <v>0.15000000000000002</v>
      </c>
      <c r="C56">
        <f t="shared" si="18"/>
        <v>0.89999999999999991</v>
      </c>
      <c r="L56">
        <f t="shared" si="19"/>
        <v>3</v>
      </c>
    </row>
    <row r="57" spans="1:12" x14ac:dyDescent="0.3">
      <c r="A57" t="s">
        <v>18</v>
      </c>
      <c r="B57">
        <f t="shared" si="17"/>
        <v>0.89999999999999991</v>
      </c>
      <c r="C57">
        <f t="shared" si="18"/>
        <v>3</v>
      </c>
      <c r="L57">
        <f t="shared" si="19"/>
        <v>9</v>
      </c>
    </row>
    <row r="58" spans="1:12" x14ac:dyDescent="0.3">
      <c r="A58" s="1" t="s">
        <v>38</v>
      </c>
      <c r="B58">
        <f>SUM(B34:B57)</f>
        <v>8.43</v>
      </c>
      <c r="C58">
        <f>SUM(C35:C57)</f>
        <v>14.380000000000004</v>
      </c>
      <c r="L58">
        <f>SUM(L35:L57)</f>
        <v>36.99</v>
      </c>
    </row>
    <row r="62" spans="1:12" x14ac:dyDescent="0.3">
      <c r="B62">
        <v>0</v>
      </c>
      <c r="C62">
        <v>10000</v>
      </c>
      <c r="D62">
        <v>20000</v>
      </c>
      <c r="E62">
        <v>30000</v>
      </c>
      <c r="F62">
        <v>40000</v>
      </c>
      <c r="G62">
        <v>50000</v>
      </c>
      <c r="H62">
        <v>60000</v>
      </c>
      <c r="I62">
        <v>70000</v>
      </c>
      <c r="J62">
        <v>80000</v>
      </c>
      <c r="K62">
        <v>90000</v>
      </c>
      <c r="L62">
        <v>100000</v>
      </c>
    </row>
    <row r="63" spans="1:12" x14ac:dyDescent="0.3">
      <c r="A63" t="str">
        <f t="shared" ref="A63:A75" si="20">A4</f>
        <v>foundation-cassandra</v>
      </c>
      <c r="B63">
        <f>F4</f>
        <v>18</v>
      </c>
      <c r="C63">
        <f>J4</f>
        <v>19.5</v>
      </c>
      <c r="L63">
        <f>N4</f>
        <v>60</v>
      </c>
    </row>
    <row r="64" spans="1:12" x14ac:dyDescent="0.3">
      <c r="A64" t="str">
        <f t="shared" si="20"/>
        <v>foundation-elasticsearch-client</v>
      </c>
      <c r="B64">
        <f t="shared" ref="B64:B75" si="21">F5</f>
        <v>4.5</v>
      </c>
      <c r="C64">
        <f t="shared" ref="C64:C75" si="22">J5</f>
        <v>9</v>
      </c>
      <c r="L64">
        <f t="shared" ref="L64:L75" si="23">N5</f>
        <v>9</v>
      </c>
    </row>
    <row r="65" spans="1:12" x14ac:dyDescent="0.3">
      <c r="A65" t="str">
        <f t="shared" si="20"/>
        <v>foundation-elasticsearch-data</v>
      </c>
      <c r="B65">
        <f t="shared" si="21"/>
        <v>3.99</v>
      </c>
      <c r="C65">
        <f t="shared" si="22"/>
        <v>6</v>
      </c>
      <c r="L65">
        <f t="shared" si="23"/>
        <v>15</v>
      </c>
    </row>
    <row r="66" spans="1:12" x14ac:dyDescent="0.3">
      <c r="A66" t="str">
        <f t="shared" si="20"/>
        <v>foundation-elasticsearch-master</v>
      </c>
      <c r="B66">
        <f t="shared" si="21"/>
        <v>3</v>
      </c>
      <c r="C66">
        <f t="shared" si="22"/>
        <v>3</v>
      </c>
      <c r="L66">
        <f t="shared" si="23"/>
        <v>9</v>
      </c>
    </row>
    <row r="67" spans="1:12" x14ac:dyDescent="0.3">
      <c r="A67" t="str">
        <f t="shared" si="20"/>
        <v>foundation-filebeat</v>
      </c>
      <c r="B67">
        <f t="shared" si="21"/>
        <v>0.30000000000000004</v>
      </c>
      <c r="C67">
        <f t="shared" si="22"/>
        <v>0.30000000000000004</v>
      </c>
      <c r="L67">
        <f t="shared" si="23"/>
        <v>0.30000000000000004</v>
      </c>
    </row>
    <row r="68" spans="1:12" x14ac:dyDescent="0.3">
      <c r="A68" t="str">
        <f t="shared" si="20"/>
        <v>foundation-kafdrop</v>
      </c>
      <c r="B68">
        <f t="shared" si="21"/>
        <v>1</v>
      </c>
      <c r="C68">
        <f t="shared" si="22"/>
        <v>1</v>
      </c>
      <c r="L68">
        <f t="shared" si="23"/>
        <v>1</v>
      </c>
    </row>
    <row r="69" spans="1:12" x14ac:dyDescent="0.3">
      <c r="A69" t="str">
        <f t="shared" si="20"/>
        <v>foundation-kafka</v>
      </c>
      <c r="B69">
        <f t="shared" si="21"/>
        <v>1.5</v>
      </c>
      <c r="C69">
        <f t="shared" si="22"/>
        <v>4.5</v>
      </c>
      <c r="L69">
        <f t="shared" si="23"/>
        <v>12</v>
      </c>
    </row>
    <row r="70" spans="1:12" x14ac:dyDescent="0.3">
      <c r="A70" t="str">
        <f t="shared" si="20"/>
        <v>foundation-kibana</v>
      </c>
      <c r="B70">
        <f t="shared" si="21"/>
        <v>0.2</v>
      </c>
      <c r="C70">
        <f t="shared" si="22"/>
        <v>0.2</v>
      </c>
      <c r="L70">
        <f t="shared" si="23"/>
        <v>0.2</v>
      </c>
    </row>
    <row r="71" spans="1:12" x14ac:dyDescent="0.3">
      <c r="A71" t="str">
        <f t="shared" si="20"/>
        <v>foundation-ksqlserver</v>
      </c>
      <c r="B71">
        <f t="shared" si="21"/>
        <v>0.4</v>
      </c>
      <c r="C71">
        <f t="shared" si="22"/>
        <v>0.4</v>
      </c>
      <c r="L71">
        <f t="shared" si="23"/>
        <v>0.4</v>
      </c>
    </row>
    <row r="72" spans="1:12" x14ac:dyDescent="0.3">
      <c r="A72" t="str">
        <f t="shared" si="20"/>
        <v>foundation-nginx-ingress-default-backend</v>
      </c>
      <c r="B72">
        <f t="shared" si="21"/>
        <v>0.5</v>
      </c>
      <c r="C72">
        <f t="shared" si="22"/>
        <v>0.5</v>
      </c>
      <c r="L72">
        <f t="shared" si="23"/>
        <v>0.5</v>
      </c>
    </row>
    <row r="73" spans="1:12" x14ac:dyDescent="0.3">
      <c r="A73" t="str">
        <f t="shared" si="20"/>
        <v>foundation-openldap</v>
      </c>
      <c r="B73">
        <f t="shared" si="21"/>
        <v>0.1</v>
      </c>
      <c r="C73">
        <f t="shared" si="22"/>
        <v>0.1</v>
      </c>
      <c r="L73">
        <f t="shared" si="23"/>
        <v>0.1</v>
      </c>
    </row>
    <row r="74" spans="1:12" x14ac:dyDescent="0.3">
      <c r="A74" t="str">
        <f t="shared" si="20"/>
        <v>foundation-vault</v>
      </c>
      <c r="B74">
        <f t="shared" si="21"/>
        <v>0.30000000000000004</v>
      </c>
      <c r="C74">
        <f t="shared" si="22"/>
        <v>0.30000000000000004</v>
      </c>
      <c r="L74">
        <f t="shared" si="23"/>
        <v>0.30000000000000004</v>
      </c>
    </row>
    <row r="75" spans="1:12" x14ac:dyDescent="0.3">
      <c r="A75" t="str">
        <f t="shared" si="20"/>
        <v>foundation-zookeeper</v>
      </c>
      <c r="B75">
        <f t="shared" si="21"/>
        <v>0.60000000000000009</v>
      </c>
      <c r="C75">
        <f t="shared" si="22"/>
        <v>0.89999999999999991</v>
      </c>
      <c r="L75">
        <f t="shared" si="23"/>
        <v>3</v>
      </c>
    </row>
    <row r="76" spans="1:12" x14ac:dyDescent="0.3">
      <c r="A76" t="str">
        <f t="shared" ref="A76:A85" si="24">A20</f>
        <v>apollo</v>
      </c>
      <c r="B76">
        <f t="shared" ref="B76:B85" si="25">F20</f>
        <v>2.0999999999999996</v>
      </c>
      <c r="C76">
        <f t="shared" ref="C76:C85" si="26">J20</f>
        <v>2.25</v>
      </c>
      <c r="L76">
        <f>N20</f>
        <v>2.4000000000000004</v>
      </c>
    </row>
    <row r="77" spans="1:12" x14ac:dyDescent="0.3">
      <c r="A77" t="str">
        <f t="shared" si="24"/>
        <v>conductor</v>
      </c>
      <c r="B77">
        <f t="shared" si="25"/>
        <v>1.9500000000000002</v>
      </c>
      <c r="C77">
        <f t="shared" si="26"/>
        <v>2.0999999999999996</v>
      </c>
      <c r="L77">
        <f t="shared" ref="L77:L85" si="27">N21</f>
        <v>2.4000000000000004</v>
      </c>
    </row>
    <row r="78" spans="1:12" x14ac:dyDescent="0.3">
      <c r="A78" t="str">
        <f t="shared" si="24"/>
        <v>daytona</v>
      </c>
      <c r="B78">
        <f t="shared" si="25"/>
        <v>3.3000000000000003</v>
      </c>
      <c r="C78">
        <f t="shared" si="26"/>
        <v>4.1999999999999993</v>
      </c>
      <c r="L78">
        <f t="shared" si="27"/>
        <v>6.8999999999999995</v>
      </c>
    </row>
    <row r="79" spans="1:12" x14ac:dyDescent="0.3">
      <c r="A79" t="str">
        <f t="shared" si="24"/>
        <v>doki</v>
      </c>
      <c r="B79">
        <f t="shared" si="25"/>
        <v>0.7</v>
      </c>
      <c r="C79">
        <f t="shared" si="26"/>
        <v>1</v>
      </c>
      <c r="L79">
        <f t="shared" si="27"/>
        <v>1</v>
      </c>
    </row>
    <row r="80" spans="1:12" x14ac:dyDescent="0.3">
      <c r="A80" t="str">
        <f t="shared" si="24"/>
        <v>galileo</v>
      </c>
      <c r="B80">
        <f t="shared" si="25"/>
        <v>3</v>
      </c>
      <c r="C80">
        <f t="shared" si="26"/>
        <v>3.5999999999999996</v>
      </c>
      <c r="L80">
        <f t="shared" si="27"/>
        <v>10.5</v>
      </c>
    </row>
    <row r="81" spans="1:12" x14ac:dyDescent="0.3">
      <c r="A81" t="str">
        <f t="shared" si="24"/>
        <v>ishtar</v>
      </c>
      <c r="B81">
        <f t="shared" si="25"/>
        <v>2.0999999999999996</v>
      </c>
      <c r="C81">
        <f t="shared" si="26"/>
        <v>2.4000000000000004</v>
      </c>
      <c r="L81">
        <f t="shared" si="27"/>
        <v>2.4000000000000004</v>
      </c>
    </row>
    <row r="82" spans="1:12" x14ac:dyDescent="0.3">
      <c r="A82" t="str">
        <f t="shared" si="24"/>
        <v>nimrod</v>
      </c>
      <c r="B82">
        <f t="shared" si="25"/>
        <v>2.0999999999999996</v>
      </c>
      <c r="C82">
        <f t="shared" si="26"/>
        <v>2.25</v>
      </c>
      <c r="L82">
        <f t="shared" si="27"/>
        <v>2.4000000000000004</v>
      </c>
    </row>
    <row r="83" spans="1:12" x14ac:dyDescent="0.3">
      <c r="A83" t="str">
        <f t="shared" si="24"/>
        <v>relay</v>
      </c>
      <c r="B83">
        <f t="shared" si="25"/>
        <v>0.4</v>
      </c>
      <c r="C83">
        <f t="shared" si="26"/>
        <v>1.2</v>
      </c>
      <c r="L83">
        <f t="shared" si="27"/>
        <v>2.2000000000000002</v>
      </c>
    </row>
    <row r="84" spans="1:12" x14ac:dyDescent="0.3">
      <c r="A84" t="str">
        <f t="shared" si="24"/>
        <v>talledega</v>
      </c>
      <c r="B84">
        <f t="shared" si="25"/>
        <v>3.3000000000000003</v>
      </c>
      <c r="C84">
        <f t="shared" si="26"/>
        <v>4.5</v>
      </c>
      <c r="L84">
        <f t="shared" si="27"/>
        <v>9.8999999999999986</v>
      </c>
    </row>
    <row r="85" spans="1:12" x14ac:dyDescent="0.3">
      <c r="A85" t="str">
        <f t="shared" si="24"/>
        <v>watchtower</v>
      </c>
      <c r="B85">
        <f t="shared" si="25"/>
        <v>4.5</v>
      </c>
      <c r="C85">
        <f t="shared" si="26"/>
        <v>7.5</v>
      </c>
      <c r="L85">
        <f t="shared" si="27"/>
        <v>24</v>
      </c>
    </row>
    <row r="86" spans="1:12" x14ac:dyDescent="0.3">
      <c r="A86" t="s">
        <v>38</v>
      </c>
      <c r="B86">
        <f>SUM(B63:B85)</f>
        <v>57.840000000000011</v>
      </c>
      <c r="C86">
        <f t="shared" ref="C86:L86" si="28">SUM(C63:C85)</f>
        <v>76.7</v>
      </c>
      <c r="L86">
        <f t="shared" si="28"/>
        <v>174.9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D072-2F17-49F3-8581-9285DE4A3891}">
  <dimension ref="A1:C13"/>
  <sheetViews>
    <sheetView workbookViewId="0">
      <selection activeCell="C3" sqref="C3"/>
    </sheetView>
  </sheetViews>
  <sheetFormatPr defaultRowHeight="14.4" x14ac:dyDescent="0.3"/>
  <cols>
    <col min="1" max="1" width="11.6640625" customWidth="1"/>
    <col min="2" max="2" width="16.109375" customWidth="1"/>
    <col min="3" max="3" width="73.44140625" customWidth="1"/>
  </cols>
  <sheetData>
    <row r="1" spans="1:3" x14ac:dyDescent="0.3">
      <c r="A1" t="s">
        <v>69</v>
      </c>
      <c r="B1" t="s">
        <v>72</v>
      </c>
      <c r="C1" t="s">
        <v>73</v>
      </c>
    </row>
    <row r="2" spans="1:3" x14ac:dyDescent="0.3">
      <c r="A2" s="19">
        <v>43636</v>
      </c>
      <c r="B2" s="20" t="s">
        <v>71</v>
      </c>
      <c r="C2" s="20" t="s">
        <v>70</v>
      </c>
    </row>
    <row r="3" spans="1:3" ht="43.2" x14ac:dyDescent="0.3">
      <c r="A3" s="19">
        <v>43640</v>
      </c>
      <c r="B3" s="20" t="s">
        <v>74</v>
      </c>
      <c r="C3" s="21" t="s">
        <v>77</v>
      </c>
    </row>
    <row r="4" spans="1:3" x14ac:dyDescent="0.3">
      <c r="A4" s="19"/>
      <c r="B4" s="20"/>
      <c r="C4" s="20"/>
    </row>
    <row r="5" spans="1:3" x14ac:dyDescent="0.3">
      <c r="A5" s="19"/>
      <c r="B5" s="20"/>
      <c r="C5" s="21"/>
    </row>
    <row r="6" spans="1:3" x14ac:dyDescent="0.3">
      <c r="A6" s="19"/>
      <c r="B6" s="20"/>
      <c r="C6" s="20"/>
    </row>
    <row r="7" spans="1:3" x14ac:dyDescent="0.3">
      <c r="A7" s="19"/>
      <c r="B7" s="20"/>
      <c r="C7" s="21"/>
    </row>
    <row r="8" spans="1:3" x14ac:dyDescent="0.3">
      <c r="A8" s="19"/>
      <c r="B8" s="20"/>
      <c r="C8" s="20"/>
    </row>
    <row r="9" spans="1:3" x14ac:dyDescent="0.3">
      <c r="A9" s="19"/>
      <c r="B9" s="20"/>
      <c r="C9" s="21"/>
    </row>
    <row r="10" spans="1:3" x14ac:dyDescent="0.3">
      <c r="A10" s="19"/>
      <c r="B10" s="20"/>
      <c r="C10" s="20"/>
    </row>
    <row r="11" spans="1:3" x14ac:dyDescent="0.3">
      <c r="A11" s="19"/>
      <c r="B11" s="20"/>
      <c r="C11" s="21"/>
    </row>
    <row r="12" spans="1:3" x14ac:dyDescent="0.3">
      <c r="A12" s="19"/>
      <c r="B12" s="20"/>
      <c r="C12" s="20"/>
    </row>
    <row r="13" spans="1:3" x14ac:dyDescent="0.3">
      <c r="A13" s="19"/>
      <c r="B13" s="20"/>
      <c r="C13" s="2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ALM Sizing</vt:lpstr>
      <vt:lpstr>Do not change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Kallberg</dc:creator>
  <cp:lastModifiedBy>Karen</cp:lastModifiedBy>
  <dcterms:created xsi:type="dcterms:W3CDTF">2019-06-11T05:26:04Z</dcterms:created>
  <dcterms:modified xsi:type="dcterms:W3CDTF">2019-07-23T10:10:42Z</dcterms:modified>
</cp:coreProperties>
</file>