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TI\Google Drive\Documentos Tecnicos\Script Gravação\Scripts Testes\"/>
    </mc:Choice>
  </mc:AlternateContent>
  <xr:revisionPtr revIDLastSave="0" documentId="13_ncr:1_{D7CD2BEB-59ED-485E-8F0B-AD7D00CB774C}" xr6:coauthVersionLast="44" xr6:coauthVersionMax="44" xr10:uidLastSave="{00000000-0000-0000-0000-000000000000}"/>
  <bookViews>
    <workbookView xWindow="-120" yWindow="-120" windowWidth="29040" windowHeight="15840" firstSheet="2" activeTab="7" xr2:uid="{00000000-000D-0000-FFFF-FFFF00000000}"/>
  </bookViews>
  <sheets>
    <sheet name="Principal" sheetId="1" r:id="rId1"/>
    <sheet name="Historico" sheetId="2" r:id="rId2"/>
    <sheet name="Projeto de Teste" sheetId="3" r:id="rId3"/>
    <sheet name="Casos de Teste" sheetId="4" r:id="rId4"/>
    <sheet name="1º Ciclo de Teste" sheetId="7" r:id="rId5"/>
    <sheet name="2° Ciclo de Teste" sheetId="10" r:id="rId6"/>
    <sheet name="3° Ciclo de Teste" sheetId="11" r:id="rId7"/>
    <sheet name="Resultados Parciais" sheetId="5" r:id="rId8"/>
    <sheet name="Resultado Consolidado" sheetId="6" r:id="rId9"/>
  </sheets>
  <definedNames>
    <definedName name="_xlnm._FilterDatabase" localSheetId="3" hidden="1">'Casos de Teste'!$B$8:$J$8</definedName>
    <definedName name="_mk1">#REF!</definedName>
    <definedName name="_mk15">#REF!</definedName>
    <definedName name="_mk2">#REF!</definedName>
    <definedName name="_mk3">#REF!</definedName>
    <definedName name="_mk4">#REF!</definedName>
    <definedName name="_mk5">#REF!</definedName>
    <definedName name="_mk6">#REF!</definedName>
    <definedName name="_mk7">#REF!</definedName>
    <definedName name="_wek29">#REF!</definedName>
    <definedName name="_wk1">#REF!</definedName>
    <definedName name="_wk15">#REF!</definedName>
    <definedName name="_wk2">#REF!</definedName>
    <definedName name="_wk3">#REF!</definedName>
    <definedName name="_wk4">#REF!</definedName>
    <definedName name="_wk5">#REF!</definedName>
    <definedName name="_wk6">#REF!</definedName>
    <definedName name="_wk7">#REF!</definedName>
    <definedName name="A_C_1">#REF!</definedName>
    <definedName name="Analysis_Cycle">#REF!</definedName>
    <definedName name="B_CRs_1">#REF!</definedName>
    <definedName name="B_M_1">#REF!</definedName>
    <definedName name="B_W_1">#REF!</definedName>
    <definedName name="Banco_CRs">#REF!</definedName>
    <definedName name="Before_Months">#REF!</definedName>
    <definedName name="Before_Weeks">#REF!</definedName>
    <definedName name="CR_Lifetime">#REF!</definedName>
    <definedName name="CriteriosList">'Projeto de Teste'!$B$34:$B$39</definedName>
    <definedName name="CritProgress">#REF!</definedName>
    <definedName name="db_ftcont">#REF!</definedName>
    <definedName name="Description">#REF!</definedName>
    <definedName name="Development_Cycle">#REF!</definedName>
    <definedName name="Effort_Slipage">#REF!</definedName>
    <definedName name="First_Day">#REF!</definedName>
    <definedName name="First_Day2">#REF!</definedName>
    <definedName name="First_Day3">#REF!</definedName>
    <definedName name="Last_Day">#REF!</definedName>
    <definedName name="Last_Day2">#REF!</definedName>
    <definedName name="Priority">#REF!</definedName>
    <definedName name="ReqID">#REF!</definedName>
    <definedName name="Results">#REF!</definedName>
    <definedName name="Schedule_Slipage">#REF!</definedName>
    <definedName name="Selected_Month">#REF!</definedName>
    <definedName name="Selected_Week">#REF!</definedName>
    <definedName name="Sev13_Analysis_Cycle">#REF!</definedName>
    <definedName name="Sev13_CR_Lifetime">#REF!</definedName>
    <definedName name="Sev13_Development_Cycle">#REF!</definedName>
    <definedName name="Sev13_Effort_Slipage">#REF!</definedName>
    <definedName name="Sev13_Schedule_Slipage">#REF!</definedName>
    <definedName name="Sev45_Analysis_Cycle">#REF!</definedName>
    <definedName name="Sev45_CR_Lifetime">#REF!</definedName>
    <definedName name="Sev45_Development_Cycle">#REF!</definedName>
    <definedName name="Sev45_Effort_Slipage">#REF!</definedName>
    <definedName name="Sev45_Schedule_Slipage">#REF!</definedName>
    <definedName name="tabela">#REF!</definedName>
    <definedName name="te">#REF!</definedName>
    <definedName name="teste">#REF!</definedName>
    <definedName name="TipoList">'Projeto de Teste'!$E$47:$E$64</definedName>
    <definedName name="week1">#REF!</definedName>
    <definedName name="week10">#REF!</definedName>
    <definedName name="week11">#REF!</definedName>
    <definedName name="week12">#REF!</definedName>
    <definedName name="week13">#REF!</definedName>
    <definedName name="week14">#REF!</definedName>
    <definedName name="week15">#REF!</definedName>
    <definedName name="week16">#REF!</definedName>
    <definedName name="week17">#REF!</definedName>
    <definedName name="week18">#REF!</definedName>
    <definedName name="week19">#REF!</definedName>
    <definedName name="week2">#REF!</definedName>
    <definedName name="week20">#REF!</definedName>
    <definedName name="week21">#REF!</definedName>
    <definedName name="week22">#REF!</definedName>
    <definedName name="week23">#REF!</definedName>
    <definedName name="week24">#REF!</definedName>
    <definedName name="week25">#REF!</definedName>
    <definedName name="week26">#REF!</definedName>
    <definedName name="week27">#REF!</definedName>
    <definedName name="week28">#REF!</definedName>
    <definedName name="week29">#REF!</definedName>
    <definedName name="week3">#REF!</definedName>
    <definedName name="week30">#REF!</definedName>
    <definedName name="week4">#REF!</definedName>
    <definedName name="week5">#REF!</definedName>
    <definedName name="week6">#REF!</definedName>
    <definedName name="week7">#REF!</definedName>
    <definedName name="week8">#REF!</definedName>
    <definedName name="week9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8" i="6" l="1"/>
  <c r="Y20" i="5"/>
  <c r="O20" i="5"/>
  <c r="E20" i="5"/>
  <c r="Y18" i="5"/>
  <c r="R15" i="6" s="1"/>
  <c r="O18" i="5"/>
  <c r="R14" i="6" s="1"/>
  <c r="Y17" i="5"/>
  <c r="O17" i="5"/>
  <c r="Y16" i="5"/>
  <c r="O16" i="5"/>
  <c r="Y15" i="5"/>
  <c r="Q15" i="6" s="1"/>
  <c r="O15" i="5"/>
  <c r="Q14" i="6" s="1"/>
  <c r="Y14" i="5"/>
  <c r="P15" i="6" s="1"/>
  <c r="O14" i="5"/>
  <c r="P14" i="6" s="1"/>
  <c r="Y13" i="5"/>
  <c r="O15" i="6" s="1"/>
  <c r="O13" i="5"/>
  <c r="O14" i="6" s="1"/>
  <c r="E18" i="5"/>
  <c r="R13" i="6" s="1"/>
  <c r="E17" i="5"/>
  <c r="E16" i="5"/>
  <c r="E15" i="5"/>
  <c r="Q13" i="6" s="1"/>
  <c r="E14" i="5"/>
  <c r="P13" i="6" s="1"/>
  <c r="E13" i="5"/>
  <c r="O13" i="6" s="1"/>
  <c r="G86" i="11"/>
  <c r="F86" i="11"/>
  <c r="E86" i="11"/>
  <c r="D86" i="11"/>
  <c r="C86" i="11"/>
  <c r="G85" i="11"/>
  <c r="F85" i="11"/>
  <c r="E85" i="11"/>
  <c r="D85" i="11"/>
  <c r="C85" i="11"/>
  <c r="G84" i="11"/>
  <c r="F84" i="11"/>
  <c r="E84" i="11"/>
  <c r="D84" i="11"/>
  <c r="C84" i="11"/>
  <c r="G83" i="11"/>
  <c r="F83" i="11"/>
  <c r="E83" i="11"/>
  <c r="D83" i="11"/>
  <c r="C83" i="11"/>
  <c r="G82" i="11"/>
  <c r="F82" i="11"/>
  <c r="E82" i="11"/>
  <c r="D82" i="11"/>
  <c r="C82" i="11"/>
  <c r="G81" i="11"/>
  <c r="F81" i="11"/>
  <c r="E81" i="11"/>
  <c r="D81" i="11"/>
  <c r="C81" i="11"/>
  <c r="G80" i="11"/>
  <c r="F80" i="11"/>
  <c r="E80" i="11"/>
  <c r="D80" i="11"/>
  <c r="C80" i="11"/>
  <c r="G79" i="11"/>
  <c r="F79" i="11"/>
  <c r="E79" i="11"/>
  <c r="D79" i="11"/>
  <c r="C79" i="11"/>
  <c r="G78" i="11"/>
  <c r="F78" i="11"/>
  <c r="E78" i="11"/>
  <c r="D78" i="11"/>
  <c r="C78" i="11"/>
  <c r="G77" i="11"/>
  <c r="F77" i="11"/>
  <c r="E77" i="11"/>
  <c r="D77" i="11"/>
  <c r="C77" i="11"/>
  <c r="G76" i="11"/>
  <c r="F76" i="11"/>
  <c r="E76" i="11"/>
  <c r="D76" i="11"/>
  <c r="C76" i="11"/>
  <c r="G75" i="11"/>
  <c r="F75" i="11"/>
  <c r="E75" i="11"/>
  <c r="D75" i="11"/>
  <c r="C75" i="11"/>
  <c r="G74" i="11"/>
  <c r="F74" i="11"/>
  <c r="E74" i="11"/>
  <c r="D74" i="11"/>
  <c r="C74" i="11"/>
  <c r="G73" i="11"/>
  <c r="F73" i="11"/>
  <c r="E73" i="11"/>
  <c r="D73" i="11"/>
  <c r="C73" i="11"/>
  <c r="G72" i="11"/>
  <c r="F72" i="11"/>
  <c r="E72" i="11"/>
  <c r="D72" i="11"/>
  <c r="C72" i="11"/>
  <c r="G71" i="11"/>
  <c r="F71" i="11"/>
  <c r="E71" i="11"/>
  <c r="D71" i="11"/>
  <c r="C71" i="11"/>
  <c r="G70" i="11"/>
  <c r="F70" i="11"/>
  <c r="E70" i="11"/>
  <c r="D70" i="11"/>
  <c r="C70" i="11"/>
  <c r="G69" i="11"/>
  <c r="F69" i="11"/>
  <c r="E69" i="11"/>
  <c r="D69" i="11"/>
  <c r="C69" i="11"/>
  <c r="G68" i="11"/>
  <c r="F68" i="11"/>
  <c r="E68" i="11"/>
  <c r="D68" i="11"/>
  <c r="C68" i="11"/>
  <c r="G67" i="11"/>
  <c r="F67" i="11"/>
  <c r="E67" i="11"/>
  <c r="D67" i="11"/>
  <c r="C67" i="11"/>
  <c r="G66" i="11"/>
  <c r="F66" i="11"/>
  <c r="E66" i="11"/>
  <c r="D66" i="11"/>
  <c r="C66" i="11"/>
  <c r="G65" i="11"/>
  <c r="F65" i="11"/>
  <c r="E65" i="11"/>
  <c r="D65" i="11"/>
  <c r="C65" i="11"/>
  <c r="G64" i="11"/>
  <c r="F64" i="11"/>
  <c r="E64" i="11"/>
  <c r="D64" i="11"/>
  <c r="C64" i="11"/>
  <c r="G63" i="11"/>
  <c r="F63" i="11"/>
  <c r="E63" i="11"/>
  <c r="D63" i="11"/>
  <c r="C63" i="11"/>
  <c r="G62" i="11"/>
  <c r="F62" i="11"/>
  <c r="E62" i="11"/>
  <c r="D62" i="11"/>
  <c r="C62" i="11"/>
  <c r="G61" i="11"/>
  <c r="F61" i="11"/>
  <c r="E61" i="11"/>
  <c r="D61" i="11"/>
  <c r="C61" i="11"/>
  <c r="G60" i="11"/>
  <c r="F60" i="11"/>
  <c r="E60" i="11"/>
  <c r="D60" i="11"/>
  <c r="C60" i="11"/>
  <c r="G59" i="11"/>
  <c r="F59" i="11"/>
  <c r="E59" i="11"/>
  <c r="D59" i="11"/>
  <c r="C59" i="11"/>
  <c r="G58" i="11"/>
  <c r="F58" i="11"/>
  <c r="E58" i="11"/>
  <c r="D58" i="11"/>
  <c r="C58" i="11"/>
  <c r="G57" i="11"/>
  <c r="F57" i="11"/>
  <c r="E57" i="11"/>
  <c r="D57" i="11"/>
  <c r="C57" i="11"/>
  <c r="G56" i="11"/>
  <c r="F56" i="11"/>
  <c r="E56" i="11"/>
  <c r="D56" i="11"/>
  <c r="C56" i="11"/>
  <c r="G55" i="11"/>
  <c r="F55" i="11"/>
  <c r="E55" i="11"/>
  <c r="D55" i="11"/>
  <c r="C55" i="11"/>
  <c r="G54" i="11"/>
  <c r="F54" i="11"/>
  <c r="E54" i="11"/>
  <c r="D54" i="11"/>
  <c r="C54" i="11"/>
  <c r="G53" i="11"/>
  <c r="F53" i="11"/>
  <c r="E53" i="11"/>
  <c r="D53" i="11"/>
  <c r="C53" i="11"/>
  <c r="G52" i="11"/>
  <c r="F52" i="11"/>
  <c r="E52" i="11"/>
  <c r="D52" i="11"/>
  <c r="C52" i="11"/>
  <c r="G51" i="11"/>
  <c r="F51" i="11"/>
  <c r="E51" i="11"/>
  <c r="D51" i="11"/>
  <c r="C51" i="11"/>
  <c r="G50" i="11"/>
  <c r="F50" i="11"/>
  <c r="E50" i="11"/>
  <c r="D50" i="11"/>
  <c r="C50" i="11"/>
  <c r="G49" i="11"/>
  <c r="F49" i="11"/>
  <c r="E49" i="11"/>
  <c r="D49" i="11"/>
  <c r="C49" i="11"/>
  <c r="G48" i="11"/>
  <c r="F48" i="11"/>
  <c r="E48" i="11"/>
  <c r="D48" i="11"/>
  <c r="C48" i="11"/>
  <c r="G47" i="11"/>
  <c r="F47" i="11"/>
  <c r="E47" i="11"/>
  <c r="D47" i="11"/>
  <c r="C47" i="11"/>
  <c r="G46" i="11"/>
  <c r="F46" i="11"/>
  <c r="E46" i="11"/>
  <c r="D46" i="11"/>
  <c r="C46" i="11"/>
  <c r="G45" i="11"/>
  <c r="F45" i="11"/>
  <c r="E45" i="11"/>
  <c r="D45" i="11"/>
  <c r="C45" i="11"/>
  <c r="G44" i="11"/>
  <c r="F44" i="11"/>
  <c r="E44" i="11"/>
  <c r="D44" i="11"/>
  <c r="C44" i="11"/>
  <c r="G43" i="11"/>
  <c r="F43" i="11"/>
  <c r="E43" i="11"/>
  <c r="D43" i="11"/>
  <c r="C43" i="11"/>
  <c r="G42" i="11"/>
  <c r="F42" i="11"/>
  <c r="E42" i="11"/>
  <c r="D42" i="11"/>
  <c r="C42" i="11"/>
  <c r="G41" i="11"/>
  <c r="F41" i="11"/>
  <c r="E41" i="11"/>
  <c r="D41" i="11"/>
  <c r="C41" i="11"/>
  <c r="G40" i="11"/>
  <c r="F40" i="11"/>
  <c r="E40" i="11"/>
  <c r="D40" i="11"/>
  <c r="C40" i="11"/>
  <c r="G39" i="11"/>
  <c r="F39" i="11"/>
  <c r="E39" i="11"/>
  <c r="D39" i="11"/>
  <c r="C39" i="11"/>
  <c r="G38" i="11"/>
  <c r="F38" i="11"/>
  <c r="E38" i="11"/>
  <c r="D38" i="11"/>
  <c r="C38" i="11"/>
  <c r="G37" i="11"/>
  <c r="F37" i="11"/>
  <c r="E37" i="11"/>
  <c r="D37" i="11"/>
  <c r="C37" i="11"/>
  <c r="G36" i="11"/>
  <c r="F36" i="11"/>
  <c r="E36" i="11"/>
  <c r="D36" i="11"/>
  <c r="C36" i="11"/>
  <c r="G35" i="11"/>
  <c r="F35" i="11"/>
  <c r="E35" i="11"/>
  <c r="D35" i="11"/>
  <c r="C35" i="11"/>
  <c r="G34" i="11"/>
  <c r="F34" i="11"/>
  <c r="E34" i="11"/>
  <c r="D34" i="11"/>
  <c r="C34" i="11"/>
  <c r="G33" i="11"/>
  <c r="F33" i="11"/>
  <c r="E33" i="11"/>
  <c r="D33" i="11"/>
  <c r="C33" i="11"/>
  <c r="G32" i="11"/>
  <c r="F32" i="11"/>
  <c r="E32" i="11"/>
  <c r="D32" i="11"/>
  <c r="C32" i="11"/>
  <c r="G31" i="11"/>
  <c r="F31" i="11"/>
  <c r="E31" i="11"/>
  <c r="D31" i="11"/>
  <c r="C31" i="11"/>
  <c r="G30" i="11"/>
  <c r="F30" i="11"/>
  <c r="E30" i="11"/>
  <c r="D30" i="11"/>
  <c r="C30" i="11"/>
  <c r="G29" i="11"/>
  <c r="F29" i="11"/>
  <c r="E29" i="11"/>
  <c r="D29" i="11"/>
  <c r="C29" i="11"/>
  <c r="G28" i="11"/>
  <c r="F28" i="11"/>
  <c r="E28" i="11"/>
  <c r="D28" i="11"/>
  <c r="C28" i="11"/>
  <c r="G27" i="11"/>
  <c r="F27" i="11"/>
  <c r="E27" i="11"/>
  <c r="D27" i="11"/>
  <c r="C27" i="11"/>
  <c r="G26" i="11"/>
  <c r="F26" i="11"/>
  <c r="E26" i="11"/>
  <c r="D26" i="11"/>
  <c r="C26" i="11"/>
  <c r="G25" i="11"/>
  <c r="F25" i="11"/>
  <c r="E25" i="11"/>
  <c r="D25" i="11"/>
  <c r="C25" i="11"/>
  <c r="G24" i="11"/>
  <c r="F24" i="11"/>
  <c r="E24" i="11"/>
  <c r="D24" i="11"/>
  <c r="C24" i="11"/>
  <c r="G23" i="11"/>
  <c r="F23" i="11"/>
  <c r="E23" i="11"/>
  <c r="D23" i="11"/>
  <c r="C23" i="11"/>
  <c r="G22" i="11"/>
  <c r="F22" i="11"/>
  <c r="E22" i="11"/>
  <c r="D22" i="11"/>
  <c r="C22" i="11"/>
  <c r="G21" i="11"/>
  <c r="F21" i="11"/>
  <c r="E21" i="11"/>
  <c r="D21" i="11"/>
  <c r="C21" i="11"/>
  <c r="G20" i="11"/>
  <c r="F20" i="11"/>
  <c r="E20" i="11"/>
  <c r="D20" i="11"/>
  <c r="C20" i="11"/>
  <c r="G19" i="11"/>
  <c r="F19" i="11"/>
  <c r="E19" i="11"/>
  <c r="D19" i="11"/>
  <c r="C19" i="11"/>
  <c r="G18" i="11"/>
  <c r="F18" i="11"/>
  <c r="E18" i="11"/>
  <c r="D18" i="11"/>
  <c r="C18" i="11"/>
  <c r="G17" i="11"/>
  <c r="F17" i="11"/>
  <c r="E17" i="11"/>
  <c r="D17" i="11"/>
  <c r="C17" i="11"/>
  <c r="G16" i="11"/>
  <c r="F16" i="11"/>
  <c r="E16" i="11"/>
  <c r="D16" i="11"/>
  <c r="C16" i="11"/>
  <c r="G15" i="11"/>
  <c r="F15" i="11"/>
  <c r="E15" i="11"/>
  <c r="D15" i="11"/>
  <c r="C15" i="11"/>
  <c r="G14" i="11"/>
  <c r="F14" i="11"/>
  <c r="E14" i="11"/>
  <c r="D14" i="11"/>
  <c r="C14" i="11"/>
  <c r="G13" i="11"/>
  <c r="F13" i="11"/>
  <c r="E13" i="11"/>
  <c r="D13" i="11"/>
  <c r="C13" i="11"/>
  <c r="G12" i="11"/>
  <c r="F12" i="11"/>
  <c r="E12" i="11"/>
  <c r="D12" i="11"/>
  <c r="C12" i="11"/>
  <c r="G11" i="11"/>
  <c r="F11" i="11"/>
  <c r="E11" i="11"/>
  <c r="D11" i="11"/>
  <c r="C11" i="11"/>
  <c r="G10" i="11"/>
  <c r="F10" i="11"/>
  <c r="E10" i="11"/>
  <c r="D10" i="11"/>
  <c r="C10" i="11"/>
  <c r="G9" i="11"/>
  <c r="F9" i="11"/>
  <c r="E9" i="11"/>
  <c r="D9" i="11"/>
  <c r="C9" i="11"/>
  <c r="G86" i="10"/>
  <c r="F86" i="10"/>
  <c r="E86" i="10"/>
  <c r="D86" i="10"/>
  <c r="C86" i="10"/>
  <c r="G85" i="10"/>
  <c r="F85" i="10"/>
  <c r="E85" i="10"/>
  <c r="D85" i="10"/>
  <c r="C85" i="10"/>
  <c r="G84" i="10"/>
  <c r="F84" i="10"/>
  <c r="E84" i="10"/>
  <c r="D84" i="10"/>
  <c r="C84" i="10"/>
  <c r="G83" i="10"/>
  <c r="F83" i="10"/>
  <c r="E83" i="10"/>
  <c r="D83" i="10"/>
  <c r="C83" i="10"/>
  <c r="G82" i="10"/>
  <c r="F82" i="10"/>
  <c r="E82" i="10"/>
  <c r="D82" i="10"/>
  <c r="C82" i="10"/>
  <c r="G81" i="10"/>
  <c r="F81" i="10"/>
  <c r="E81" i="10"/>
  <c r="D81" i="10"/>
  <c r="C81" i="10"/>
  <c r="G80" i="10"/>
  <c r="F80" i="10"/>
  <c r="E80" i="10"/>
  <c r="D80" i="10"/>
  <c r="C80" i="10"/>
  <c r="G79" i="10"/>
  <c r="F79" i="10"/>
  <c r="E79" i="10"/>
  <c r="D79" i="10"/>
  <c r="C79" i="10"/>
  <c r="G78" i="10"/>
  <c r="F78" i="10"/>
  <c r="E78" i="10"/>
  <c r="D78" i="10"/>
  <c r="C78" i="10"/>
  <c r="G77" i="10"/>
  <c r="F77" i="10"/>
  <c r="E77" i="10"/>
  <c r="D77" i="10"/>
  <c r="C77" i="10"/>
  <c r="G76" i="10"/>
  <c r="F76" i="10"/>
  <c r="E76" i="10"/>
  <c r="D76" i="10"/>
  <c r="C76" i="10"/>
  <c r="G75" i="10"/>
  <c r="F75" i="10"/>
  <c r="E75" i="10"/>
  <c r="D75" i="10"/>
  <c r="C75" i="10"/>
  <c r="G74" i="10"/>
  <c r="F74" i="10"/>
  <c r="E74" i="10"/>
  <c r="D74" i="10"/>
  <c r="C74" i="10"/>
  <c r="G73" i="10"/>
  <c r="F73" i="10"/>
  <c r="E73" i="10"/>
  <c r="D73" i="10"/>
  <c r="C73" i="10"/>
  <c r="G72" i="10"/>
  <c r="F72" i="10"/>
  <c r="E72" i="10"/>
  <c r="D72" i="10"/>
  <c r="C72" i="10"/>
  <c r="G71" i="10"/>
  <c r="F71" i="10"/>
  <c r="E71" i="10"/>
  <c r="D71" i="10"/>
  <c r="C71" i="10"/>
  <c r="G70" i="10"/>
  <c r="F70" i="10"/>
  <c r="E70" i="10"/>
  <c r="D70" i="10"/>
  <c r="C70" i="10"/>
  <c r="G69" i="10"/>
  <c r="F69" i="10"/>
  <c r="E69" i="10"/>
  <c r="D69" i="10"/>
  <c r="C69" i="10"/>
  <c r="G68" i="10"/>
  <c r="F68" i="10"/>
  <c r="E68" i="10"/>
  <c r="D68" i="10"/>
  <c r="C68" i="10"/>
  <c r="G67" i="10"/>
  <c r="F67" i="10"/>
  <c r="E67" i="10"/>
  <c r="D67" i="10"/>
  <c r="C67" i="10"/>
  <c r="G66" i="10"/>
  <c r="F66" i="10"/>
  <c r="E66" i="10"/>
  <c r="D66" i="10"/>
  <c r="C66" i="10"/>
  <c r="G65" i="10"/>
  <c r="F65" i="10"/>
  <c r="E65" i="10"/>
  <c r="D65" i="10"/>
  <c r="C65" i="10"/>
  <c r="G64" i="10"/>
  <c r="F64" i="10"/>
  <c r="E64" i="10"/>
  <c r="D64" i="10"/>
  <c r="C64" i="10"/>
  <c r="G63" i="10"/>
  <c r="F63" i="10"/>
  <c r="E63" i="10"/>
  <c r="D63" i="10"/>
  <c r="C63" i="10"/>
  <c r="G62" i="10"/>
  <c r="F62" i="10"/>
  <c r="E62" i="10"/>
  <c r="D62" i="10"/>
  <c r="C62" i="10"/>
  <c r="G61" i="10"/>
  <c r="F61" i="10"/>
  <c r="E61" i="10"/>
  <c r="D61" i="10"/>
  <c r="C61" i="10"/>
  <c r="G60" i="10"/>
  <c r="F60" i="10"/>
  <c r="E60" i="10"/>
  <c r="D60" i="10"/>
  <c r="C60" i="10"/>
  <c r="G59" i="10"/>
  <c r="F59" i="10"/>
  <c r="E59" i="10"/>
  <c r="D59" i="10"/>
  <c r="C59" i="10"/>
  <c r="G58" i="10"/>
  <c r="F58" i="10"/>
  <c r="E58" i="10"/>
  <c r="D58" i="10"/>
  <c r="C58" i="10"/>
  <c r="G57" i="10"/>
  <c r="F57" i="10"/>
  <c r="E57" i="10"/>
  <c r="D57" i="10"/>
  <c r="C57" i="10"/>
  <c r="G56" i="10"/>
  <c r="F56" i="10"/>
  <c r="E56" i="10"/>
  <c r="D56" i="10"/>
  <c r="C56" i="10"/>
  <c r="G55" i="10"/>
  <c r="F55" i="10"/>
  <c r="E55" i="10"/>
  <c r="D55" i="10"/>
  <c r="C55" i="10"/>
  <c r="G54" i="10"/>
  <c r="F54" i="10"/>
  <c r="E54" i="10"/>
  <c r="D54" i="10"/>
  <c r="C54" i="10"/>
  <c r="G53" i="10"/>
  <c r="F53" i="10"/>
  <c r="E53" i="10"/>
  <c r="D53" i="10"/>
  <c r="C53" i="10"/>
  <c r="G52" i="10"/>
  <c r="F52" i="10"/>
  <c r="E52" i="10"/>
  <c r="D52" i="10"/>
  <c r="C52" i="10"/>
  <c r="G51" i="10"/>
  <c r="F51" i="10"/>
  <c r="E51" i="10"/>
  <c r="D51" i="10"/>
  <c r="C51" i="10"/>
  <c r="G50" i="10"/>
  <c r="F50" i="10"/>
  <c r="E50" i="10"/>
  <c r="D50" i="10"/>
  <c r="C50" i="10"/>
  <c r="G49" i="10"/>
  <c r="F49" i="10"/>
  <c r="E49" i="10"/>
  <c r="D49" i="10"/>
  <c r="C49" i="10"/>
  <c r="G48" i="10"/>
  <c r="F48" i="10"/>
  <c r="E48" i="10"/>
  <c r="D48" i="10"/>
  <c r="C48" i="10"/>
  <c r="G47" i="10"/>
  <c r="F47" i="10"/>
  <c r="E47" i="10"/>
  <c r="D47" i="10"/>
  <c r="C47" i="10"/>
  <c r="G46" i="10"/>
  <c r="F46" i="10"/>
  <c r="E46" i="10"/>
  <c r="D46" i="10"/>
  <c r="C46" i="10"/>
  <c r="G45" i="10"/>
  <c r="F45" i="10"/>
  <c r="E45" i="10"/>
  <c r="D45" i="10"/>
  <c r="C45" i="10"/>
  <c r="G44" i="10"/>
  <c r="F44" i="10"/>
  <c r="E44" i="10"/>
  <c r="D44" i="10"/>
  <c r="C44" i="10"/>
  <c r="G43" i="10"/>
  <c r="F43" i="10"/>
  <c r="E43" i="10"/>
  <c r="D43" i="10"/>
  <c r="C43" i="10"/>
  <c r="G42" i="10"/>
  <c r="F42" i="10"/>
  <c r="E42" i="10"/>
  <c r="D42" i="10"/>
  <c r="C42" i="10"/>
  <c r="G41" i="10"/>
  <c r="F41" i="10"/>
  <c r="E41" i="10"/>
  <c r="D41" i="10"/>
  <c r="C41" i="10"/>
  <c r="G40" i="10"/>
  <c r="F40" i="10"/>
  <c r="E40" i="10"/>
  <c r="D40" i="10"/>
  <c r="C40" i="10"/>
  <c r="G39" i="10"/>
  <c r="F39" i="10"/>
  <c r="E39" i="10"/>
  <c r="D39" i="10"/>
  <c r="C39" i="10"/>
  <c r="G38" i="10"/>
  <c r="F38" i="10"/>
  <c r="E38" i="10"/>
  <c r="D38" i="10"/>
  <c r="C38" i="10"/>
  <c r="G37" i="10"/>
  <c r="F37" i="10"/>
  <c r="E37" i="10"/>
  <c r="D37" i="10"/>
  <c r="C37" i="10"/>
  <c r="G36" i="10"/>
  <c r="F36" i="10"/>
  <c r="E36" i="10"/>
  <c r="D36" i="10"/>
  <c r="C36" i="10"/>
  <c r="G35" i="10"/>
  <c r="F35" i="10"/>
  <c r="E35" i="10"/>
  <c r="D35" i="10"/>
  <c r="C35" i="10"/>
  <c r="G34" i="10"/>
  <c r="F34" i="10"/>
  <c r="E34" i="10"/>
  <c r="D34" i="10"/>
  <c r="C34" i="10"/>
  <c r="G33" i="10"/>
  <c r="F33" i="10"/>
  <c r="E33" i="10"/>
  <c r="D33" i="10"/>
  <c r="C33" i="10"/>
  <c r="G32" i="10"/>
  <c r="F32" i="10"/>
  <c r="E32" i="10"/>
  <c r="D32" i="10"/>
  <c r="C32" i="10"/>
  <c r="G31" i="10"/>
  <c r="F31" i="10"/>
  <c r="E31" i="10"/>
  <c r="D31" i="10"/>
  <c r="C31" i="10"/>
  <c r="G30" i="10"/>
  <c r="F30" i="10"/>
  <c r="E30" i="10"/>
  <c r="D30" i="10"/>
  <c r="C30" i="10"/>
  <c r="G29" i="10"/>
  <c r="F29" i="10"/>
  <c r="E29" i="10"/>
  <c r="D29" i="10"/>
  <c r="C29" i="10"/>
  <c r="G28" i="10"/>
  <c r="F28" i="10"/>
  <c r="E28" i="10"/>
  <c r="D28" i="10"/>
  <c r="C28" i="10"/>
  <c r="G27" i="10"/>
  <c r="F27" i="10"/>
  <c r="E27" i="10"/>
  <c r="D27" i="10"/>
  <c r="C27" i="10"/>
  <c r="G26" i="10"/>
  <c r="F26" i="10"/>
  <c r="E26" i="10"/>
  <c r="D26" i="10"/>
  <c r="C26" i="10"/>
  <c r="G25" i="10"/>
  <c r="F25" i="10"/>
  <c r="E25" i="10"/>
  <c r="D25" i="10"/>
  <c r="C25" i="10"/>
  <c r="G24" i="10"/>
  <c r="F24" i="10"/>
  <c r="E24" i="10"/>
  <c r="D24" i="10"/>
  <c r="C24" i="10"/>
  <c r="G23" i="10"/>
  <c r="F23" i="10"/>
  <c r="E23" i="10"/>
  <c r="D23" i="10"/>
  <c r="C23" i="10"/>
  <c r="G22" i="10"/>
  <c r="F22" i="10"/>
  <c r="E22" i="10"/>
  <c r="D22" i="10"/>
  <c r="C22" i="10"/>
  <c r="G21" i="10"/>
  <c r="F21" i="10"/>
  <c r="E21" i="10"/>
  <c r="D21" i="10"/>
  <c r="C21" i="10"/>
  <c r="G20" i="10"/>
  <c r="F20" i="10"/>
  <c r="E20" i="10"/>
  <c r="D20" i="10"/>
  <c r="C20" i="10"/>
  <c r="G19" i="10"/>
  <c r="F19" i="10"/>
  <c r="E19" i="10"/>
  <c r="D19" i="10"/>
  <c r="C19" i="10"/>
  <c r="G18" i="10"/>
  <c r="F18" i="10"/>
  <c r="E18" i="10"/>
  <c r="D18" i="10"/>
  <c r="C18" i="10"/>
  <c r="G17" i="10"/>
  <c r="F17" i="10"/>
  <c r="E17" i="10"/>
  <c r="D17" i="10"/>
  <c r="C17" i="10"/>
  <c r="G16" i="10"/>
  <c r="F16" i="10"/>
  <c r="E16" i="10"/>
  <c r="D16" i="10"/>
  <c r="C16" i="10"/>
  <c r="G15" i="10"/>
  <c r="F15" i="10"/>
  <c r="E15" i="10"/>
  <c r="D15" i="10"/>
  <c r="C15" i="10"/>
  <c r="G14" i="10"/>
  <c r="F14" i="10"/>
  <c r="E14" i="10"/>
  <c r="D14" i="10"/>
  <c r="C14" i="10"/>
  <c r="G13" i="10"/>
  <c r="F13" i="10"/>
  <c r="E13" i="10"/>
  <c r="D13" i="10"/>
  <c r="C13" i="10"/>
  <c r="G12" i="10"/>
  <c r="F12" i="10"/>
  <c r="E12" i="10"/>
  <c r="D12" i="10"/>
  <c r="C12" i="10"/>
  <c r="G11" i="10"/>
  <c r="F11" i="10"/>
  <c r="E11" i="10"/>
  <c r="D11" i="10"/>
  <c r="C11" i="10"/>
  <c r="G10" i="10"/>
  <c r="F10" i="10"/>
  <c r="E10" i="10"/>
  <c r="D10" i="10"/>
  <c r="C10" i="10"/>
  <c r="G9" i="10"/>
  <c r="F9" i="10"/>
  <c r="E9" i="10"/>
  <c r="D9" i="10"/>
  <c r="C9" i="10"/>
  <c r="C10" i="7"/>
  <c r="D10" i="7"/>
  <c r="E10" i="7"/>
  <c r="F10" i="7"/>
  <c r="G10" i="7"/>
  <c r="C11" i="7"/>
  <c r="D11" i="7"/>
  <c r="E11" i="7"/>
  <c r="F11" i="7"/>
  <c r="G11" i="7"/>
  <c r="C12" i="7"/>
  <c r="D12" i="7"/>
  <c r="E12" i="7"/>
  <c r="F12" i="7"/>
  <c r="G12" i="7"/>
  <c r="C13" i="7"/>
  <c r="D13" i="7"/>
  <c r="E13" i="7"/>
  <c r="F13" i="7"/>
  <c r="G13" i="7"/>
  <c r="C14" i="7"/>
  <c r="D14" i="7"/>
  <c r="E14" i="7"/>
  <c r="F14" i="7"/>
  <c r="G14" i="7"/>
  <c r="C15" i="7"/>
  <c r="D15" i="7"/>
  <c r="E15" i="7"/>
  <c r="F15" i="7"/>
  <c r="G15" i="7"/>
  <c r="C16" i="7"/>
  <c r="D16" i="7"/>
  <c r="E16" i="7"/>
  <c r="F16" i="7"/>
  <c r="G16" i="7"/>
  <c r="C17" i="7"/>
  <c r="D17" i="7"/>
  <c r="E17" i="7"/>
  <c r="F17" i="7"/>
  <c r="G17" i="7"/>
  <c r="C18" i="7"/>
  <c r="D18" i="7"/>
  <c r="E18" i="7"/>
  <c r="F18" i="7"/>
  <c r="G18" i="7"/>
  <c r="C19" i="7"/>
  <c r="D19" i="7"/>
  <c r="E19" i="7"/>
  <c r="F19" i="7"/>
  <c r="G19" i="7"/>
  <c r="C20" i="7"/>
  <c r="D20" i="7"/>
  <c r="E20" i="7"/>
  <c r="F20" i="7"/>
  <c r="G20" i="7"/>
  <c r="C21" i="7"/>
  <c r="D21" i="7"/>
  <c r="E21" i="7"/>
  <c r="F21" i="7"/>
  <c r="G21" i="7"/>
  <c r="C22" i="7"/>
  <c r="D22" i="7"/>
  <c r="E22" i="7"/>
  <c r="F22" i="7"/>
  <c r="G22" i="7"/>
  <c r="C23" i="7"/>
  <c r="D23" i="7"/>
  <c r="E23" i="7"/>
  <c r="F23" i="7"/>
  <c r="G23" i="7"/>
  <c r="C24" i="7"/>
  <c r="D24" i="7"/>
  <c r="E24" i="7"/>
  <c r="F24" i="7"/>
  <c r="G24" i="7"/>
  <c r="C25" i="7"/>
  <c r="D25" i="7"/>
  <c r="E25" i="7"/>
  <c r="F25" i="7"/>
  <c r="G25" i="7"/>
  <c r="C26" i="7"/>
  <c r="D26" i="7"/>
  <c r="E26" i="7"/>
  <c r="F26" i="7"/>
  <c r="G26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C34" i="7"/>
  <c r="D34" i="7"/>
  <c r="E34" i="7"/>
  <c r="F34" i="7"/>
  <c r="G34" i="7"/>
  <c r="C35" i="7"/>
  <c r="D35" i="7"/>
  <c r="E35" i="7"/>
  <c r="F35" i="7"/>
  <c r="G35" i="7"/>
  <c r="C36" i="7"/>
  <c r="D36" i="7"/>
  <c r="E36" i="7"/>
  <c r="F36" i="7"/>
  <c r="G36" i="7"/>
  <c r="C37" i="7"/>
  <c r="D37" i="7"/>
  <c r="E37" i="7"/>
  <c r="F37" i="7"/>
  <c r="G37" i="7"/>
  <c r="C38" i="7"/>
  <c r="D38" i="7"/>
  <c r="E38" i="7"/>
  <c r="F38" i="7"/>
  <c r="G38" i="7"/>
  <c r="C39" i="7"/>
  <c r="D39" i="7"/>
  <c r="E39" i="7"/>
  <c r="F39" i="7"/>
  <c r="G39" i="7"/>
  <c r="C40" i="7"/>
  <c r="D40" i="7"/>
  <c r="E40" i="7"/>
  <c r="F40" i="7"/>
  <c r="G40" i="7"/>
  <c r="C41" i="7"/>
  <c r="D41" i="7"/>
  <c r="E41" i="7"/>
  <c r="F41" i="7"/>
  <c r="G41" i="7"/>
  <c r="C42" i="7"/>
  <c r="D42" i="7"/>
  <c r="E42" i="7"/>
  <c r="F42" i="7"/>
  <c r="G42" i="7"/>
  <c r="C43" i="7"/>
  <c r="D43" i="7"/>
  <c r="E43" i="7"/>
  <c r="F43" i="7"/>
  <c r="G43" i="7"/>
  <c r="C44" i="7"/>
  <c r="D44" i="7"/>
  <c r="E44" i="7"/>
  <c r="F44" i="7"/>
  <c r="G44" i="7"/>
  <c r="C45" i="7"/>
  <c r="D45" i="7"/>
  <c r="E45" i="7"/>
  <c r="F45" i="7"/>
  <c r="G45" i="7"/>
  <c r="C46" i="7"/>
  <c r="D46" i="7"/>
  <c r="E46" i="7"/>
  <c r="F46" i="7"/>
  <c r="G46" i="7"/>
  <c r="C47" i="7"/>
  <c r="D47" i="7"/>
  <c r="E47" i="7"/>
  <c r="F47" i="7"/>
  <c r="G47" i="7"/>
  <c r="C48" i="7"/>
  <c r="D48" i="7"/>
  <c r="E48" i="7"/>
  <c r="F48" i="7"/>
  <c r="G48" i="7"/>
  <c r="C49" i="7"/>
  <c r="D49" i="7"/>
  <c r="E49" i="7"/>
  <c r="F49" i="7"/>
  <c r="G49" i="7"/>
  <c r="C50" i="7"/>
  <c r="D50" i="7"/>
  <c r="E50" i="7"/>
  <c r="F50" i="7"/>
  <c r="G50" i="7"/>
  <c r="C51" i="7"/>
  <c r="D51" i="7"/>
  <c r="E51" i="7"/>
  <c r="F51" i="7"/>
  <c r="G51" i="7"/>
  <c r="C52" i="7"/>
  <c r="D52" i="7"/>
  <c r="E52" i="7"/>
  <c r="F52" i="7"/>
  <c r="G52" i="7"/>
  <c r="C53" i="7"/>
  <c r="D53" i="7"/>
  <c r="E53" i="7"/>
  <c r="F53" i="7"/>
  <c r="G53" i="7"/>
  <c r="C54" i="7"/>
  <c r="D54" i="7"/>
  <c r="E54" i="7"/>
  <c r="F54" i="7"/>
  <c r="G54" i="7"/>
  <c r="C55" i="7"/>
  <c r="D55" i="7"/>
  <c r="E55" i="7"/>
  <c r="F55" i="7"/>
  <c r="G55" i="7"/>
  <c r="C56" i="7"/>
  <c r="D56" i="7"/>
  <c r="E56" i="7"/>
  <c r="F56" i="7"/>
  <c r="G56" i="7"/>
  <c r="C57" i="7"/>
  <c r="D57" i="7"/>
  <c r="E57" i="7"/>
  <c r="F57" i="7"/>
  <c r="G57" i="7"/>
  <c r="C58" i="7"/>
  <c r="D58" i="7"/>
  <c r="E58" i="7"/>
  <c r="F58" i="7"/>
  <c r="G58" i="7"/>
  <c r="C59" i="7"/>
  <c r="D59" i="7"/>
  <c r="E59" i="7"/>
  <c r="F59" i="7"/>
  <c r="G59" i="7"/>
  <c r="C60" i="7"/>
  <c r="D60" i="7"/>
  <c r="E60" i="7"/>
  <c r="F60" i="7"/>
  <c r="G60" i="7"/>
  <c r="C61" i="7"/>
  <c r="D61" i="7"/>
  <c r="E61" i="7"/>
  <c r="F61" i="7"/>
  <c r="G61" i="7"/>
  <c r="C62" i="7"/>
  <c r="D62" i="7"/>
  <c r="E62" i="7"/>
  <c r="F62" i="7"/>
  <c r="G62" i="7"/>
  <c r="C63" i="7"/>
  <c r="D63" i="7"/>
  <c r="E63" i="7"/>
  <c r="F63" i="7"/>
  <c r="G63" i="7"/>
  <c r="C64" i="7"/>
  <c r="D64" i="7"/>
  <c r="E64" i="7"/>
  <c r="F64" i="7"/>
  <c r="G64" i="7"/>
  <c r="C65" i="7"/>
  <c r="D65" i="7"/>
  <c r="E65" i="7"/>
  <c r="F65" i="7"/>
  <c r="G65" i="7"/>
  <c r="C66" i="7"/>
  <c r="D66" i="7"/>
  <c r="E66" i="7"/>
  <c r="F66" i="7"/>
  <c r="G66" i="7"/>
  <c r="C67" i="7"/>
  <c r="D67" i="7"/>
  <c r="E67" i="7"/>
  <c r="F67" i="7"/>
  <c r="G67" i="7"/>
  <c r="C68" i="7"/>
  <c r="D68" i="7"/>
  <c r="E68" i="7"/>
  <c r="F68" i="7"/>
  <c r="G68" i="7"/>
  <c r="C69" i="7"/>
  <c r="D69" i="7"/>
  <c r="E69" i="7"/>
  <c r="F69" i="7"/>
  <c r="G69" i="7"/>
  <c r="C70" i="7"/>
  <c r="D70" i="7"/>
  <c r="E70" i="7"/>
  <c r="F70" i="7"/>
  <c r="G70" i="7"/>
  <c r="C71" i="7"/>
  <c r="D71" i="7"/>
  <c r="E71" i="7"/>
  <c r="F71" i="7"/>
  <c r="G71" i="7"/>
  <c r="C72" i="7"/>
  <c r="D72" i="7"/>
  <c r="E72" i="7"/>
  <c r="F72" i="7"/>
  <c r="G72" i="7"/>
  <c r="C73" i="7"/>
  <c r="D73" i="7"/>
  <c r="E73" i="7"/>
  <c r="F73" i="7"/>
  <c r="G73" i="7"/>
  <c r="C74" i="7"/>
  <c r="D74" i="7"/>
  <c r="E74" i="7"/>
  <c r="F74" i="7"/>
  <c r="G74" i="7"/>
  <c r="C75" i="7"/>
  <c r="D75" i="7"/>
  <c r="E75" i="7"/>
  <c r="F75" i="7"/>
  <c r="G75" i="7"/>
  <c r="C76" i="7"/>
  <c r="D76" i="7"/>
  <c r="E76" i="7"/>
  <c r="F76" i="7"/>
  <c r="G76" i="7"/>
  <c r="C77" i="7"/>
  <c r="D77" i="7"/>
  <c r="E77" i="7"/>
  <c r="F77" i="7"/>
  <c r="G77" i="7"/>
  <c r="C78" i="7"/>
  <c r="D78" i="7"/>
  <c r="E78" i="7"/>
  <c r="F78" i="7"/>
  <c r="G78" i="7"/>
  <c r="C79" i="7"/>
  <c r="D79" i="7"/>
  <c r="E79" i="7"/>
  <c r="F79" i="7"/>
  <c r="G79" i="7"/>
  <c r="C80" i="7"/>
  <c r="D80" i="7"/>
  <c r="E80" i="7"/>
  <c r="F80" i="7"/>
  <c r="G80" i="7"/>
  <c r="C81" i="7"/>
  <c r="D81" i="7"/>
  <c r="E81" i="7"/>
  <c r="F81" i="7"/>
  <c r="G81" i="7"/>
  <c r="C82" i="7"/>
  <c r="D82" i="7"/>
  <c r="E82" i="7"/>
  <c r="F82" i="7"/>
  <c r="G82" i="7"/>
  <c r="C83" i="7"/>
  <c r="D83" i="7"/>
  <c r="E83" i="7"/>
  <c r="F83" i="7"/>
  <c r="G83" i="7"/>
  <c r="C84" i="7"/>
  <c r="D84" i="7"/>
  <c r="E84" i="7"/>
  <c r="F84" i="7"/>
  <c r="G84" i="7"/>
  <c r="C85" i="7"/>
  <c r="D85" i="7"/>
  <c r="E85" i="7"/>
  <c r="F85" i="7"/>
  <c r="G85" i="7"/>
  <c r="C86" i="7"/>
  <c r="D86" i="7"/>
  <c r="E86" i="7"/>
  <c r="F86" i="7"/>
  <c r="G86" i="7"/>
  <c r="D9" i="7"/>
  <c r="E9" i="7"/>
  <c r="F9" i="7"/>
  <c r="G9" i="7"/>
  <c r="C9" i="7"/>
  <c r="Z15" i="5" l="1"/>
  <c r="O8" i="6"/>
  <c r="R8" i="6"/>
  <c r="F16" i="5"/>
  <c r="F15" i="5"/>
  <c r="P8" i="6"/>
  <c r="F17" i="5"/>
  <c r="Q8" i="6"/>
  <c r="Z16" i="5"/>
  <c r="P16" i="5"/>
  <c r="P15" i="5"/>
  <c r="F13" i="5"/>
  <c r="Z13" i="5"/>
  <c r="Z17" i="5"/>
  <c r="Z14" i="5"/>
  <c r="Z18" i="5"/>
  <c r="P13" i="5"/>
  <c r="P17" i="5"/>
  <c r="P14" i="5"/>
  <c r="P18" i="5"/>
  <c r="F14" i="5"/>
  <c r="F18" i="5"/>
</calcChain>
</file>

<file path=xl/sharedStrings.xml><?xml version="1.0" encoding="utf-8"?>
<sst xmlns="http://schemas.openxmlformats.org/spreadsheetml/2006/main" count="1389" uniqueCount="397">
  <si>
    <t xml:space="preserve">ESPECIFICAÇÃO </t>
  </si>
  <si>
    <t>DO</t>
  </si>
  <si>
    <t>PROJETO DE TESTE</t>
  </si>
  <si>
    <t>Data:</t>
  </si>
  <si>
    <t>Projeto:</t>
  </si>
  <si>
    <t>SCE - Sensor de Caixa de Emenda</t>
  </si>
  <si>
    <t>Histórico de Revisões</t>
  </si>
  <si>
    <t>Projeto de Teste</t>
  </si>
  <si>
    <t>Casos de Teste</t>
  </si>
  <si>
    <t>Resultado</t>
  </si>
  <si>
    <t>Resultado Consolidado</t>
  </si>
  <si>
    <t/>
  </si>
  <si>
    <t>Data</t>
  </si>
  <si>
    <t>Revisão</t>
  </si>
  <si>
    <t>Autor</t>
  </si>
  <si>
    <t>Descrição</t>
  </si>
  <si>
    <t>31/05/2019</t>
  </si>
  <si>
    <t>0.1</t>
  </si>
  <si>
    <t>Luiz Araujo</t>
  </si>
  <si>
    <t>Plano de testes para POC</t>
  </si>
  <si>
    <t>13/12/2019</t>
  </si>
  <si>
    <t>0.2</t>
  </si>
  <si>
    <t>Carlos Friedrich</t>
  </si>
  <si>
    <t>Adicionado casos de testes para fase 2</t>
  </si>
  <si>
    <t>11/03/2020</t>
  </si>
  <si>
    <t>1.2.0</t>
  </si>
  <si>
    <t>Gabriel Arão/Marcos Tonin</t>
  </si>
  <si>
    <t>Revisão completa para fase 3</t>
  </si>
  <si>
    <t>Priorização do Caso de Teste</t>
  </si>
  <si>
    <t>Prioridade do Requisito</t>
  </si>
  <si>
    <t>Prioridade do Caso de Teste</t>
  </si>
  <si>
    <t>Essencial</t>
  </si>
  <si>
    <t>Alta</t>
  </si>
  <si>
    <t>Importante</t>
  </si>
  <si>
    <t>Média</t>
  </si>
  <si>
    <t>Desejável</t>
  </si>
  <si>
    <t>Baixa</t>
  </si>
  <si>
    <t>Severidade das falhas</t>
  </si>
  <si>
    <t>Severidade</t>
  </si>
  <si>
    <t>Classe do Defeito</t>
  </si>
  <si>
    <t>Problema</t>
  </si>
  <si>
    <t>Crítica</t>
  </si>
  <si>
    <t>A</t>
  </si>
  <si>
    <t>A aplicação executou uma exceção e travou.</t>
  </si>
  <si>
    <t>Show-stopper, trava o projeto. Defeito ou problema que impossibilita totalmente o produto para o mercado.</t>
  </si>
  <si>
    <t>Grave</t>
  </si>
  <si>
    <t>B</t>
  </si>
  <si>
    <t>A aplicação executou uma exceção e algumas funcionalidade não funcionam ou não são disponibilizadas; 
A aplicação executou uma exceção e alguma funcionalidade não funciona corretamente;
Travamento de qualquer funcionalidade do box.</t>
  </si>
  <si>
    <t>Produto pode ser liberado com alto risco e possui grandes chances de apresentar problemas no campo com várias ocorrências.</t>
  </si>
  <si>
    <t>C</t>
  </si>
  <si>
    <t>Funcionalidade Desejável que não afete o funcionamento da aplicação.</t>
  </si>
  <si>
    <t>Produto pode ser liberado com baixo risco e possui pequenas chances de apresentar problemas no campo com poucas ocorrências.</t>
  </si>
  <si>
    <t>Leve</t>
  </si>
  <si>
    <t>D</t>
  </si>
  <si>
    <t>Funcionalidade que não afete o funcionamento do sistema ou de qualquer outra funcionalidade.</t>
  </si>
  <si>
    <t>Produto pode ser liberado com baixo risco e praticamente não possui chancer de apresentar problemas no campo.</t>
  </si>
  <si>
    <t>Tipo de Teste</t>
  </si>
  <si>
    <t>Qualidade Interna/Externa</t>
  </si>
  <si>
    <t>Sub-características</t>
  </si>
  <si>
    <t>Funcionalidade</t>
  </si>
  <si>
    <t>Adequação, Acurácia, Interoperabilidade, Segurança e Conformidade.</t>
  </si>
  <si>
    <t>Confiabilidade</t>
  </si>
  <si>
    <t>Maturidade, Tolerância a Falhas e Recuperabilidade.</t>
  </si>
  <si>
    <t>Usabilidade</t>
  </si>
  <si>
    <t>Inteligibilidade, Apreensibilidade, Operacionalidade e Atratividade.</t>
  </si>
  <si>
    <t>Eficiência</t>
  </si>
  <si>
    <t>Comportamento em Relação ao Tempo e Utilização de Recursos.</t>
  </si>
  <si>
    <t>Manutenibilidade</t>
  </si>
  <si>
    <t>Analisabilidade, Modificabilidade, Estabilidade e Testabilidade.</t>
  </si>
  <si>
    <t>Portabilidade</t>
  </si>
  <si>
    <t>Adaptabilidade, Capacidade para ser Instalado, Coexistência e Capacidade para Substituir</t>
  </si>
  <si>
    <t>Critérios de Aprovação</t>
  </si>
  <si>
    <t>Aprovado</t>
  </si>
  <si>
    <t>O resultado obtido é igual ao resultado esperado</t>
  </si>
  <si>
    <t>Reprovado</t>
  </si>
  <si>
    <t>O resultado esperado é diferente do resultado obtido</t>
  </si>
  <si>
    <t>Bloqueado</t>
  </si>
  <si>
    <t>O requisito será testado em outro ciclo por alguma restrição técnica (hardware ou software)</t>
  </si>
  <si>
    <t>Não Implementado</t>
  </si>
  <si>
    <t>O requisito ainda não foi implementado</t>
  </si>
  <si>
    <t>Não Aplicável</t>
  </si>
  <si>
    <t>O caso de teste não se aplica ao cenário ou ciclo existente</t>
  </si>
  <si>
    <t>Não Testado</t>
  </si>
  <si>
    <t>Caso de Teste não executado</t>
  </si>
  <si>
    <t>Catálogo de Materiais</t>
  </si>
  <si>
    <t>#</t>
  </si>
  <si>
    <t>Qtd</t>
  </si>
  <si>
    <t>Classificação</t>
  </si>
  <si>
    <t>Tipo</t>
  </si>
  <si>
    <t>Observação</t>
  </si>
  <si>
    <t>Hardware</t>
  </si>
  <si>
    <t>Sensor SCE</t>
  </si>
  <si>
    <t>Software</t>
  </si>
  <si>
    <t>Atolic</t>
  </si>
  <si>
    <t>TTN</t>
  </si>
  <si>
    <t>Diretivas de Execução</t>
  </si>
  <si>
    <t>1 - Executar o ciclo de teste por completo para cada caso de teste, até a sua complitude ou falha grave que impossibilite a continuidade do processo.</t>
  </si>
  <si>
    <t>2 - Não aplicar atualizações, upgrades, bugfixes e demais pacotes corretivos ao sistema antes da conclusão completa do ciclo, a fim de manter a integridade dos resultados para um mesmo cenário.</t>
  </si>
  <si>
    <t>3 - Manter um histórico detalhado de execução, alterações, problemas, erros, atualizações e versões dos sistemas utilizados, como também do documento em questão.</t>
  </si>
  <si>
    <t># Caso de Teste</t>
  </si>
  <si>
    <t>Requisito / Especificação</t>
  </si>
  <si>
    <t>Descrição Caso de Teste</t>
  </si>
  <si>
    <t>Critério</t>
  </si>
  <si>
    <t>Prioridade</t>
  </si>
  <si>
    <t>Pré-condição</t>
  </si>
  <si>
    <t>Passo-a-passo - Command Center</t>
  </si>
  <si>
    <t>Resultado Esperado</t>
  </si>
  <si>
    <t xml:space="preserve">Software Atolic
</t>
  </si>
  <si>
    <t>Importar o Firmware</t>
  </si>
  <si>
    <t>Sucesso</t>
  </si>
  <si>
    <t xml:space="preserve">1 -Software Atolic Instalado
2 - Arquivo com o Firmware (v1.2.0) 
</t>
  </si>
  <si>
    <t xml:space="preserve">Passo 1 - Importar o firmware para o software, ao se inicializar o programa vai abrir uma janela para importação;
Passo 2 - Clicar no botão configurate Debug;
Passo 3 - Configurar o modo Debug do Atollic para o hardware utilizado, selecionar o target como sendo STM32L072CZ em target settings ;
Passo 4 - Na janela Debug Configuration na aba debugger selecionar conexão serial utilizada (ST-Link/JTAG/Outros)
</t>
  </si>
  <si>
    <t>Firmware Importado sem erros</t>
  </si>
  <si>
    <t xml:space="preserve">Firmware Importado / Network Server
</t>
  </si>
  <si>
    <t>Conexão com a rede LoRAWAN</t>
  </si>
  <si>
    <t xml:space="preserve">1 - Firmware Importado (v1.2.0) 
2 - Network Server (TTN)
</t>
  </si>
  <si>
    <t>Passo 1 - Cadastrar o device no Network Server (TTN) com o activation mode OTAA e salvar as credenciais Device EUI, Application EUI e App Key para cadastrar no Firmware;
Passo 2 - Configurar os campos LORAWAN_DEVICE_EUI, LORAWAN_APPLICATION_EUI e LORAWAN_APPLICATION_KEY na biblioteca inc/Comissioning.h do Firmware;
Passo 3 - Clicar em Run (Ctrl +F11)
Passo 4 - Verificar no Network Server (TTN) a conexão do novo dispositivo</t>
  </si>
  <si>
    <t xml:space="preserve">Device cadastrado e conectado no Network Server (TTN)
</t>
  </si>
  <si>
    <t>Consumo de corrente dentro do esperado</t>
  </si>
  <si>
    <t>Verificar se o consumo de corrente se mantém dentro do esperado</t>
  </si>
  <si>
    <t>Monitoramento</t>
  </si>
  <si>
    <t>1 - Firmware Instalado (v1.2.0) 
2 - Device integrado com a rede LoRaWAN
3 - Device desligado</t>
  </si>
  <si>
    <t>Passo 1 - Ligar, em série com os cabos de alimentação do device, um aparelho para medição da corrente em mA/uA;
Passo 2 - Realizar os demais casos de teste e monitorar a corrente nos modos 1, 2, durante interrupção, inicialização, etc.</t>
  </si>
  <si>
    <t>A corrente nos modos 1 e 2, sem interrupções sendo geradas, deve ser inferior a 250 uA. O consumo pode oscilar e mudar de acordo com os eventos que ocorrem ao device, mas em seus modos de operação mais frequentes o consumo deve apresentar estabilidade, sem tendência a aumentar com o tempo e estar dentro do consumo esperado.</t>
  </si>
  <si>
    <t>Operação dentro dos limites legais</t>
  </si>
  <si>
    <t>Verificar se AirTime de todos os pacotes é menor que 400 ms</t>
  </si>
  <si>
    <t>Passo 1 - Na TTN, abrir a página de 'Gateways' e selecionar o gateway sendo usado pelo device sob teste;
Passo 2 - Realizar os demais casos de teste e monitorar, nessa página, o airtime dos pacotes, a começar pelo Join.</t>
  </si>
  <si>
    <t>Airtime sempre inferior a 400 ms, incluindo o Join.</t>
  </si>
  <si>
    <t>Inicialização correta do dispositivo</t>
  </si>
  <si>
    <t>Inicializar o device sem interrupção</t>
  </si>
  <si>
    <t>1 - Firmware Instalado (v1.2.0) 
2 - Device desligado</t>
  </si>
  <si>
    <t>Passo 1 - Conferir os limiares configurados para interrupção. Conferir também os timers configurados;
Passo 2 - Inicializar o dispositivo em um abiente que não gere interrupções no mesmo.
Passo 3 - Aguardar o processo de Join, que deverá ser mostrado na TTN e sinalizado pelo device.
Passo 4 - Verificar que, imediatamente após o Join, um uplink de Keep Alive é recebido pela TTN na porta 1.
Passo 5 - Verificar, no Keep Alive recebido, que todos os status estão "ok", ou seja, não há nenhuma interrupção e os sensores estão operando.
Passo 6 - Aguardar um tempo e verificar que os uplinks de Keep Alive chegam com a periodicidade configurada.</t>
  </si>
  <si>
    <t>Device inicializado no modo 1 e com envios periódicos de Keep Alive conforme configuração padrão</t>
  </si>
  <si>
    <t>Requisição de informações via downlink</t>
  </si>
  <si>
    <t>Conferir configurações de timers e limiares enquanto no modo 1</t>
  </si>
  <si>
    <t>1 - Firmware Instalado (v1.2.0) 
2 - Device integrado com a rede LoRaWAN
3 - Device no modo 1</t>
  </si>
  <si>
    <t>Passo 1 - Na TTN, abrir a página de 'Device Overview' do dispositivo conectado;
Passo 2 - Na seção de Downlink, agendar o downlink 0077 (2 bytes) para a porta 6;
Passo 3 - Monitorar a chegada de Uplinks. No primeiro Uplink que chegar após o passo 2, o Downlink agendado deve ser recebido pelo dispositivo e, em seguida, o dispositivo deve mandar um Uplink de resposta na porta 6;
Passo 4 - Conferir, no Uplink da porta 6, as configurações de timers e limiares.</t>
  </si>
  <si>
    <t>Uplink na porta 6 com as configurações de timers e limiares configurados no dispositivo, enquanto o device opera no modo 1</t>
  </si>
  <si>
    <t>Conferir configurações de timers e limiares enquanto no modo 2</t>
  </si>
  <si>
    <t>1 - Firmware Instalado (v1.2.0) 
2 - Device integrado com a rede LoRaWAN
3 - Device no modo 2</t>
  </si>
  <si>
    <t>Uplink na porta 6 com as configurações de timers e limiares configurados no dispositivo, enquanto o device opera no modo 2</t>
  </si>
  <si>
    <t>Requisitar leitura dos sensores no dispositivo e conferir o funcionamento dos mesmos enquanto no modo 1</t>
  </si>
  <si>
    <t>Passo 1 - Na TTN, abrir a página de 'Device Overview' do dispositivo conectado;
Passo 2 - Na seção de Downlink, agendar o downlink 0011 (2 bytes) para a porta 3;
Passo 3 - Monitorar a chegada de Uplinks. No primeiro Uplink que chegar após o passo 2, o Downlink agendado deve ser recebido pelo dispositivo e, em seguida, o dispositivo deve mandar um Uplink de resposta na porta 3;
Passo 4 - Conferir, no Uplink da porta 3, os valores lidos pelos sensores no dispositivo. 
Passo 5 - Verificar se os valores condizem com o esperado. A soma das acelerações dos eixos X, Y e Z deve ser próxima de 10 m/s caso o dispositivo esteja em repouso. Se as acelerações estiverem em 0 e a temperatura em 25°C, o sensor de movimento apresenta mau funcionamento. 
Passo 6 - Verificar se a intensidade de luminosidade condiz com o ambiente do device. Testar com luminosidade abaixo de 255 lux, já que este é o limite enviado no pacote.</t>
  </si>
  <si>
    <t>Uplink na porta 3 com os valores lidos pelos sensores no dispositivo, enquanto o device opera no modo 1.</t>
  </si>
  <si>
    <t>Requisitar leitura dos sensores no dispositivo e conferir o funcionamento dos mesmos enquanto no modo 2</t>
  </si>
  <si>
    <t>Uplink na porta 3 com os valores lidos pelos sensores no dispositivo, enquanto o device opera no modo 2.</t>
  </si>
  <si>
    <t>Conferir versão de Hardware e Software via downlink enquanto no modo 1</t>
  </si>
  <si>
    <t>Passo 1 - Na TTN, abrir a página de 'Device Overview' do dispositivo conectado;
Passo 2 - Na seção de Downlink, agendar o downlink 0033 (2 bytes) para a porta 5;
Passo 3 - Monitorar a chegada de Uplinks. No primeiro Uplink que chegar após o passo 2, o Downlink agendado deve ser recebido pelo dispositivo e, em seguida, o dispositivo deve mandar um Uplink de resposta na porta 5;
Passo 4 - Conferir, no Uplink da porta 6, as versões de Hardware e Firmware do dispositivo.</t>
  </si>
  <si>
    <t>Uplink na porta 5 com as versões de Hardware e Software do dispositivo, enquanto do device opera no modo 1.</t>
  </si>
  <si>
    <t>Conferir versão de Hardware e Software via downlink enquanto no modo 2</t>
  </si>
  <si>
    <t>Uplink na porta 5 com as versões de Hardware e Software do dispositivo, enquanto do device opera no modo 2.</t>
  </si>
  <si>
    <t>Correto funcionamento do dispositivo</t>
  </si>
  <si>
    <t>Testar Máquina de Estados modo 1</t>
  </si>
  <si>
    <t xml:space="preserve">Passo 1 - Verificar o valor do timer de Keep Alive;
Passo 2 - Verificar se os pacotes estão chegando no Network Server (TTN) na periodicidade dessa variável, desde que não haja interrupção.
</t>
  </si>
  <si>
    <t xml:space="preserve">Device enviando pacotes no tempo configurado para o modo 1
</t>
  </si>
  <si>
    <t>Sensores acusando interrupções</t>
  </si>
  <si>
    <t>Testar Interrupção de Luminosidade</t>
  </si>
  <si>
    <t>Passo 1 - Verificar o limite de luminosidade, que deve ser maior que o nível de luminosidade do ambiente do dispositivo; 
Passo 2 - Colocar o device em ambiente com luminosidade acima do limite;
Passo 3 - Verificar se subsequente ao instante em que o passo 2 foi concluido um Uplink foi recebido no Network Server na porta 2.
Passo 4 - Verificar se no Uplink recebido consta a interrupção por luminosidade.</t>
  </si>
  <si>
    <t xml:space="preserve">Pacote no Network Server (TTN) na porta 2 com a flag de luminosidade ativa
</t>
  </si>
  <si>
    <t>Testar Interrupção de Movimento por mudança na inclinação do dispositivo</t>
  </si>
  <si>
    <t>Passo 1 - Verificar o limiar de detecção de mudança de ângulo.
Passo 2 -  Inclinar (e manter inclinado) o dispositivo de forma abrupta de maneira a ultrapassar o limite observado no passo 1;
Passo 3 - Verificar se subsequente ao instante em que o passo 2 foi concluido um Uplink foi recebido no Network Server na porta 2.
Passo 3 - Verificar se no Uplink recebido consta a interrupção por movimento.</t>
  </si>
  <si>
    <t xml:space="preserve">Pacote no Network Server (TTN) na porta 2 com a flag de movimento ativa
</t>
  </si>
  <si>
    <t>Testar Interrupção de Movimento por queda livre do dispositivo</t>
  </si>
  <si>
    <t>Passo 1 - Verificar os limiares de detecção de queda livre;
Passo 2 -  De maneira segura, deixar o dispositivo cair livremente de maneira a ultrapassar os limites observados no passo 1;
Passo 3 - Verificar se subsequente ao instante em que o passo 2 foi concluido um Uplink foi recebido no Network Server na porta 2.
Passo 3 - Verificar se no Uplink recebido consta a interrupção por movimento.</t>
  </si>
  <si>
    <t>Testar interrupção de bateria com alteração por downlink enquanto no modo 1</t>
  </si>
  <si>
    <t>Passo 1 - Verificar o limiar de interrupção de bateria, que deve ser maior que a tensão de alimentação atual, mostrado na TTN;
Passo 2 - Alterar o limiar de interrupção de bateria para um valor superior ao valor de tensão de alimentação atual;
Passo 3 - Após a recepção do downlink, aguardar o próximo downlink de Keep Alive;
Passo 4 - Com o device no modo 1, verificar a recepção de um uplink na porta 2, 15 segundos após a chegada do Keep Alive do passo 3;
Passo 5 - Conferir, no conteúdo do uplink recebido na porta 2, o alerta de bateria;
Passo 6 - Verificar que, em seguida, o dispositivo continua no modo 1 e envia o uplink de alerta de bateria na porta 2 após todo  Keep Alive.</t>
  </si>
  <si>
    <t>Pacote on Network Server (TTN) na porta 2 informando que a tensão da bateria está abaixo do limite, sem entrar no modo 1</t>
  </si>
  <si>
    <t>Testar interrupção de bateria com alteração por downlink enquanto no modo 2</t>
  </si>
  <si>
    <t>Passo 1 - Verificar o limiar de interrupção de bateria, que deve ser maior que a tensão de alimentação atual, mostrado na TTN;
Passo 2 - Alterar o limiar de interrupção de bateria para um valor superior ao valor de tensão de alimentação atual;
Passo 3 - Após a recepção do downlink, aguardar ou forçar o device a ir para o modo 1, o que é sinalizado com um uplink na porta 1, 15 segundos após o fim do modo 2.
Passo 4 - Com o device no modo 1, aguardar a recepção do próximo Keep Alive agendado. Verificar a recepção de um uplink na porta 2, 15 segundos após a chegada do Keep Alive;
Passo 5 - Conferir, no conteúdo do uplink recebido na porta 2, o alerta de bateria;
Passo 6 - Verificar que, em seguida, o dispositivo continua no modo 1 e envia o uplink de alerta de bateria na porta 2 após todo  Keep Alive.</t>
  </si>
  <si>
    <t>Pacote on Network Server (TTN) na porta 2 informando que a tensão da bateria está abaixo do limite, sem entrar no modo 2 (estado de alarme)</t>
  </si>
  <si>
    <t>Testar interrupção de bateria com redução da tensão de alimentação enquanto no modo 1</t>
  </si>
  <si>
    <t>Passo 1 - Verificar o limiar de interrupção de bateria atual. Recomenda-se que esteja acima de 3.2V;
Passo 2 - Usando uma fonte de tensão ajustável, manter  a tensão de alimentação do device acima do limiar.
Passo 3 - Após verificar o funcionamento padrão do device, reduzir a tensão para um valor abaixo do limiar. Recomenda-se não ir abaixo de 3.1V;
Passo 4 - Aguardar o próximo downlink de Keep Alive;
Passo 5 - Com o device no modo 1, verificar a recepção de um uplink na porta 2, 15 segundos após a chegada do Keep Alive do passo 4;
Passo 6 - Conferir, no conteúdo do uplink recebido na porta 2, o alerta de bateria;
Passo 7 - Verificar que o dispositivo continua no modo 1 após o alerta de bateria.</t>
  </si>
  <si>
    <t>Testar interrupção de bateria com redução da tensão de alimentação enquanto no modo 2</t>
  </si>
  <si>
    <t>Passo 1 - Verificar o limiar de interrupção de bateria atual. Recomenda-se que esteja acima de 3.2V;
Passo 2 - Usando uma fonte de tensão ajustável, manter  a tensão de alimentação do device acima do limiar.
Passo 3 - Após verificar o funcionamento padrão do device, enquanto no modo 2, reduzir a tensão para um valor abaixo do limiar. Recomenda-se não ir abaixo de 3.1V;
Passo 4 - Aguardar ou forçar o device a ir para o modo 1, o que é sinalizado com um uplink na porta 1, 15 segundos após o fim do modo 2.
Passo 5 - Com o device no modo 1, aguardar o próximo downlink de Keep Alive. Verificar a recepção de um uplink na porta 2, 15 segundos após a chegada do Keep Alive;
Passo 6 - Conferir, no conteúdo do uplink recebido na porta 2, o alerta de bateria;
Passo 7 - Verificar que o dispositivo continua no modo 1 após o alerta de bateria.</t>
  </si>
  <si>
    <t>Testar Máquina de estados modo 2 (Alerta)</t>
  </si>
  <si>
    <t>Passo 1 -   Verificar os valores do Warn_TX_Timer e do Warn_dutyCycle_Timer. Verificar também os limiares para interrupção;
Passo 2 - Gerar uma interrupção de luminosidade ou de movimento. Não gerar mais nenhuma interrupção após esse passo;
Passo 2 -  Após gerada a interrupção, verificar se os pacotes estão chegando no Network Server (TTN) na porta 2 e na periodicidade indicada por  Warn_TX_Timer;
Passo 3 -  Verificar que, cerca de 15 segundos após o tempo indicado em Warn_dutyCycle_Timer, o dipositivo envia um uplink para a porta 1, indicando que saiu do modo 2 para o modo 1.
Passo 4 - Verificar que, no uplink recebido na porta 1, nenhuma flag de interrupção está ativa.</t>
  </si>
  <si>
    <t xml:space="preserve">Device enviando pacotes, na porta 2, na frequencia e duração configurados para o modo 2 (Alerta)
</t>
  </si>
  <si>
    <t>Alterar modo via downlink</t>
  </si>
  <si>
    <t>Testar Downlink de desativação do modo 2</t>
  </si>
  <si>
    <t xml:space="preserve">Passo 1 - Na TTN, abrir a página de 'Device Overview' do dispositivo conectado;
Passo 2 - Na seção de Downlink, agendar o downlink 0000 (2 bytes);
Passo 3 - Monitorar a chegada de Uplinks. No primeiro Uplink que chegar após o passo 2, o Downlink agendado deve ser recebido pelo dispositivo e, cerca de 15 segundos depois, o dispositivo deve mandar uma mensagem de Keep Alive na porta 1, indicando que o dispositivo foi do modo 2 para o modo 1.
Passo 4 - Verificar que, no uplink recebido na porta 1, nenhuma flag de interrupção está ativa. </t>
  </si>
  <si>
    <t xml:space="preserve">Device sai do modo 2 e vai para o modo 1
</t>
  </si>
  <si>
    <t>Inicializar o device com interrupção de luminosidade</t>
  </si>
  <si>
    <t>Passo 1 - Conferir o limiear configurado para interrupção de luminosidade. Conferir também os timers configurados;
Passo 2 - Inicializar o dispositivo em um abiente que gere somente uma interrupção de luminosidade no mesmo.
Passo 3 - Aguardar o processo de Join, que deverá ser mostrado na TTN e sinalizado pelo dispositivo com um sinal sonoro.
Passo 4 - Verificar que, imediatamente após o Join, um uplink de é recebido pela TTN na porta 2.
Passo 5 - Verificar, no Keep Alive recebido, que todos os status estão "ok", com excessão da flag de  luminosidade, ou seja, foi gerada uma interrupção de luminosidade. Verificar também se a luminosidade lida pelo sensor é maior que o limiar configurado.
Passo 6 - Aguardar um tempo e verificar que os uplinks do modo 2 chegam com a periodicidade configurada.</t>
  </si>
  <si>
    <t>Device inicializado no modo 2 e com envios periódicos  conforme configuração padrão</t>
  </si>
  <si>
    <t>Inicializar o device com interrupção de bateria</t>
  </si>
  <si>
    <t>Passo 1 - Conferir o limiar configurado para interrupção de bateria. Conferir também os timers configurados;
Passo 2 - Inicializar o dispositivo de forma que gere somente uma interrupção de bateria no mesmo.
Passo 3 - Aguardar o processo de Join, que deverá ser mostrado na TTN.
Passo 4 - Verificar que, imediatamente após o Join, um uplink de Keep Alive é recebido pela TTN na porta 1, que mostra a tensão lida como menor que o limiar configurado.
Passo 5 - Verificar, 15 segundos após o Keep Alive, um uplink chega na porta 2.
Passo 6 - Verificar, no uplink recebido na porta 2, que todos os satatus estão "ok", com excessão da bateria, ou seja, foi gerada uma interrupção de bateria.
Passo 6 - Verificar que, após o uplink na porta 2, chegam somente uplinks Keep Alive na porta 1, com a periodicidade configurada. Verificar também que o valor de tensão lido continua abaixo do limiar configurado.</t>
  </si>
  <si>
    <t>Device inicializado no modo 1, com indicação de alerta de bateria baixa e com envios periódicos de Keep Alive conforme configuração padrão</t>
  </si>
  <si>
    <t>Alterar timers via downlink</t>
  </si>
  <si>
    <t>Testar configuração de Keep Alive para 24 horas através do dowlink específico enquanto no modo 1</t>
  </si>
  <si>
    <t>Passo 1 - Na TTN, abrir a página de 'Device Overview' do dispositivo conectado;
Passo 2 - Na seção de Downlink, agendar o downlink 00FE (2 bytes);
Passo 3 - Monitorar a chegada de Uplinks. No primeiro Uplink que chegar após o passo 2, o Downlink agendado deve ser recebido pelo dispositivo, que deve mandar sua próxima mensagem de Keep Alive 24 horas a partir desse momento;
Passo 4 - Aguardar as 24 horas e verificar o recebimento do uplink (desde que o device esteja no modo 1, caso contrário o device irá aguardar o retorno ao modo 1);
Passo 5 - Conferir a configuração do via downlink (código 0077 na porta 6).</t>
  </si>
  <si>
    <t>Device configurado enquanto no modo 1, enviando mensagens de Keep Alive com período de 24 horas após o recebimento do downlink 00FE.</t>
  </si>
  <si>
    <t>Testar configuração de Keep Alive para 24 horas através do dowlink específico enquanto no modo 2</t>
  </si>
  <si>
    <t>Device configurado enquanto no modo 2, enviando mensagens de Keep Alive com período de 24 horas após o recebimento do downlink 00FE.</t>
  </si>
  <si>
    <t>Alterar configurações de keep alive via downlink simples (código 1) enquanto no modo 1</t>
  </si>
  <si>
    <t>Passo 1 - Agendar um downlink do tipo 1XXX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t>
  </si>
  <si>
    <t>Frequência de envio do Keep Alive alterado conforme valor especificado no downlink. Configuração realizada com sucesso no modo 1.</t>
  </si>
  <si>
    <t>Alterar configurações de keep alive via downlink múltiplo  enquanto no modo 1</t>
  </si>
  <si>
    <t>Passo 1 - Agendar um downlink múltiplo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t>
  </si>
  <si>
    <t>Alterar configurações de keep alive via downlink simples (código 1) enquanto no modo 2</t>
  </si>
  <si>
    <t>Frequência de envio do Keep Alive alterado conforme valor especificado no downlink. Configuração realizada com sucesso no modo 2.</t>
  </si>
  <si>
    <t>Alterar configurações de keep alive via downlink múltiplo  enquanto no modo 2</t>
  </si>
  <si>
    <t>Configurações não voláteis</t>
  </si>
  <si>
    <t>Verificar que a nova configuração do timer de Keep Alive permanece válida após reiniciar o dispositivo.</t>
  </si>
  <si>
    <t>1 - Firmware Instalado (v1.2.0) 
2 - Device integrado com a rede LoRaWAN
3 - Configuração do timer de Keep Alive reconfigurado via downlink
4 - Device no modo 1</t>
  </si>
  <si>
    <t>Passo 1 - Verificar o valor do timer de Keep Alive via downlink (código 0077 na porta 6).
Passo 2 - Verificar que a periodicidade do Keep Alive é como configurada.
Passo 3 - Reiniciar o dispositivo.
Passo 4 - Repetir os passo 1 e 2 e verificar que a configuração é a mesma.</t>
  </si>
  <si>
    <t>Nova configuração da frequência de envio de Keep Alive não se altera após reiniciar o device.</t>
  </si>
  <si>
    <t>Alterar configurações de duração do estado de alerta via downlink simples (código 2) enquanto no modo 1</t>
  </si>
  <si>
    <t>Passo 1 - Agendar um downlink do tipo 2XXX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a duração do estado de alarme deve ser o valor específicado;
Passo 3 - Levar o dispositivo para o modo 2 e, sem causar novas interrupções, verificar que a duração do modo é como configurada;
Passo 4 - Verificar a configuração via downlink (código 0077 na porta 6);</t>
  </si>
  <si>
    <t>Duração mínima do estado de alerta alterado conforme valor especificado no downlink. Configuração realizada com sucesso no modo 1.</t>
  </si>
  <si>
    <t>Alterar configurações de duração do estado de alerta via downlink múltiplo enquanto no modo 1</t>
  </si>
  <si>
    <t>Passo 1 - Agendar um downlink múltiplo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a duração do estado de alarme deve ser o valor específicado;
Passo 3 - Levar o dispositivo para o modo 2 e, sem causar novas interrupções, verificar que a duração do modo é como configurada;
Passo 4 - Verificar a configuração via downlink (código 0077 na porta 6);</t>
  </si>
  <si>
    <t>Alterar configurações de duração do estado de alerta via downlink simples (código 2) enquanto no modo 2</t>
  </si>
  <si>
    <t>Passo 1 - Agendar um downlink do tipo 2XXX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o timer que mede a duração do modo 2 é resetado.
Passo 3 - Sem causar nenhuma interrupção, verificar que o modo 2 dura o período configurado, a partir do passo 2;
Passo 4 - Após o dispositivo voltar para o modo 1, levar o dispositivo para o modo 2 e, sem causar novas interrupções, verificar que a duração do modo é como configurada;
Passo 5 - Verificar a configuração via downlink (código 0077 na porta 6);</t>
  </si>
  <si>
    <t>Duração mínima do estado de alerta alterado conforme valor especificado no downlink. Configuração realizada com sucesso no modo 2.</t>
  </si>
  <si>
    <t>Alterar configurações de duração do estado de alerta via downlink múltiplo enquanto no modo 2</t>
  </si>
  <si>
    <t>Passo 1 - Agendar um downlink múltiplo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o timer que mede a duração do modo 2 é resetado.
Passo 3 - Sem causar nenhuma interrupção, verificar que o modo 2 dura o período configurado, a partir do passo 2;
Passo 4 - Após o dispositivo voltar para o modo 1, levar o dispositivo para o modo 2 e, sem causar novas interrupções, verificar que a duração do modo é como configurada;
Passo 5 - Verificar a configuração via downlink (código 0077 na porta 6);</t>
  </si>
  <si>
    <t>Verificar que a nova configuração do timer de duração do modo 2 permanece válida após reiniciar o dispositivo.</t>
  </si>
  <si>
    <t>1 - Firmware Instalado (v1.2.0) 
2 - Device integrado com a rede LoRaWAN
3 - Configuração do timer de duração do modo 2 reconfigurado via downlink</t>
  </si>
  <si>
    <t>Passo 1 - Verificar o valor do timer de duração do modo 2 via downlink (código 0077 na porta 6).
Passo 2 - Verificar que a duração do modo 2 é como configurada.
Passo 3 - Reiniciar o dispositivo.
Passo 4 - Repetir os passo 1 e 2 e verificar que a configuração é a mesma.</t>
  </si>
  <si>
    <t>Nova configuração do timer de duração do modo 2 não se altera após reiniciar o device.</t>
  </si>
  <si>
    <t>Alterar configurações de frequência de envio no modo 2 via downlink simples (código 3) enquanto no modo 1</t>
  </si>
  <si>
    <t>Passo 1 - Agendar um downlink do tipo 3XXX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Levar o dispositivo para o modo 2 e verificar que a frequência dos uplinks é como configurada;
Passo 4 - Verificar a configuração via downlink (código 0077 na porta 6);</t>
  </si>
  <si>
    <t>Frequência de envio das mensagens de alerta alterado conforme valor especificado no downlink. Configuração realizada com sucesso no modo 1.</t>
  </si>
  <si>
    <t>Alterar configurações de frequência de envio no modo 2 via downlink múltiplo enquanto no modo 1</t>
  </si>
  <si>
    <t>Passo 1 - Agendar um downlink múltiplo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Levar o dispositivo para o modo 2 e verificar que a frequência dos uplinks é como configurada;
Passo 4 - Verificar a configuração via downlink (código 0077 na porta 6);</t>
  </si>
  <si>
    <t>Alterar configurações de frequência de envio no modo 2 via downlink simples (código 3) enquanto no modo 2</t>
  </si>
  <si>
    <t>Passo 1 - Agendar um downlink do tipo 3XXX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Verificar que a frequência dos uplinks passa a ser o tempo configurado a partir do passo 2;
Passo 4 - Após retornar ao modo 1, levar o dispositivo para o modo 2 e verificar que a frequência dos uplinks é como configurada;
Passo 5 - Verificar a configuração via downlink (código 0077 na porta 6);</t>
  </si>
  <si>
    <t>Frequência de envio das mensagens de alerta alterado conforme valor especificado no downlink. Configuração realizada com sucesso no modo 2.</t>
  </si>
  <si>
    <t>Alterar configurações de frequência de envio no modo 2 via downlink múltiplo enquanto no modo 2</t>
  </si>
  <si>
    <t>Passo 1 - Agendar um downlink múltiplo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Verificar que a frequência dos uplinks passa a ser o tempo configurado a partir do passo 2;
Passo 4 - Após retornar ao modo 1, levar o dispositivo para o modo 2 e verificar que a frequência dos uplinks é como configurada;
Passo 5 - Verificar a configuração via downlink (código 0077 na porta 6);</t>
  </si>
  <si>
    <t>Verificar que a nova configuração do timer de frequência de envio no modo 2 permanece válida após reiniciar o dispositivo.</t>
  </si>
  <si>
    <t>1 - Firmware Instalado (v1.2.0) 
2 - Device integrado com a rede LoRaWAN
3 - Configuração do timer de frequência de envio no modo 2 reconfigurado via downlink</t>
  </si>
  <si>
    <t>Passo 1 - Verificar o valor do timer de frequência de envio no modo 2 via downlink (código 0077 na porta 6).
Passo 2 - Verificar que a frequência de envio no modo 2 é como configurada.
Passo 3 - Reiniciar o dispositivo.
Passo 4 - Repetir os passo 1 e 2 e verificar que a configuração é a mesma.</t>
  </si>
  <si>
    <t>Nova configuração do timer de de frequência de envio no modo 2 não se altera após reiniciar o device.</t>
  </si>
  <si>
    <t>Alterar limiares via downlink</t>
  </si>
  <si>
    <t>Alterar limiar de interrupção de bateria via downlink simples (código 5) enquanto no modo 1</t>
  </si>
  <si>
    <t>Passo 1 - Agendar um downlink do tipo 5XXX com um novo limiar para interrupção de bateria;
Passo 2 - Monitorar a chegada de Uplinks. No primeiro Uplink que chegar após o passo 1, o Downlink agendado deve ser recebido pelo dispositivo. A partir desse momento, o limiar para interrupção de bateria está alterado;
Passo 3 - Verificar que a interrupção de bateria está sendo dada abaixo da tensão especificada;
Passo 4 - Verificar a configuração via downlink (código 0077 na porta 6);</t>
  </si>
  <si>
    <t>Limiar de interrupção de bateria configurado conforme o valor especificado no dowlink. Configuração realizada com sucesso no modo 1.</t>
  </si>
  <si>
    <t>Alterar limiar de interrupção de bateria via downlink múltiplo enquanto no modo 1</t>
  </si>
  <si>
    <t>Passo 1 - Agendar um downlink múltiplo com um novo limiar para interrupção de bateria;
Passo 2 - Monitorar a chegada de Uplinks. No primeiro Uplink que chegar após o passo 1, o Downlink agendado deve ser recebido pelo dispositivo. A partir desse momento, o limiar para interrupção de bateria está alterado;
Passo 3 - Verificar que a interrupção de bateria está sendo dada abaixo da tensão especificada;
Passo 4 - Verificar a configuração via downlink (código 0077 na porta 6);</t>
  </si>
  <si>
    <t>Limiar de interrupção de bateria configurado conforme o valor especificado no dowlink. Configuração realizada com sucesso no modo 2.</t>
  </si>
  <si>
    <t>Alterar limiar de interrupção de bateria via downlink múltiplo enquanto no modo 2</t>
  </si>
  <si>
    <t>Passo 1 - Agendar um downlink múltiplo com um novo limiar para interrupção de bateria;
Passo 2 - Monitorar a chegada de Uplinks. No primeiro Uplink que chegar após o passo 1, o Downlink agendado deve ser recebido pelo dispositivo. A partir desse momento, o limiar para interrupção de bateria está alterado;
Passo 3 - Verificar que a interrupção de bateria está sendo dada abaixo da tensão especificada (a mensagem de interrupção será enviada pelo dispositivo somente se ele estiver no modo 1);
Passo 4 - Verificar a configuração via downlink (código 0077 na porta 6);</t>
  </si>
  <si>
    <t>Verificar que o novo limiar de bateria baixa permanece válido após reiniciar o dispositivo.</t>
  </si>
  <si>
    <t>1 - Firmware Instalado (v1.2.0) 
2 - Device integrado com a rede LoRaWAN
3 - Configuração do limiar de bateria baixa reconfigurado via downlink</t>
  </si>
  <si>
    <t>Passo 1 - Verificar o valor do limiar de bateria baixa via downlink (código 0077 na porta 6).
Passo 2 - Verificar que o limiar de bateria baixa é como configurado.
Passo 3 - Reiniciar o dispositivo.
Passo 4 - Repetir os passo 1 e 2 e verificar que a configuração é a mesma.</t>
  </si>
  <si>
    <t>Nova configuração do limiar de bateria baixa não se altera após reiniciar o device.</t>
  </si>
  <si>
    <t>Alterar limiar de interrupção de luminosidade via downlink simples (código 8) enquanto no modo 1</t>
  </si>
  <si>
    <t>Passo 1 - Agendar um downlink do tipo 8XXX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t>
  </si>
  <si>
    <t>Limiar de interrupção de luminosidade configurado conforme o valor especificado no dowlink. Configuração realizada com sucesso no modo 1.</t>
  </si>
  <si>
    <t>Alterar limiar de interrupção de luminosidade via downlink múltiplo enquanto no modo 1</t>
  </si>
  <si>
    <t>Passo 1 - Agendar um downlink múltiplo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t>
  </si>
  <si>
    <t>Alterar limiar de interrupção de luminosidade via downlink simples (código 8) enquanto no modo 2</t>
  </si>
  <si>
    <t>Limiar de interrupção de luminosidade configurado conforme o valor especificado no dowlink. Configuração realizada com sucesso no modo 2.</t>
  </si>
  <si>
    <t>Alterar limiar de interrupção de luminosidade via downlink múltiplo enquanto no modo 2</t>
  </si>
  <si>
    <t>Verificar que o novo limiar de luminosidade alta permanece válido após reiniciar o dispositivo.</t>
  </si>
  <si>
    <t>1 - Firmware Instalado (v1.2.0) 
2 - Device integrado com a rede LoRaWAN
3 - Configuração do limiar de luminosidade alta reconfigurado via downlink</t>
  </si>
  <si>
    <t>Passo 1 - Verificar o valor do limiar de luminosidade alta via downlink (código 0077 na porta 6).
Passo 2 - Verificar que o limiar de luminosidade alta é como configurado.
Passo 3 - Reiniciar o dispositivo.
Passo 4 - Repetir os passo 1 e 2 e verificar que a configuração é a mesma.</t>
  </si>
  <si>
    <t>Nova configuração do limiar de luminosidade alta não se altera após reiniciar o device.</t>
  </si>
  <si>
    <t>Alterar os limiares de interrupção de movimento via downlink simples (código 9) enquanto no modo 1</t>
  </si>
  <si>
    <t>Passo 1 - Agendar um downlink do tipo 90XXXX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Verificar que a interrupção de movimento está sendo dado conforme os limiares configurados.
Passo 4 - Verificar a configuração via downlink (código 0077 na porta 6);</t>
  </si>
  <si>
    <t>Limiar de interrupção de movimento configurado conforme o valor especificado no dowlink. Configuração realizada com sucesso no modo 1.</t>
  </si>
  <si>
    <t>Alterar os limiares de interrupção de movimento via downlink múltiplo enquanto no modo 1</t>
  </si>
  <si>
    <t>Passo 1 - Agendar um downlink múltiplo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Verificar que a interrupção de movimento está sendo dado conforme os limiares configurados.
Passo 4 - Verificar a configuração via downlink (código 0077 na porta 6);</t>
  </si>
  <si>
    <t>Alterar os limiares de interrupção de movimento via downlink simples (código 9) enquanto no modo 2</t>
  </si>
  <si>
    <t>Passo 1 - Agendar um downlink do tipo 90XXXX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Após o dispositivo retornar ao modo 1, verificar que a interrupção de movimento está sendo dado conforme os limiares configurados.
Passo 4 - Verificar a configuração via downlink (código 0077 na porta 6);</t>
  </si>
  <si>
    <t>Limiar de interrupção de movimento configurado conforme o valor especificado no dowlink. Configuração realizada com sucesso no modo 2.</t>
  </si>
  <si>
    <t>Alterar os limiares de interrupção de movimento via downlink múltiplo enquanto no modo 2</t>
  </si>
  <si>
    <t>Passo 1 - Agendar um downlink múltiplo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Após o dispositivo retornar ao modo 1, verificar que a interrupção de movimento está sendo dado conforme os limiares configurados.
Passo 4 - Verificar a configuração via downlink (código 0077 na porta 6);</t>
  </si>
  <si>
    <t>Verificar que o novo limiar de interrupção de movimento permanece válido após reiniciar o dispositivo.</t>
  </si>
  <si>
    <t>1 - Firmware Instalado (v1.2.0) 
2 - Device integrado com a rede LoRaWAN
3 - Configuração do limiar de interrupção de movimento reconfigurado via downlink</t>
  </si>
  <si>
    <t>Passo 1 - Verificar o valor do limiar de interrupção de movimento via downlink (código 0077 na porta 6).
Passo 2 - Verificar que o limiar de interrupção de movimento é como configurado.
Passo 3 - Reiniciar o dispositivo.
Passo 4 - Repetir os passo 1 e 2 e verificar que a configuração é a mesma.</t>
  </si>
  <si>
    <t>Nova configuração do limiar de interrupção de movimento não se altera após reiniciar o device.</t>
  </si>
  <si>
    <t>Simulação de Travamento de placa</t>
  </si>
  <si>
    <t>Verificar o reset da placa quando a placa trava, tal simulação foi feita chamando (via downlink) funções que tem loop infinitos, a saber:  Hard_Fault, 	Bus_Fault,
	MEM_Fault,
	Usage_Fault .</t>
  </si>
  <si>
    <t>Passo 1 - Agendar um downlink para acionar as funções Hard_fault/ Bus_Fault/ MEM_Fault/ Usage_Fault (opção de downlink não disponível, usado apenas para teste);
Passo 2 - Aguardar o tempo necessário para reset após Watchdog não ser resetado e verificar o dispositivo ser ressetado;</t>
  </si>
  <si>
    <t>No passo 2 foi possível ver a placa ressetando e configurando novamente para se conectar a rede LoRA</t>
  </si>
  <si>
    <t>Simulação de Travamento de placa e verificação do contador de faltas na EEPROM.</t>
  </si>
  <si>
    <t xml:space="preserve">Verificar o reset da placa quando a placa trava, tal simulação foi feita chamando (via downlink) funções que tem loop infinitos, a saber:  Hard_Fault, 	Bus_Fault,
	MEM_Fault,
	Usage_Fault . E verificar se as mesmas são escritas na região da EEPROM correspondente, incrementando o valor correspondente a cada um dos 4 casos. </t>
  </si>
  <si>
    <t>Passo 1 - Agendar um downlink para acionar as funções Hard_fault/ Bus_Fault/ MEM_Fault/ Usage_Fault (opção de downlink não disponível, usado apenas para teste);
Passo 2 - Aguardar o tempo necessário para reset após Watchdog não ser resetado e verificar o dispositivo ser ressetado;
Passo 3 - Repetir passos 1 e 2 diversas vezes, chamando funções diferentes.</t>
  </si>
  <si>
    <t>No passo 2 foi possível ver a placa ressetando e configurando novamente para se conectar a rede LoRA. Após o passo 3 verificar se houve a contagem certa.</t>
  </si>
  <si>
    <t>Alterar Keep Alive em vários valores</t>
  </si>
  <si>
    <t>Restrições</t>
  </si>
  <si>
    <t>Falha</t>
  </si>
  <si>
    <t>1 - Firmware Instalado (v1.2.0) (v1.2.0)
2 - Device integrado com a rede LoRaWAN
3 - Timers : KeepAlive - 4m10s
WarnDutyCycle - 2m
WarnTx - 30s</t>
  </si>
  <si>
    <t>1 - Enviar comando de downlink simples 1001 (30 segundos)
2 - Aguardar downlink ser recebido
3 - Verificar persistência ou não da nova configuração.</t>
  </si>
  <si>
    <t xml:space="preserve">Após o passo 2, foi retornado pelo dispositivo na porta 9 (porta destinada a erros) - a expressão: 'Keep Alive deve ser maior do que WarnDutyCycle'. Portanto, os dados não foram gravados. </t>
  </si>
  <si>
    <t>1 - Enviar comando de downlink simples 1003 (1m 30 segundos)
2 - Aguardar downlink ser recebido
3 - Verificar persistência ou não da nova configuração.</t>
  </si>
  <si>
    <t>1 - Enviar comando de downlink simples 1008 (4m)
2 - Aguardar downlink ser recebido
3 - Verificar persistência ou não da nova configuração.</t>
  </si>
  <si>
    <t xml:space="preserve">Após a configuração aguardar o tempo configurado e verificar se foi alterado. </t>
  </si>
  <si>
    <t>Alterar WarnDutyCycle em vários valores</t>
  </si>
  <si>
    <t>1 - Firmware Instalado (v1.2.0) (v1.2.0)
2 - Device integrado com a rede LoRaWAN
3 - Timers : KeepAlive - 4m
WarnDutyCycle - 2m
WarnTx - 30s</t>
  </si>
  <si>
    <t>1 - Enviar comando de downlink simples 203A (4m 50s)
2 - Aguardar downlink ser recebido
3 - Verificar persistência ou não da nova configuração.</t>
  </si>
  <si>
    <t>1 - Enviar comando de downlink simples 200F (1m 35s)
2 - Aguardar downlink ser recebido
3 - Verificar persistência ou não da nova configuração.</t>
  </si>
  <si>
    <t>1 - Firmware Instalado (v1.2.0) (v1.2.0)
2 - Device integrado com a rede LoRaWAN
3 - Timers : KeepAlive - 4m
WarnDutyCycle - 1m35s
WarnTx - 30s</t>
  </si>
  <si>
    <t>1 - Enviar comando de downlink simples 200A (50s)
2 - Aguardar downlink ser recebido
3 - Verificar persistência ou não da nova configuração.</t>
  </si>
  <si>
    <t>1 - Firmware Instalado (v1.2.0) (v1.2.0)
2 - Device integrado com a rede LoRaWAN
3 - Timers : KeepAlive - 4m
WarnDutyCycle - 50s
WarnTx - 30s</t>
  </si>
  <si>
    <t>1 - Enviar comando de downlink simples 2001 (5s)
2 - Aguardar downlink ser recebido
3 - Verificar persistência ou não da nova configuração.</t>
  </si>
  <si>
    <t>Alterar WarnTx em vários valores</t>
  </si>
  <si>
    <t>1 - Enviar comando de downlink simples 101F (3m 5s)
2 - Aguardar downlink ser recebido
3 - Verificar persistência ou não da nova configuração.</t>
  </si>
  <si>
    <t>1 - Enviar comando de downlink simples 100A (50s)
2 - Aguardar downlink ser recebido
3 - Verificar persistência ou não da nova configuração.</t>
  </si>
  <si>
    <t>1 - Enviar comando de downlink simples 1001 (5s)
2 - Aguardar downlink ser recebido
3 - Verificar persistência ou não da nova configuração.</t>
  </si>
  <si>
    <t>Alterar timers via downlink múltiplo</t>
  </si>
  <si>
    <t>Alterar Keep Alive, WarnDutyCycle e WarnTx em vários valores</t>
  </si>
  <si>
    <t>1 - Firmware Instalado (v1.2.0) (v1.2.0)
2 - Device integrado com a rede LoRaWAN
3 - Timers : KeepAlive - 4m
WarnDutyCycle - 50s
WarnTx - 5s</t>
  </si>
  <si>
    <t>1 - Enviar comando de downlink múltiplo 0001 000A 0001 00 00 00 00 00 (KA = 30s, Wdc = 50s e Wtx = 5s )
2 - Aguardar downlink ser recebido
3 - Verificar persistência ou não da nova configuração.</t>
  </si>
  <si>
    <t xml:space="preserve">Após o passo 2, foi retornado pelo dispositivo na porta 9 (porta destinada a erros) - a expressão: 'Keep Alive deve ser maior do que WarnDutyCycle'. Mas os demais valores foram atualizados (embora tenha sido iguais). </t>
  </si>
  <si>
    <t>1 - Enviar comando de downlink múltiplo 0003 000A 0009 00 00 00 00 00 (KA = 1m30s, Wdc = 50s e Wtx = 45s )
2 - Aguardar downlink ser recebido
3 - Verificar persistência ou não da nova configuração.</t>
  </si>
  <si>
    <t>1 - Firmware Instalado (v1.2.0) (v1.2.0)
2 - Device integrado com a rede LoRaWAN
3 - Timers : KeepAlive - 1m 30s
WarnDutyCycle - 50s
WarnTx - 45s</t>
  </si>
  <si>
    <t>1 - Enviar comando de downlink múltiplo 0005 001F 0003 00 00 00 00 00 (KA = 2m30s, Wdc = 3m5s e Wtx = 15s )
2 - Aguardar downlink ser recebido
3 - Verificar persistência ou não da nova configuração.</t>
  </si>
  <si>
    <t>Após o passo 2, foi retornado pelo dispositivo na porta 9 (porta destinada a erros) - a expressão: 'Keep Alive deve ser maior do que WarnDutyCycle'. Keep Alive e Warn DutyCycle não serão alterados. WarnTx, por sua vez, será alterado.</t>
  </si>
  <si>
    <t>1 - Firmware Instalado (v1.2.0) (v1.2.0)
2 - Device integrado com a rede LoRaWAN
3 - Timers : KeepAlive - 1m 30s
WarnDutyCycle - 50s
WarnTx - 15s</t>
  </si>
  <si>
    <t>1 - Enviar comando de downlink múltiplo 0005 000F 0010 00 00 00 00 00 (KA = 2m30s, Wdc = 1m35s e Wtx = 1m 40s )
2 - Aguardar downlink ser recebido
3 - Verificar persistência ou não da nova configuração.</t>
  </si>
  <si>
    <t>1 - Firmware Instalado (v1.2.0) (v1.2.0)
2 - Device integrado com a rede LoRaWAN
3 - Timers : KeepAlive - 2m 30s
WarnDutyCycle - 1m 35s
WarnTx - 15s</t>
  </si>
  <si>
    <t>1 - Enviar comando de downlink múltiplo 0002 000F 0010 00 00 00 00 00 (KA = 1m, Wdc = 1m35s e Wtx = 3m 05s )
2 - Aguardar downlink ser recebido
3 - Verificar persistência ou não da nova configuração.</t>
  </si>
  <si>
    <t>1 - Enviar comando de downlink simples 0078 0018 0004 14 000A 473E  (KA = 1hora, Wdc = 2m e Wtx =  20s, lim_bat = 2,0, lim_lux = 10 lux, mov = configuração padrão)
2 - Aguardar downlink ser recebido
3 - Verificar persistência ou não da nova configuração.</t>
  </si>
  <si>
    <t>1 - Firmware Instalado (v1.2.0) (v1.2.0)
2 - Device integrado com a rede LoRaWAN
3 - Timers : KeepAlive - 4m
WarnDutyCycle - 2m
WarnTx - 20s</t>
  </si>
  <si>
    <t>1 - Entrar no modo de alerta pelo excesso de luz.  
2- Durante, o estado de alerta enviar comando de downlink simples 0005 000F 0030 00 00 00 00 00  (KA = 2m 30s, Wdc = 3m 05s e Wtx =  )
2 - Aguardar downlink ser recebido
3 - Verificar persistência ou não da nova configuração.</t>
  </si>
  <si>
    <t>"KeepAlive deve ser maior que WarnDutyCicle| Warn DutyCycle deve ser maior que warnTx "</t>
  </si>
  <si>
    <t>Alterar Keep Alive, WarnDutyCycle e WarnTx e demais</t>
  </si>
  <si>
    <t>1 - Firmware Instalado (v1.2.0) (v1.2.0)
2 - Device integrado com a rede LoRaWAN
3 - Timers : KeepAlive - 4m
WarnDutyCycle - 2m
WarnTx - 20s
limiar Lum - 700 lux
Limiar bat = 2,0 volts
 Mov_Angular_threshold - limiar de 70
 Mov_QuedaLivre_duracao - 0.625 segundos
 Mov_QuedaLivre_threshold - 219 mg</t>
  </si>
  <si>
    <t>2- Durante o estado de keep alive enviar comando de downlink simples 000D 0013 0005 A0 020E 473E (KA = 6m 30s, Wdc = 1m 35s e Wtx = 25s LimBat = 3,2V LimLux = 526 lux LimMov =  50°; 469 mg; 38,125 seg)
2 - Aguardar downlink ser recebido
3 - Verificar persistência ou não da nova configuração.</t>
  </si>
  <si>
    <t>Após solicitar 0077 na porta 6 deve-se obter os valores correspondente ao passado além de seu funcionamento de acordo com os valores de timers e de limiares passado. Resultado 0077 :
  "Battery_threshold": "3.20 Volts",
  "Keep_Alive_Timer": ": 6 minutos, 30 segundos",
  "Lux_threshold": "526 lux",
  "Mov_Angular_threshold": "limiar de 50°",
  "Mov_QuedaLivre_duracao": "38.125 segundos",
  "Mov_QuedaLivre_threshold": "469 mg",
  "Warn_TX_Timer": ": 25 segundos",
  "Warn_dutycicle_Timer": ": 1 minuto, 35 segundos"</t>
  </si>
  <si>
    <t>Verificar persistência dos limiares e timers na placa após ligar e desligar.</t>
  </si>
  <si>
    <t>Verificar Keep Alive, WarnDutyCycle e WarnTx e demais tanto na EEPROM, quanto por Downlink, quanto por funcionamento</t>
  </si>
  <si>
    <t>1 - Firmware Instalado (v1.2.0) (v1.2.0)
2 - Device integrado com a rede LoRaWAN
3 - Timers : KeepAlive - 6m 30s
WarnDutyCycle - 1m 35s
WarnTx - 25s
limiar Lum - 526 lux
Limiar bat = 3,2 volts
 Mov_Angular_threshold - limiar de 50º 
 Mov_QuedaLivre_duracao - 38.125 segundos
 Mov_QuedaLivre_threshold - 469 mg</t>
  </si>
  <si>
    <t>1 - Enviar comando de downlink simples 00 77 porta 6.
2 - Aguardar downlink ser recebido
3 - Verificar persistência ou não da configuração passada anteriormente.</t>
  </si>
  <si>
    <t>Após solicitar 0077 na porta 6 deve-se obter os valores correspondente ao passado além de seu funcionamento de acordo com os valores de timers e de limiares passado. Resultado 0077 :
  "Battery_threshold": "3.20 Volts",
  "Keep_Alive_Timer": ": 6 minutos, 30 segundos",
  "Lux_threshold": "526 lux",
  "Mov_Angular_threshold": "limiar de 50°",
  "Mov_QuedaLivre_duracao": "38.125 segundos",
  "Mov_QuedaLivre_threshold": "469 mg",
  "Warn_TX_Timer": ": 25 segundos",
  "Warn_dutycicle_Timer": ": 1 minuto, 35 segundos"
Tanto na EEPROM, quanto no funcionamento observou-se o comportamento correto.</t>
  </si>
  <si>
    <t>1 - Entrar no modo de alerta pelo excesso de luz.  
2- Durante, o estado de alerta enviar comando de downlink simples 0006 000B 0002 9B 02BC 47 3E (KA = 3m , Wdc = 55s e Wtx = 10s LimBat = 3,1V LimLux = 700 LimMov =  50°; 469 mg; 38,125 seg)
2 - Aguardar downlink ser recebido
3 - Verificar persistência ou não da nova configuração.</t>
  </si>
  <si>
    <t>Após solicitar 0077 na porta 6 deve-se obter os valores correspondente ao passado além de seu funcionamento de acordo com os valores de timers e de limiares passado. Resultado 0077 :
  "Battery_threshold": "3.10 Volts",
  "Keep_Alive_Timer": ": 3 minutos",
  "Lux_threshold": "700 lux",
  "Mov_Angular_threshold": "limiar de 50°",
  "Mov_QuedaLivre_duracao": "38.125 segundos",
  "Mov_QuedaLivre_threshold": "469 mg",
  "Warn_TX_Timer": ": 10 segundos",
  "Warn_dutycicle_Timer": ": 55 segundos"</t>
  </si>
  <si>
    <t>1 - Firmware Instalado (v1.2.0) (v1.2.0)
2 - Device integrado com a rede LoRaWAN
3 - Timers : KeepAlive - 3m
WarnDutyCycle - 55s
WarnTx - 10s
limiar Lum - 700 lux
Limiar bat = 3,1 volts
 Mov_Angular_threshold - limiar de 50
 Mov_QuedaLivre_duracao - 38.125 segundos
 Mov_QuedaLivre_threshold - 469 mg</t>
  </si>
  <si>
    <t>1 - Entrar no modo de alerta pelo excesso de luz.  
2- Enviar comando de downlink simples 00 77 porta 6.
2 - Aguardar downlink ser recebido
3 - Verificar persistência ou não da configuração passada anteriormente.</t>
  </si>
  <si>
    <t>Após solicitar 0077 na porta 6 deve-se obter os valores correspondente ao passado além de seu funcionamento de acordo com os valores de timers e de limiares passado. Resultado 0077 :
  "Battery_threshold": "3.10 Volts",
  "Keep_Alive_Timer": ": 3 minutos",
  "Lux_threshold": "700 lux",
  "Mov_Angular_threshold": "limiar de 70°",
  "Mov_QuedaLivre_duracao": "0.625 segundos",
  "Mov_QuedaLivre_threshold": "219 mg",
  "Warn_TX_Timer": ": 10 segundos",
  "Warn_dutycicle_Timer": ": 55 segundos"
Tanto na EEPROM, quanto no funcionamento observou-se o comportamento correto.</t>
  </si>
  <si>
    <t>1º Ciclo de Teste</t>
  </si>
  <si>
    <t>Tipo de Componente</t>
  </si>
  <si>
    <t>Modelo do Componente</t>
  </si>
  <si>
    <t>Versão</t>
  </si>
  <si>
    <t>0.1.1</t>
  </si>
  <si>
    <t>Passo-a-passo</t>
  </si>
  <si>
    <t>Status</t>
  </si>
  <si>
    <t>Comentários</t>
  </si>
  <si>
    <t># Bug</t>
  </si>
  <si>
    <t>Responsável</t>
  </si>
  <si>
    <t>Data Realização</t>
  </si>
  <si>
    <t>2º Ciclo de Teste</t>
  </si>
  <si>
    <t>Resultados</t>
  </si>
  <si>
    <t>3º Ciclo de Teste</t>
  </si>
  <si>
    <t>Testador:</t>
  </si>
  <si>
    <t>Data Início:</t>
  </si>
  <si>
    <t>Data Fim:</t>
  </si>
  <si>
    <t>Sumário Geral - 1º Ciclo de Teste</t>
  </si>
  <si>
    <t>Sumário Geral - 2º Ciclo de Teste</t>
  </si>
  <si>
    <t>Sumário Geral - 3º Ciclo de Teste</t>
  </si>
  <si>
    <t>Total # Casos de Teste Aprovados</t>
  </si>
  <si>
    <t>Total # Casos de Teste Reprovados</t>
  </si>
  <si>
    <t>Total # Casos de Teste Bloqueados</t>
  </si>
  <si>
    <t>Total # Casos de Teste Não Implementados</t>
  </si>
  <si>
    <t>Total # Casos de Teste Não Aplicáveis</t>
  </si>
  <si>
    <t>Total # Casos de Teste Não Testados</t>
  </si>
  <si>
    <t>Total # Cobertura de Teste</t>
  </si>
  <si>
    <t>Total # Casos de Teste</t>
  </si>
  <si>
    <t>Comentários:</t>
  </si>
  <si>
    <t>Casos</t>
  </si>
  <si>
    <t>foram reprovados e devem ser retestados no próximo ciclo.</t>
  </si>
  <si>
    <t>não foram realizados e devem ser testados no próximo ciclo.</t>
  </si>
  <si>
    <t>Resultados Consolidados</t>
  </si>
  <si>
    <t>Esta seção consolida os resultados de todos os ciclos / rodadas de teste realizados. Ao final de cada ciclo / rodada, o Testador ou Projetista de Testes deverá consolidar os dados nesta seção, nas tabelas ao lado. Os gráficos abaixo utilizam os dados destas tabelas.</t>
  </si>
  <si>
    <t>TOTAL DE CASOS DE TESTES</t>
  </si>
  <si>
    <t>PLANEJADOS</t>
  </si>
  <si>
    <t>APROVADOS</t>
  </si>
  <si>
    <t>REPROVADOS</t>
  </si>
  <si>
    <t>BLOQUEADOS</t>
  </si>
  <si>
    <t>NÃO EXECUTADOS</t>
  </si>
  <si>
    <t>RESUMO EXECUÇÕES</t>
  </si>
  <si>
    <t>CICLOS / RODADAS</t>
  </si>
  <si>
    <t>QTD. PLANEJADOS</t>
  </si>
  <si>
    <t>QTD. APROVADOS</t>
  </si>
  <si>
    <t>QTD. REPROVADOS</t>
  </si>
  <si>
    <t>QTD. BLOQUEADOS</t>
  </si>
  <si>
    <t>QTD. NÃO EXECUTADOS</t>
  </si>
  <si>
    <t xml:space="preserve">Após o passo 2, foi retornado pelo dispositivo na porta 9 (porta destinada a erros) - a expressão: ' Warn DutyCycle deve ser maior que warnTx'. Portanto, os dados não foram gravados. </t>
  </si>
  <si>
    <t xml:space="preserve">Após o passo 2, foi retornado pelo dispositivo na porta 9 (porta destinada a erros) - a expressão: ' Warn DutyCycle deve ser maior que warnTx'. Keep Alive e Warn DutyCycle foram atualizados. WarnTx não foi por tentar ser maior que dutyCycle. </t>
  </si>
  <si>
    <t xml:space="preserve">Após o passo 2, foi retornado pelo dispositivo na porta 9 (porta destinada a erros) - a expressão: ' Warn DutyCycle deve ser maior que warnTx'. Keep Alive, WarnTx e Warn DutyCycle não  foram atualizados. </t>
  </si>
  <si>
    <t>Antigo</t>
  </si>
  <si>
    <t>1.2.1</t>
  </si>
  <si>
    <t>Gabriel Arão/Nícolas Silva</t>
  </si>
  <si>
    <t>1.2.2</t>
  </si>
  <si>
    <t>09/04/2020</t>
  </si>
  <si>
    <t>1.3.0</t>
  </si>
  <si>
    <t>Nícolas</t>
  </si>
  <si>
    <t>Dispositivo enviou 3 pacotes na Porta 1 antes de começar a rotina esperada (Enviar dados na Porta 1 e 15s depois na Porta 2) KA = 30s WP =25s WTX=15s</t>
  </si>
  <si>
    <t>Dispositivo configurou a luminosidade em 2754 lux. (Código AC2). Configuração solicitada foi de 685 (Payload Enviado: 82AD)</t>
  </si>
  <si>
    <t>Versão de 3/4 - 9:15</t>
  </si>
  <si>
    <t>OBS.: A Placa fez um uplink antes de reiniciar</t>
  </si>
  <si>
    <t>Versão de 15/4 - 15:06</t>
  </si>
  <si>
    <t>Marcos Tonin/Nícolas Silva</t>
  </si>
  <si>
    <t>Impedimento por recursos técnicos limitados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</si>
</sst>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7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name val="Calibri"/>
      <family val="2"/>
    </font>
    <font>
      <b/>
      <sz val="24"/>
      <color rgb="FF000000"/>
      <name val="Verdana"/>
      <family val="2"/>
    </font>
    <font>
      <b/>
      <sz val="16"/>
      <name val="Calibri"/>
      <family val="2"/>
    </font>
    <font>
      <sz val="10"/>
      <name val="Arial"/>
      <family val="2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name val="Calibri"/>
      <family val="2"/>
    </font>
    <font>
      <sz val="12"/>
      <name val="Calibri"/>
      <family val="2"/>
    </font>
    <font>
      <u/>
      <sz val="12"/>
      <color rgb="FF0000FF"/>
      <name val="Calibri"/>
      <family val="2"/>
    </font>
    <font>
      <sz val="12"/>
      <name val="Times New Roman"/>
      <family val="1"/>
    </font>
    <font>
      <sz val="10"/>
      <color rgb="FF000000"/>
      <name val="Calibri"/>
      <family val="2"/>
    </font>
    <font>
      <b/>
      <sz val="20"/>
      <color rgb="FF4F81BD"/>
      <name val="Calibri"/>
      <family val="2"/>
    </font>
    <font>
      <sz val="10"/>
      <color rgb="FF4F81BD"/>
      <name val="Calibri"/>
      <family val="2"/>
    </font>
    <font>
      <sz val="6"/>
      <color rgb="FF000080"/>
      <name val="Calibri"/>
      <family val="2"/>
    </font>
    <font>
      <i/>
      <sz val="9"/>
      <name val="Calibri"/>
      <family val="2"/>
    </font>
    <font>
      <b/>
      <sz val="24"/>
      <color rgb="FF000000"/>
      <name val="Calibri"/>
      <family val="2"/>
    </font>
    <font>
      <b/>
      <u/>
      <sz val="12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6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Arial"/>
      <family val="2"/>
    </font>
    <font>
      <u/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008000"/>
        <bgColor rgb="FF00800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96D050"/>
        <bgColor rgb="FF96D050"/>
      </patternFill>
    </fill>
    <fill>
      <patternFill patternType="solid">
        <fgColor rgb="FFFFCC99"/>
        <bgColor rgb="FFFFCC99"/>
      </patternFill>
    </fill>
    <fill>
      <patternFill patternType="solid">
        <fgColor rgb="FF00CCFF"/>
        <bgColor rgb="FF00CCFF"/>
      </patternFill>
    </fill>
    <fill>
      <patternFill patternType="solid">
        <fgColor rgb="FF993300"/>
        <bgColor rgb="FF993300"/>
      </patternFill>
    </fill>
    <fill>
      <patternFill patternType="solid">
        <fgColor rgb="FF92D050"/>
        <bgColor rgb="FF92D050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40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F9900"/>
      </bottom>
      <diagonal/>
    </border>
    <border>
      <left/>
      <right/>
      <top style="thin">
        <color rgb="FFFF99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25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9" fillId="4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Font="1"/>
    <xf numFmtId="0" fontId="2" fillId="4" borderId="10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2" fillId="8" borderId="12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top" wrapText="1"/>
    </xf>
    <xf numFmtId="0" fontId="1" fillId="0" borderId="2" xfId="0" applyFont="1" applyBorder="1"/>
    <xf numFmtId="0" fontId="2" fillId="5" borderId="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8" borderId="2" xfId="0" applyFont="1" applyFill="1" applyBorder="1" applyAlignment="1">
      <alignment horizontal="center"/>
    </xf>
    <xf numFmtId="0" fontId="1" fillId="0" borderId="15" xfId="0" applyFont="1" applyBorder="1"/>
    <xf numFmtId="0" fontId="2" fillId="11" borderId="16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14" fillId="14" borderId="2" xfId="0" applyFont="1" applyFill="1" applyBorder="1" applyAlignment="1">
      <alignment horizontal="center"/>
    </xf>
    <xf numFmtId="0" fontId="14" fillId="15" borderId="2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/>
    <xf numFmtId="0" fontId="7" fillId="16" borderId="10" xfId="0" applyFont="1" applyFill="1" applyBorder="1" applyAlignment="1">
      <alignment horizontal="center"/>
    </xf>
    <xf numFmtId="0" fontId="7" fillId="16" borderId="18" xfId="0" applyFont="1" applyFill="1" applyBorder="1" applyAlignment="1">
      <alignment horizontal="center"/>
    </xf>
    <xf numFmtId="0" fontId="7" fillId="16" borderId="1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6" fillId="0" borderId="0" xfId="0" applyFont="1"/>
    <xf numFmtId="0" fontId="2" fillId="19" borderId="29" xfId="0" applyFont="1" applyFill="1" applyBorder="1"/>
    <xf numFmtId="0" fontId="2" fillId="19" borderId="30" xfId="0" applyFont="1" applyFill="1" applyBorder="1"/>
    <xf numFmtId="15" fontId="2" fillId="19" borderId="30" xfId="0" applyNumberFormat="1" applyFont="1" applyFill="1" applyBorder="1" applyAlignment="1">
      <alignment horizontal="right"/>
    </xf>
    <xf numFmtId="0" fontId="10" fillId="3" borderId="24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  <xf numFmtId="1" fontId="2" fillId="0" borderId="38" xfId="0" applyNumberFormat="1" applyFont="1" applyBorder="1"/>
    <xf numFmtId="0" fontId="10" fillId="3" borderId="22" xfId="0" applyFont="1" applyFill="1" applyBorder="1" applyAlignment="1">
      <alignment horizontal="center" vertical="center" wrapText="1"/>
    </xf>
    <xf numFmtId="0" fontId="2" fillId="19" borderId="38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0" fillId="0" borderId="0" xfId="0" applyFont="1"/>
    <xf numFmtId="49" fontId="2" fillId="0" borderId="0" xfId="0" applyNumberFormat="1" applyFont="1"/>
    <xf numFmtId="0" fontId="2" fillId="0" borderId="31" xfId="0" applyFont="1" applyBorder="1"/>
    <xf numFmtId="0" fontId="2" fillId="0" borderId="32" xfId="0" applyFont="1" applyBorder="1"/>
    <xf numFmtId="0" fontId="2" fillId="0" borderId="3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39" xfId="0" applyFont="1" applyBorder="1"/>
    <xf numFmtId="0" fontId="2" fillId="0" borderId="35" xfId="0" applyFont="1" applyBorder="1"/>
    <xf numFmtId="0" fontId="2" fillId="0" borderId="36" xfId="0" applyFont="1" applyBorder="1"/>
    <xf numFmtId="0" fontId="23" fillId="0" borderId="0" xfId="1" applyAlignment="1">
      <alignment horizontal="center"/>
    </xf>
    <xf numFmtId="0" fontId="24" fillId="0" borderId="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3" fontId="26" fillId="18" borderId="24" xfId="0" applyNumberFormat="1" applyFont="1" applyFill="1" applyBorder="1" applyAlignment="1">
      <alignment horizontal="center" vertical="center" wrapText="1"/>
    </xf>
    <xf numFmtId="0" fontId="26" fillId="18" borderId="24" xfId="0" applyFont="1" applyFill="1" applyBorder="1" applyAlignment="1">
      <alignment horizontal="center" vertical="center" wrapText="1"/>
    </xf>
    <xf numFmtId="0" fontId="26" fillId="18" borderId="24" xfId="0" applyFont="1" applyFill="1" applyBorder="1" applyAlignment="1">
      <alignment vertical="center" wrapText="1"/>
    </xf>
    <xf numFmtId="0" fontId="26" fillId="18" borderId="26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28" fillId="0" borderId="0" xfId="0" applyFont="1" applyAlignment="1"/>
    <xf numFmtId="0" fontId="29" fillId="18" borderId="24" xfId="0" applyFont="1" applyFill="1" applyBorder="1" applyAlignment="1">
      <alignment horizontal="center" vertical="center" wrapText="1"/>
    </xf>
    <xf numFmtId="3" fontId="29" fillId="18" borderId="24" xfId="0" applyNumberFormat="1" applyFont="1" applyFill="1" applyBorder="1" applyAlignment="1">
      <alignment horizontal="center" vertical="center" wrapText="1"/>
    </xf>
    <xf numFmtId="3" fontId="30" fillId="18" borderId="24" xfId="0" applyNumberFormat="1" applyFont="1" applyFill="1" applyBorder="1" applyAlignment="1">
      <alignment horizontal="center" vertical="center" wrapText="1"/>
    </xf>
    <xf numFmtId="0" fontId="30" fillId="18" borderId="24" xfId="0" applyFont="1" applyFill="1" applyBorder="1" applyAlignment="1">
      <alignment horizontal="center" vertical="center" wrapText="1"/>
    </xf>
    <xf numFmtId="0" fontId="26" fillId="18" borderId="25" xfId="0" applyFont="1" applyFill="1" applyBorder="1" applyAlignment="1">
      <alignment vertical="center" wrapText="1"/>
    </xf>
    <xf numFmtId="0" fontId="27" fillId="18" borderId="24" xfId="0" applyFont="1" applyFill="1" applyBorder="1" applyAlignment="1">
      <alignment vertical="center" wrapText="1"/>
    </xf>
    <xf numFmtId="0" fontId="29" fillId="18" borderId="26" xfId="0" applyFont="1" applyFill="1" applyBorder="1" applyAlignment="1">
      <alignment horizontal="center" vertical="center" wrapText="1"/>
    </xf>
    <xf numFmtId="0" fontId="26" fillId="18" borderId="26" xfId="0" applyFont="1" applyFill="1" applyBorder="1" applyAlignment="1">
      <alignment vertical="center" wrapText="1"/>
    </xf>
    <xf numFmtId="0" fontId="27" fillId="18" borderId="26" xfId="0" applyFont="1" applyFill="1" applyBorder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2" fillId="17" borderId="19" xfId="0" applyFont="1" applyFill="1" applyBorder="1" applyAlignment="1">
      <alignment horizontal="center" vertical="center"/>
    </xf>
    <xf numFmtId="0" fontId="32" fillId="17" borderId="20" xfId="0" applyFont="1" applyFill="1" applyBorder="1" applyAlignment="1">
      <alignment horizontal="center" vertical="center"/>
    </xf>
    <xf numFmtId="0" fontId="32" fillId="17" borderId="20" xfId="0" applyFont="1" applyFill="1" applyBorder="1" applyAlignment="1">
      <alignment horizontal="center" vertical="center" wrapText="1"/>
    </xf>
    <xf numFmtId="0" fontId="32" fillId="17" borderId="27" xfId="0" applyFont="1" applyFill="1" applyBorder="1" applyAlignment="1">
      <alignment horizontal="center" vertical="center"/>
    </xf>
    <xf numFmtId="0" fontId="27" fillId="0" borderId="0" xfId="0" applyFont="1" applyAlignment="1">
      <alignment wrapText="1"/>
    </xf>
    <xf numFmtId="0" fontId="33" fillId="0" borderId="22" xfId="0" applyFont="1" applyBorder="1" applyAlignment="1">
      <alignment wrapText="1"/>
    </xf>
    <xf numFmtId="0" fontId="27" fillId="0" borderId="22" xfId="0" applyFont="1" applyBorder="1" applyAlignment="1">
      <alignment horizontal="center" vertical="center"/>
    </xf>
    <xf numFmtId="0" fontId="33" fillId="0" borderId="22" xfId="0" applyFont="1" applyBorder="1"/>
    <xf numFmtId="0" fontId="33" fillId="0" borderId="22" xfId="0" applyFont="1" applyBorder="1" applyAlignment="1">
      <alignment horizontal="center" vertical="center"/>
    </xf>
    <xf numFmtId="14" fontId="33" fillId="0" borderId="28" xfId="0" applyNumberFormat="1" applyFont="1" applyBorder="1" applyAlignment="1">
      <alignment horizontal="center" vertical="center"/>
    </xf>
    <xf numFmtId="0" fontId="34" fillId="0" borderId="22" xfId="0" applyFont="1" applyBorder="1" applyAlignment="1">
      <alignment wrapText="1"/>
    </xf>
    <xf numFmtId="0" fontId="33" fillId="0" borderId="6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left" vertical="center" wrapText="1"/>
    </xf>
    <xf numFmtId="0" fontId="34" fillId="0" borderId="0" xfId="0" applyFont="1" applyAlignment="1">
      <alignment wrapText="1"/>
    </xf>
    <xf numFmtId="0" fontId="27" fillId="0" borderId="22" xfId="0" applyFont="1" applyBorder="1" applyAlignment="1">
      <alignment horizontal="left" vertical="center" wrapText="1"/>
    </xf>
    <xf numFmtId="14" fontId="33" fillId="0" borderId="28" xfId="0" applyNumberFormat="1" applyFont="1" applyBorder="1" applyAlignment="1">
      <alignment horizontal="center"/>
    </xf>
    <xf numFmtId="0" fontId="27" fillId="0" borderId="0" xfId="0" applyFont="1" applyAlignment="1">
      <alignment horizontal="left" vertical="center"/>
    </xf>
    <xf numFmtId="0" fontId="33" fillId="0" borderId="0" xfId="0" applyFont="1"/>
    <xf numFmtId="0" fontId="32" fillId="17" borderId="20" xfId="0" applyFont="1" applyFill="1" applyBorder="1" applyAlignment="1">
      <alignment horizontal="left" vertical="center" wrapText="1"/>
    </xf>
    <xf numFmtId="0" fontId="27" fillId="0" borderId="22" xfId="0" applyFont="1" applyBorder="1" applyAlignment="1">
      <alignment horizontal="center" vertical="center" wrapText="1"/>
    </xf>
    <xf numFmtId="0" fontId="26" fillId="12" borderId="14" xfId="0" applyFont="1" applyFill="1" applyBorder="1" applyAlignment="1">
      <alignment horizontal="center" vertical="center"/>
    </xf>
    <xf numFmtId="0" fontId="26" fillId="12" borderId="14" xfId="0" applyFont="1" applyFill="1" applyBorder="1" applyAlignment="1">
      <alignment horizontal="left" vertic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left" vertical="center"/>
    </xf>
    <xf numFmtId="0" fontId="26" fillId="12" borderId="14" xfId="0" applyFont="1" applyFill="1" applyBorder="1" applyAlignment="1">
      <alignment horizontal="left" vertical="center" wrapText="1"/>
    </xf>
    <xf numFmtId="0" fontId="33" fillId="0" borderId="6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7" fillId="0" borderId="13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4" xfId="0" applyFont="1" applyBorder="1" applyAlignment="1">
      <alignment horizontal="right"/>
    </xf>
    <xf numFmtId="0" fontId="1" fillId="0" borderId="14" xfId="0" applyFont="1" applyBorder="1" applyAlignment="1">
      <alignment horizontal="left"/>
    </xf>
    <xf numFmtId="0" fontId="2" fillId="2" borderId="4" xfId="0" quotePrefix="1" applyFont="1" applyFill="1" applyBorder="1"/>
    <xf numFmtId="0" fontId="2" fillId="2" borderId="4" xfId="0" applyFont="1" applyFill="1" applyBorder="1"/>
    <xf numFmtId="49" fontId="2" fillId="2" borderId="4" xfId="0" applyNumberFormat="1" applyFont="1" applyFill="1" applyBorder="1"/>
    <xf numFmtId="49" fontId="2" fillId="3" borderId="4" xfId="0" applyNumberFormat="1" applyFont="1" applyFill="1" applyBorder="1"/>
    <xf numFmtId="0" fontId="10" fillId="3" borderId="4" xfId="0" applyFont="1" applyFill="1" applyBorder="1" applyAlignment="1">
      <alignment horizontal="left"/>
    </xf>
    <xf numFmtId="0" fontId="10" fillId="3" borderId="4" xfId="0" applyFont="1" applyFill="1" applyBorder="1"/>
    <xf numFmtId="164" fontId="11" fillId="3" borderId="4" xfId="0" applyNumberFormat="1" applyFont="1" applyFill="1" applyBorder="1" applyAlignment="1">
      <alignment vertical="top" wrapText="1"/>
    </xf>
    <xf numFmtId="0" fontId="11" fillId="3" borderId="4" xfId="0" applyFont="1" applyFill="1" applyBorder="1" applyAlignment="1">
      <alignment horizontal="center" vertical="center" wrapText="1"/>
    </xf>
    <xf numFmtId="49" fontId="25" fillId="3" borderId="13" xfId="0" applyNumberFormat="1" applyFont="1" applyFill="1" applyBorder="1" applyAlignment="1">
      <alignment horizontal="center" vertical="center" wrapText="1"/>
    </xf>
    <xf numFmtId="0" fontId="11" fillId="3" borderId="4" xfId="0" applyFont="1" applyFill="1" applyBorder="1"/>
    <xf numFmtId="0" fontId="11" fillId="3" borderId="4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26" fillId="12" borderId="31" xfId="0" applyFont="1" applyFill="1" applyBorder="1" applyAlignment="1">
      <alignment horizontal="center" vertical="center" wrapText="1"/>
    </xf>
    <xf numFmtId="0" fontId="26" fillId="12" borderId="39" xfId="0" applyFont="1" applyFill="1" applyBorder="1" applyAlignment="1">
      <alignment horizontal="center" vertical="center" wrapText="1"/>
    </xf>
    <xf numFmtId="0" fontId="26" fillId="12" borderId="35" xfId="0" applyFont="1" applyFill="1" applyBorder="1" applyAlignment="1">
      <alignment horizontal="center" vertical="center" wrapText="1"/>
    </xf>
    <xf numFmtId="0" fontId="26" fillId="12" borderId="13" xfId="0" applyFont="1" applyFill="1" applyBorder="1" applyAlignment="1">
      <alignment horizontal="center" vertical="center"/>
    </xf>
    <xf numFmtId="0" fontId="26" fillId="12" borderId="13" xfId="0" applyFont="1" applyFill="1" applyBorder="1" applyAlignment="1">
      <alignment horizontal="left" vertical="center"/>
    </xf>
    <xf numFmtId="0" fontId="26" fillId="12" borderId="13" xfId="0" applyFont="1" applyFill="1" applyBorder="1" applyAlignment="1">
      <alignment horizontal="left" vertical="center" wrapText="1"/>
    </xf>
    <xf numFmtId="0" fontId="33" fillId="0" borderId="25" xfId="0" applyFont="1" applyBorder="1"/>
    <xf numFmtId="0" fontId="30" fillId="0" borderId="37" xfId="0" applyFont="1" applyBorder="1" applyAlignment="1">
      <alignment horizontal="right" vertical="center"/>
    </xf>
    <xf numFmtId="0" fontId="26" fillId="0" borderId="37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/>
    </xf>
    <xf numFmtId="0" fontId="30" fillId="0" borderId="24" xfId="0" applyFont="1" applyBorder="1" applyAlignment="1">
      <alignment horizontal="right" vertical="center"/>
    </xf>
    <xf numFmtId="0" fontId="30" fillId="0" borderId="26" xfId="0" applyFont="1" applyBorder="1" applyAlignment="1">
      <alignment horizontal="right" vertical="center"/>
    </xf>
    <xf numFmtId="0" fontId="34" fillId="0" borderId="26" xfId="0" applyFont="1" applyBorder="1" applyAlignment="1">
      <alignment wrapText="1"/>
    </xf>
    <xf numFmtId="0" fontId="1" fillId="12" borderId="4" xfId="0" applyFont="1" applyFill="1" applyBorder="1"/>
    <xf numFmtId="0" fontId="19" fillId="12" borderId="4" xfId="0" applyFont="1" applyFill="1" applyBorder="1" applyAlignment="1">
      <alignment horizontal="center"/>
    </xf>
    <xf numFmtId="0" fontId="2" fillId="12" borderId="4" xfId="0" applyFont="1" applyFill="1" applyBorder="1"/>
    <xf numFmtId="0" fontId="2" fillId="3" borderId="4" xfId="0" applyFont="1" applyFill="1" applyBorder="1" applyAlignment="1">
      <alignment horizontal="left"/>
    </xf>
    <xf numFmtId="0" fontId="21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9" fontId="2" fillId="5" borderId="4" xfId="0" applyNumberFormat="1" applyFont="1" applyFill="1" applyBorder="1" applyAlignment="1">
      <alignment horizontal="center"/>
    </xf>
    <xf numFmtId="9" fontId="2" fillId="8" borderId="4" xfId="0" applyNumberFormat="1" applyFont="1" applyFill="1" applyBorder="1" applyAlignment="1">
      <alignment horizontal="center"/>
    </xf>
    <xf numFmtId="9" fontId="2" fillId="11" borderId="4" xfId="0" applyNumberFormat="1" applyFont="1" applyFill="1" applyBorder="1" applyAlignment="1">
      <alignment horizontal="center"/>
    </xf>
    <xf numFmtId="9" fontId="2" fillId="13" borderId="4" xfId="0" applyNumberFormat="1" applyFont="1" applyFill="1" applyBorder="1" applyAlignment="1">
      <alignment horizontal="center"/>
    </xf>
    <xf numFmtId="9" fontId="2" fillId="14" borderId="4" xfId="0" applyNumberFormat="1" applyFont="1" applyFill="1" applyBorder="1" applyAlignment="1">
      <alignment horizontal="center"/>
    </xf>
    <xf numFmtId="9" fontId="2" fillId="15" borderId="4" xfId="0" applyNumberFormat="1" applyFont="1" applyFill="1" applyBorder="1" applyAlignment="1">
      <alignment horizontal="center"/>
    </xf>
    <xf numFmtId="9" fontId="2" fillId="19" borderId="4" xfId="0" applyNumberFormat="1" applyFont="1" applyFill="1" applyBorder="1" applyAlignment="1">
      <alignment horizontal="center"/>
    </xf>
    <xf numFmtId="9" fontId="2" fillId="3" borderId="4" xfId="0" applyNumberFormat="1" applyFont="1" applyFill="1" applyBorder="1" applyAlignment="1">
      <alignment horizontal="right"/>
    </xf>
    <xf numFmtId="0" fontId="10" fillId="3" borderId="4" xfId="0" applyFont="1" applyFill="1" applyBorder="1" applyAlignment="1">
      <alignment horizontal="center"/>
    </xf>
    <xf numFmtId="10" fontId="2" fillId="3" borderId="4" xfId="0" applyNumberFormat="1" applyFont="1" applyFill="1" applyBorder="1" applyAlignment="1">
      <alignment horizontal="right"/>
    </xf>
    <xf numFmtId="0" fontId="22" fillId="3" borderId="4" xfId="0" applyFont="1" applyFill="1" applyBorder="1" applyAlignment="1">
      <alignment horizontal="left"/>
    </xf>
    <xf numFmtId="0" fontId="2" fillId="0" borderId="14" xfId="0" applyFont="1" applyBorder="1"/>
    <xf numFmtId="0" fontId="2" fillId="0" borderId="25" xfId="0" applyFont="1" applyBorder="1"/>
    <xf numFmtId="0" fontId="2" fillId="0" borderId="13" xfId="0" applyFont="1" applyBorder="1"/>
    <xf numFmtId="0" fontId="20" fillId="0" borderId="0" xfId="0" applyFont="1"/>
    <xf numFmtId="0" fontId="2" fillId="19" borderId="4" xfId="0" applyFont="1" applyFill="1" applyBorder="1"/>
    <xf numFmtId="0" fontId="5" fillId="19" borderId="4" xfId="0" applyFont="1" applyFill="1" applyBorder="1"/>
    <xf numFmtId="0" fontId="15" fillId="19" borderId="4" xfId="0" applyFont="1" applyFill="1" applyBorder="1"/>
    <xf numFmtId="0" fontId="15" fillId="19" borderId="4" xfId="0" applyFont="1" applyFill="1" applyBorder="1" applyAlignment="1">
      <alignment horizontal="right"/>
    </xf>
    <xf numFmtId="0" fontId="17" fillId="19" borderId="4" xfId="0" applyFont="1" applyFill="1" applyBorder="1"/>
    <xf numFmtId="0" fontId="10" fillId="3" borderId="31" xfId="0" applyFont="1" applyFill="1" applyBorder="1" applyAlignment="1">
      <alignment horizontal="center" vertical="center" wrapText="1"/>
    </xf>
    <xf numFmtId="0" fontId="36" fillId="0" borderId="22" xfId="0" applyFont="1" applyBorder="1" applyAlignment="1">
      <alignment horizontal="center" vertical="center"/>
    </xf>
    <xf numFmtId="0" fontId="0" fillId="0" borderId="0" xfId="0" applyFont="1" applyAlignment="1"/>
    <xf numFmtId="49" fontId="2" fillId="3" borderId="17" xfId="0" applyNumberFormat="1" applyFont="1" applyFill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26" fillId="0" borderId="4" xfId="0" applyFont="1" applyBorder="1" applyAlignment="1"/>
    <xf numFmtId="0" fontId="26" fillId="12" borderId="4" xfId="0" applyFont="1" applyFill="1" applyBorder="1" applyAlignment="1">
      <alignment horizontal="left" vertical="center" wrapText="1"/>
    </xf>
    <xf numFmtId="0" fontId="32" fillId="17" borderId="4" xfId="0" applyFont="1" applyFill="1" applyBorder="1" applyAlignment="1">
      <alignment horizontal="left" vertical="center" wrapText="1"/>
    </xf>
    <xf numFmtId="0" fontId="33" fillId="0" borderId="0" xfId="0" applyFont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33" fillId="0" borderId="22" xfId="0" applyFont="1" applyBorder="1" applyAlignment="1">
      <alignment horizontal="center" wrapText="1"/>
    </xf>
    <xf numFmtId="0" fontId="33" fillId="0" borderId="22" xfId="0" applyFont="1" applyBorder="1" applyAlignment="1">
      <alignment vertical="center" wrapText="1"/>
    </xf>
    <xf numFmtId="16" fontId="2" fillId="0" borderId="0" xfId="0" applyNumberFormat="1" applyFont="1"/>
    <xf numFmtId="0" fontId="2" fillId="19" borderId="38" xfId="0" quotePrefix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ont="1" applyAlignment="1"/>
    <xf numFmtId="14" fontId="1" fillId="0" borderId="13" xfId="0" applyNumberFormat="1" applyFont="1" applyBorder="1" applyAlignment="1" applyProtection="1">
      <alignment horizontal="center"/>
      <protection locked="0"/>
    </xf>
    <xf numFmtId="0" fontId="5" fillId="0" borderId="13" xfId="0" applyFont="1" applyBorder="1" applyAlignment="1" applyProtection="1">
      <protection locked="0"/>
    </xf>
    <xf numFmtId="0" fontId="24" fillId="0" borderId="17" xfId="0" applyFont="1" applyBorder="1" applyAlignment="1">
      <alignment horizontal="center"/>
    </xf>
    <xf numFmtId="0" fontId="5" fillId="0" borderId="17" xfId="0" applyFont="1" applyBorder="1" applyAlignment="1"/>
    <xf numFmtId="49" fontId="2" fillId="3" borderId="17" xfId="0" applyNumberFormat="1" applyFont="1" applyFill="1" applyBorder="1" applyAlignment="1">
      <alignment horizontal="center" vertical="center"/>
    </xf>
    <xf numFmtId="0" fontId="11" fillId="2" borderId="4" xfId="0" applyFont="1" applyFill="1" applyBorder="1" applyAlignment="1"/>
    <xf numFmtId="0" fontId="5" fillId="0" borderId="4" xfId="0" applyFont="1" applyBorder="1" applyAlignment="1"/>
    <xf numFmtId="0" fontId="11" fillId="2" borderId="4" xfId="0" applyFont="1" applyFill="1" applyBorder="1" applyAlignment="1">
      <alignment horizontal="left"/>
    </xf>
    <xf numFmtId="49" fontId="2" fillId="3" borderId="13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/>
    <xf numFmtId="49" fontId="2" fillId="3" borderId="17" xfId="0" applyNumberFormat="1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49" fontId="25" fillId="3" borderId="17" xfId="0" applyNumberFormat="1" applyFont="1" applyFill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/>
    </xf>
    <xf numFmtId="0" fontId="5" fillId="0" borderId="17" xfId="0" applyFont="1" applyBorder="1"/>
    <xf numFmtId="0" fontId="2" fillId="3" borderId="17" xfId="0" applyFont="1" applyFill="1" applyBorder="1" applyAlignment="1">
      <alignment horizontal="center" vertical="center" wrapText="1"/>
    </xf>
    <xf numFmtId="14" fontId="2" fillId="3" borderId="17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right"/>
    </xf>
    <xf numFmtId="49" fontId="11" fillId="2" borderId="4" xfId="0" applyNumberFormat="1" applyFont="1" applyFill="1" applyBorder="1" applyAlignment="1">
      <alignment horizontal="right"/>
    </xf>
    <xf numFmtId="49" fontId="2" fillId="3" borderId="13" xfId="0" applyNumberFormat="1" applyFont="1" applyFill="1" applyBorder="1" applyAlignment="1">
      <alignment horizontal="left" vertical="center" wrapText="1"/>
    </xf>
    <xf numFmtId="49" fontId="25" fillId="3" borderId="17" xfId="0" applyNumberFormat="1" applyFont="1" applyFill="1" applyBorder="1" applyAlignment="1">
      <alignment horizontal="left" vertical="top" wrapText="1"/>
    </xf>
    <xf numFmtId="0" fontId="5" fillId="0" borderId="13" xfId="0" applyFont="1" applyBorder="1" applyAlignment="1">
      <alignment horizontal="left"/>
    </xf>
    <xf numFmtId="49" fontId="25" fillId="3" borderId="13" xfId="0" applyNumberFormat="1" applyFont="1" applyFill="1" applyBorder="1" applyAlignment="1">
      <alignment horizontal="left" vertical="center" wrapText="1"/>
    </xf>
    <xf numFmtId="0" fontId="5" fillId="0" borderId="13" xfId="0" applyFont="1" applyBorder="1"/>
    <xf numFmtId="49" fontId="2" fillId="3" borderId="17" xfId="0" applyNumberFormat="1" applyFont="1" applyFill="1" applyBorder="1" applyAlignment="1">
      <alignment horizontal="left" vertical="center" wrapText="1"/>
    </xf>
    <xf numFmtId="0" fontId="5" fillId="0" borderId="17" xfId="0" applyFont="1" applyBorder="1" applyAlignment="1">
      <alignment horizontal="left"/>
    </xf>
    <xf numFmtId="0" fontId="2" fillId="4" borderId="12" xfId="0" applyFont="1" applyFill="1" applyBorder="1" applyAlignment="1">
      <alignment horizontal="center" vertical="center" wrapText="1"/>
    </xf>
    <xf numFmtId="0" fontId="5" fillId="0" borderId="11" xfId="0" applyFont="1" applyBorder="1" applyAlignment="1"/>
    <xf numFmtId="0" fontId="1" fillId="0" borderId="12" xfId="0" applyFont="1" applyBorder="1" applyAlignment="1">
      <alignment horizontal="left" vertical="center"/>
    </xf>
    <xf numFmtId="0" fontId="5" fillId="0" borderId="16" xfId="0" applyFont="1" applyBorder="1" applyAlignment="1"/>
    <xf numFmtId="0" fontId="9" fillId="4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7" fillId="16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26" fillId="12" borderId="4" xfId="0" applyFont="1" applyFill="1" applyBorder="1" applyAlignment="1">
      <alignment horizontal="left" vertical="center"/>
    </xf>
    <xf numFmtId="0" fontId="26" fillId="0" borderId="4" xfId="0" applyFont="1" applyBorder="1" applyAlignment="1"/>
    <xf numFmtId="0" fontId="29" fillId="12" borderId="37" xfId="0" applyFont="1" applyFill="1" applyBorder="1" applyAlignment="1">
      <alignment horizontal="center" vertical="center" wrapText="1"/>
    </xf>
    <xf numFmtId="0" fontId="26" fillId="0" borderId="24" xfId="0" applyFont="1" applyBorder="1" applyAlignment="1"/>
    <xf numFmtId="0" fontId="26" fillId="0" borderId="26" xfId="0" applyFont="1" applyBorder="1" applyAlignment="1"/>
    <xf numFmtId="0" fontId="20" fillId="12" borderId="4" xfId="0" applyFont="1" applyFill="1" applyBorder="1" applyAlignment="1">
      <alignment horizontal="center"/>
    </xf>
    <xf numFmtId="0" fontId="10" fillId="13" borderId="4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3" borderId="33" xfId="0" applyFont="1" applyFill="1" applyBorder="1" applyAlignment="1">
      <alignment horizontal="center" vertical="top"/>
    </xf>
    <xf numFmtId="0" fontId="5" fillId="0" borderId="34" xfId="0" applyFont="1" applyBorder="1" applyAlignment="1"/>
    <xf numFmtId="0" fontId="18" fillId="16" borderId="31" xfId="0" applyFont="1" applyFill="1" applyBorder="1" applyAlignment="1">
      <alignment horizontal="center" vertical="center" wrapText="1"/>
    </xf>
    <xf numFmtId="0" fontId="5" fillId="0" borderId="14" xfId="0" applyFont="1" applyBorder="1" applyAlignment="1"/>
    <xf numFmtId="0" fontId="5" fillId="0" borderId="32" xfId="0" applyFont="1" applyBorder="1" applyAlignment="1"/>
    <xf numFmtId="0" fontId="5" fillId="0" borderId="35" xfId="0" applyFont="1" applyBorder="1" applyAlignment="1"/>
    <xf numFmtId="0" fontId="5" fillId="0" borderId="36" xfId="0" applyFont="1" applyBorder="1" applyAlignment="1"/>
  </cellXfs>
  <cellStyles count="2">
    <cellStyle name="Hiperlink" xfId="1" builtinId="8"/>
    <cellStyle name="Normal" xfId="0" builtinId="0"/>
  </cellStyles>
  <dxfs count="553">
    <dxf>
      <fill>
        <patternFill patternType="solid">
          <fgColor rgb="FFEAF1DD"/>
          <bgColor rgb="FFEAF1DD"/>
        </patternFill>
      </fill>
    </dxf>
    <dxf>
      <fill>
        <patternFill patternType="solid">
          <fgColor rgb="FF974806"/>
          <bgColor rgb="FF974806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974806"/>
          <bgColor rgb="FF974806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74806"/>
          <bgColor rgb="FF974806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974806"/>
          <bgColor rgb="FF974806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974806"/>
          <bgColor rgb="FF974806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000000"/>
          <bgColor rgb="FF00000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008000"/>
          <bgColor rgb="FF008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20034246575342471"/>
          <c:y val="0.20833410398209631"/>
          <c:w val="0.26541095890410965"/>
          <c:h val="0.58712338394954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044C-426E-A7BD-D30781208D5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044C-426E-A7BD-D30781208D5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</c:spPr>
            <c:extLst>
              <c:ext xmlns:c16="http://schemas.microsoft.com/office/drawing/2014/chart" uri="{C3380CC4-5D6E-409C-BE32-E72D297353CC}">
                <c16:uniqueId val="{00000005-044C-426E-A7BD-D30781208D5C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</c:spPr>
            <c:extLst>
              <c:ext xmlns:c16="http://schemas.microsoft.com/office/drawing/2014/chart" uri="{C3380CC4-5D6E-409C-BE32-E72D297353CC}">
                <c16:uniqueId val="{00000007-044C-426E-A7BD-D30781208D5C}"/>
              </c:ext>
            </c:extLst>
          </c:dPt>
          <c:dPt>
            <c:idx val="4"/>
            <c:bubble3D val="0"/>
            <c:spPr>
              <a:solidFill>
                <a:srgbClr val="00CCFF"/>
              </a:solidFill>
            </c:spPr>
            <c:extLst>
              <c:ext xmlns:c16="http://schemas.microsoft.com/office/drawing/2014/chart" uri="{C3380CC4-5D6E-409C-BE32-E72D297353CC}">
                <c16:uniqueId val="{00000009-044C-426E-A7BD-D30781208D5C}"/>
              </c:ext>
            </c:extLst>
          </c:dPt>
          <c:dPt>
            <c:idx val="5"/>
            <c:bubble3D val="0"/>
            <c:spPr>
              <a:solidFill>
                <a:srgbClr val="993300"/>
              </a:solidFill>
            </c:spPr>
            <c:extLst>
              <c:ext xmlns:c16="http://schemas.microsoft.com/office/drawing/2014/chart" uri="{C3380CC4-5D6E-409C-BE32-E72D297353CC}">
                <c16:uniqueId val="{0000000B-044C-426E-A7BD-D30781208D5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'Resultados Parciais'!$B$13:$B$18</c:f>
              <c:strCache>
                <c:ptCount val="6"/>
                <c:pt idx="0">
                  <c:v>Total # Casos de Teste Aprovados</c:v>
                </c:pt>
                <c:pt idx="1">
                  <c:v>Total # Casos de Teste Reprovados</c:v>
                </c:pt>
                <c:pt idx="2">
                  <c:v>Total # Casos de Teste Bloqueados</c:v>
                </c:pt>
                <c:pt idx="3">
                  <c:v>Total # Casos de Teste Não Implementados</c:v>
                </c:pt>
                <c:pt idx="4">
                  <c:v>Total # Casos de Teste Não Aplicáveis</c:v>
                </c:pt>
                <c:pt idx="5">
                  <c:v>Total # Casos de Teste Não Testados</c:v>
                </c:pt>
              </c:strCache>
            </c:strRef>
          </c:cat>
          <c:val>
            <c:numRef>
              <c:f>'Resultados Parciais'!$F$13:$F$18</c:f>
              <c:numCache>
                <c:formatCode>0%</c:formatCode>
                <c:ptCount val="6"/>
                <c:pt idx="0">
                  <c:v>0.89743589743589747</c:v>
                </c:pt>
                <c:pt idx="1">
                  <c:v>2.564102564102564E-2</c:v>
                </c:pt>
                <c:pt idx="2">
                  <c:v>3.8461538461538464E-2</c:v>
                </c:pt>
                <c:pt idx="3">
                  <c:v>0</c:v>
                </c:pt>
                <c:pt idx="4">
                  <c:v>0</c:v>
                </c:pt>
                <c:pt idx="5">
                  <c:v>3.8461538461538464E-2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4C-426E-A7BD-D3078120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500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20034246575342471"/>
          <c:y val="0.20833410398209631"/>
          <c:w val="0.26541095890410965"/>
          <c:h val="0.58712338394954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31DA-4274-9A25-FC0B4BC22EE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31DA-4274-9A25-FC0B4BC22EE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</c:spPr>
            <c:extLst>
              <c:ext xmlns:c16="http://schemas.microsoft.com/office/drawing/2014/chart" uri="{C3380CC4-5D6E-409C-BE32-E72D297353CC}">
                <c16:uniqueId val="{00000005-31DA-4274-9A25-FC0B4BC22EE3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</c:spPr>
            <c:extLst>
              <c:ext xmlns:c16="http://schemas.microsoft.com/office/drawing/2014/chart" uri="{C3380CC4-5D6E-409C-BE32-E72D297353CC}">
                <c16:uniqueId val="{00000007-31DA-4274-9A25-FC0B4BC22EE3}"/>
              </c:ext>
            </c:extLst>
          </c:dPt>
          <c:dPt>
            <c:idx val="4"/>
            <c:bubble3D val="0"/>
            <c:spPr>
              <a:solidFill>
                <a:srgbClr val="00CCFF"/>
              </a:solidFill>
            </c:spPr>
            <c:extLst>
              <c:ext xmlns:c16="http://schemas.microsoft.com/office/drawing/2014/chart" uri="{C3380CC4-5D6E-409C-BE32-E72D297353CC}">
                <c16:uniqueId val="{00000009-31DA-4274-9A25-FC0B4BC22EE3}"/>
              </c:ext>
            </c:extLst>
          </c:dPt>
          <c:dPt>
            <c:idx val="5"/>
            <c:bubble3D val="0"/>
            <c:spPr>
              <a:solidFill>
                <a:srgbClr val="993300"/>
              </a:solidFill>
            </c:spPr>
            <c:extLst>
              <c:ext xmlns:c16="http://schemas.microsoft.com/office/drawing/2014/chart" uri="{C3380CC4-5D6E-409C-BE32-E72D297353CC}">
                <c16:uniqueId val="{0000000B-31DA-4274-9A25-FC0B4BC22EE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'Resultados Parciais'!$L$13:$L$18</c:f>
              <c:strCache>
                <c:ptCount val="6"/>
                <c:pt idx="0">
                  <c:v>Total # Casos de Teste Aprovados</c:v>
                </c:pt>
                <c:pt idx="1">
                  <c:v>Total # Casos de Teste Reprovados</c:v>
                </c:pt>
                <c:pt idx="2">
                  <c:v>Total # Casos de Teste Bloqueados</c:v>
                </c:pt>
                <c:pt idx="3">
                  <c:v>Total # Casos de Teste Não Implementados</c:v>
                </c:pt>
                <c:pt idx="4">
                  <c:v>Total # Casos de Teste Não Aplicáveis</c:v>
                </c:pt>
                <c:pt idx="5">
                  <c:v>Total # Casos de Teste Não Testados</c:v>
                </c:pt>
              </c:strCache>
            </c:strRef>
          </c:cat>
          <c:val>
            <c:numRef>
              <c:f>'Resultados Parciais'!$P$13:$P$18</c:f>
              <c:numCache>
                <c:formatCode>0%</c:formatCode>
                <c:ptCount val="6"/>
                <c:pt idx="0">
                  <c:v>0.92307692307692313</c:v>
                </c:pt>
                <c:pt idx="1">
                  <c:v>0</c:v>
                </c:pt>
                <c:pt idx="2">
                  <c:v>3.8461538461538464E-2</c:v>
                </c:pt>
                <c:pt idx="3">
                  <c:v>0</c:v>
                </c:pt>
                <c:pt idx="4">
                  <c:v>0</c:v>
                </c:pt>
                <c:pt idx="5">
                  <c:v>3.8461538461538464E-2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DA-4274-9A25-FC0B4BC22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500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20034246575342471"/>
          <c:y val="0.20833410398209631"/>
          <c:w val="0.26541095890410965"/>
          <c:h val="0.58712338394954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A12-4BD5-AA36-8BCE1D8F85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A12-4BD5-AA36-8BCE1D8F857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</c:spPr>
            <c:extLst>
              <c:ext xmlns:c16="http://schemas.microsoft.com/office/drawing/2014/chart" uri="{C3380CC4-5D6E-409C-BE32-E72D297353CC}">
                <c16:uniqueId val="{00000005-2A12-4BD5-AA36-8BCE1D8F857F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</c:spPr>
            <c:extLst>
              <c:ext xmlns:c16="http://schemas.microsoft.com/office/drawing/2014/chart" uri="{C3380CC4-5D6E-409C-BE32-E72D297353CC}">
                <c16:uniqueId val="{00000007-2A12-4BD5-AA36-8BCE1D8F857F}"/>
              </c:ext>
            </c:extLst>
          </c:dPt>
          <c:dPt>
            <c:idx val="4"/>
            <c:bubble3D val="0"/>
            <c:spPr>
              <a:solidFill>
                <a:srgbClr val="00CCFF"/>
              </a:solidFill>
            </c:spPr>
            <c:extLst>
              <c:ext xmlns:c16="http://schemas.microsoft.com/office/drawing/2014/chart" uri="{C3380CC4-5D6E-409C-BE32-E72D297353CC}">
                <c16:uniqueId val="{00000009-2A12-4BD5-AA36-8BCE1D8F857F}"/>
              </c:ext>
            </c:extLst>
          </c:dPt>
          <c:dPt>
            <c:idx val="5"/>
            <c:bubble3D val="0"/>
            <c:spPr>
              <a:solidFill>
                <a:srgbClr val="993300"/>
              </a:solidFill>
            </c:spPr>
            <c:extLst>
              <c:ext xmlns:c16="http://schemas.microsoft.com/office/drawing/2014/chart" uri="{C3380CC4-5D6E-409C-BE32-E72D297353CC}">
                <c16:uniqueId val="{0000000B-2A12-4BD5-AA36-8BCE1D8F857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'Resultados Parciais'!$V$13:$V$18</c:f>
              <c:strCache>
                <c:ptCount val="6"/>
                <c:pt idx="0">
                  <c:v>Total # Casos de Teste Aprovados</c:v>
                </c:pt>
                <c:pt idx="1">
                  <c:v>Total # Casos de Teste Reprovados</c:v>
                </c:pt>
                <c:pt idx="2">
                  <c:v>Total # Casos de Teste Bloqueados</c:v>
                </c:pt>
                <c:pt idx="3">
                  <c:v>Total # Casos de Teste Não Implementados</c:v>
                </c:pt>
                <c:pt idx="4">
                  <c:v>Total # Casos de Teste Não Aplicáveis</c:v>
                </c:pt>
                <c:pt idx="5">
                  <c:v>Total # Casos de Teste Não Testados</c:v>
                </c:pt>
              </c:strCache>
            </c:strRef>
          </c:cat>
          <c:val>
            <c:numRef>
              <c:f>'Resultados Parciais'!$Z$13:$Z$18</c:f>
              <c:numCache>
                <c:formatCode>0%</c:formatCode>
                <c:ptCount val="6"/>
                <c:pt idx="0">
                  <c:v>0.92307692307692313</c:v>
                </c:pt>
                <c:pt idx="1">
                  <c:v>0</c:v>
                </c:pt>
                <c:pt idx="2">
                  <c:v>3.8461538461538464E-2</c:v>
                </c:pt>
                <c:pt idx="3">
                  <c:v>0</c:v>
                </c:pt>
                <c:pt idx="4">
                  <c:v>0</c:v>
                </c:pt>
                <c:pt idx="5">
                  <c:v>3.8461538461538464E-2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12-4BD5-AA36-8BCE1D8F8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500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rgbClr val="000000"/>
                </a:solidFill>
                <a:latin typeface="Arial"/>
              </a:defRPr>
            </a:pPr>
            <a:r>
              <a:rPr lang="pt-BR"/>
              <a:t>Resumo de Execuções x Ciclos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76697713670747"/>
          <c:y val="0.18075166660505468"/>
          <c:w val="0.67256734041894306"/>
          <c:h val="0.70187954326113022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'Resultado Consolidado'!$N$12</c:f>
              <c:strCache>
                <c:ptCount val="1"/>
                <c:pt idx="0">
                  <c:v>QTD. PLANEJADOS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'Resultado Consolidado'!$M$13:$M$15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'Resultado Consolidado'!$O$13:$O$15</c:f>
              <c:numCache>
                <c:formatCode>General</c:formatCode>
                <c:ptCount val="3"/>
                <c:pt idx="0">
                  <c:v>70</c:v>
                </c:pt>
                <c:pt idx="1">
                  <c:v>72</c:v>
                </c:pt>
                <c:pt idx="2">
                  <c:v>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BD0-4F4F-A953-A47E55B7CCDB}"/>
            </c:ext>
          </c:extLst>
        </c:ser>
        <c:ser>
          <c:idx val="1"/>
          <c:order val="1"/>
          <c:tx>
            <c:strRef>
              <c:f>'Resultado Consolidado'!$P$12</c:f>
              <c:strCache>
                <c:ptCount val="1"/>
                <c:pt idx="0">
                  <c:v>QTD. REPROVADOS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'Resultado Consolidado'!$M$13:$M$15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'Resultado Consolidado'!$P$13:$P$15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BD0-4F4F-A953-A47E55B7CCDB}"/>
            </c:ext>
          </c:extLst>
        </c:ser>
        <c:ser>
          <c:idx val="2"/>
          <c:order val="2"/>
          <c:tx>
            <c:strRef>
              <c:f>'Resultado Consolidado'!$Q$12</c:f>
              <c:strCache>
                <c:ptCount val="1"/>
                <c:pt idx="0">
                  <c:v>QTD. BLOQUEADOS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'Resultado Consolidado'!$M$13:$M$15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'Resultado Consolidado'!$Q$13:$Q$15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BBD0-4F4F-A953-A47E55B7CCDB}"/>
            </c:ext>
          </c:extLst>
        </c:ser>
        <c:ser>
          <c:idx val="3"/>
          <c:order val="3"/>
          <c:tx>
            <c:strRef>
              <c:f>'Resultado Consolidado'!$R$12</c:f>
              <c:strCache>
                <c:ptCount val="1"/>
                <c:pt idx="0">
                  <c:v>QTD. NÃO EXECUTADOS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numRef>
              <c:f>'Resultado Consolidado'!$M$13:$M$15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'Resultado Consolidado'!$R$13:$R$15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BBD0-4F4F-A953-A47E55B7C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578432"/>
        <c:axId val="124596992"/>
      </c:barChart>
      <c:catAx>
        <c:axId val="12457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/>
                  <a:t>Ciclos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24596992"/>
        <c:crosses val="autoZero"/>
        <c:auto val="1"/>
        <c:lblAlgn val="ctr"/>
        <c:lblOffset val="100"/>
        <c:noMultiLvlLbl val="1"/>
      </c:catAx>
      <c:valAx>
        <c:axId val="12459699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/>
                  <a:t>Qtd Execuções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24578432"/>
        <c:crosses val="autoZero"/>
        <c:crossBetween val="between"/>
      </c:valAx>
      <c:spPr>
        <a:solidFill>
          <a:srgbClr val="C0C0C0"/>
        </a:solidFill>
      </c:spPr>
    </c:plotArea>
    <c:legend>
      <c:legendPos val="r"/>
      <c:overlay val="0"/>
      <c:txPr>
        <a:bodyPr/>
        <a:lstStyle/>
        <a:p>
          <a:pPr lvl="0">
            <a:defRPr sz="600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7</xdr:row>
      <xdr:rowOff>38100</xdr:rowOff>
    </xdr:from>
    <xdr:ext cx="2495550" cy="9715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102988" y="3298988"/>
          <a:ext cx="2486025" cy="9620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20</xdr:row>
      <xdr:rowOff>76200</xdr:rowOff>
    </xdr:from>
    <xdr:ext cx="5381625" cy="2667000"/>
    <xdr:graphicFrame macro="">
      <xdr:nvGraphicFramePr>
        <xdr:cNvPr id="1780269162" name="Chart 2">
          <a:extLst>
            <a:ext uri="{FF2B5EF4-FFF2-40B4-BE49-F238E27FC236}">
              <a16:creationId xmlns:a16="http://schemas.microsoft.com/office/drawing/2014/main" id="{00000000-0008-0000-0400-00006AC01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609600</xdr:colOff>
      <xdr:row>20</xdr:row>
      <xdr:rowOff>85725</xdr:rowOff>
    </xdr:from>
    <xdr:ext cx="5362575" cy="2667000"/>
    <xdr:graphicFrame macro="">
      <xdr:nvGraphicFramePr>
        <xdr:cNvPr id="1601609863" name="Chart 3">
          <a:extLst>
            <a:ext uri="{FF2B5EF4-FFF2-40B4-BE49-F238E27FC236}">
              <a16:creationId xmlns:a16="http://schemas.microsoft.com/office/drawing/2014/main" id="{00000000-0008-0000-0400-000087A07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20</xdr:col>
      <xdr:colOff>609600</xdr:colOff>
      <xdr:row>20</xdr:row>
      <xdr:rowOff>66675</xdr:rowOff>
    </xdr:from>
    <xdr:ext cx="5362575" cy="2647950"/>
    <xdr:graphicFrame macro="">
      <xdr:nvGraphicFramePr>
        <xdr:cNvPr id="735874508" name="Chart 4">
          <a:extLst>
            <a:ext uri="{FF2B5EF4-FFF2-40B4-BE49-F238E27FC236}">
              <a16:creationId xmlns:a16="http://schemas.microsoft.com/office/drawing/2014/main" id="{00000000-0008-0000-0400-0000CC8DD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0</xdr:rowOff>
    </xdr:from>
    <xdr:ext cx="6115050" cy="3629025"/>
    <xdr:graphicFrame macro="">
      <xdr:nvGraphicFramePr>
        <xdr:cNvPr id="271334254" name="Chart 1">
          <a:extLst>
            <a:ext uri="{FF2B5EF4-FFF2-40B4-BE49-F238E27FC236}">
              <a16:creationId xmlns:a16="http://schemas.microsoft.com/office/drawing/2014/main" id="{00000000-0008-0000-0500-00006E3B2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58A386-58E9-4569-8EAA-0D49345D82BA}" name="Tabela1" displayName="Tabela1" ref="B8:K86" totalsRowShown="0" headerRowDxfId="164" dataDxfId="163">
  <autoFilter ref="B8:K86" xr:uid="{BB447988-5E92-435D-8192-E506209C565D}">
    <filterColumn colId="0">
      <filters>
        <filter val="77"/>
      </filters>
    </filterColumn>
  </autoFilter>
  <sortState ref="B9:K86">
    <sortCondition ref="B8:B86"/>
  </sortState>
  <tableColumns count="10">
    <tableColumn id="1" xr3:uid="{002A42DC-30AC-4158-AAE6-E19EC0B0E437}" name="# Caso de Teste" dataDxfId="162"/>
    <tableColumn id="2" xr3:uid="{CAC57027-D01A-48DC-BFF2-27B73AC37081}" name="Requisito / Especificação" dataDxfId="161"/>
    <tableColumn id="3" xr3:uid="{326A92D2-A4BF-4917-9E3C-23F727F27AAD}" name="Descrição Caso de Teste" dataDxfId="160"/>
    <tableColumn id="4" xr3:uid="{2261B20C-9FB4-4E71-A0FA-528F7CB1ABFA}" name="Tipo de Teste" dataDxfId="159"/>
    <tableColumn id="5" xr3:uid="{B35A56E9-CA8E-4A10-98F0-614811AC3C4E}" name="Critério" dataDxfId="158"/>
    <tableColumn id="6" xr3:uid="{7B20C15C-AAED-4375-A6E8-2DA6841721CC}" name="Prioridade" dataDxfId="157"/>
    <tableColumn id="7" xr3:uid="{BC3D87A0-5A66-4CC3-BA02-FB68C13FBCF7}" name="Pré-condição" dataDxfId="156"/>
    <tableColumn id="8" xr3:uid="{304423CD-9158-4715-AD0B-804658627379}" name="Passo-a-passo - Command Center" dataDxfId="155"/>
    <tableColumn id="9" xr3:uid="{FA6F2AA5-4195-4C63-A8B3-E87D43E72AC2}" name="Resultado Esperado" dataDxfId="154"/>
    <tableColumn id="10" xr3:uid="{F31B2844-1E02-46C5-A314-E1D356CB77AD}" name="Antigo" dataDxfId="15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showGridLines="0" workbookViewId="0">
      <selection activeCell="N16" sqref="N16"/>
    </sheetView>
  </sheetViews>
  <sheetFormatPr defaultColWidth="14.42578125" defaultRowHeight="15" customHeight="1" x14ac:dyDescent="0.2"/>
  <cols>
    <col min="1" max="15" width="8.7109375" customWidth="1"/>
  </cols>
  <sheetData>
    <row r="1" spans="1:15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80"/>
      <c r="K1" s="180"/>
      <c r="L1" s="180"/>
      <c r="M1" s="180"/>
      <c r="N1" s="180"/>
      <c r="O1" s="180"/>
    </row>
    <row r="2" spans="1:15" ht="79.5" customHeight="1" x14ac:dyDescent="0.35">
      <c r="A2" s="1"/>
      <c r="B2" s="4"/>
      <c r="C2" s="4"/>
      <c r="D2" s="4"/>
      <c r="E2" s="5"/>
      <c r="F2" s="4"/>
      <c r="G2" s="4"/>
      <c r="H2" s="4"/>
      <c r="I2" s="4"/>
      <c r="J2" s="4"/>
      <c r="K2" s="4"/>
      <c r="L2" s="4"/>
      <c r="M2" s="180"/>
      <c r="N2" s="180"/>
      <c r="O2" s="180"/>
    </row>
    <row r="3" spans="1:15" ht="12" customHeight="1" x14ac:dyDescent="0.35">
      <c r="A3" s="1"/>
      <c r="B3" s="1"/>
      <c r="C3" s="1"/>
      <c r="D3" s="1"/>
      <c r="E3" s="3"/>
      <c r="F3" s="1"/>
      <c r="G3" s="1"/>
      <c r="H3" s="1"/>
      <c r="I3" s="1"/>
      <c r="J3" s="180"/>
      <c r="K3" s="112"/>
      <c r="L3" s="112"/>
      <c r="M3" s="112"/>
      <c r="N3" s="112"/>
      <c r="O3" s="112"/>
    </row>
    <row r="4" spans="1:15" ht="39.75" customHeight="1" x14ac:dyDescent="0.35">
      <c r="A4" s="1"/>
      <c r="B4" s="1"/>
      <c r="C4" s="1"/>
      <c r="D4" s="1"/>
      <c r="E4" s="180"/>
      <c r="F4" s="180"/>
      <c r="G4" s="3" t="s">
        <v>0</v>
      </c>
      <c r="H4" s="1"/>
      <c r="I4" s="1"/>
      <c r="J4" s="180"/>
      <c r="K4" s="112"/>
      <c r="L4" s="112"/>
      <c r="M4" s="112"/>
      <c r="N4" s="112"/>
      <c r="O4" s="112"/>
    </row>
    <row r="5" spans="1:15" ht="37.5" customHeight="1" x14ac:dyDescent="0.35">
      <c r="A5" s="1"/>
      <c r="B5" s="1"/>
      <c r="C5" s="1"/>
      <c r="D5" s="1"/>
      <c r="E5" s="180"/>
      <c r="F5" s="180"/>
      <c r="G5" s="3" t="s">
        <v>1</v>
      </c>
      <c r="H5" s="1"/>
      <c r="I5" s="1"/>
      <c r="J5" s="180"/>
      <c r="K5" s="112"/>
      <c r="L5" s="112"/>
      <c r="M5" s="112"/>
      <c r="N5" s="112"/>
      <c r="O5" s="112"/>
    </row>
    <row r="6" spans="1:15" ht="39" customHeight="1" x14ac:dyDescent="0.35">
      <c r="A6" s="1"/>
      <c r="B6" s="1"/>
      <c r="C6" s="1"/>
      <c r="D6" s="1"/>
      <c r="E6" s="180"/>
      <c r="F6" s="180"/>
      <c r="G6" s="3" t="s">
        <v>2</v>
      </c>
      <c r="H6" s="1"/>
      <c r="I6" s="1"/>
      <c r="J6" s="180"/>
      <c r="K6" s="112"/>
      <c r="L6" s="112"/>
      <c r="M6" s="112"/>
      <c r="N6" s="112"/>
      <c r="O6" s="112"/>
    </row>
    <row r="7" spans="1:15" ht="12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80"/>
      <c r="K7" s="112"/>
      <c r="L7" s="112"/>
      <c r="M7" s="112"/>
      <c r="N7" s="112"/>
      <c r="O7" s="112"/>
    </row>
    <row r="8" spans="1:15" ht="12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80"/>
      <c r="K8" s="112"/>
      <c r="L8" s="112"/>
      <c r="M8" s="112"/>
      <c r="N8" s="112"/>
      <c r="O8" s="112"/>
    </row>
    <row r="9" spans="1:15" ht="12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80"/>
      <c r="K9" s="112"/>
      <c r="L9" s="112"/>
      <c r="M9" s="112"/>
      <c r="N9" s="112"/>
      <c r="O9" s="112"/>
    </row>
    <row r="10" spans="1:15" ht="12.75" customHeight="1" x14ac:dyDescent="0.25">
      <c r="A10" s="1"/>
      <c r="B10" s="1"/>
      <c r="C10" s="1"/>
      <c r="D10" s="1"/>
      <c r="E10" s="1"/>
      <c r="F10" s="1"/>
      <c r="G10" s="1"/>
      <c r="H10" s="180"/>
      <c r="I10" s="180"/>
      <c r="J10" s="180"/>
      <c r="K10" s="112"/>
      <c r="L10" s="112"/>
      <c r="M10" s="112"/>
      <c r="N10" s="112"/>
      <c r="O10" s="112"/>
    </row>
    <row r="11" spans="1:15" ht="12.75" customHeight="1" x14ac:dyDescent="0.25">
      <c r="A11" s="1"/>
      <c r="B11" s="1"/>
      <c r="C11" s="1"/>
      <c r="D11" s="1"/>
      <c r="E11" s="180"/>
      <c r="F11" s="1"/>
      <c r="G11" s="1"/>
      <c r="H11" s="180"/>
      <c r="I11" s="180"/>
      <c r="J11" s="180"/>
      <c r="K11" s="180"/>
      <c r="L11" s="112"/>
      <c r="M11" s="112"/>
      <c r="N11" s="112"/>
      <c r="O11" s="112"/>
    </row>
    <row r="12" spans="1:15" ht="12.75" customHeight="1" x14ac:dyDescent="0.25">
      <c r="A12" s="1"/>
      <c r="B12" s="1"/>
      <c r="C12" s="1"/>
      <c r="D12" s="1"/>
      <c r="E12" s="1"/>
      <c r="F12" s="1"/>
      <c r="G12" s="1"/>
      <c r="H12" s="180"/>
      <c r="I12" s="180"/>
      <c r="J12" s="180"/>
      <c r="K12" s="180"/>
      <c r="L12" s="112"/>
      <c r="M12" s="112"/>
      <c r="N12" s="112"/>
      <c r="O12" s="112"/>
    </row>
    <row r="13" spans="1:15" ht="12.75" customHeight="1" x14ac:dyDescent="0.25">
      <c r="A13" s="1"/>
      <c r="B13" s="1"/>
      <c r="C13" s="1"/>
      <c r="D13" s="1"/>
      <c r="E13" s="1"/>
      <c r="F13" s="1"/>
      <c r="G13" s="1"/>
      <c r="H13" s="180"/>
      <c r="I13" s="180"/>
      <c r="J13" s="180"/>
      <c r="K13" s="180"/>
      <c r="L13" s="113"/>
      <c r="M13" s="113"/>
      <c r="N13" s="113"/>
      <c r="O13" s="180"/>
    </row>
    <row r="14" spans="1:15" ht="12.75" customHeight="1" x14ac:dyDescent="0.25">
      <c r="A14" s="1"/>
      <c r="B14" s="1"/>
      <c r="C14" s="1"/>
      <c r="D14" s="1"/>
      <c r="E14" s="1"/>
      <c r="F14" s="1"/>
      <c r="G14" s="1"/>
      <c r="H14" s="180"/>
      <c r="I14" s="180"/>
      <c r="J14" s="180"/>
      <c r="K14" s="180"/>
      <c r="L14" s="180"/>
      <c r="M14" s="180"/>
      <c r="N14" s="180"/>
      <c r="O14" s="180"/>
    </row>
    <row r="15" spans="1:15" ht="12.75" customHeight="1" x14ac:dyDescent="0.25">
      <c r="A15" s="1"/>
      <c r="B15" s="1"/>
      <c r="C15" s="1"/>
      <c r="D15" s="1"/>
      <c r="E15" s="1"/>
      <c r="F15" s="1"/>
      <c r="G15" s="1"/>
      <c r="H15" s="7"/>
      <c r="I15" s="8"/>
      <c r="J15" s="180"/>
      <c r="K15" s="180"/>
      <c r="L15" s="180"/>
      <c r="M15" s="180"/>
      <c r="N15" s="180"/>
      <c r="O15" s="180"/>
    </row>
    <row r="16" spans="1:15" ht="12.75" customHeight="1" x14ac:dyDescent="0.25">
      <c r="A16" s="1"/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</row>
    <row r="17" spans="1:9" ht="12.75" customHeight="1" x14ac:dyDescent="0.25">
      <c r="A17" s="1"/>
      <c r="B17" s="180"/>
      <c r="C17" s="180"/>
      <c r="D17" s="9"/>
      <c r="E17" s="197"/>
      <c r="F17" s="198"/>
      <c r="G17" s="198"/>
      <c r="H17" s="198"/>
      <c r="I17" s="198"/>
    </row>
    <row r="18" spans="1:9" ht="12.75" customHeight="1" x14ac:dyDescent="0.25">
      <c r="A18" s="1"/>
      <c r="B18" s="180"/>
      <c r="C18" s="180"/>
      <c r="D18" s="114" t="s">
        <v>3</v>
      </c>
      <c r="E18" s="199">
        <v>43812</v>
      </c>
      <c r="F18" s="200"/>
      <c r="G18" s="200"/>
      <c r="H18" s="200"/>
      <c r="I18" s="200"/>
    </row>
    <row r="19" spans="1:9" ht="12.75" customHeight="1" x14ac:dyDescent="0.25">
      <c r="A19" s="1"/>
      <c r="B19" s="180"/>
      <c r="C19" s="180"/>
      <c r="D19" s="115" t="s">
        <v>4</v>
      </c>
      <c r="E19" s="201" t="s">
        <v>5</v>
      </c>
      <c r="F19" s="202"/>
      <c r="G19" s="202"/>
      <c r="H19" s="202"/>
      <c r="I19" s="202"/>
    </row>
    <row r="20" spans="1:9" ht="12.75" customHeight="1" x14ac:dyDescent="0.25">
      <c r="A20" s="1"/>
      <c r="B20" s="180"/>
      <c r="C20" s="180"/>
      <c r="D20" s="116"/>
      <c r="E20" s="117"/>
      <c r="F20" s="180"/>
      <c r="G20" s="180"/>
      <c r="H20" s="180"/>
      <c r="I20" s="180"/>
    </row>
    <row r="21" spans="1:9" ht="12.75" customHeight="1" x14ac:dyDescent="0.25">
      <c r="A21" s="1"/>
      <c r="B21" s="1"/>
      <c r="C21" s="1"/>
      <c r="D21" s="1"/>
      <c r="E21" s="16"/>
      <c r="F21" s="1"/>
      <c r="G21" s="61" t="s">
        <v>6</v>
      </c>
      <c r="H21" s="1"/>
      <c r="I21" s="1"/>
    </row>
    <row r="22" spans="1:9" ht="12.75" customHeight="1" x14ac:dyDescent="0.25">
      <c r="A22" s="1"/>
      <c r="B22" s="1"/>
      <c r="C22" s="1"/>
      <c r="D22" s="180"/>
      <c r="E22" s="1"/>
      <c r="F22" s="180"/>
      <c r="G22" s="61" t="s">
        <v>7</v>
      </c>
      <c r="H22" s="180"/>
      <c r="I22" s="1"/>
    </row>
    <row r="23" spans="1:9" ht="12.75" customHeight="1" x14ac:dyDescent="0.25">
      <c r="A23" s="1"/>
      <c r="B23" s="1"/>
      <c r="C23" s="1"/>
      <c r="D23" s="180"/>
      <c r="E23" s="1"/>
      <c r="F23" s="180"/>
      <c r="G23" s="61" t="s">
        <v>8</v>
      </c>
      <c r="H23" s="180"/>
      <c r="I23" s="1"/>
    </row>
    <row r="24" spans="1:9" ht="12.75" customHeight="1" x14ac:dyDescent="0.25">
      <c r="A24" s="1"/>
      <c r="B24" s="1"/>
      <c r="C24" s="1"/>
      <c r="D24" s="180"/>
      <c r="E24" s="1"/>
      <c r="F24" s="180"/>
      <c r="G24" s="61" t="s">
        <v>9</v>
      </c>
      <c r="H24" s="180"/>
      <c r="I24" s="1"/>
    </row>
    <row r="25" spans="1:9" ht="12.75" customHeight="1" x14ac:dyDescent="0.25">
      <c r="A25" s="1"/>
      <c r="B25" s="1"/>
      <c r="C25" s="1"/>
      <c r="D25" s="180"/>
      <c r="E25" s="1"/>
      <c r="F25" s="180"/>
      <c r="G25" s="61" t="s">
        <v>10</v>
      </c>
      <c r="H25" s="180"/>
      <c r="I25" s="1"/>
    </row>
    <row r="26" spans="1:9" ht="12.75" customHeight="1" x14ac:dyDescent="0.25">
      <c r="A26" s="1"/>
      <c r="B26" s="1"/>
      <c r="C26" s="1"/>
      <c r="D26" s="180"/>
      <c r="E26" s="1"/>
      <c r="F26" s="180"/>
      <c r="G26" s="18"/>
      <c r="H26" s="180"/>
      <c r="I26" s="1"/>
    </row>
    <row r="27" spans="1:9" ht="12.75" customHeight="1" x14ac:dyDescent="0.2">
      <c r="A27" s="180"/>
      <c r="B27" s="180"/>
      <c r="C27" s="180"/>
      <c r="D27" s="180"/>
      <c r="E27" s="180"/>
      <c r="F27" s="180"/>
      <c r="G27" s="180"/>
      <c r="H27" s="180"/>
      <c r="I27" s="180"/>
    </row>
    <row r="28" spans="1:9" ht="12.75" customHeight="1" x14ac:dyDescent="0.2">
      <c r="A28" s="180"/>
      <c r="B28" s="180"/>
      <c r="C28" s="180"/>
      <c r="D28" s="180"/>
      <c r="E28" s="180"/>
      <c r="F28" s="180"/>
      <c r="G28" s="180"/>
      <c r="H28" s="180"/>
      <c r="I28" s="180"/>
    </row>
    <row r="29" spans="1:9" ht="12.75" customHeight="1" x14ac:dyDescent="0.2">
      <c r="A29" s="180"/>
      <c r="B29" s="180"/>
      <c r="C29" s="180"/>
      <c r="D29" s="180"/>
      <c r="E29" s="180"/>
      <c r="F29" s="180"/>
      <c r="G29" s="180"/>
      <c r="H29" s="180"/>
      <c r="I29" s="180"/>
    </row>
    <row r="30" spans="1:9" ht="12.75" customHeight="1" x14ac:dyDescent="0.2">
      <c r="A30" s="180"/>
      <c r="B30" s="180"/>
      <c r="C30" s="180"/>
      <c r="D30" s="180"/>
      <c r="E30" s="180"/>
      <c r="F30" s="180"/>
      <c r="G30" s="180"/>
      <c r="H30" s="180"/>
      <c r="I30" s="180"/>
    </row>
    <row r="31" spans="1:9" ht="12.75" customHeight="1" x14ac:dyDescent="0.2">
      <c r="A31" s="180"/>
      <c r="B31" s="180"/>
      <c r="C31" s="180"/>
      <c r="D31" s="180"/>
      <c r="E31" s="180"/>
      <c r="F31" s="180"/>
      <c r="G31" s="180"/>
      <c r="H31" s="180"/>
      <c r="I31" s="180"/>
    </row>
    <row r="32" spans="1:9" ht="12.75" customHeight="1" x14ac:dyDescent="0.2">
      <c r="A32" s="180"/>
      <c r="B32" s="180"/>
      <c r="C32" s="180"/>
      <c r="D32" s="180"/>
      <c r="E32" s="180"/>
      <c r="F32" s="180"/>
      <c r="G32" s="180"/>
      <c r="H32" s="180"/>
      <c r="I32" s="180"/>
    </row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E17:I17"/>
    <mergeCell ref="E18:I18"/>
    <mergeCell ref="E19:I19"/>
  </mergeCells>
  <dataValidations count="1">
    <dataValidation type="date" allowBlank="1" showInputMessage="1" showErrorMessage="1" prompt="ATENÇÃO - Campo preenchido automaticamente com o último valor inserido na pasta Histórico." sqref="E18" xr:uid="{00000000-0002-0000-0000-000000000000}">
      <formula1>1</formula1>
      <formula2>2958465</formula2>
    </dataValidation>
  </dataValidations>
  <hyperlinks>
    <hyperlink ref="G21" location="Historico!A1" display="Histórico de Revisões" xr:uid="{00000000-0004-0000-0000-000000000000}"/>
    <hyperlink ref="G22" location="'Projeto de Teste'!A1" display="Projeto de Teste" xr:uid="{00000000-0004-0000-0000-000001000000}"/>
    <hyperlink ref="G23" location="'Casos de Teste'!A1" display="Casos de Teste" xr:uid="{00000000-0004-0000-0000-000002000000}"/>
    <hyperlink ref="G24" location="'Resultados Parciais'!A1" display="Resultado" xr:uid="{00000000-0004-0000-0000-000003000000}"/>
    <hyperlink ref="G25" location="'Resultado Consolidado'!A1" display="Resultado Consolidado" xr:uid="{00000000-0004-0000-0000-000004000000}"/>
  </hyperlinks>
  <pageMargins left="0.39370078740157483" right="0.39370078740157483" top="0.59055118110236227" bottom="0.59055118110236227" header="0" footer="0"/>
  <pageSetup paperSize="9"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>
      <selection activeCell="L13" sqref="L13:Q13"/>
    </sheetView>
  </sheetViews>
  <sheetFormatPr defaultColWidth="14.42578125" defaultRowHeight="15" customHeight="1" x14ac:dyDescent="0.2"/>
  <cols>
    <col min="1" max="1" width="2.7109375" customWidth="1"/>
    <col min="2" max="5" width="5.7109375" customWidth="1"/>
    <col min="6" max="6" width="8.28515625" customWidth="1"/>
    <col min="7" max="7" width="5.7109375" customWidth="1"/>
    <col min="8" max="9" width="8.28515625" customWidth="1"/>
    <col min="10" max="10" width="6.85546875" customWidth="1"/>
    <col min="11" max="16" width="5.7109375" customWidth="1"/>
    <col min="17" max="17" width="6.28515625" customWidth="1"/>
    <col min="18" max="18" width="5.7109375" customWidth="1"/>
    <col min="19" max="19" width="2.7109375" customWidth="1"/>
    <col min="20" max="26" width="12" customWidth="1"/>
  </cols>
  <sheetData>
    <row r="1" spans="1:26" ht="13.5" customHeight="1" x14ac:dyDescent="0.2">
      <c r="A1" s="118" t="s">
        <v>11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2"/>
      <c r="U1" s="2"/>
      <c r="V1" s="2"/>
      <c r="W1" s="2"/>
      <c r="X1" s="2"/>
      <c r="Y1" s="2"/>
      <c r="Z1" s="2"/>
    </row>
    <row r="2" spans="1:26" ht="9.75" customHeight="1" x14ac:dyDescent="0.2">
      <c r="A2" s="119"/>
      <c r="B2" s="216" t="s">
        <v>6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119"/>
      <c r="T2" s="2"/>
      <c r="U2" s="2"/>
      <c r="V2" s="2"/>
      <c r="W2" s="2"/>
      <c r="X2" s="2"/>
      <c r="Y2" s="2"/>
      <c r="Z2" s="2"/>
    </row>
    <row r="3" spans="1:26" ht="9.75" customHeight="1" x14ac:dyDescent="0.2">
      <c r="A3" s="119"/>
      <c r="B3" s="205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205"/>
      <c r="S3" s="119"/>
      <c r="T3" s="2"/>
      <c r="U3" s="2"/>
      <c r="V3" s="2"/>
      <c r="W3" s="2"/>
      <c r="X3" s="2"/>
      <c r="Y3" s="2"/>
      <c r="Z3" s="2"/>
    </row>
    <row r="4" spans="1:26" ht="9.75" customHeight="1" x14ac:dyDescent="0.2">
      <c r="A4" s="119"/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119"/>
      <c r="T4" s="2"/>
      <c r="U4" s="2"/>
      <c r="V4" s="2"/>
      <c r="W4" s="2"/>
      <c r="X4" s="2"/>
      <c r="Y4" s="2"/>
      <c r="Z4" s="2"/>
    </row>
    <row r="5" spans="1:26" ht="6.75" customHeight="1" x14ac:dyDescent="0.25">
      <c r="A5" s="119"/>
      <c r="B5" s="217"/>
      <c r="C5" s="205"/>
      <c r="D5" s="205"/>
      <c r="E5" s="218"/>
      <c r="F5" s="205"/>
      <c r="G5" s="205"/>
      <c r="H5" s="205"/>
      <c r="I5" s="205"/>
      <c r="J5" s="205"/>
      <c r="K5" s="205"/>
      <c r="L5" s="184"/>
      <c r="M5" s="217"/>
      <c r="N5" s="205"/>
      <c r="O5" s="218"/>
      <c r="P5" s="205"/>
      <c r="Q5" s="205"/>
      <c r="R5" s="120"/>
      <c r="S5" s="119"/>
      <c r="T5" s="2"/>
      <c r="U5" s="2"/>
      <c r="V5" s="2"/>
      <c r="W5" s="2"/>
      <c r="X5" s="2"/>
      <c r="Y5" s="2"/>
      <c r="Z5" s="2"/>
    </row>
    <row r="6" spans="1:26" ht="6" customHeight="1" x14ac:dyDescent="0.2">
      <c r="A6" s="119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19"/>
      <c r="T6" s="2"/>
      <c r="U6" s="2"/>
      <c r="V6" s="2"/>
      <c r="W6" s="2"/>
      <c r="X6" s="2"/>
      <c r="Y6" s="2"/>
      <c r="Z6" s="2"/>
    </row>
    <row r="7" spans="1:26" ht="15" customHeight="1" x14ac:dyDescent="0.2">
      <c r="A7" s="119"/>
      <c r="B7" s="122"/>
      <c r="C7" s="210" t="s">
        <v>12</v>
      </c>
      <c r="D7" s="205"/>
      <c r="E7" s="183"/>
      <c r="F7" s="183" t="s">
        <v>13</v>
      </c>
      <c r="G7" s="183"/>
      <c r="H7" s="210" t="s">
        <v>14</v>
      </c>
      <c r="I7" s="205"/>
      <c r="J7" s="205"/>
      <c r="K7" s="183"/>
      <c r="L7" s="210" t="s">
        <v>15</v>
      </c>
      <c r="M7" s="205"/>
      <c r="N7" s="205"/>
      <c r="O7" s="205"/>
      <c r="P7" s="205"/>
      <c r="Q7" s="205"/>
      <c r="R7" s="123"/>
      <c r="S7" s="119"/>
      <c r="T7" s="2"/>
      <c r="U7" s="2"/>
      <c r="V7" s="2"/>
      <c r="W7" s="2"/>
      <c r="X7" s="2"/>
      <c r="Y7" s="2"/>
      <c r="Z7" s="2"/>
    </row>
    <row r="8" spans="1:26" ht="15" customHeight="1" x14ac:dyDescent="0.25">
      <c r="A8" s="119"/>
      <c r="B8" s="124"/>
      <c r="C8" s="212" t="s">
        <v>16</v>
      </c>
      <c r="D8" s="208"/>
      <c r="E8" s="125"/>
      <c r="F8" s="126" t="s">
        <v>17</v>
      </c>
      <c r="G8" s="125"/>
      <c r="H8" s="219" t="s">
        <v>18</v>
      </c>
      <c r="I8" s="208"/>
      <c r="J8" s="208"/>
      <c r="K8" s="125"/>
      <c r="L8" s="219" t="s">
        <v>19</v>
      </c>
      <c r="M8" s="208"/>
      <c r="N8" s="208"/>
      <c r="O8" s="208"/>
      <c r="P8" s="208"/>
      <c r="Q8" s="208"/>
      <c r="R8" s="127"/>
      <c r="S8" s="119"/>
      <c r="T8" s="2"/>
      <c r="U8" s="2"/>
      <c r="V8" s="2"/>
      <c r="W8" s="2"/>
      <c r="X8" s="2"/>
      <c r="Y8" s="2"/>
      <c r="Z8" s="2"/>
    </row>
    <row r="9" spans="1:26" ht="15" customHeight="1" x14ac:dyDescent="0.25">
      <c r="A9" s="119"/>
      <c r="B9" s="124"/>
      <c r="C9" s="211" t="s">
        <v>20</v>
      </c>
      <c r="D9" s="202"/>
      <c r="E9" s="125"/>
      <c r="F9" s="126" t="s">
        <v>21</v>
      </c>
      <c r="G9" s="125"/>
      <c r="H9" s="222" t="s">
        <v>22</v>
      </c>
      <c r="I9" s="208"/>
      <c r="J9" s="208"/>
      <c r="K9" s="125"/>
      <c r="L9" s="220" t="s">
        <v>23</v>
      </c>
      <c r="M9" s="202"/>
      <c r="N9" s="202"/>
      <c r="O9" s="202"/>
      <c r="P9" s="202"/>
      <c r="Q9" s="202"/>
      <c r="R9" s="127"/>
      <c r="S9" s="119"/>
      <c r="T9" s="2"/>
      <c r="U9" s="2"/>
      <c r="V9" s="2"/>
      <c r="W9" s="2"/>
      <c r="X9" s="2"/>
      <c r="Y9" s="2"/>
      <c r="Z9" s="2"/>
    </row>
    <row r="10" spans="1:26" ht="15" customHeight="1" x14ac:dyDescent="0.25">
      <c r="A10" s="119"/>
      <c r="B10" s="128"/>
      <c r="C10" s="203" t="s">
        <v>24</v>
      </c>
      <c r="D10" s="202"/>
      <c r="E10" s="129"/>
      <c r="F10" s="182" t="s">
        <v>25</v>
      </c>
      <c r="G10" s="129"/>
      <c r="H10" s="219" t="s">
        <v>26</v>
      </c>
      <c r="I10" s="221"/>
      <c r="J10" s="221"/>
      <c r="K10" s="129"/>
      <c r="L10" s="224" t="s">
        <v>27</v>
      </c>
      <c r="M10" s="225"/>
      <c r="N10" s="225"/>
      <c r="O10" s="225"/>
      <c r="P10" s="225"/>
      <c r="Q10" s="225"/>
      <c r="R10" s="127"/>
      <c r="S10" s="119"/>
      <c r="T10" s="2"/>
      <c r="U10" s="2"/>
      <c r="V10" s="2"/>
      <c r="W10" s="2"/>
      <c r="X10" s="2"/>
      <c r="Y10" s="2"/>
      <c r="Z10" s="2"/>
    </row>
    <row r="11" spans="1:26" ht="15" customHeight="1" x14ac:dyDescent="0.25">
      <c r="A11" s="119"/>
      <c r="B11" s="128"/>
      <c r="C11" s="215">
        <v>43900</v>
      </c>
      <c r="D11" s="215"/>
      <c r="E11" s="129"/>
      <c r="F11" s="192" t="s">
        <v>384</v>
      </c>
      <c r="G11" s="129"/>
      <c r="H11" s="214" t="s">
        <v>385</v>
      </c>
      <c r="I11" s="214"/>
      <c r="J11" s="214"/>
      <c r="K11" s="129"/>
      <c r="L11" s="209"/>
      <c r="M11" s="202"/>
      <c r="N11" s="202"/>
      <c r="O11" s="202"/>
      <c r="P11" s="202"/>
      <c r="Q11" s="202"/>
      <c r="R11" s="127"/>
      <c r="S11" s="119"/>
      <c r="T11" s="2"/>
      <c r="U11" s="2"/>
      <c r="V11" s="2"/>
      <c r="W11" s="2"/>
      <c r="X11" s="2"/>
      <c r="Y11" s="2"/>
      <c r="Z11" s="2"/>
    </row>
    <row r="12" spans="1:26" ht="15" customHeight="1" x14ac:dyDescent="0.25">
      <c r="A12" s="119"/>
      <c r="B12" s="128"/>
      <c r="C12" s="215">
        <v>43903</v>
      </c>
      <c r="D12" s="215"/>
      <c r="E12" s="129"/>
      <c r="F12" s="192" t="s">
        <v>386</v>
      </c>
      <c r="G12" s="129"/>
      <c r="H12" s="214" t="s">
        <v>385</v>
      </c>
      <c r="I12" s="214"/>
      <c r="J12" s="214"/>
      <c r="K12" s="129"/>
      <c r="L12" s="209"/>
      <c r="M12" s="202"/>
      <c r="N12" s="202"/>
      <c r="O12" s="202"/>
      <c r="P12" s="202"/>
      <c r="Q12" s="202"/>
      <c r="R12" s="127"/>
      <c r="S12" s="119"/>
      <c r="T12" s="2"/>
      <c r="U12" s="2"/>
      <c r="V12" s="2"/>
      <c r="W12" s="2"/>
      <c r="X12" s="2"/>
      <c r="Y12" s="2"/>
      <c r="Z12" s="2"/>
    </row>
    <row r="13" spans="1:26" ht="17.25" customHeight="1" x14ac:dyDescent="0.25">
      <c r="A13" s="119"/>
      <c r="B13" s="128"/>
      <c r="C13" s="203" t="s">
        <v>387</v>
      </c>
      <c r="D13" s="213"/>
      <c r="E13" s="129"/>
      <c r="F13" s="191" t="s">
        <v>388</v>
      </c>
      <c r="G13" s="129"/>
      <c r="H13" s="207" t="s">
        <v>395</v>
      </c>
      <c r="I13" s="223"/>
      <c r="J13" s="223"/>
      <c r="K13" s="129"/>
      <c r="L13" s="209"/>
      <c r="M13" s="202"/>
      <c r="N13" s="202"/>
      <c r="O13" s="202"/>
      <c r="P13" s="202"/>
      <c r="Q13" s="202"/>
      <c r="R13" s="127"/>
      <c r="S13" s="119"/>
      <c r="T13" s="2"/>
      <c r="U13" s="2"/>
      <c r="V13" s="2"/>
      <c r="W13" s="2"/>
      <c r="X13" s="2"/>
      <c r="Y13" s="2"/>
      <c r="Z13" s="2"/>
    </row>
    <row r="14" spans="1:26" ht="15" customHeight="1" x14ac:dyDescent="0.25">
      <c r="A14" s="119"/>
      <c r="B14" s="128"/>
      <c r="C14" s="203"/>
      <c r="D14" s="202"/>
      <c r="E14" s="129"/>
      <c r="F14" s="182"/>
      <c r="G14" s="129"/>
      <c r="H14" s="207"/>
      <c r="I14" s="208"/>
      <c r="J14" s="208"/>
      <c r="K14" s="129"/>
      <c r="L14" s="209"/>
      <c r="M14" s="202"/>
      <c r="N14" s="202"/>
      <c r="O14" s="202"/>
      <c r="P14" s="202"/>
      <c r="Q14" s="202"/>
      <c r="R14" s="127"/>
      <c r="S14" s="119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119"/>
      <c r="B15" s="128"/>
      <c r="C15" s="203"/>
      <c r="D15" s="202"/>
      <c r="E15" s="129"/>
      <c r="F15" s="182"/>
      <c r="G15" s="129"/>
      <c r="H15" s="207"/>
      <c r="I15" s="208"/>
      <c r="J15" s="208"/>
      <c r="K15" s="129"/>
      <c r="L15" s="209"/>
      <c r="M15" s="202"/>
      <c r="N15" s="202"/>
      <c r="O15" s="202"/>
      <c r="P15" s="202"/>
      <c r="Q15" s="202"/>
      <c r="R15" s="127"/>
      <c r="S15" s="119"/>
      <c r="T15" s="2"/>
      <c r="U15" s="2"/>
      <c r="V15" s="2"/>
      <c r="W15" s="2"/>
      <c r="X15" s="2"/>
      <c r="Y15" s="2"/>
      <c r="Z15" s="2"/>
    </row>
    <row r="16" spans="1:26" ht="15" customHeight="1" x14ac:dyDescent="0.25">
      <c r="A16" s="119"/>
      <c r="B16" s="128"/>
      <c r="C16" s="203"/>
      <c r="D16" s="202"/>
      <c r="E16" s="129"/>
      <c r="F16" s="182"/>
      <c r="G16" s="129"/>
      <c r="H16" s="207"/>
      <c r="I16" s="208"/>
      <c r="J16" s="208"/>
      <c r="K16" s="129"/>
      <c r="L16" s="209"/>
      <c r="M16" s="202"/>
      <c r="N16" s="202"/>
      <c r="O16" s="202"/>
      <c r="P16" s="202"/>
      <c r="Q16" s="202"/>
      <c r="R16" s="127"/>
      <c r="S16" s="119"/>
      <c r="T16" s="2"/>
      <c r="U16" s="2"/>
      <c r="V16" s="2"/>
      <c r="W16" s="2"/>
      <c r="X16" s="2"/>
      <c r="Y16" s="2"/>
      <c r="Z16" s="2"/>
    </row>
    <row r="17" spans="1:26" ht="15" customHeight="1" x14ac:dyDescent="0.25">
      <c r="A17" s="119"/>
      <c r="B17" s="128"/>
      <c r="C17" s="181"/>
      <c r="D17" s="181"/>
      <c r="E17" s="129"/>
      <c r="F17" s="182"/>
      <c r="G17" s="129"/>
      <c r="H17" s="207"/>
      <c r="I17" s="208"/>
      <c r="J17" s="208"/>
      <c r="K17" s="129"/>
      <c r="L17" s="209"/>
      <c r="M17" s="202"/>
      <c r="N17" s="202"/>
      <c r="O17" s="202"/>
      <c r="P17" s="202"/>
      <c r="Q17" s="202"/>
      <c r="R17" s="127"/>
      <c r="S17" s="119"/>
      <c r="T17" s="2"/>
      <c r="U17" s="2"/>
      <c r="V17" s="2"/>
      <c r="W17" s="2"/>
      <c r="X17" s="2"/>
      <c r="Y17" s="2"/>
      <c r="Z17" s="2"/>
    </row>
    <row r="18" spans="1:26" ht="15" customHeight="1" x14ac:dyDescent="0.25">
      <c r="A18" s="119"/>
      <c r="B18" s="128"/>
      <c r="C18" s="181"/>
      <c r="D18" s="181"/>
      <c r="E18" s="129"/>
      <c r="F18" s="182"/>
      <c r="G18" s="129"/>
      <c r="H18" s="207"/>
      <c r="I18" s="208"/>
      <c r="J18" s="208"/>
      <c r="K18" s="129"/>
      <c r="L18" s="209"/>
      <c r="M18" s="202"/>
      <c r="N18" s="202"/>
      <c r="O18" s="202"/>
      <c r="P18" s="202"/>
      <c r="Q18" s="202"/>
      <c r="R18" s="127"/>
      <c r="S18" s="119"/>
      <c r="T18" s="2"/>
      <c r="U18" s="2"/>
      <c r="V18" s="2"/>
      <c r="W18" s="2"/>
      <c r="X18" s="2"/>
      <c r="Y18" s="2"/>
      <c r="Z18" s="2"/>
    </row>
    <row r="19" spans="1:26" ht="15" customHeight="1" x14ac:dyDescent="0.25">
      <c r="A19" s="119"/>
      <c r="B19" s="128"/>
      <c r="C19" s="203"/>
      <c r="D19" s="202"/>
      <c r="E19" s="129"/>
      <c r="F19" s="182"/>
      <c r="G19" s="129"/>
      <c r="H19" s="207"/>
      <c r="I19" s="208"/>
      <c r="J19" s="208"/>
      <c r="K19" s="129"/>
      <c r="L19" s="209"/>
      <c r="M19" s="202"/>
      <c r="N19" s="202"/>
      <c r="O19" s="202"/>
      <c r="P19" s="202"/>
      <c r="Q19" s="202"/>
      <c r="R19" s="127"/>
      <c r="S19" s="119"/>
      <c r="T19" s="2"/>
      <c r="U19" s="2"/>
      <c r="V19" s="2"/>
      <c r="W19" s="2"/>
      <c r="X19" s="2"/>
      <c r="Y19" s="2"/>
      <c r="Z19" s="2"/>
    </row>
    <row r="20" spans="1:26" ht="15" customHeight="1" x14ac:dyDescent="0.25">
      <c r="A20" s="119"/>
      <c r="B20" s="128"/>
      <c r="C20" s="203"/>
      <c r="D20" s="202"/>
      <c r="E20" s="129"/>
      <c r="F20" s="182"/>
      <c r="G20" s="129"/>
      <c r="H20" s="207"/>
      <c r="I20" s="208"/>
      <c r="J20" s="208"/>
      <c r="K20" s="129"/>
      <c r="L20" s="209"/>
      <c r="M20" s="202"/>
      <c r="N20" s="202"/>
      <c r="O20" s="202"/>
      <c r="P20" s="202"/>
      <c r="Q20" s="202"/>
      <c r="R20" s="127"/>
      <c r="S20" s="119"/>
      <c r="T20" s="2"/>
      <c r="U20" s="2"/>
      <c r="V20" s="2"/>
      <c r="W20" s="2"/>
      <c r="X20" s="2"/>
      <c r="Y20" s="2"/>
      <c r="Z20" s="2"/>
    </row>
    <row r="21" spans="1:26" ht="15" customHeight="1" x14ac:dyDescent="0.25">
      <c r="A21" s="119"/>
      <c r="B21" s="128"/>
      <c r="C21" s="203"/>
      <c r="D21" s="202"/>
      <c r="E21" s="129"/>
      <c r="F21" s="182"/>
      <c r="G21" s="129"/>
      <c r="H21" s="207"/>
      <c r="I21" s="208"/>
      <c r="J21" s="208"/>
      <c r="K21" s="129"/>
      <c r="L21" s="209"/>
      <c r="M21" s="202"/>
      <c r="N21" s="202"/>
      <c r="O21" s="202"/>
      <c r="P21" s="202"/>
      <c r="Q21" s="202"/>
      <c r="R21" s="127"/>
      <c r="S21" s="119"/>
      <c r="T21" s="2"/>
      <c r="U21" s="2"/>
      <c r="V21" s="2"/>
      <c r="W21" s="2"/>
      <c r="X21" s="2"/>
      <c r="Y21" s="2"/>
      <c r="Z21" s="2"/>
    </row>
    <row r="22" spans="1:26" ht="15" customHeight="1" x14ac:dyDescent="0.25">
      <c r="A22" s="119"/>
      <c r="B22" s="128"/>
      <c r="C22" s="203"/>
      <c r="D22" s="202"/>
      <c r="E22" s="129"/>
      <c r="F22" s="182"/>
      <c r="G22" s="129"/>
      <c r="H22" s="207"/>
      <c r="I22" s="208"/>
      <c r="J22" s="208"/>
      <c r="K22" s="129"/>
      <c r="L22" s="209"/>
      <c r="M22" s="202"/>
      <c r="N22" s="202"/>
      <c r="O22" s="202"/>
      <c r="P22" s="202"/>
      <c r="Q22" s="202"/>
      <c r="R22" s="127"/>
      <c r="S22" s="119"/>
      <c r="T22" s="2"/>
      <c r="U22" s="2"/>
      <c r="V22" s="2"/>
      <c r="W22" s="2"/>
      <c r="X22" s="2"/>
      <c r="Y22" s="2"/>
      <c r="Z22" s="2"/>
    </row>
    <row r="23" spans="1:26" ht="15" customHeight="1" x14ac:dyDescent="0.25">
      <c r="A23" s="119"/>
      <c r="B23" s="128"/>
      <c r="C23" s="203"/>
      <c r="D23" s="202"/>
      <c r="E23" s="129"/>
      <c r="F23" s="182"/>
      <c r="G23" s="129"/>
      <c r="H23" s="207"/>
      <c r="I23" s="208"/>
      <c r="J23" s="208"/>
      <c r="K23" s="129"/>
      <c r="L23" s="209"/>
      <c r="M23" s="202"/>
      <c r="N23" s="202"/>
      <c r="O23" s="202"/>
      <c r="P23" s="202"/>
      <c r="Q23" s="202"/>
      <c r="R23" s="127"/>
      <c r="S23" s="119"/>
      <c r="T23" s="2"/>
      <c r="U23" s="2"/>
      <c r="V23" s="2"/>
      <c r="W23" s="2"/>
      <c r="X23" s="2"/>
      <c r="Y23" s="2"/>
      <c r="Z23" s="2"/>
    </row>
    <row r="24" spans="1:26" ht="15" customHeight="1" x14ac:dyDescent="0.25">
      <c r="A24" s="119"/>
      <c r="B24" s="128"/>
      <c r="C24" s="203"/>
      <c r="D24" s="202"/>
      <c r="E24" s="129"/>
      <c r="F24" s="182"/>
      <c r="G24" s="129"/>
      <c r="H24" s="207"/>
      <c r="I24" s="208"/>
      <c r="J24" s="208"/>
      <c r="K24" s="129"/>
      <c r="L24" s="209"/>
      <c r="M24" s="202"/>
      <c r="N24" s="202"/>
      <c r="O24" s="202"/>
      <c r="P24" s="202"/>
      <c r="Q24" s="202"/>
      <c r="R24" s="127"/>
      <c r="S24" s="119"/>
      <c r="T24" s="2"/>
      <c r="U24" s="2"/>
      <c r="V24" s="2"/>
      <c r="W24" s="2"/>
      <c r="X24" s="2"/>
      <c r="Y24" s="2"/>
      <c r="Z24" s="2"/>
    </row>
    <row r="25" spans="1:26" ht="15" customHeight="1" x14ac:dyDescent="0.25">
      <c r="A25" s="119"/>
      <c r="B25" s="128"/>
      <c r="C25" s="203"/>
      <c r="D25" s="202"/>
      <c r="E25" s="129"/>
      <c r="F25" s="182"/>
      <c r="G25" s="129"/>
      <c r="H25" s="207"/>
      <c r="I25" s="208"/>
      <c r="J25" s="208"/>
      <c r="K25" s="129"/>
      <c r="L25" s="209"/>
      <c r="M25" s="202"/>
      <c r="N25" s="202"/>
      <c r="O25" s="202"/>
      <c r="P25" s="202"/>
      <c r="Q25" s="202"/>
      <c r="R25" s="127"/>
      <c r="S25" s="119"/>
      <c r="T25" s="2"/>
      <c r="U25" s="2"/>
      <c r="V25" s="2"/>
      <c r="W25" s="2"/>
      <c r="X25" s="2"/>
      <c r="Y25" s="2"/>
      <c r="Z25" s="2"/>
    </row>
    <row r="26" spans="1:26" ht="15" customHeight="1" x14ac:dyDescent="0.25">
      <c r="A26" s="119"/>
      <c r="B26" s="128"/>
      <c r="C26" s="203"/>
      <c r="D26" s="202"/>
      <c r="E26" s="129"/>
      <c r="F26" s="182"/>
      <c r="G26" s="129"/>
      <c r="H26" s="207"/>
      <c r="I26" s="208"/>
      <c r="J26" s="208"/>
      <c r="K26" s="129"/>
      <c r="L26" s="207"/>
      <c r="M26" s="208"/>
      <c r="N26" s="208"/>
      <c r="O26" s="208"/>
      <c r="P26" s="208"/>
      <c r="Q26" s="208"/>
      <c r="R26" s="127"/>
      <c r="S26" s="119"/>
      <c r="T26" s="2"/>
      <c r="U26" s="2"/>
      <c r="V26" s="2"/>
      <c r="W26" s="2"/>
      <c r="X26" s="2"/>
      <c r="Y26" s="2"/>
      <c r="Z26" s="2"/>
    </row>
    <row r="27" spans="1:26" ht="15" customHeight="1" x14ac:dyDescent="0.25">
      <c r="A27" s="119"/>
      <c r="B27" s="128"/>
      <c r="C27" s="203"/>
      <c r="D27" s="202"/>
      <c r="E27" s="129"/>
      <c r="F27" s="182"/>
      <c r="G27" s="129"/>
      <c r="H27" s="207"/>
      <c r="I27" s="208"/>
      <c r="J27" s="208"/>
      <c r="K27" s="129"/>
      <c r="L27" s="207"/>
      <c r="M27" s="208"/>
      <c r="N27" s="208"/>
      <c r="O27" s="208"/>
      <c r="P27" s="208"/>
      <c r="Q27" s="208"/>
      <c r="R27" s="127"/>
      <c r="S27" s="119"/>
      <c r="T27" s="2"/>
      <c r="U27" s="2"/>
      <c r="V27" s="2"/>
      <c r="W27" s="2"/>
      <c r="X27" s="2"/>
      <c r="Y27" s="2"/>
      <c r="Z27" s="2"/>
    </row>
    <row r="28" spans="1:26" ht="15" customHeight="1" x14ac:dyDescent="0.25">
      <c r="A28" s="119"/>
      <c r="B28" s="128"/>
      <c r="C28" s="203"/>
      <c r="D28" s="202"/>
      <c r="E28" s="129"/>
      <c r="F28" s="182"/>
      <c r="G28" s="129"/>
      <c r="H28" s="207"/>
      <c r="I28" s="208"/>
      <c r="J28" s="208"/>
      <c r="K28" s="129"/>
      <c r="L28" s="207"/>
      <c r="M28" s="208"/>
      <c r="N28" s="208"/>
      <c r="O28" s="208"/>
      <c r="P28" s="208"/>
      <c r="Q28" s="208"/>
      <c r="R28" s="127"/>
      <c r="S28" s="119"/>
      <c r="T28" s="2"/>
      <c r="U28" s="2"/>
      <c r="V28" s="2"/>
      <c r="W28" s="2"/>
      <c r="X28" s="2"/>
      <c r="Y28" s="2"/>
      <c r="Z28" s="2"/>
    </row>
    <row r="29" spans="1:26" ht="15" customHeight="1" x14ac:dyDescent="0.25">
      <c r="A29" s="119"/>
      <c r="B29" s="128"/>
      <c r="C29" s="203"/>
      <c r="D29" s="202"/>
      <c r="E29" s="129"/>
      <c r="F29" s="182"/>
      <c r="G29" s="129"/>
      <c r="H29" s="209"/>
      <c r="I29" s="202"/>
      <c r="J29" s="202"/>
      <c r="K29" s="129"/>
      <c r="L29" s="209"/>
      <c r="M29" s="202"/>
      <c r="N29" s="202"/>
      <c r="O29" s="202"/>
      <c r="P29" s="202"/>
      <c r="Q29" s="202"/>
      <c r="R29" s="127"/>
      <c r="S29" s="119"/>
      <c r="T29" s="2"/>
      <c r="U29" s="2"/>
      <c r="V29" s="2"/>
      <c r="W29" s="2"/>
      <c r="X29" s="2"/>
      <c r="Y29" s="2"/>
      <c r="Z29" s="2"/>
    </row>
    <row r="30" spans="1:26" ht="15" customHeight="1" x14ac:dyDescent="0.25">
      <c r="A30" s="119"/>
      <c r="B30" s="128"/>
      <c r="C30" s="203"/>
      <c r="D30" s="202"/>
      <c r="E30" s="129"/>
      <c r="F30" s="181"/>
      <c r="G30" s="129"/>
      <c r="H30" s="203"/>
      <c r="I30" s="202"/>
      <c r="J30" s="202"/>
      <c r="K30" s="129"/>
      <c r="L30" s="203"/>
      <c r="M30" s="202"/>
      <c r="N30" s="202"/>
      <c r="O30" s="202"/>
      <c r="P30" s="202"/>
      <c r="Q30" s="202"/>
      <c r="R30" s="127"/>
      <c r="S30" s="119"/>
      <c r="T30" s="2"/>
      <c r="U30" s="2"/>
      <c r="V30" s="2"/>
      <c r="W30" s="2"/>
      <c r="X30" s="2"/>
      <c r="Y30" s="2"/>
      <c r="Z30" s="2"/>
    </row>
    <row r="31" spans="1:26" ht="15" customHeight="1" x14ac:dyDescent="0.25">
      <c r="A31" s="119"/>
      <c r="B31" s="128"/>
      <c r="C31" s="203"/>
      <c r="D31" s="202"/>
      <c r="E31" s="129"/>
      <c r="F31" s="181"/>
      <c r="G31" s="129"/>
      <c r="H31" s="203"/>
      <c r="I31" s="202"/>
      <c r="J31" s="202"/>
      <c r="K31" s="129"/>
      <c r="L31" s="203"/>
      <c r="M31" s="202"/>
      <c r="N31" s="202"/>
      <c r="O31" s="202"/>
      <c r="P31" s="202"/>
      <c r="Q31" s="202"/>
      <c r="R31" s="127"/>
      <c r="S31" s="119"/>
      <c r="T31" s="2"/>
      <c r="U31" s="2"/>
      <c r="V31" s="2"/>
      <c r="W31" s="2"/>
      <c r="X31" s="2"/>
      <c r="Y31" s="2"/>
      <c r="Z31" s="2"/>
    </row>
    <row r="32" spans="1:26" ht="15" customHeight="1" x14ac:dyDescent="0.25">
      <c r="A32" s="119"/>
      <c r="B32" s="128"/>
      <c r="C32" s="203"/>
      <c r="D32" s="202"/>
      <c r="E32" s="129"/>
      <c r="F32" s="181"/>
      <c r="G32" s="129"/>
      <c r="H32" s="203"/>
      <c r="I32" s="202"/>
      <c r="J32" s="202"/>
      <c r="K32" s="129"/>
      <c r="L32" s="203"/>
      <c r="M32" s="202"/>
      <c r="N32" s="202"/>
      <c r="O32" s="202"/>
      <c r="P32" s="202"/>
      <c r="Q32" s="202"/>
      <c r="R32" s="127"/>
      <c r="S32" s="119"/>
      <c r="T32" s="2"/>
      <c r="U32" s="2"/>
      <c r="V32" s="2"/>
      <c r="W32" s="2"/>
      <c r="X32" s="2"/>
      <c r="Y32" s="2"/>
      <c r="Z32" s="2"/>
    </row>
    <row r="33" spans="1:26" ht="15" customHeight="1" x14ac:dyDescent="0.25">
      <c r="A33" s="119"/>
      <c r="B33" s="128"/>
      <c r="C33" s="203"/>
      <c r="D33" s="202"/>
      <c r="E33" s="129"/>
      <c r="F33" s="181"/>
      <c r="G33" s="129"/>
      <c r="H33" s="203"/>
      <c r="I33" s="202"/>
      <c r="J33" s="202"/>
      <c r="K33" s="129"/>
      <c r="L33" s="203"/>
      <c r="M33" s="202"/>
      <c r="N33" s="202"/>
      <c r="O33" s="202"/>
      <c r="P33" s="202"/>
      <c r="Q33" s="202"/>
      <c r="R33" s="127"/>
      <c r="S33" s="119"/>
      <c r="T33" s="2"/>
      <c r="U33" s="2"/>
      <c r="V33" s="2"/>
      <c r="W33" s="2"/>
      <c r="X33" s="2"/>
      <c r="Y33" s="2"/>
      <c r="Z33" s="2"/>
    </row>
    <row r="34" spans="1:26" ht="15" customHeight="1" x14ac:dyDescent="0.25">
      <c r="A34" s="119"/>
      <c r="B34" s="128"/>
      <c r="C34" s="203"/>
      <c r="D34" s="202"/>
      <c r="E34" s="129"/>
      <c r="F34" s="181"/>
      <c r="G34" s="129"/>
      <c r="H34" s="203"/>
      <c r="I34" s="202"/>
      <c r="J34" s="202"/>
      <c r="K34" s="129"/>
      <c r="L34" s="203"/>
      <c r="M34" s="202"/>
      <c r="N34" s="202"/>
      <c r="O34" s="202"/>
      <c r="P34" s="202"/>
      <c r="Q34" s="202"/>
      <c r="R34" s="127"/>
      <c r="S34" s="119"/>
      <c r="T34" s="2"/>
      <c r="U34" s="2"/>
      <c r="V34" s="2"/>
      <c r="W34" s="2"/>
      <c r="X34" s="2"/>
      <c r="Y34" s="2"/>
      <c r="Z34" s="2"/>
    </row>
    <row r="35" spans="1:26" ht="15" customHeight="1" x14ac:dyDescent="0.25">
      <c r="A35" s="119"/>
      <c r="B35" s="128"/>
      <c r="C35" s="203"/>
      <c r="D35" s="202"/>
      <c r="E35" s="129"/>
      <c r="F35" s="181"/>
      <c r="G35" s="129"/>
      <c r="H35" s="203"/>
      <c r="I35" s="202"/>
      <c r="J35" s="202"/>
      <c r="K35" s="129"/>
      <c r="L35" s="203"/>
      <c r="M35" s="202"/>
      <c r="N35" s="202"/>
      <c r="O35" s="202"/>
      <c r="P35" s="202"/>
      <c r="Q35" s="202"/>
      <c r="R35" s="127"/>
      <c r="S35" s="119"/>
      <c r="T35" s="2"/>
      <c r="U35" s="2"/>
      <c r="V35" s="2"/>
      <c r="W35" s="2"/>
      <c r="X35" s="2"/>
      <c r="Y35" s="2"/>
      <c r="Z35" s="2"/>
    </row>
    <row r="36" spans="1:26" ht="15" customHeight="1" x14ac:dyDescent="0.25">
      <c r="A36" s="119"/>
      <c r="B36" s="128"/>
      <c r="C36" s="203"/>
      <c r="D36" s="202"/>
      <c r="E36" s="129"/>
      <c r="F36" s="181"/>
      <c r="G36" s="129"/>
      <c r="H36" s="203"/>
      <c r="I36" s="202"/>
      <c r="J36" s="202"/>
      <c r="K36" s="129"/>
      <c r="L36" s="203"/>
      <c r="M36" s="202"/>
      <c r="N36" s="202"/>
      <c r="O36" s="202"/>
      <c r="P36" s="202"/>
      <c r="Q36" s="202"/>
      <c r="R36" s="127"/>
      <c r="S36" s="119"/>
      <c r="T36" s="2"/>
      <c r="U36" s="2"/>
      <c r="V36" s="2"/>
      <c r="W36" s="2"/>
      <c r="X36" s="2"/>
      <c r="Y36" s="2"/>
      <c r="Z36" s="2"/>
    </row>
    <row r="37" spans="1:26" ht="15" customHeight="1" x14ac:dyDescent="0.25">
      <c r="A37" s="119"/>
      <c r="B37" s="128"/>
      <c r="C37" s="203"/>
      <c r="D37" s="202"/>
      <c r="E37" s="129"/>
      <c r="F37" s="181"/>
      <c r="G37" s="129"/>
      <c r="H37" s="203"/>
      <c r="I37" s="202"/>
      <c r="J37" s="202"/>
      <c r="K37" s="129"/>
      <c r="L37" s="203"/>
      <c r="M37" s="202"/>
      <c r="N37" s="202"/>
      <c r="O37" s="202"/>
      <c r="P37" s="202"/>
      <c r="Q37" s="202"/>
      <c r="R37" s="127"/>
      <c r="S37" s="119"/>
      <c r="T37" s="2"/>
      <c r="U37" s="2"/>
      <c r="V37" s="2"/>
      <c r="W37" s="2"/>
      <c r="X37" s="2"/>
      <c r="Y37" s="2"/>
      <c r="Z37" s="2"/>
    </row>
    <row r="38" spans="1:26" ht="15" customHeight="1" x14ac:dyDescent="0.25">
      <c r="A38" s="119"/>
      <c r="B38" s="128"/>
      <c r="C38" s="203"/>
      <c r="D38" s="202"/>
      <c r="E38" s="129"/>
      <c r="F38" s="181"/>
      <c r="G38" s="129"/>
      <c r="H38" s="203"/>
      <c r="I38" s="202"/>
      <c r="J38" s="202"/>
      <c r="K38" s="129"/>
      <c r="L38" s="203"/>
      <c r="M38" s="202"/>
      <c r="N38" s="202"/>
      <c r="O38" s="202"/>
      <c r="P38" s="202"/>
      <c r="Q38" s="202"/>
      <c r="R38" s="127"/>
      <c r="S38" s="119"/>
      <c r="T38" s="2"/>
      <c r="U38" s="2"/>
      <c r="V38" s="2"/>
      <c r="W38" s="2"/>
      <c r="X38" s="2"/>
      <c r="Y38" s="2"/>
      <c r="Z38" s="2"/>
    </row>
    <row r="39" spans="1:26" ht="15" customHeight="1" x14ac:dyDescent="0.25">
      <c r="A39" s="119"/>
      <c r="B39" s="128"/>
      <c r="C39" s="203"/>
      <c r="D39" s="202"/>
      <c r="E39" s="129"/>
      <c r="F39" s="181"/>
      <c r="G39" s="129"/>
      <c r="H39" s="203"/>
      <c r="I39" s="202"/>
      <c r="J39" s="202"/>
      <c r="K39" s="129"/>
      <c r="L39" s="203"/>
      <c r="M39" s="202"/>
      <c r="N39" s="202"/>
      <c r="O39" s="202"/>
      <c r="P39" s="202"/>
      <c r="Q39" s="202"/>
      <c r="R39" s="127"/>
      <c r="S39" s="119"/>
      <c r="T39" s="2"/>
      <c r="U39" s="2"/>
      <c r="V39" s="2"/>
      <c r="W39" s="2"/>
      <c r="X39" s="2"/>
      <c r="Y39" s="2"/>
      <c r="Z39" s="2"/>
    </row>
    <row r="40" spans="1:26" ht="15" customHeight="1" x14ac:dyDescent="0.25">
      <c r="A40" s="119"/>
      <c r="B40" s="128"/>
      <c r="C40" s="203"/>
      <c r="D40" s="202"/>
      <c r="E40" s="129"/>
      <c r="F40" s="181"/>
      <c r="G40" s="129"/>
      <c r="H40" s="203"/>
      <c r="I40" s="202"/>
      <c r="J40" s="202"/>
      <c r="K40" s="129"/>
      <c r="L40" s="203"/>
      <c r="M40" s="202"/>
      <c r="N40" s="202"/>
      <c r="O40" s="202"/>
      <c r="P40" s="202"/>
      <c r="Q40" s="202"/>
      <c r="R40" s="127"/>
      <c r="S40" s="119"/>
      <c r="T40" s="2"/>
      <c r="U40" s="2"/>
      <c r="V40" s="2"/>
      <c r="W40" s="2"/>
      <c r="X40" s="2"/>
      <c r="Y40" s="2"/>
      <c r="Z40" s="2"/>
    </row>
    <row r="41" spans="1:26" ht="15" customHeight="1" x14ac:dyDescent="0.25">
      <c r="A41" s="119"/>
      <c r="B41" s="128"/>
      <c r="C41" s="203"/>
      <c r="D41" s="202"/>
      <c r="E41" s="129"/>
      <c r="F41" s="181"/>
      <c r="G41" s="129"/>
      <c r="H41" s="203"/>
      <c r="I41" s="202"/>
      <c r="J41" s="202"/>
      <c r="K41" s="129"/>
      <c r="L41" s="203"/>
      <c r="M41" s="202"/>
      <c r="N41" s="202"/>
      <c r="O41" s="202"/>
      <c r="P41" s="202"/>
      <c r="Q41" s="202"/>
      <c r="R41" s="127"/>
      <c r="S41" s="119"/>
      <c r="T41" s="2"/>
      <c r="U41" s="2"/>
      <c r="V41" s="2"/>
      <c r="W41" s="2"/>
      <c r="X41" s="2"/>
      <c r="Y41" s="2"/>
      <c r="Z41" s="2"/>
    </row>
    <row r="42" spans="1:26" ht="15" customHeight="1" x14ac:dyDescent="0.25">
      <c r="A42" s="119"/>
      <c r="B42" s="128"/>
      <c r="C42" s="203"/>
      <c r="D42" s="202"/>
      <c r="E42" s="129"/>
      <c r="F42" s="181"/>
      <c r="G42" s="129"/>
      <c r="H42" s="203"/>
      <c r="I42" s="202"/>
      <c r="J42" s="202"/>
      <c r="K42" s="129"/>
      <c r="L42" s="203"/>
      <c r="M42" s="202"/>
      <c r="N42" s="202"/>
      <c r="O42" s="202"/>
      <c r="P42" s="202"/>
      <c r="Q42" s="202"/>
      <c r="R42" s="127"/>
      <c r="S42" s="119"/>
      <c r="T42" s="2"/>
      <c r="U42" s="2"/>
      <c r="V42" s="2"/>
      <c r="W42" s="2"/>
      <c r="X42" s="2"/>
      <c r="Y42" s="2"/>
      <c r="Z42" s="2"/>
    </row>
    <row r="43" spans="1:26" ht="15" customHeight="1" x14ac:dyDescent="0.25">
      <c r="A43" s="119"/>
      <c r="B43" s="128"/>
      <c r="C43" s="203"/>
      <c r="D43" s="202"/>
      <c r="E43" s="129"/>
      <c r="F43" s="181"/>
      <c r="G43" s="129"/>
      <c r="H43" s="203"/>
      <c r="I43" s="202"/>
      <c r="J43" s="202"/>
      <c r="K43" s="129"/>
      <c r="L43" s="203"/>
      <c r="M43" s="202"/>
      <c r="N43" s="202"/>
      <c r="O43" s="202"/>
      <c r="P43" s="202"/>
      <c r="Q43" s="202"/>
      <c r="R43" s="127"/>
      <c r="S43" s="119"/>
      <c r="T43" s="2"/>
      <c r="U43" s="2"/>
      <c r="V43" s="2"/>
      <c r="W43" s="2"/>
      <c r="X43" s="2"/>
      <c r="Y43" s="2"/>
      <c r="Z43" s="2"/>
    </row>
    <row r="44" spans="1:26" ht="15" customHeight="1" x14ac:dyDescent="0.25">
      <c r="A44" s="119"/>
      <c r="B44" s="128"/>
      <c r="C44" s="203"/>
      <c r="D44" s="202"/>
      <c r="E44" s="129"/>
      <c r="F44" s="181"/>
      <c r="G44" s="129"/>
      <c r="H44" s="203"/>
      <c r="I44" s="202"/>
      <c r="J44" s="202"/>
      <c r="K44" s="129"/>
      <c r="L44" s="203"/>
      <c r="M44" s="202"/>
      <c r="N44" s="202"/>
      <c r="O44" s="202"/>
      <c r="P44" s="202"/>
      <c r="Q44" s="202"/>
      <c r="R44" s="127"/>
      <c r="S44" s="119"/>
      <c r="T44" s="2"/>
      <c r="U44" s="2"/>
      <c r="V44" s="2"/>
      <c r="W44" s="2"/>
      <c r="X44" s="2"/>
      <c r="Y44" s="2"/>
      <c r="Z44" s="2"/>
    </row>
    <row r="45" spans="1:26" ht="15" customHeight="1" x14ac:dyDescent="0.25">
      <c r="A45" s="119"/>
      <c r="B45" s="128"/>
      <c r="C45" s="203"/>
      <c r="D45" s="202"/>
      <c r="E45" s="129"/>
      <c r="F45" s="181"/>
      <c r="G45" s="129"/>
      <c r="H45" s="203"/>
      <c r="I45" s="202"/>
      <c r="J45" s="202"/>
      <c r="K45" s="129"/>
      <c r="L45" s="203"/>
      <c r="M45" s="202"/>
      <c r="N45" s="202"/>
      <c r="O45" s="202"/>
      <c r="P45" s="202"/>
      <c r="Q45" s="202"/>
      <c r="R45" s="127"/>
      <c r="S45" s="119"/>
      <c r="T45" s="2"/>
      <c r="U45" s="2"/>
      <c r="V45" s="2"/>
      <c r="W45" s="2"/>
      <c r="X45" s="2"/>
      <c r="Y45" s="2"/>
      <c r="Z45" s="2"/>
    </row>
    <row r="46" spans="1:26" ht="15" customHeight="1" x14ac:dyDescent="0.25">
      <c r="A46" s="119"/>
      <c r="B46" s="128"/>
      <c r="C46" s="203"/>
      <c r="D46" s="202"/>
      <c r="E46" s="129"/>
      <c r="F46" s="181"/>
      <c r="G46" s="129"/>
      <c r="H46" s="203"/>
      <c r="I46" s="202"/>
      <c r="J46" s="202"/>
      <c r="K46" s="129"/>
      <c r="L46" s="203"/>
      <c r="M46" s="202"/>
      <c r="N46" s="202"/>
      <c r="O46" s="202"/>
      <c r="P46" s="202"/>
      <c r="Q46" s="202"/>
      <c r="R46" s="127"/>
      <c r="S46" s="119"/>
      <c r="T46" s="2"/>
      <c r="U46" s="2"/>
      <c r="V46" s="2"/>
      <c r="W46" s="2"/>
      <c r="X46" s="2"/>
      <c r="Y46" s="2"/>
      <c r="Z46" s="2"/>
    </row>
    <row r="47" spans="1:26" ht="15" customHeight="1" x14ac:dyDescent="0.25">
      <c r="A47" s="119"/>
      <c r="B47" s="128"/>
      <c r="C47" s="203"/>
      <c r="D47" s="202"/>
      <c r="E47" s="129"/>
      <c r="F47" s="181"/>
      <c r="G47" s="129"/>
      <c r="H47" s="203"/>
      <c r="I47" s="202"/>
      <c r="J47" s="202"/>
      <c r="K47" s="129"/>
      <c r="L47" s="203"/>
      <c r="M47" s="202"/>
      <c r="N47" s="202"/>
      <c r="O47" s="202"/>
      <c r="P47" s="202"/>
      <c r="Q47" s="202"/>
      <c r="R47" s="127"/>
      <c r="S47" s="119"/>
      <c r="T47" s="2"/>
      <c r="U47" s="2"/>
      <c r="V47" s="2"/>
      <c r="W47" s="2"/>
      <c r="X47" s="2"/>
      <c r="Y47" s="2"/>
      <c r="Z47" s="2"/>
    </row>
    <row r="48" spans="1:26" ht="15" customHeight="1" x14ac:dyDescent="0.25">
      <c r="A48" s="119"/>
      <c r="B48" s="128"/>
      <c r="C48" s="128"/>
      <c r="D48" s="128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19"/>
      <c r="T48" s="2"/>
      <c r="U48" s="2"/>
      <c r="V48" s="2"/>
      <c r="W48" s="2"/>
      <c r="X48" s="2"/>
      <c r="Y48" s="2"/>
      <c r="Z48" s="2"/>
    </row>
    <row r="49" spans="1:26" ht="15" customHeight="1" x14ac:dyDescent="0.25">
      <c r="A49" s="119"/>
      <c r="B49" s="206"/>
      <c r="C49" s="205"/>
      <c r="D49" s="205"/>
      <c r="E49" s="204"/>
      <c r="F49" s="205"/>
      <c r="G49" s="205"/>
      <c r="H49" s="205"/>
      <c r="I49" s="205"/>
      <c r="J49" s="205"/>
      <c r="K49" s="205"/>
      <c r="L49" s="204"/>
      <c r="M49" s="205"/>
      <c r="N49" s="205"/>
      <c r="O49" s="205"/>
      <c r="P49" s="204"/>
      <c r="Q49" s="205"/>
      <c r="R49" s="205"/>
      <c r="S49" s="119"/>
      <c r="T49" s="2"/>
      <c r="U49" s="2"/>
      <c r="V49" s="2"/>
      <c r="W49" s="2"/>
      <c r="X49" s="2"/>
      <c r="Y49" s="2"/>
      <c r="Z49" s="2"/>
    </row>
    <row r="50" spans="1:26" ht="22.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180"/>
      <c r="B221" s="180"/>
      <c r="C221" s="180"/>
      <c r="D221" s="180"/>
      <c r="E221" s="180"/>
      <c r="F221" s="180"/>
      <c r="G221" s="180"/>
      <c r="H221" s="180"/>
      <c r="I221" s="180"/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</row>
    <row r="222" spans="1:26" ht="15.75" customHeight="1" x14ac:dyDescent="0.2">
      <c r="A222" s="180"/>
      <c r="B222" s="180"/>
      <c r="C222" s="180"/>
      <c r="D222" s="180"/>
      <c r="E222" s="180"/>
      <c r="F222" s="180"/>
      <c r="G222" s="180"/>
      <c r="H222" s="180"/>
      <c r="I222" s="180"/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</row>
    <row r="223" spans="1:26" ht="15.75" customHeight="1" x14ac:dyDescent="0.2">
      <c r="A223" s="180"/>
      <c r="B223" s="180"/>
      <c r="C223" s="180"/>
      <c r="D223" s="180"/>
      <c r="E223" s="180"/>
      <c r="F223" s="180"/>
      <c r="G223" s="180"/>
      <c r="H223" s="180"/>
      <c r="I223" s="180"/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</row>
    <row r="224" spans="1:26" ht="15.75" customHeight="1" x14ac:dyDescent="0.2">
      <c r="A224" s="180"/>
      <c r="B224" s="180"/>
      <c r="C224" s="180"/>
      <c r="D224" s="180"/>
      <c r="E224" s="180"/>
      <c r="F224" s="180"/>
      <c r="G224" s="180"/>
      <c r="H224" s="180"/>
      <c r="I224" s="180"/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30">
    <mergeCell ref="L32:Q32"/>
    <mergeCell ref="L34:Q34"/>
    <mergeCell ref="L35:Q35"/>
    <mergeCell ref="H40:J40"/>
    <mergeCell ref="H39:J39"/>
    <mergeCell ref="H37:J37"/>
    <mergeCell ref="H38:J38"/>
    <mergeCell ref="H31:J31"/>
    <mergeCell ref="H30:J30"/>
    <mergeCell ref="H35:J35"/>
    <mergeCell ref="H36:J36"/>
    <mergeCell ref="H32:J32"/>
    <mergeCell ref="H34:J34"/>
    <mergeCell ref="L26:Q26"/>
    <mergeCell ref="L25:Q25"/>
    <mergeCell ref="L15:Q15"/>
    <mergeCell ref="L16:Q16"/>
    <mergeCell ref="L19:Q19"/>
    <mergeCell ref="L18:Q18"/>
    <mergeCell ref="L17:Q17"/>
    <mergeCell ref="L21:Q21"/>
    <mergeCell ref="L22:Q22"/>
    <mergeCell ref="L20:Q20"/>
    <mergeCell ref="H25:J25"/>
    <mergeCell ref="H21:J21"/>
    <mergeCell ref="H23:J23"/>
    <mergeCell ref="H22:J22"/>
    <mergeCell ref="C19:D19"/>
    <mergeCell ref="C20:D20"/>
    <mergeCell ref="C26:D26"/>
    <mergeCell ref="C21:D21"/>
    <mergeCell ref="C23:D23"/>
    <mergeCell ref="C22:D22"/>
    <mergeCell ref="C25:D25"/>
    <mergeCell ref="C24:D24"/>
    <mergeCell ref="H26:J26"/>
    <mergeCell ref="H20:J20"/>
    <mergeCell ref="H19:J19"/>
    <mergeCell ref="B2:R4"/>
    <mergeCell ref="B5:D5"/>
    <mergeCell ref="E5:K5"/>
    <mergeCell ref="H8:J8"/>
    <mergeCell ref="L9:Q9"/>
    <mergeCell ref="L14:Q14"/>
    <mergeCell ref="L8:Q8"/>
    <mergeCell ref="C12:D12"/>
    <mergeCell ref="H24:J24"/>
    <mergeCell ref="H10:J10"/>
    <mergeCell ref="H9:J9"/>
    <mergeCell ref="M5:N5"/>
    <mergeCell ref="O5:Q5"/>
    <mergeCell ref="H13:J13"/>
    <mergeCell ref="H14:J14"/>
    <mergeCell ref="H16:J16"/>
    <mergeCell ref="H7:J7"/>
    <mergeCell ref="L7:Q7"/>
    <mergeCell ref="L24:Q24"/>
    <mergeCell ref="L23:Q23"/>
    <mergeCell ref="H18:J18"/>
    <mergeCell ref="H17:J17"/>
    <mergeCell ref="L10:Q10"/>
    <mergeCell ref="L12:Q12"/>
    <mergeCell ref="L11:Q11"/>
    <mergeCell ref="C7:D7"/>
    <mergeCell ref="C9:D9"/>
    <mergeCell ref="C8:D8"/>
    <mergeCell ref="C15:D15"/>
    <mergeCell ref="C14:D14"/>
    <mergeCell ref="C16:D16"/>
    <mergeCell ref="L13:Q13"/>
    <mergeCell ref="C13:D13"/>
    <mergeCell ref="H15:J15"/>
    <mergeCell ref="H12:J12"/>
    <mergeCell ref="H11:J11"/>
    <mergeCell ref="C10:D10"/>
    <mergeCell ref="C11:D11"/>
    <mergeCell ref="L28:Q28"/>
    <mergeCell ref="L27:Q27"/>
    <mergeCell ref="L29:Q29"/>
    <mergeCell ref="C43:D43"/>
    <mergeCell ref="C42:D42"/>
    <mergeCell ref="H29:J29"/>
    <mergeCell ref="H28:J28"/>
    <mergeCell ref="H27:J27"/>
    <mergeCell ref="H33:J33"/>
    <mergeCell ref="C39:D39"/>
    <mergeCell ref="C38:D38"/>
    <mergeCell ref="C37:D37"/>
    <mergeCell ref="C36:D36"/>
    <mergeCell ref="L36:Q36"/>
    <mergeCell ref="L38:Q38"/>
    <mergeCell ref="L37:Q37"/>
    <mergeCell ref="L30:Q30"/>
    <mergeCell ref="L43:Q43"/>
    <mergeCell ref="L42:Q42"/>
    <mergeCell ref="H42:J42"/>
    <mergeCell ref="H41:J41"/>
    <mergeCell ref="L39:Q39"/>
    <mergeCell ref="L31:Q31"/>
    <mergeCell ref="L33:Q33"/>
    <mergeCell ref="C40:D40"/>
    <mergeCell ref="C41:D41"/>
    <mergeCell ref="H43:J43"/>
    <mergeCell ref="H44:J44"/>
    <mergeCell ref="H47:J47"/>
    <mergeCell ref="E49:K49"/>
    <mergeCell ref="H46:J46"/>
    <mergeCell ref="H45:J45"/>
    <mergeCell ref="L46:Q46"/>
    <mergeCell ref="L47:Q47"/>
    <mergeCell ref="L45:Q45"/>
    <mergeCell ref="L49:O49"/>
    <mergeCell ref="P49:R49"/>
    <mergeCell ref="L41:Q41"/>
    <mergeCell ref="L40:Q40"/>
    <mergeCell ref="C46:D46"/>
    <mergeCell ref="C47:D47"/>
    <mergeCell ref="C45:D45"/>
    <mergeCell ref="C44:D44"/>
    <mergeCell ref="B49:D49"/>
    <mergeCell ref="L44:Q44"/>
    <mergeCell ref="C34:D34"/>
    <mergeCell ref="C35:D35"/>
    <mergeCell ref="C33:D33"/>
    <mergeCell ref="C32:D32"/>
    <mergeCell ref="C29:D29"/>
    <mergeCell ref="C28:D28"/>
    <mergeCell ref="C27:D27"/>
    <mergeCell ref="C31:D31"/>
    <mergeCell ref="C30:D30"/>
  </mergeCells>
  <pageMargins left="0.39370078740157483" right="0.39370078740157483" top="0.78740157480314965" bottom="0.78740157480314965" header="0" footer="0"/>
  <pageSetup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opLeftCell="A19" workbookViewId="0">
      <selection activeCell="C41" sqref="C41"/>
    </sheetView>
  </sheetViews>
  <sheetFormatPr defaultColWidth="14.42578125" defaultRowHeight="15" customHeight="1" x14ac:dyDescent="0.2"/>
  <cols>
    <col min="1" max="1" width="4.7109375" customWidth="1"/>
    <col min="2" max="2" width="20" customWidth="1"/>
    <col min="3" max="3" width="14.7109375" customWidth="1"/>
    <col min="4" max="4" width="31.7109375" customWidth="1"/>
    <col min="5" max="5" width="32" customWidth="1"/>
    <col min="6" max="7" width="38.7109375" customWidth="1"/>
    <col min="8" max="8" width="4.7109375" customWidth="1"/>
    <col min="9" max="26" width="9.14062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35">
      <c r="A2" s="1"/>
      <c r="B2" s="1"/>
      <c r="C2" s="1"/>
      <c r="D2" s="1"/>
      <c r="E2" s="3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35">
      <c r="A3" s="1"/>
      <c r="B3" s="1"/>
      <c r="C3" s="1"/>
      <c r="D3" s="1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1"/>
      <c r="B4" s="6" t="s">
        <v>7</v>
      </c>
      <c r="C4" s="1"/>
      <c r="D4" s="1"/>
      <c r="E4" s="1"/>
      <c r="F4" s="1"/>
      <c r="G4" s="1"/>
      <c r="H4" s="1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</row>
    <row r="5" spans="1:26" ht="14.25" customHeight="1" x14ac:dyDescent="0.25">
      <c r="A5" s="1"/>
      <c r="B5" s="1"/>
      <c r="C5" s="1"/>
      <c r="D5" s="1"/>
      <c r="E5" s="1"/>
      <c r="F5" s="1"/>
      <c r="G5" s="1"/>
      <c r="H5" s="1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</row>
    <row r="6" spans="1:26" ht="14.25" customHeight="1" x14ac:dyDescent="0.25">
      <c r="A6" s="1"/>
      <c r="B6" s="10" t="s">
        <v>28</v>
      </c>
      <c r="C6" s="112"/>
      <c r="D6" s="112"/>
      <c r="E6" s="112"/>
      <c r="F6" s="112"/>
      <c r="G6" s="1"/>
      <c r="H6" s="1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</row>
    <row r="7" spans="1:26" ht="15" customHeight="1" x14ac:dyDescent="0.25">
      <c r="A7" s="1"/>
      <c r="B7" s="112"/>
      <c r="C7" s="112"/>
      <c r="D7" s="112"/>
      <c r="E7" s="1"/>
      <c r="F7" s="1"/>
      <c r="G7" s="1"/>
      <c r="H7" s="1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</row>
    <row r="8" spans="1:26" ht="33.75" customHeight="1" x14ac:dyDescent="0.25">
      <c r="A8" s="1"/>
      <c r="B8" s="11" t="s">
        <v>29</v>
      </c>
      <c r="C8" s="11" t="s">
        <v>30</v>
      </c>
      <c r="D8" s="12"/>
      <c r="E8" s="1"/>
      <c r="F8" s="1"/>
      <c r="G8" s="1"/>
      <c r="H8" s="1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</row>
    <row r="9" spans="1:26" ht="14.25" customHeight="1" x14ac:dyDescent="0.25">
      <c r="A9" s="1"/>
      <c r="B9" s="130" t="s">
        <v>31</v>
      </c>
      <c r="C9" s="131" t="s">
        <v>32</v>
      </c>
      <c r="D9" s="1"/>
      <c r="E9" s="13"/>
      <c r="F9" s="13"/>
      <c r="G9" s="1"/>
      <c r="H9" s="1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</row>
    <row r="10" spans="1:26" ht="14.25" customHeight="1" x14ac:dyDescent="0.25">
      <c r="A10" s="1"/>
      <c r="B10" s="132" t="s">
        <v>33</v>
      </c>
      <c r="C10" s="133" t="s">
        <v>34</v>
      </c>
      <c r="D10" s="1"/>
      <c r="E10" s="1"/>
      <c r="F10" s="1"/>
      <c r="G10" s="1"/>
      <c r="H10" s="1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</row>
    <row r="11" spans="1:26" ht="14.25" customHeight="1" x14ac:dyDescent="0.25">
      <c r="A11" s="1"/>
      <c r="B11" s="134" t="s">
        <v>35</v>
      </c>
      <c r="C11" s="135" t="s">
        <v>36</v>
      </c>
      <c r="D11" s="1"/>
      <c r="E11" s="1"/>
      <c r="F11" s="1"/>
      <c r="G11" s="1"/>
      <c r="H11" s="1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</row>
    <row r="12" spans="1:26" ht="14.25" customHeight="1" x14ac:dyDescent="0.25">
      <c r="A12" s="1"/>
      <c r="B12" s="112"/>
      <c r="C12" s="112"/>
      <c r="D12" s="112"/>
      <c r="E12" s="112"/>
      <c r="F12" s="112"/>
      <c r="G12" s="1"/>
      <c r="H12" s="1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</row>
    <row r="13" spans="1:26" ht="14.25" customHeight="1" x14ac:dyDescent="0.25">
      <c r="A13" s="1"/>
      <c r="B13" s="112"/>
      <c r="C13" s="112"/>
      <c r="D13" s="112"/>
      <c r="E13" s="112"/>
      <c r="F13" s="112"/>
      <c r="G13" s="1"/>
      <c r="H13" s="1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</row>
    <row r="14" spans="1:26" ht="14.25" customHeight="1" x14ac:dyDescent="0.25">
      <c r="A14" s="1"/>
      <c r="B14" s="10" t="s">
        <v>37</v>
      </c>
      <c r="C14" s="1"/>
      <c r="D14" s="112"/>
      <c r="E14" s="112"/>
      <c r="F14" s="112"/>
      <c r="G14" s="1"/>
      <c r="H14" s="1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</row>
    <row r="15" spans="1:26" ht="14.25" customHeight="1" x14ac:dyDescent="0.25">
      <c r="A15" s="1"/>
      <c r="B15" s="112"/>
      <c r="C15" s="1"/>
      <c r="D15" s="112"/>
      <c r="E15" s="112"/>
      <c r="F15" s="112"/>
      <c r="G15" s="1"/>
      <c r="H15" s="1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</row>
    <row r="16" spans="1:26" ht="14.25" customHeight="1" x14ac:dyDescent="0.25">
      <c r="A16" s="1"/>
      <c r="B16" s="14" t="s">
        <v>38</v>
      </c>
      <c r="C16" s="15" t="s">
        <v>39</v>
      </c>
      <c r="D16" s="226" t="s">
        <v>40</v>
      </c>
      <c r="E16" s="227"/>
      <c r="F16" s="226" t="s">
        <v>15</v>
      </c>
      <c r="G16" s="227"/>
      <c r="H16" s="1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</row>
    <row r="17" spans="1:8" ht="39" customHeight="1" x14ac:dyDescent="0.25">
      <c r="A17" s="1"/>
      <c r="B17" s="17" t="s">
        <v>41</v>
      </c>
      <c r="C17" s="19" t="s">
        <v>42</v>
      </c>
      <c r="D17" s="231" t="s">
        <v>43</v>
      </c>
      <c r="E17" s="227"/>
      <c r="F17" s="231" t="s">
        <v>44</v>
      </c>
      <c r="G17" s="227"/>
      <c r="H17" s="1"/>
    </row>
    <row r="18" spans="1:8" ht="67.5" customHeight="1" x14ac:dyDescent="0.25">
      <c r="A18" s="1"/>
      <c r="B18" s="136" t="s">
        <v>45</v>
      </c>
      <c r="C18" s="19" t="s">
        <v>46</v>
      </c>
      <c r="D18" s="231" t="s">
        <v>47</v>
      </c>
      <c r="E18" s="227"/>
      <c r="F18" s="231" t="s">
        <v>48</v>
      </c>
      <c r="G18" s="227"/>
      <c r="H18" s="1"/>
    </row>
    <row r="19" spans="1:8" ht="38.25" customHeight="1" x14ac:dyDescent="0.25">
      <c r="A19" s="1"/>
      <c r="B19" s="20" t="s">
        <v>34</v>
      </c>
      <c r="C19" s="19" t="s">
        <v>49</v>
      </c>
      <c r="D19" s="231" t="s">
        <v>50</v>
      </c>
      <c r="E19" s="227"/>
      <c r="F19" s="231" t="s">
        <v>51</v>
      </c>
      <c r="G19" s="227"/>
      <c r="H19" s="1"/>
    </row>
    <row r="20" spans="1:8" ht="39" customHeight="1" x14ac:dyDescent="0.25">
      <c r="A20" s="1"/>
      <c r="B20" s="21" t="s">
        <v>52</v>
      </c>
      <c r="C20" s="19" t="s">
        <v>53</v>
      </c>
      <c r="D20" s="231" t="s">
        <v>54</v>
      </c>
      <c r="E20" s="227"/>
      <c r="F20" s="231" t="s">
        <v>55</v>
      </c>
      <c r="G20" s="227"/>
      <c r="H20" s="1"/>
    </row>
    <row r="21" spans="1:8" ht="15" customHeight="1" x14ac:dyDescent="0.25">
      <c r="A21" s="1"/>
      <c r="B21" s="22"/>
      <c r="C21" s="137"/>
      <c r="D21" s="1"/>
      <c r="E21" s="112"/>
      <c r="F21" s="112"/>
      <c r="G21" s="1"/>
      <c r="H21" s="1"/>
    </row>
    <row r="22" spans="1:8" ht="14.25" customHeight="1" x14ac:dyDescent="0.25">
      <c r="A22" s="1"/>
      <c r="B22" s="10" t="s">
        <v>56</v>
      </c>
      <c r="C22" s="112"/>
      <c r="D22" s="112"/>
      <c r="E22" s="112"/>
      <c r="F22" s="112"/>
      <c r="G22" s="1"/>
      <c r="H22" s="1"/>
    </row>
    <row r="23" spans="1:8" ht="14.25" customHeight="1" x14ac:dyDescent="0.25">
      <c r="A23" s="1"/>
      <c r="B23" s="1"/>
      <c r="C23" s="1"/>
      <c r="D23" s="112"/>
      <c r="E23" s="112"/>
      <c r="F23" s="112"/>
      <c r="G23" s="1"/>
      <c r="H23" s="1"/>
    </row>
    <row r="24" spans="1:8" ht="14.25" customHeight="1" x14ac:dyDescent="0.25">
      <c r="A24" s="1"/>
      <c r="B24" s="11" t="s">
        <v>57</v>
      </c>
      <c r="C24" s="230" t="s">
        <v>58</v>
      </c>
      <c r="D24" s="229"/>
      <c r="E24" s="229"/>
      <c r="F24" s="229"/>
      <c r="G24" s="227"/>
      <c r="H24" s="1"/>
    </row>
    <row r="25" spans="1:8" ht="14.25" customHeight="1" x14ac:dyDescent="0.25">
      <c r="A25" s="1"/>
      <c r="B25" s="23" t="s">
        <v>59</v>
      </c>
      <c r="C25" s="228" t="s">
        <v>60</v>
      </c>
      <c r="D25" s="229"/>
      <c r="E25" s="229"/>
      <c r="F25" s="229"/>
      <c r="G25" s="227"/>
      <c r="H25" s="1"/>
    </row>
    <row r="26" spans="1:8" ht="14.25" customHeight="1" x14ac:dyDescent="0.25">
      <c r="A26" s="1"/>
      <c r="B26" s="23" t="s">
        <v>61</v>
      </c>
      <c r="C26" s="228" t="s">
        <v>62</v>
      </c>
      <c r="D26" s="229"/>
      <c r="E26" s="229"/>
      <c r="F26" s="229"/>
      <c r="G26" s="227"/>
      <c r="H26" s="1"/>
    </row>
    <row r="27" spans="1:8" ht="14.25" customHeight="1" x14ac:dyDescent="0.25">
      <c r="A27" s="1"/>
      <c r="B27" s="23" t="s">
        <v>63</v>
      </c>
      <c r="C27" s="228" t="s">
        <v>64</v>
      </c>
      <c r="D27" s="229"/>
      <c r="E27" s="229"/>
      <c r="F27" s="229"/>
      <c r="G27" s="227"/>
      <c r="H27" s="1"/>
    </row>
    <row r="28" spans="1:8" ht="14.25" customHeight="1" x14ac:dyDescent="0.25">
      <c r="A28" s="1"/>
      <c r="B28" s="23" t="s">
        <v>65</v>
      </c>
      <c r="C28" s="228" t="s">
        <v>66</v>
      </c>
      <c r="D28" s="229"/>
      <c r="E28" s="229"/>
      <c r="F28" s="229"/>
      <c r="G28" s="227"/>
      <c r="H28" s="1"/>
    </row>
    <row r="29" spans="1:8" ht="14.25" customHeight="1" x14ac:dyDescent="0.25">
      <c r="A29" s="1"/>
      <c r="B29" s="23" t="s">
        <v>67</v>
      </c>
      <c r="C29" s="228" t="s">
        <v>68</v>
      </c>
      <c r="D29" s="229"/>
      <c r="E29" s="229"/>
      <c r="F29" s="229"/>
      <c r="G29" s="227"/>
      <c r="H29" s="1"/>
    </row>
    <row r="30" spans="1:8" ht="14.25" customHeight="1" x14ac:dyDescent="0.25">
      <c r="A30" s="1"/>
      <c r="B30" s="23" t="s">
        <v>69</v>
      </c>
      <c r="C30" s="228" t="s">
        <v>70</v>
      </c>
      <c r="D30" s="229"/>
      <c r="E30" s="229"/>
      <c r="F30" s="229"/>
      <c r="G30" s="227"/>
      <c r="H30" s="1"/>
    </row>
    <row r="31" spans="1:8" ht="14.25" customHeight="1" x14ac:dyDescent="0.25">
      <c r="A31" s="1"/>
      <c r="B31" s="112"/>
      <c r="C31" s="112"/>
      <c r="D31" s="112"/>
      <c r="E31" s="112"/>
      <c r="F31" s="112"/>
      <c r="G31" s="1"/>
      <c r="H31" s="1"/>
    </row>
    <row r="32" spans="1:8" ht="14.25" customHeight="1" x14ac:dyDescent="0.25">
      <c r="A32" s="1"/>
      <c r="B32" s="10" t="s">
        <v>71</v>
      </c>
      <c r="C32" s="112"/>
      <c r="D32" s="112"/>
      <c r="E32" s="1"/>
      <c r="F32" s="1"/>
      <c r="G32" s="1"/>
      <c r="H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</row>
    <row r="34" spans="1:26" ht="14.25" customHeight="1" x14ac:dyDescent="0.25">
      <c r="A34" s="1"/>
      <c r="B34" s="24" t="s">
        <v>72</v>
      </c>
      <c r="C34" s="233" t="s">
        <v>73</v>
      </c>
      <c r="D34" s="229"/>
      <c r="E34" s="227"/>
      <c r="F34" s="25"/>
      <c r="G34" s="1"/>
      <c r="H34" s="1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</row>
    <row r="35" spans="1:26" ht="14.25" customHeight="1" x14ac:dyDescent="0.25">
      <c r="A35" s="1"/>
      <c r="B35" s="26" t="s">
        <v>74</v>
      </c>
      <c r="C35" s="233" t="s">
        <v>75</v>
      </c>
      <c r="D35" s="229"/>
      <c r="E35" s="227"/>
      <c r="F35" s="25"/>
      <c r="G35" s="1"/>
      <c r="H35" s="1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</row>
    <row r="36" spans="1:26" ht="14.25" customHeight="1" x14ac:dyDescent="0.25">
      <c r="A36" s="27"/>
      <c r="B36" s="28" t="s">
        <v>76</v>
      </c>
      <c r="C36" s="233" t="s">
        <v>77</v>
      </c>
      <c r="D36" s="229"/>
      <c r="E36" s="227"/>
      <c r="F36" s="25"/>
      <c r="G36" s="1"/>
      <c r="H36" s="1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</row>
    <row r="37" spans="1:26" ht="14.25" customHeight="1" x14ac:dyDescent="0.25">
      <c r="A37" s="1"/>
      <c r="B37" s="29" t="s">
        <v>78</v>
      </c>
      <c r="C37" s="233" t="s">
        <v>79</v>
      </c>
      <c r="D37" s="229"/>
      <c r="E37" s="227"/>
      <c r="F37" s="25"/>
      <c r="G37" s="1"/>
      <c r="H37" s="1"/>
      <c r="I37" s="180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</row>
    <row r="38" spans="1:26" ht="14.25" customHeight="1" x14ac:dyDescent="0.25">
      <c r="A38" s="1"/>
      <c r="B38" s="30" t="s">
        <v>80</v>
      </c>
      <c r="C38" s="233" t="s">
        <v>81</v>
      </c>
      <c r="D38" s="229"/>
      <c r="E38" s="227"/>
      <c r="F38" s="25"/>
      <c r="G38" s="1"/>
      <c r="H38" s="1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</row>
    <row r="39" spans="1:26" ht="14.25" customHeight="1" x14ac:dyDescent="0.25">
      <c r="A39" s="1"/>
      <c r="B39" s="31" t="s">
        <v>82</v>
      </c>
      <c r="C39" s="233" t="s">
        <v>83</v>
      </c>
      <c r="D39" s="229"/>
      <c r="E39" s="227"/>
      <c r="F39" s="25"/>
      <c r="G39" s="1"/>
      <c r="H39" s="1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32" t="s">
        <v>84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3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34" t="s">
        <v>85</v>
      </c>
      <c r="C46" s="35" t="s">
        <v>86</v>
      </c>
      <c r="D46" s="36" t="s">
        <v>87</v>
      </c>
      <c r="E46" s="36" t="s">
        <v>88</v>
      </c>
      <c r="F46" s="234" t="s">
        <v>89</v>
      </c>
      <c r="G46" s="22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85">
        <v>1</v>
      </c>
      <c r="C47" s="37">
        <v>1</v>
      </c>
      <c r="D47" s="38" t="s">
        <v>90</v>
      </c>
      <c r="E47" s="62" t="s">
        <v>91</v>
      </c>
      <c r="F47" s="232"/>
      <c r="G47" s="22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85">
        <v>2</v>
      </c>
      <c r="C48" s="37">
        <v>1</v>
      </c>
      <c r="D48" s="62" t="s">
        <v>92</v>
      </c>
      <c r="E48" s="63" t="s">
        <v>93</v>
      </c>
      <c r="F48" s="232"/>
      <c r="G48" s="22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85">
        <v>3</v>
      </c>
      <c r="C49" s="37">
        <v>1</v>
      </c>
      <c r="D49" s="62" t="s">
        <v>92</v>
      </c>
      <c r="E49" s="63" t="s">
        <v>94</v>
      </c>
      <c r="F49" s="232"/>
      <c r="G49" s="22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85"/>
      <c r="C50" s="37"/>
      <c r="D50" s="38"/>
      <c r="E50" s="38"/>
      <c r="F50" s="232"/>
      <c r="G50" s="22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85"/>
      <c r="C51" s="37"/>
      <c r="D51" s="38"/>
      <c r="E51" s="186"/>
      <c r="F51" s="232"/>
      <c r="G51" s="22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85"/>
      <c r="C52" s="37"/>
      <c r="D52" s="38"/>
      <c r="E52" s="186"/>
      <c r="F52" s="232"/>
      <c r="G52" s="22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40"/>
      <c r="C53" s="41"/>
      <c r="D53" s="38"/>
      <c r="E53" s="186"/>
      <c r="F53" s="232"/>
      <c r="G53" s="22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40"/>
      <c r="C54" s="41"/>
      <c r="D54" s="38"/>
      <c r="E54" s="186"/>
      <c r="F54" s="232"/>
      <c r="G54" s="22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40"/>
      <c r="C55" s="41"/>
      <c r="D55" s="39"/>
      <c r="E55" s="186"/>
      <c r="F55" s="232"/>
      <c r="G55" s="22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40"/>
      <c r="C56" s="41"/>
      <c r="D56" s="39"/>
      <c r="E56" s="38"/>
      <c r="F56" s="232"/>
      <c r="G56" s="22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40"/>
      <c r="C57" s="41"/>
      <c r="D57" s="39"/>
      <c r="E57" s="38"/>
      <c r="F57" s="232"/>
      <c r="G57" s="22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40"/>
      <c r="C58" s="41"/>
      <c r="D58" s="39"/>
      <c r="E58" s="39"/>
      <c r="F58" s="232"/>
      <c r="G58" s="227"/>
      <c r="H58" s="18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40"/>
      <c r="C59" s="41"/>
      <c r="D59" s="39"/>
      <c r="E59" s="39"/>
      <c r="F59" s="232"/>
      <c r="G59" s="227"/>
      <c r="H59" s="18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40"/>
      <c r="C60" s="41"/>
      <c r="D60" s="39"/>
      <c r="E60" s="39"/>
      <c r="F60" s="235"/>
      <c r="G60" s="22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40"/>
      <c r="C61" s="41"/>
      <c r="D61" s="39"/>
      <c r="E61" s="186"/>
      <c r="F61" s="235"/>
      <c r="G61" s="22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40"/>
      <c r="C62" s="41"/>
      <c r="D62" s="39"/>
      <c r="E62" s="186"/>
      <c r="F62" s="235"/>
      <c r="G62" s="22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80"/>
      <c r="B63" s="40"/>
      <c r="C63" s="41"/>
      <c r="D63" s="39"/>
      <c r="E63" s="186"/>
      <c r="F63" s="235"/>
      <c r="G63" s="227"/>
      <c r="H63" s="18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80"/>
      <c r="B64" s="40"/>
      <c r="C64" s="41"/>
      <c r="D64" s="39"/>
      <c r="E64" s="186"/>
      <c r="F64" s="235"/>
      <c r="G64" s="227"/>
      <c r="H64" s="18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9:26" ht="14.25" customHeight="1" x14ac:dyDescent="0.25"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9:26" ht="14.25" customHeight="1" x14ac:dyDescent="0.25"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9:26" ht="14.25" customHeight="1" x14ac:dyDescent="0.25"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9:26" ht="14.25" customHeight="1" x14ac:dyDescent="0.25"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9:26" ht="14.25" customHeight="1" x14ac:dyDescent="0.25"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9:26" ht="14.25" customHeight="1" x14ac:dyDescent="0.25"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9:26" ht="14.25" customHeight="1" x14ac:dyDescent="0.25"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9:26" ht="14.25" customHeight="1" x14ac:dyDescent="0.25"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9:26" ht="14.25" customHeight="1" x14ac:dyDescent="0.25"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9:26" ht="14.25" customHeight="1" x14ac:dyDescent="0.25"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9:26" ht="14.25" customHeight="1" x14ac:dyDescent="0.25"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9:26" ht="14.25" customHeight="1" x14ac:dyDescent="0.25"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9:26" ht="14.25" customHeight="1" x14ac:dyDescent="0.25"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9:26" ht="14.25" customHeight="1" x14ac:dyDescent="0.25"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9:26" ht="14.25" customHeight="1" x14ac:dyDescent="0.25"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9:26" ht="14.25" customHeight="1" x14ac:dyDescent="0.25"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80"/>
      <c r="B81" s="180"/>
      <c r="C81" s="180"/>
      <c r="D81" s="180"/>
      <c r="E81" s="180"/>
      <c r="F81" s="180"/>
      <c r="G81" s="180"/>
      <c r="H81" s="18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80"/>
      <c r="B82" s="180"/>
      <c r="C82" s="180"/>
      <c r="D82" s="180"/>
      <c r="E82" s="180"/>
      <c r="F82" s="180"/>
      <c r="G82" s="180"/>
      <c r="H82" s="18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80"/>
      <c r="B83" s="180"/>
      <c r="C83" s="180"/>
      <c r="D83" s="180"/>
      <c r="E83" s="180"/>
      <c r="F83" s="180"/>
      <c r="G83" s="180"/>
      <c r="H83" s="18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80"/>
      <c r="B84" s="180"/>
      <c r="C84" s="180"/>
      <c r="D84" s="180"/>
      <c r="E84" s="180"/>
      <c r="F84" s="180"/>
      <c r="G84" s="180"/>
      <c r="H84" s="18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80"/>
      <c r="B85" s="180"/>
      <c r="C85" s="180"/>
      <c r="D85" s="180"/>
      <c r="E85" s="180"/>
      <c r="F85" s="180"/>
      <c r="G85" s="180"/>
      <c r="H85" s="18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80"/>
      <c r="C86" s="180"/>
      <c r="D86" s="180"/>
      <c r="E86" s="180"/>
      <c r="F86" s="180"/>
      <c r="G86" s="18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80"/>
      <c r="C87" s="180"/>
      <c r="D87" s="180"/>
      <c r="E87" s="180"/>
      <c r="F87" s="180"/>
      <c r="G87" s="18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80"/>
      <c r="B251" s="180"/>
      <c r="C251" s="180"/>
      <c r="D251" s="180"/>
      <c r="E251" s="180"/>
      <c r="F251" s="180"/>
      <c r="G251" s="180"/>
      <c r="H251" s="180"/>
      <c r="I251" s="180"/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</row>
    <row r="252" spans="1:26" ht="15.75" customHeight="1" x14ac:dyDescent="0.2">
      <c r="A252" s="180"/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</row>
    <row r="253" spans="1:26" ht="15.75" customHeight="1" x14ac:dyDescent="0.2">
      <c r="A253" s="180"/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</row>
    <row r="254" spans="1:26" ht="15.75" customHeight="1" x14ac:dyDescent="0.2">
      <c r="A254" s="180"/>
      <c r="B254" s="180"/>
      <c r="C254" s="180"/>
      <c r="D254" s="180"/>
      <c r="E254" s="180"/>
      <c r="F254" s="180"/>
      <c r="G254" s="180"/>
      <c r="H254" s="180"/>
      <c r="I254" s="180"/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</row>
    <row r="255" spans="1:26" ht="15.75" customHeight="1" x14ac:dyDescent="0.2">
      <c r="A255" s="180"/>
      <c r="B255" s="180"/>
      <c r="C255" s="180"/>
      <c r="D255" s="180"/>
      <c r="E255" s="180"/>
      <c r="F255" s="180"/>
      <c r="G255" s="180"/>
      <c r="H255" s="180"/>
      <c r="I255" s="180"/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</row>
    <row r="256" spans="1:26" ht="15.75" customHeight="1" x14ac:dyDescent="0.2">
      <c r="A256" s="180"/>
      <c r="B256" s="180"/>
      <c r="C256" s="180"/>
      <c r="D256" s="180"/>
      <c r="E256" s="180"/>
      <c r="F256" s="180"/>
      <c r="G256" s="180"/>
      <c r="H256" s="180"/>
      <c r="I256" s="180"/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</row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2">
    <mergeCell ref="F63:G63"/>
    <mergeCell ref="F64:G64"/>
    <mergeCell ref="F62:G62"/>
    <mergeCell ref="F60:G60"/>
    <mergeCell ref="F61:G61"/>
    <mergeCell ref="F56:G56"/>
    <mergeCell ref="F57:G57"/>
    <mergeCell ref="F58:G58"/>
    <mergeCell ref="F59:G59"/>
    <mergeCell ref="F53:G53"/>
    <mergeCell ref="F54:G54"/>
    <mergeCell ref="F55:G55"/>
    <mergeCell ref="F51:G51"/>
    <mergeCell ref="F52:G52"/>
    <mergeCell ref="C30:G30"/>
    <mergeCell ref="C34:E34"/>
    <mergeCell ref="C38:E38"/>
    <mergeCell ref="C36:E36"/>
    <mergeCell ref="C39:E39"/>
    <mergeCell ref="C35:E35"/>
    <mergeCell ref="C37:E37"/>
    <mergeCell ref="F46:G46"/>
    <mergeCell ref="F47:G47"/>
    <mergeCell ref="F48:G48"/>
    <mergeCell ref="F49:G49"/>
    <mergeCell ref="F50:G50"/>
    <mergeCell ref="F16:G16"/>
    <mergeCell ref="D16:E16"/>
    <mergeCell ref="C28:G28"/>
    <mergeCell ref="C29:G29"/>
    <mergeCell ref="C24:G24"/>
    <mergeCell ref="C25:G25"/>
    <mergeCell ref="C26:G26"/>
    <mergeCell ref="C27:G27"/>
    <mergeCell ref="F20:G20"/>
    <mergeCell ref="F17:G17"/>
    <mergeCell ref="F18:G18"/>
    <mergeCell ref="D20:E20"/>
    <mergeCell ref="F19:G19"/>
    <mergeCell ref="D19:E19"/>
    <mergeCell ref="D18:E18"/>
    <mergeCell ref="D17:E17"/>
  </mergeCells>
  <conditionalFormatting sqref="G9">
    <cfRule type="cellIs" dxfId="552" priority="1" stopIfTrue="1" operator="equal">
      <formula>CriteriosList(0)</formula>
    </cfRule>
  </conditionalFormatting>
  <dataValidations count="1">
    <dataValidation type="decimal" operator="greaterThanOrEqual" allowBlank="1" showInputMessage="1" showErrorMessage="1" prompt="Quantidade - Insira a quantidade de componentes testados no ciclo." sqref="C47:C64" xr:uid="{00000000-0002-0000-0200-000000000000}">
      <formula1>0</formula1>
    </dataValidation>
  </dataValidations>
  <pageMargins left="0.51181102362204722" right="0.51181102362204722" top="0.39370078740157483" bottom="0.39370078740157483" header="0" footer="0"/>
  <pageSetup paperSize="9" orientation="landscape"/>
  <rowBreaks count="1" manualBreakCount="1">
    <brk id="4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62"/>
  <sheetViews>
    <sheetView showGridLines="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D109" sqref="D108:D109"/>
    </sheetView>
  </sheetViews>
  <sheetFormatPr defaultColWidth="14.42578125" defaultRowHeight="12.75" x14ac:dyDescent="0.2"/>
  <cols>
    <col min="1" max="1" width="4.7109375" style="71" customWidth="1"/>
    <col min="2" max="2" width="16.7109375" style="71" customWidth="1"/>
    <col min="3" max="3" width="32.7109375" style="71" customWidth="1"/>
    <col min="4" max="4" width="27.42578125" style="71" customWidth="1"/>
    <col min="5" max="5" width="16.85546875" style="71" bestFit="1" customWidth="1"/>
    <col min="6" max="6" width="11.85546875" style="71" bestFit="1" customWidth="1"/>
    <col min="7" max="7" width="14.42578125" style="71" bestFit="1" customWidth="1"/>
    <col min="8" max="8" width="30.5703125" style="71" customWidth="1"/>
    <col min="9" max="9" width="45" style="109" customWidth="1"/>
    <col min="10" max="10" width="53.28515625" style="108" customWidth="1"/>
    <col min="11" max="11" width="9" style="108" hidden="1" customWidth="1"/>
    <col min="12" max="26" width="9.140625" style="71" customWidth="1"/>
    <col min="27" max="16384" width="14.42578125" style="71"/>
  </cols>
  <sheetData>
    <row r="1" spans="1:26" ht="15" x14ac:dyDescent="0.2">
      <c r="A1" s="68"/>
      <c r="B1" s="68"/>
      <c r="C1" s="69"/>
      <c r="D1" s="70"/>
      <c r="E1" s="70"/>
      <c r="F1" s="68"/>
      <c r="G1" s="68"/>
      <c r="H1" s="102"/>
      <c r="I1" s="102"/>
      <c r="J1" s="70"/>
      <c r="K1" s="70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1:26" ht="15.75" x14ac:dyDescent="0.2">
      <c r="A2" s="68"/>
      <c r="B2" s="103"/>
      <c r="C2" s="138"/>
      <c r="D2" s="106"/>
      <c r="E2" s="106"/>
      <c r="F2" s="106"/>
      <c r="G2" s="106"/>
      <c r="H2" s="107"/>
      <c r="I2" s="107"/>
      <c r="J2" s="110"/>
      <c r="K2" s="18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15.75" x14ac:dyDescent="0.25">
      <c r="A3" s="68"/>
      <c r="B3" s="103"/>
      <c r="C3" s="139" t="s">
        <v>95</v>
      </c>
      <c r="D3" s="236" t="s">
        <v>96</v>
      </c>
      <c r="E3" s="237"/>
      <c r="F3" s="237"/>
      <c r="G3" s="237"/>
      <c r="H3" s="237"/>
      <c r="I3" s="237"/>
      <c r="J3" s="237"/>
      <c r="K3" s="187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ht="15.75" x14ac:dyDescent="0.25">
      <c r="A4" s="68"/>
      <c r="B4" s="103"/>
      <c r="C4" s="139"/>
      <c r="D4" s="236" t="s">
        <v>97</v>
      </c>
      <c r="E4" s="237"/>
      <c r="F4" s="237"/>
      <c r="G4" s="237"/>
      <c r="H4" s="237"/>
      <c r="I4" s="237"/>
      <c r="J4" s="237"/>
      <c r="K4" s="187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1:26" ht="15.75" x14ac:dyDescent="0.25">
      <c r="A5" s="68"/>
      <c r="B5" s="103"/>
      <c r="C5" s="139" t="s">
        <v>8</v>
      </c>
      <c r="D5" s="236" t="s">
        <v>98</v>
      </c>
      <c r="E5" s="237"/>
      <c r="F5" s="237"/>
      <c r="G5" s="237"/>
      <c r="H5" s="237"/>
      <c r="I5" s="237"/>
      <c r="J5" s="237"/>
      <c r="K5" s="187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spans="1:26" ht="15.75" x14ac:dyDescent="0.2">
      <c r="A6" s="68"/>
      <c r="B6" s="103"/>
      <c r="C6" s="140"/>
      <c r="D6" s="141"/>
      <c r="E6" s="141"/>
      <c r="F6" s="141"/>
      <c r="G6" s="141"/>
      <c r="H6" s="142"/>
      <c r="I6" s="142"/>
      <c r="J6" s="143"/>
      <c r="K6" s="188"/>
      <c r="L6" s="103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spans="1:26" ht="15.75" thickBot="1" x14ac:dyDescent="0.25">
      <c r="A7" s="68"/>
      <c r="B7" s="68"/>
      <c r="C7" s="69"/>
      <c r="D7" s="70"/>
      <c r="E7" s="70"/>
      <c r="F7" s="68"/>
      <c r="G7" s="68"/>
      <c r="H7" s="102"/>
      <c r="I7" s="102"/>
      <c r="J7" s="70"/>
      <c r="K7" s="70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spans="1:26" ht="15" x14ac:dyDescent="0.2">
      <c r="A8" s="84"/>
      <c r="B8" s="85" t="s">
        <v>99</v>
      </c>
      <c r="C8" s="86" t="s">
        <v>100</v>
      </c>
      <c r="D8" s="87" t="s">
        <v>101</v>
      </c>
      <c r="E8" s="87" t="s">
        <v>56</v>
      </c>
      <c r="F8" s="86" t="s">
        <v>102</v>
      </c>
      <c r="G8" s="86" t="s">
        <v>103</v>
      </c>
      <c r="H8" s="104" t="s">
        <v>104</v>
      </c>
      <c r="I8" s="104" t="s">
        <v>105</v>
      </c>
      <c r="J8" s="104" t="s">
        <v>106</v>
      </c>
      <c r="K8" s="189" t="s">
        <v>383</v>
      </c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spans="1:26" ht="270" hidden="1" x14ac:dyDescent="0.2">
      <c r="A9" s="68"/>
      <c r="B9" s="68">
        <v>0</v>
      </c>
      <c r="C9" s="105" t="s">
        <v>128</v>
      </c>
      <c r="D9" s="105" t="s">
        <v>129</v>
      </c>
      <c r="E9" s="105" t="s">
        <v>59</v>
      </c>
      <c r="F9" s="91" t="s">
        <v>109</v>
      </c>
      <c r="G9" s="91" t="s">
        <v>32</v>
      </c>
      <c r="H9" s="100" t="s">
        <v>130</v>
      </c>
      <c r="I9" s="100" t="s">
        <v>131</v>
      </c>
      <c r="J9" s="100" t="s">
        <v>132</v>
      </c>
      <c r="K9" s="91">
        <v>5</v>
      </c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spans="1:26" ht="165" hidden="1" x14ac:dyDescent="0.2">
      <c r="A10" s="68"/>
      <c r="B10" s="68">
        <v>1</v>
      </c>
      <c r="C10" s="105" t="s">
        <v>133</v>
      </c>
      <c r="D10" s="105" t="s">
        <v>134</v>
      </c>
      <c r="E10" s="105" t="s">
        <v>59</v>
      </c>
      <c r="F10" s="91" t="s">
        <v>109</v>
      </c>
      <c r="G10" s="91" t="s">
        <v>32</v>
      </c>
      <c r="H10" s="100" t="s">
        <v>135</v>
      </c>
      <c r="I10" s="100" t="s">
        <v>136</v>
      </c>
      <c r="J10" s="100" t="s">
        <v>137</v>
      </c>
      <c r="K10" s="91">
        <v>6</v>
      </c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spans="1:26" ht="330" hidden="1" x14ac:dyDescent="0.2">
      <c r="A11" s="68"/>
      <c r="B11" s="68">
        <v>2</v>
      </c>
      <c r="C11" s="105" t="s">
        <v>133</v>
      </c>
      <c r="D11" s="105" t="s">
        <v>141</v>
      </c>
      <c r="E11" s="105" t="s">
        <v>59</v>
      </c>
      <c r="F11" s="91" t="s">
        <v>109</v>
      </c>
      <c r="G11" s="91" t="s">
        <v>32</v>
      </c>
      <c r="H11" s="100" t="s">
        <v>135</v>
      </c>
      <c r="I11" s="100" t="s">
        <v>142</v>
      </c>
      <c r="J11" s="100" t="s">
        <v>143</v>
      </c>
      <c r="K11" s="91">
        <v>8</v>
      </c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spans="1:26" ht="165" hidden="1" x14ac:dyDescent="0.2">
      <c r="A12" s="68"/>
      <c r="B12" s="68">
        <v>3</v>
      </c>
      <c r="C12" s="105" t="s">
        <v>133</v>
      </c>
      <c r="D12" s="105" t="s">
        <v>146</v>
      </c>
      <c r="E12" s="105" t="s">
        <v>59</v>
      </c>
      <c r="F12" s="91" t="s">
        <v>109</v>
      </c>
      <c r="G12" s="91" t="s">
        <v>32</v>
      </c>
      <c r="H12" s="100" t="s">
        <v>135</v>
      </c>
      <c r="I12" s="100" t="s">
        <v>147</v>
      </c>
      <c r="J12" s="100" t="s">
        <v>148</v>
      </c>
      <c r="K12" s="91">
        <v>10</v>
      </c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spans="1:26" ht="90" hidden="1" x14ac:dyDescent="0.2">
      <c r="A13" s="68"/>
      <c r="B13" s="68">
        <v>4</v>
      </c>
      <c r="C13" s="105" t="s">
        <v>151</v>
      </c>
      <c r="D13" s="105" t="s">
        <v>152</v>
      </c>
      <c r="E13" s="105" t="s">
        <v>59</v>
      </c>
      <c r="F13" s="91" t="s">
        <v>109</v>
      </c>
      <c r="G13" s="91" t="s">
        <v>32</v>
      </c>
      <c r="H13" s="100" t="s">
        <v>135</v>
      </c>
      <c r="I13" s="100" t="s">
        <v>153</v>
      </c>
      <c r="J13" s="100" t="s">
        <v>154</v>
      </c>
      <c r="K13" s="91">
        <v>12</v>
      </c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spans="1:26" ht="240" hidden="1" x14ac:dyDescent="0.2">
      <c r="A14" s="68"/>
      <c r="B14" s="68">
        <v>5</v>
      </c>
      <c r="C14" s="105" t="s">
        <v>155</v>
      </c>
      <c r="D14" s="105" t="s">
        <v>164</v>
      </c>
      <c r="E14" s="105" t="s">
        <v>59</v>
      </c>
      <c r="F14" s="91" t="s">
        <v>109</v>
      </c>
      <c r="G14" s="91" t="s">
        <v>32</v>
      </c>
      <c r="H14" s="100" t="s">
        <v>135</v>
      </c>
      <c r="I14" s="100" t="s">
        <v>165</v>
      </c>
      <c r="J14" s="100" t="s">
        <v>166</v>
      </c>
      <c r="K14" s="91">
        <v>16</v>
      </c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spans="1:26" ht="255" hidden="1" x14ac:dyDescent="0.2">
      <c r="A15" s="68"/>
      <c r="B15" s="190">
        <v>6</v>
      </c>
      <c r="C15" s="105" t="s">
        <v>151</v>
      </c>
      <c r="D15" s="105" t="s">
        <v>174</v>
      </c>
      <c r="E15" s="105" t="s">
        <v>59</v>
      </c>
      <c r="F15" s="91" t="s">
        <v>109</v>
      </c>
      <c r="G15" s="91" t="s">
        <v>32</v>
      </c>
      <c r="H15" s="100" t="s">
        <v>135</v>
      </c>
      <c r="I15" s="100" t="s">
        <v>175</v>
      </c>
      <c r="J15" s="100" t="s">
        <v>176</v>
      </c>
      <c r="K15" s="91">
        <v>20</v>
      </c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spans="1:26" ht="195" hidden="1" x14ac:dyDescent="0.2">
      <c r="A16" s="68"/>
      <c r="B16" s="68">
        <v>7</v>
      </c>
      <c r="C16" s="105" t="s">
        <v>177</v>
      </c>
      <c r="D16" s="105" t="s">
        <v>178</v>
      </c>
      <c r="E16" s="105" t="s">
        <v>59</v>
      </c>
      <c r="F16" s="91" t="s">
        <v>109</v>
      </c>
      <c r="G16" s="91" t="s">
        <v>32</v>
      </c>
      <c r="H16" s="100" t="s">
        <v>139</v>
      </c>
      <c r="I16" s="100" t="s">
        <v>179</v>
      </c>
      <c r="J16" s="100" t="s">
        <v>180</v>
      </c>
      <c r="K16" s="91">
        <v>21</v>
      </c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spans="1:26" ht="315" hidden="1" x14ac:dyDescent="0.2">
      <c r="A17" s="68"/>
      <c r="B17" s="68">
        <v>8</v>
      </c>
      <c r="C17" s="105" t="s">
        <v>128</v>
      </c>
      <c r="D17" s="105" t="s">
        <v>181</v>
      </c>
      <c r="E17" s="105" t="s">
        <v>59</v>
      </c>
      <c r="F17" s="91" t="s">
        <v>109</v>
      </c>
      <c r="G17" s="91" t="s">
        <v>32</v>
      </c>
      <c r="H17" s="100" t="s">
        <v>130</v>
      </c>
      <c r="I17" s="100" t="s">
        <v>182</v>
      </c>
      <c r="J17" s="100" t="s">
        <v>183</v>
      </c>
      <c r="K17" s="91">
        <v>22</v>
      </c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spans="1:26" ht="345" hidden="1" x14ac:dyDescent="0.2">
      <c r="A18" s="68"/>
      <c r="B18" s="68">
        <v>9</v>
      </c>
      <c r="C18" s="105" t="s">
        <v>128</v>
      </c>
      <c r="D18" s="105" t="s">
        <v>184</v>
      </c>
      <c r="E18" s="105" t="s">
        <v>59</v>
      </c>
      <c r="F18" s="91" t="s">
        <v>109</v>
      </c>
      <c r="G18" s="91" t="s">
        <v>32</v>
      </c>
      <c r="H18" s="100" t="s">
        <v>130</v>
      </c>
      <c r="I18" s="100" t="s">
        <v>185</v>
      </c>
      <c r="J18" s="100" t="s">
        <v>186</v>
      </c>
      <c r="K18" s="91">
        <v>23</v>
      </c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spans="1:26" ht="210" hidden="1" x14ac:dyDescent="0.2">
      <c r="A19" s="68"/>
      <c r="B19" s="68">
        <v>10</v>
      </c>
      <c r="C19" s="105" t="s">
        <v>187</v>
      </c>
      <c r="D19" s="105" t="s">
        <v>193</v>
      </c>
      <c r="E19" s="105" t="s">
        <v>59</v>
      </c>
      <c r="F19" s="91" t="s">
        <v>109</v>
      </c>
      <c r="G19" s="91" t="s">
        <v>32</v>
      </c>
      <c r="H19" s="100" t="s">
        <v>135</v>
      </c>
      <c r="I19" s="100" t="s">
        <v>194</v>
      </c>
      <c r="J19" s="100" t="s">
        <v>195</v>
      </c>
      <c r="K19" s="91">
        <v>26</v>
      </c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spans="1:26" ht="210" hidden="1" x14ac:dyDescent="0.2">
      <c r="A20" s="68"/>
      <c r="B20" s="68">
        <v>11</v>
      </c>
      <c r="C20" s="105" t="s">
        <v>187</v>
      </c>
      <c r="D20" s="105" t="s">
        <v>196</v>
      </c>
      <c r="E20" s="105" t="s">
        <v>59</v>
      </c>
      <c r="F20" s="91" t="s">
        <v>109</v>
      </c>
      <c r="G20" s="91" t="s">
        <v>32</v>
      </c>
      <c r="H20" s="100" t="s">
        <v>135</v>
      </c>
      <c r="I20" s="100" t="s">
        <v>197</v>
      </c>
      <c r="J20" s="100" t="s">
        <v>195</v>
      </c>
      <c r="K20" s="91">
        <v>27</v>
      </c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spans="1:26" ht="240" hidden="1" x14ac:dyDescent="0.2">
      <c r="A21" s="68"/>
      <c r="B21" s="68">
        <v>12</v>
      </c>
      <c r="C21" s="105" t="s">
        <v>187</v>
      </c>
      <c r="D21" s="105" t="s">
        <v>206</v>
      </c>
      <c r="E21" s="105" t="s">
        <v>59</v>
      </c>
      <c r="F21" s="91" t="s">
        <v>109</v>
      </c>
      <c r="G21" s="91" t="s">
        <v>32</v>
      </c>
      <c r="H21" s="100" t="s">
        <v>135</v>
      </c>
      <c r="I21" s="100" t="s">
        <v>207</v>
      </c>
      <c r="J21" s="100" t="s">
        <v>208</v>
      </c>
      <c r="K21" s="91">
        <v>31</v>
      </c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spans="1:26" ht="240" hidden="1" x14ac:dyDescent="0.2">
      <c r="A22" s="68"/>
      <c r="B22" s="68">
        <v>13</v>
      </c>
      <c r="C22" s="105" t="s">
        <v>187</v>
      </c>
      <c r="D22" s="105" t="s">
        <v>209</v>
      </c>
      <c r="E22" s="105" t="s">
        <v>59</v>
      </c>
      <c r="F22" s="91" t="s">
        <v>109</v>
      </c>
      <c r="G22" s="91" t="s">
        <v>32</v>
      </c>
      <c r="H22" s="100" t="s">
        <v>135</v>
      </c>
      <c r="I22" s="100" t="s">
        <v>210</v>
      </c>
      <c r="J22" s="100" t="s">
        <v>208</v>
      </c>
      <c r="K22" s="91">
        <v>32</v>
      </c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spans="1:26" ht="225" hidden="1" x14ac:dyDescent="0.2">
      <c r="A23" s="68"/>
      <c r="B23" s="68">
        <v>14</v>
      </c>
      <c r="C23" s="105" t="s">
        <v>187</v>
      </c>
      <c r="D23" s="105" t="s">
        <v>220</v>
      </c>
      <c r="E23" s="105" t="s">
        <v>59</v>
      </c>
      <c r="F23" s="91" t="s">
        <v>109</v>
      </c>
      <c r="G23" s="91" t="s">
        <v>32</v>
      </c>
      <c r="H23" s="100" t="s">
        <v>135</v>
      </c>
      <c r="I23" s="100" t="s">
        <v>221</v>
      </c>
      <c r="J23" s="100" t="s">
        <v>222</v>
      </c>
      <c r="K23" s="91">
        <v>36</v>
      </c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spans="1:26" ht="225" hidden="1" x14ac:dyDescent="0.2">
      <c r="A24" s="68"/>
      <c r="B24" s="68">
        <v>15</v>
      </c>
      <c r="C24" s="105" t="s">
        <v>187</v>
      </c>
      <c r="D24" s="105" t="s">
        <v>223</v>
      </c>
      <c r="E24" s="105" t="s">
        <v>59</v>
      </c>
      <c r="F24" s="91" t="s">
        <v>109</v>
      </c>
      <c r="G24" s="91" t="s">
        <v>32</v>
      </c>
      <c r="H24" s="100" t="s">
        <v>135</v>
      </c>
      <c r="I24" s="100" t="s">
        <v>224</v>
      </c>
      <c r="J24" s="100" t="s">
        <v>222</v>
      </c>
      <c r="K24" s="91">
        <v>37</v>
      </c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spans="1:26" ht="165" hidden="1" x14ac:dyDescent="0.2">
      <c r="A25" s="68"/>
      <c r="B25" s="68">
        <v>16</v>
      </c>
      <c r="C25" s="105" t="s">
        <v>234</v>
      </c>
      <c r="D25" s="105" t="s">
        <v>235</v>
      </c>
      <c r="E25" s="105" t="s">
        <v>59</v>
      </c>
      <c r="F25" s="91" t="s">
        <v>109</v>
      </c>
      <c r="G25" s="91" t="s">
        <v>32</v>
      </c>
      <c r="H25" s="100" t="s">
        <v>135</v>
      </c>
      <c r="I25" s="100" t="s">
        <v>236</v>
      </c>
      <c r="J25" s="100" t="s">
        <v>237</v>
      </c>
      <c r="K25" s="91">
        <v>41</v>
      </c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spans="1:26" ht="165" hidden="1" x14ac:dyDescent="0.2">
      <c r="A26" s="68"/>
      <c r="B26" s="68">
        <v>17</v>
      </c>
      <c r="C26" s="105" t="s">
        <v>234</v>
      </c>
      <c r="D26" s="105" t="s">
        <v>238</v>
      </c>
      <c r="E26" s="105" t="s">
        <v>59</v>
      </c>
      <c r="F26" s="91" t="s">
        <v>109</v>
      </c>
      <c r="G26" s="91" t="s">
        <v>32</v>
      </c>
      <c r="H26" s="100" t="s">
        <v>135</v>
      </c>
      <c r="I26" s="100" t="s">
        <v>239</v>
      </c>
      <c r="J26" s="100" t="s">
        <v>237</v>
      </c>
      <c r="K26" s="91">
        <v>42</v>
      </c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spans="1:26" ht="195" hidden="1" x14ac:dyDescent="0.2">
      <c r="A27" s="68"/>
      <c r="B27" s="68">
        <v>18</v>
      </c>
      <c r="C27" s="105" t="s">
        <v>234</v>
      </c>
      <c r="D27" s="105" t="s">
        <v>247</v>
      </c>
      <c r="E27" s="105" t="s">
        <v>59</v>
      </c>
      <c r="F27" s="91" t="s">
        <v>109</v>
      </c>
      <c r="G27" s="91" t="s">
        <v>32</v>
      </c>
      <c r="H27" s="100" t="s">
        <v>135</v>
      </c>
      <c r="I27" s="100" t="s">
        <v>248</v>
      </c>
      <c r="J27" s="100" t="s">
        <v>249</v>
      </c>
      <c r="K27" s="91">
        <v>46</v>
      </c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spans="1:26" ht="180" hidden="1" x14ac:dyDescent="0.2">
      <c r="A28" s="144"/>
      <c r="B28" s="68">
        <v>19</v>
      </c>
      <c r="C28" s="105" t="s">
        <v>234</v>
      </c>
      <c r="D28" s="105" t="s">
        <v>250</v>
      </c>
      <c r="E28" s="105" t="s">
        <v>59</v>
      </c>
      <c r="F28" s="91" t="s">
        <v>109</v>
      </c>
      <c r="G28" s="91" t="s">
        <v>32</v>
      </c>
      <c r="H28" s="100" t="s">
        <v>135</v>
      </c>
      <c r="I28" s="100" t="s">
        <v>251</v>
      </c>
      <c r="J28" s="100" t="s">
        <v>249</v>
      </c>
      <c r="K28" s="91">
        <v>47</v>
      </c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</row>
    <row r="29" spans="1:26" ht="195" hidden="1" x14ac:dyDescent="0.2">
      <c r="A29" s="68"/>
      <c r="B29" s="68">
        <v>20</v>
      </c>
      <c r="C29" s="105" t="s">
        <v>234</v>
      </c>
      <c r="D29" s="105" t="s">
        <v>259</v>
      </c>
      <c r="E29" s="105" t="s">
        <v>59</v>
      </c>
      <c r="F29" s="91" t="s">
        <v>109</v>
      </c>
      <c r="G29" s="91" t="s">
        <v>32</v>
      </c>
      <c r="H29" s="100" t="s">
        <v>135</v>
      </c>
      <c r="I29" s="100" t="s">
        <v>260</v>
      </c>
      <c r="J29" s="100" t="s">
        <v>261</v>
      </c>
      <c r="K29" s="91">
        <v>51</v>
      </c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spans="1:26" ht="180" hidden="1" x14ac:dyDescent="0.2">
      <c r="A30" s="68"/>
      <c r="B30" s="68">
        <v>21</v>
      </c>
      <c r="C30" s="105" t="s">
        <v>234</v>
      </c>
      <c r="D30" s="105" t="s">
        <v>262</v>
      </c>
      <c r="E30" s="105" t="s">
        <v>59</v>
      </c>
      <c r="F30" s="91" t="s">
        <v>109</v>
      </c>
      <c r="G30" s="91" t="s">
        <v>32</v>
      </c>
      <c r="H30" s="100" t="s">
        <v>135</v>
      </c>
      <c r="I30" s="100" t="s">
        <v>263</v>
      </c>
      <c r="J30" s="100" t="s">
        <v>261</v>
      </c>
      <c r="K30" s="91">
        <v>52</v>
      </c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spans="1:26" ht="165" hidden="1" x14ac:dyDescent="0.2">
      <c r="A31" s="68"/>
      <c r="B31" s="68">
        <v>22</v>
      </c>
      <c r="C31" s="105" t="s">
        <v>133</v>
      </c>
      <c r="D31" s="105" t="s">
        <v>138</v>
      </c>
      <c r="E31" s="105" t="s">
        <v>59</v>
      </c>
      <c r="F31" s="91" t="s">
        <v>109</v>
      </c>
      <c r="G31" s="91" t="s">
        <v>32</v>
      </c>
      <c r="H31" s="100" t="s">
        <v>139</v>
      </c>
      <c r="I31" s="100" t="s">
        <v>136</v>
      </c>
      <c r="J31" s="100" t="s">
        <v>140</v>
      </c>
      <c r="K31" s="91">
        <v>7</v>
      </c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spans="1:26" ht="330" hidden="1" x14ac:dyDescent="0.2">
      <c r="A32" s="68"/>
      <c r="B32" s="68">
        <v>23</v>
      </c>
      <c r="C32" s="105" t="s">
        <v>133</v>
      </c>
      <c r="D32" s="105" t="s">
        <v>144</v>
      </c>
      <c r="E32" s="105" t="s">
        <v>59</v>
      </c>
      <c r="F32" s="91" t="s">
        <v>109</v>
      </c>
      <c r="G32" s="91" t="s">
        <v>32</v>
      </c>
      <c r="H32" s="100" t="s">
        <v>139</v>
      </c>
      <c r="I32" s="100" t="s">
        <v>142</v>
      </c>
      <c r="J32" s="100" t="s">
        <v>145</v>
      </c>
      <c r="K32" s="91">
        <v>9</v>
      </c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spans="1:26" ht="165" hidden="1" x14ac:dyDescent="0.2">
      <c r="A33" s="68"/>
      <c r="B33" s="68">
        <v>24</v>
      </c>
      <c r="C33" s="105" t="s">
        <v>133</v>
      </c>
      <c r="D33" s="105" t="s">
        <v>149</v>
      </c>
      <c r="E33" s="105" t="s">
        <v>59</v>
      </c>
      <c r="F33" s="91" t="s">
        <v>109</v>
      </c>
      <c r="G33" s="91" t="s">
        <v>32</v>
      </c>
      <c r="H33" s="100" t="s">
        <v>139</v>
      </c>
      <c r="I33" s="100" t="s">
        <v>147</v>
      </c>
      <c r="J33" s="100" t="s">
        <v>150</v>
      </c>
      <c r="K33" s="91">
        <v>11</v>
      </c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spans="1:26" ht="285" hidden="1" x14ac:dyDescent="0.2">
      <c r="A34" s="68"/>
      <c r="B34" s="68">
        <v>25</v>
      </c>
      <c r="C34" s="105" t="s">
        <v>155</v>
      </c>
      <c r="D34" s="105" t="s">
        <v>167</v>
      </c>
      <c r="E34" s="105" t="s">
        <v>59</v>
      </c>
      <c r="F34" s="91" t="s">
        <v>109</v>
      </c>
      <c r="G34" s="91" t="s">
        <v>32</v>
      </c>
      <c r="H34" s="100" t="s">
        <v>139</v>
      </c>
      <c r="I34" s="100" t="s">
        <v>168</v>
      </c>
      <c r="J34" s="100" t="s">
        <v>169</v>
      </c>
      <c r="K34" s="91">
        <v>17</v>
      </c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spans="1:26" ht="210" hidden="1" x14ac:dyDescent="0.2">
      <c r="A35" s="68"/>
      <c r="B35" s="68">
        <v>26</v>
      </c>
      <c r="C35" s="105" t="s">
        <v>187</v>
      </c>
      <c r="D35" s="105" t="s">
        <v>198</v>
      </c>
      <c r="E35" s="105" t="s">
        <v>59</v>
      </c>
      <c r="F35" s="91" t="s">
        <v>109</v>
      </c>
      <c r="G35" s="91" t="s">
        <v>32</v>
      </c>
      <c r="H35" s="100" t="s">
        <v>139</v>
      </c>
      <c r="I35" s="100" t="s">
        <v>194</v>
      </c>
      <c r="J35" s="100" t="s">
        <v>199</v>
      </c>
      <c r="K35" s="91">
        <v>28</v>
      </c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spans="1:26" ht="210" hidden="1" x14ac:dyDescent="0.2">
      <c r="A36" s="68"/>
      <c r="B36" s="68">
        <v>27</v>
      </c>
      <c r="C36" s="105" t="s">
        <v>187</v>
      </c>
      <c r="D36" s="105" t="s">
        <v>200</v>
      </c>
      <c r="E36" s="105" t="s">
        <v>59</v>
      </c>
      <c r="F36" s="91" t="s">
        <v>109</v>
      </c>
      <c r="G36" s="91" t="s">
        <v>32</v>
      </c>
      <c r="H36" s="100" t="s">
        <v>139</v>
      </c>
      <c r="I36" s="100" t="s">
        <v>197</v>
      </c>
      <c r="J36" s="100" t="s">
        <v>199</v>
      </c>
      <c r="K36" s="91">
        <v>29</v>
      </c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spans="1:26" ht="105" hidden="1" x14ac:dyDescent="0.2">
      <c r="A37" s="68"/>
      <c r="B37" s="68">
        <v>28</v>
      </c>
      <c r="C37" s="105" t="s">
        <v>201</v>
      </c>
      <c r="D37" s="105" t="s">
        <v>202</v>
      </c>
      <c r="E37" s="105" t="s">
        <v>59</v>
      </c>
      <c r="F37" s="91" t="s">
        <v>109</v>
      </c>
      <c r="G37" s="91" t="s">
        <v>32</v>
      </c>
      <c r="H37" s="100" t="s">
        <v>203</v>
      </c>
      <c r="I37" s="100" t="s">
        <v>204</v>
      </c>
      <c r="J37" s="100" t="s">
        <v>205</v>
      </c>
      <c r="K37" s="91">
        <v>30</v>
      </c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spans="1:26" ht="285" hidden="1" x14ac:dyDescent="0.2">
      <c r="A38" s="68"/>
      <c r="B38" s="68">
        <v>29</v>
      </c>
      <c r="C38" s="105" t="s">
        <v>187</v>
      </c>
      <c r="D38" s="105" t="s">
        <v>211</v>
      </c>
      <c r="E38" s="105" t="s">
        <v>59</v>
      </c>
      <c r="F38" s="91" t="s">
        <v>109</v>
      </c>
      <c r="G38" s="91" t="s">
        <v>32</v>
      </c>
      <c r="H38" s="100" t="s">
        <v>139</v>
      </c>
      <c r="I38" s="100" t="s">
        <v>212</v>
      </c>
      <c r="J38" s="100" t="s">
        <v>213</v>
      </c>
      <c r="K38" s="91">
        <v>33</v>
      </c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spans="1:26" ht="285" hidden="1" x14ac:dyDescent="0.2">
      <c r="A39" s="68"/>
      <c r="B39" s="68">
        <v>30</v>
      </c>
      <c r="C39" s="105" t="s">
        <v>187</v>
      </c>
      <c r="D39" s="105" t="s">
        <v>214</v>
      </c>
      <c r="E39" s="105" t="s">
        <v>59</v>
      </c>
      <c r="F39" s="91" t="s">
        <v>109</v>
      </c>
      <c r="G39" s="91" t="s">
        <v>32</v>
      </c>
      <c r="H39" s="100" t="s">
        <v>139</v>
      </c>
      <c r="I39" s="100" t="s">
        <v>215</v>
      </c>
      <c r="J39" s="100" t="s">
        <v>213</v>
      </c>
      <c r="K39" s="91">
        <v>34</v>
      </c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spans="1:26" ht="105" hidden="1" x14ac:dyDescent="0.2">
      <c r="A40" s="68"/>
      <c r="B40" s="68">
        <v>31</v>
      </c>
      <c r="C40" s="105" t="s">
        <v>201</v>
      </c>
      <c r="D40" s="105" t="s">
        <v>216</v>
      </c>
      <c r="E40" s="105" t="s">
        <v>59</v>
      </c>
      <c r="F40" s="91" t="s">
        <v>109</v>
      </c>
      <c r="G40" s="91" t="s">
        <v>32</v>
      </c>
      <c r="H40" s="100" t="s">
        <v>217</v>
      </c>
      <c r="I40" s="100" t="s">
        <v>218</v>
      </c>
      <c r="J40" s="100" t="s">
        <v>219</v>
      </c>
      <c r="K40" s="91">
        <v>35</v>
      </c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spans="1:26" ht="270" hidden="1" x14ac:dyDescent="0.2">
      <c r="A41" s="68"/>
      <c r="B41" s="68">
        <v>32</v>
      </c>
      <c r="C41" s="105" t="s">
        <v>187</v>
      </c>
      <c r="D41" s="105" t="s">
        <v>225</v>
      </c>
      <c r="E41" s="105" t="s">
        <v>59</v>
      </c>
      <c r="F41" s="91" t="s">
        <v>109</v>
      </c>
      <c r="G41" s="91" t="s">
        <v>32</v>
      </c>
      <c r="H41" s="100" t="s">
        <v>139</v>
      </c>
      <c r="I41" s="100" t="s">
        <v>226</v>
      </c>
      <c r="J41" s="100" t="s">
        <v>227</v>
      </c>
      <c r="K41" s="91">
        <v>38</v>
      </c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spans="1:26" ht="270" hidden="1" x14ac:dyDescent="0.2">
      <c r="A42" s="68"/>
      <c r="B42" s="68">
        <v>33</v>
      </c>
      <c r="C42" s="105" t="s">
        <v>187</v>
      </c>
      <c r="D42" s="105" t="s">
        <v>228</v>
      </c>
      <c r="E42" s="105" t="s">
        <v>59</v>
      </c>
      <c r="F42" s="91" t="s">
        <v>109</v>
      </c>
      <c r="G42" s="91" t="s">
        <v>32</v>
      </c>
      <c r="H42" s="100" t="s">
        <v>139</v>
      </c>
      <c r="I42" s="100" t="s">
        <v>229</v>
      </c>
      <c r="J42" s="100" t="s">
        <v>227</v>
      </c>
      <c r="K42" s="91">
        <v>39</v>
      </c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spans="1:26" ht="120" hidden="1" x14ac:dyDescent="0.2">
      <c r="A43" s="68"/>
      <c r="B43" s="68">
        <v>34</v>
      </c>
      <c r="C43" s="105" t="s">
        <v>201</v>
      </c>
      <c r="D43" s="105" t="s">
        <v>230</v>
      </c>
      <c r="E43" s="105" t="s">
        <v>59</v>
      </c>
      <c r="F43" s="91" t="s">
        <v>109</v>
      </c>
      <c r="G43" s="91" t="s">
        <v>32</v>
      </c>
      <c r="H43" s="100" t="s">
        <v>231</v>
      </c>
      <c r="I43" s="100" t="s">
        <v>232</v>
      </c>
      <c r="J43" s="100" t="s">
        <v>233</v>
      </c>
      <c r="K43" s="91">
        <v>40</v>
      </c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spans="1:26" ht="195" hidden="1" x14ac:dyDescent="0.2">
      <c r="A44" s="68"/>
      <c r="B44" s="68">
        <v>35</v>
      </c>
      <c r="C44" s="105" t="s">
        <v>234</v>
      </c>
      <c r="D44" s="105" t="s">
        <v>241</v>
      </c>
      <c r="E44" s="105" t="s">
        <v>59</v>
      </c>
      <c r="F44" s="91" t="s">
        <v>109</v>
      </c>
      <c r="G44" s="91" t="s">
        <v>32</v>
      </c>
      <c r="H44" s="100" t="s">
        <v>139</v>
      </c>
      <c r="I44" s="100" t="s">
        <v>242</v>
      </c>
      <c r="J44" s="100" t="s">
        <v>240</v>
      </c>
      <c r="K44" s="91">
        <v>44</v>
      </c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105" hidden="1" x14ac:dyDescent="0.2">
      <c r="A45" s="68"/>
      <c r="B45" s="68">
        <v>36</v>
      </c>
      <c r="C45" s="105" t="s">
        <v>201</v>
      </c>
      <c r="D45" s="105" t="s">
        <v>243</v>
      </c>
      <c r="E45" s="105" t="s">
        <v>59</v>
      </c>
      <c r="F45" s="91" t="s">
        <v>109</v>
      </c>
      <c r="G45" s="91" t="s">
        <v>32</v>
      </c>
      <c r="H45" s="100" t="s">
        <v>244</v>
      </c>
      <c r="I45" s="100" t="s">
        <v>245</v>
      </c>
      <c r="J45" s="100" t="s">
        <v>246</v>
      </c>
      <c r="K45" s="91">
        <v>45</v>
      </c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spans="1:26" ht="195" hidden="1" x14ac:dyDescent="0.2">
      <c r="A46" s="68"/>
      <c r="B46" s="68">
        <v>37</v>
      </c>
      <c r="C46" s="105" t="s">
        <v>234</v>
      </c>
      <c r="D46" s="105" t="s">
        <v>252</v>
      </c>
      <c r="E46" s="105" t="s">
        <v>59</v>
      </c>
      <c r="F46" s="91" t="s">
        <v>109</v>
      </c>
      <c r="G46" s="91" t="s">
        <v>32</v>
      </c>
      <c r="H46" s="100" t="s">
        <v>139</v>
      </c>
      <c r="I46" s="100" t="s">
        <v>248</v>
      </c>
      <c r="J46" s="100" t="s">
        <v>253</v>
      </c>
      <c r="K46" s="91">
        <v>48</v>
      </c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spans="1:26" ht="180" hidden="1" x14ac:dyDescent="0.2">
      <c r="A47" s="68"/>
      <c r="B47" s="68">
        <v>38</v>
      </c>
      <c r="C47" s="105" t="s">
        <v>234</v>
      </c>
      <c r="D47" s="105" t="s">
        <v>254</v>
      </c>
      <c r="E47" s="105" t="s">
        <v>59</v>
      </c>
      <c r="F47" s="91" t="s">
        <v>109</v>
      </c>
      <c r="G47" s="91" t="s">
        <v>32</v>
      </c>
      <c r="H47" s="100" t="s">
        <v>139</v>
      </c>
      <c r="I47" s="100" t="s">
        <v>251</v>
      </c>
      <c r="J47" s="100" t="s">
        <v>253</v>
      </c>
      <c r="K47" s="91">
        <v>49</v>
      </c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spans="1:26" ht="120" hidden="1" x14ac:dyDescent="0.2">
      <c r="A48" s="68"/>
      <c r="B48" s="68">
        <v>39</v>
      </c>
      <c r="C48" s="105" t="s">
        <v>201</v>
      </c>
      <c r="D48" s="105" t="s">
        <v>255</v>
      </c>
      <c r="E48" s="105" t="s">
        <v>59</v>
      </c>
      <c r="F48" s="91" t="s">
        <v>109</v>
      </c>
      <c r="G48" s="91" t="s">
        <v>32</v>
      </c>
      <c r="H48" s="100" t="s">
        <v>256</v>
      </c>
      <c r="I48" s="100" t="s">
        <v>257</v>
      </c>
      <c r="J48" s="100" t="s">
        <v>258</v>
      </c>
      <c r="K48" s="91">
        <v>50</v>
      </c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spans="1:26" ht="195" hidden="1" x14ac:dyDescent="0.2">
      <c r="A49" s="68"/>
      <c r="B49" s="68">
        <v>40</v>
      </c>
      <c r="C49" s="105" t="s">
        <v>234</v>
      </c>
      <c r="D49" s="105" t="s">
        <v>264</v>
      </c>
      <c r="E49" s="105" t="s">
        <v>59</v>
      </c>
      <c r="F49" s="91" t="s">
        <v>109</v>
      </c>
      <c r="G49" s="91" t="s">
        <v>32</v>
      </c>
      <c r="H49" s="100" t="s">
        <v>139</v>
      </c>
      <c r="I49" s="100" t="s">
        <v>265</v>
      </c>
      <c r="J49" s="100" t="s">
        <v>266</v>
      </c>
      <c r="K49" s="91">
        <v>53</v>
      </c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spans="1:26" ht="180" hidden="1" x14ac:dyDescent="0.2">
      <c r="A50" s="68"/>
      <c r="B50" s="68">
        <v>41</v>
      </c>
      <c r="C50" s="105" t="s">
        <v>234</v>
      </c>
      <c r="D50" s="105" t="s">
        <v>267</v>
      </c>
      <c r="E50" s="105" t="s">
        <v>59</v>
      </c>
      <c r="F50" s="91" t="s">
        <v>109</v>
      </c>
      <c r="G50" s="179" t="s">
        <v>32</v>
      </c>
      <c r="H50" s="100" t="s">
        <v>139</v>
      </c>
      <c r="I50" s="100" t="s">
        <v>268</v>
      </c>
      <c r="J50" s="100" t="s">
        <v>266</v>
      </c>
      <c r="K50" s="91">
        <v>54</v>
      </c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spans="1:26" ht="120" hidden="1" x14ac:dyDescent="0.2">
      <c r="A51" s="68"/>
      <c r="B51" s="68">
        <v>42</v>
      </c>
      <c r="C51" s="105" t="s">
        <v>201</v>
      </c>
      <c r="D51" s="105" t="s">
        <v>269</v>
      </c>
      <c r="E51" s="105" t="s">
        <v>59</v>
      </c>
      <c r="F51" s="91" t="s">
        <v>109</v>
      </c>
      <c r="G51" s="91" t="s">
        <v>32</v>
      </c>
      <c r="H51" s="100" t="s">
        <v>270</v>
      </c>
      <c r="I51" s="100" t="s">
        <v>271</v>
      </c>
      <c r="J51" s="100" t="s">
        <v>272</v>
      </c>
      <c r="K51" s="91">
        <v>55</v>
      </c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spans="1:26" ht="105" hidden="1" x14ac:dyDescent="0.2">
      <c r="A52" s="68"/>
      <c r="B52" s="68">
        <v>43</v>
      </c>
      <c r="C52" s="105" t="s">
        <v>187</v>
      </c>
      <c r="D52" s="105" t="s">
        <v>281</v>
      </c>
      <c r="E52" s="105" t="s">
        <v>282</v>
      </c>
      <c r="F52" s="91" t="s">
        <v>283</v>
      </c>
      <c r="G52" s="91" t="s">
        <v>34</v>
      </c>
      <c r="H52" s="100" t="s">
        <v>284</v>
      </c>
      <c r="I52" s="100" t="s">
        <v>285</v>
      </c>
      <c r="J52" s="100" t="s">
        <v>286</v>
      </c>
      <c r="K52" s="91">
        <v>58</v>
      </c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spans="1:26" ht="105" hidden="1" x14ac:dyDescent="0.2">
      <c r="A53" s="68"/>
      <c r="B53" s="68">
        <v>44</v>
      </c>
      <c r="C53" s="105" t="s">
        <v>187</v>
      </c>
      <c r="D53" s="105" t="s">
        <v>281</v>
      </c>
      <c r="E53" s="105" t="s">
        <v>282</v>
      </c>
      <c r="F53" s="91" t="s">
        <v>283</v>
      </c>
      <c r="G53" s="91" t="s">
        <v>34</v>
      </c>
      <c r="H53" s="100" t="s">
        <v>284</v>
      </c>
      <c r="I53" s="100" t="s">
        <v>287</v>
      </c>
      <c r="J53" s="100" t="s">
        <v>286</v>
      </c>
      <c r="K53" s="91">
        <v>59</v>
      </c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spans="1:26" ht="105" hidden="1" x14ac:dyDescent="0.2">
      <c r="A54" s="68"/>
      <c r="B54" s="68">
        <v>45</v>
      </c>
      <c r="C54" s="105" t="s">
        <v>187</v>
      </c>
      <c r="D54" s="105" t="s">
        <v>281</v>
      </c>
      <c r="E54" s="105" t="s">
        <v>282</v>
      </c>
      <c r="F54" s="91" t="s">
        <v>109</v>
      </c>
      <c r="G54" s="91" t="s">
        <v>34</v>
      </c>
      <c r="H54" s="100" t="s">
        <v>284</v>
      </c>
      <c r="I54" s="100" t="s">
        <v>288</v>
      </c>
      <c r="J54" s="100" t="s">
        <v>289</v>
      </c>
      <c r="K54" s="91">
        <v>60</v>
      </c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spans="1:26" ht="105" hidden="1" x14ac:dyDescent="0.2">
      <c r="A55" s="68"/>
      <c r="B55" s="68">
        <v>46</v>
      </c>
      <c r="C55" s="105" t="s">
        <v>187</v>
      </c>
      <c r="D55" s="105" t="s">
        <v>290</v>
      </c>
      <c r="E55" s="105" t="s">
        <v>282</v>
      </c>
      <c r="F55" s="91" t="s">
        <v>283</v>
      </c>
      <c r="G55" s="91" t="s">
        <v>34</v>
      </c>
      <c r="H55" s="100" t="s">
        <v>291</v>
      </c>
      <c r="I55" s="100" t="s">
        <v>292</v>
      </c>
      <c r="J55" s="100" t="s">
        <v>286</v>
      </c>
      <c r="K55" s="91">
        <v>61</v>
      </c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spans="1:26" ht="105" hidden="1" x14ac:dyDescent="0.2">
      <c r="A56" s="68"/>
      <c r="B56" s="68">
        <v>47</v>
      </c>
      <c r="C56" s="105" t="s">
        <v>187</v>
      </c>
      <c r="D56" s="105" t="s">
        <v>290</v>
      </c>
      <c r="E56" s="105" t="s">
        <v>282</v>
      </c>
      <c r="F56" s="91" t="s">
        <v>109</v>
      </c>
      <c r="G56" s="91" t="s">
        <v>34</v>
      </c>
      <c r="H56" s="100" t="s">
        <v>291</v>
      </c>
      <c r="I56" s="100" t="s">
        <v>293</v>
      </c>
      <c r="J56" s="100" t="s">
        <v>289</v>
      </c>
      <c r="K56" s="91">
        <v>62</v>
      </c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spans="1:26" ht="105" hidden="1" x14ac:dyDescent="0.2">
      <c r="A57" s="68"/>
      <c r="B57" s="68">
        <v>48</v>
      </c>
      <c r="C57" s="105" t="s">
        <v>187</v>
      </c>
      <c r="D57" s="105" t="s">
        <v>290</v>
      </c>
      <c r="E57" s="105" t="s">
        <v>282</v>
      </c>
      <c r="F57" s="91" t="s">
        <v>109</v>
      </c>
      <c r="G57" s="91" t="s">
        <v>34</v>
      </c>
      <c r="H57" s="100" t="s">
        <v>294</v>
      </c>
      <c r="I57" s="100" t="s">
        <v>295</v>
      </c>
      <c r="J57" s="100" t="s">
        <v>289</v>
      </c>
      <c r="K57" s="91">
        <v>63</v>
      </c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spans="1:26" ht="105" hidden="1" x14ac:dyDescent="0.2">
      <c r="A58" s="68"/>
      <c r="B58" s="68">
        <v>49</v>
      </c>
      <c r="C58" s="105" t="s">
        <v>187</v>
      </c>
      <c r="D58" s="105" t="s">
        <v>290</v>
      </c>
      <c r="E58" s="105" t="s">
        <v>282</v>
      </c>
      <c r="F58" s="91" t="s">
        <v>283</v>
      </c>
      <c r="G58" s="91" t="s">
        <v>34</v>
      </c>
      <c r="H58" s="100" t="s">
        <v>296</v>
      </c>
      <c r="I58" s="100" t="s">
        <v>297</v>
      </c>
      <c r="J58" s="100" t="s">
        <v>380</v>
      </c>
      <c r="K58" s="91">
        <v>64</v>
      </c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spans="1:26" ht="105" hidden="1" x14ac:dyDescent="0.2">
      <c r="A59" s="68"/>
      <c r="B59" s="68">
        <v>50</v>
      </c>
      <c r="C59" s="105" t="s">
        <v>187</v>
      </c>
      <c r="D59" s="105" t="s">
        <v>298</v>
      </c>
      <c r="E59" s="105" t="s">
        <v>282</v>
      </c>
      <c r="F59" s="91" t="s">
        <v>283</v>
      </c>
      <c r="G59" s="91" t="s">
        <v>34</v>
      </c>
      <c r="H59" s="100" t="s">
        <v>296</v>
      </c>
      <c r="I59" s="100" t="s">
        <v>299</v>
      </c>
      <c r="J59" s="100" t="s">
        <v>380</v>
      </c>
      <c r="K59" s="91">
        <v>65</v>
      </c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ht="105" hidden="1" x14ac:dyDescent="0.2">
      <c r="A60" s="68"/>
      <c r="B60" s="68">
        <v>51</v>
      </c>
      <c r="C60" s="105" t="s">
        <v>187</v>
      </c>
      <c r="D60" s="105" t="s">
        <v>298</v>
      </c>
      <c r="E60" s="105" t="s">
        <v>282</v>
      </c>
      <c r="F60" s="91" t="s">
        <v>283</v>
      </c>
      <c r="G60" s="91" t="s">
        <v>34</v>
      </c>
      <c r="H60" s="100" t="s">
        <v>296</v>
      </c>
      <c r="I60" s="100" t="s">
        <v>300</v>
      </c>
      <c r="J60" s="100" t="s">
        <v>380</v>
      </c>
      <c r="K60" s="91">
        <v>66</v>
      </c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spans="1:26" ht="105" hidden="1" x14ac:dyDescent="0.2">
      <c r="A61" s="68"/>
      <c r="B61" s="68">
        <v>52</v>
      </c>
      <c r="C61" s="105" t="s">
        <v>187</v>
      </c>
      <c r="D61" s="105" t="s">
        <v>298</v>
      </c>
      <c r="E61" s="105" t="s">
        <v>282</v>
      </c>
      <c r="F61" s="91" t="s">
        <v>109</v>
      </c>
      <c r="G61" s="91" t="s">
        <v>34</v>
      </c>
      <c r="H61" s="100" t="s">
        <v>296</v>
      </c>
      <c r="I61" s="100" t="s">
        <v>301</v>
      </c>
      <c r="J61" s="100" t="s">
        <v>289</v>
      </c>
      <c r="K61" s="91">
        <v>67</v>
      </c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spans="1:26" ht="105" hidden="1" x14ac:dyDescent="0.2">
      <c r="A62" s="68"/>
      <c r="B62" s="68">
        <v>53</v>
      </c>
      <c r="C62" s="105" t="s">
        <v>302</v>
      </c>
      <c r="D62" s="105" t="s">
        <v>303</v>
      </c>
      <c r="E62" s="105" t="s">
        <v>282</v>
      </c>
      <c r="F62" s="91" t="s">
        <v>283</v>
      </c>
      <c r="G62" s="91" t="s">
        <v>34</v>
      </c>
      <c r="H62" s="100" t="s">
        <v>304</v>
      </c>
      <c r="I62" s="100" t="s">
        <v>305</v>
      </c>
      <c r="J62" s="100" t="s">
        <v>306</v>
      </c>
      <c r="K62" s="91">
        <v>68</v>
      </c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spans="1:26" ht="105" hidden="1" x14ac:dyDescent="0.2">
      <c r="A63" s="68"/>
      <c r="B63" s="68">
        <v>54</v>
      </c>
      <c r="C63" s="105" t="s">
        <v>302</v>
      </c>
      <c r="D63" s="105" t="s">
        <v>303</v>
      </c>
      <c r="E63" s="105" t="s">
        <v>282</v>
      </c>
      <c r="F63" s="91" t="s">
        <v>109</v>
      </c>
      <c r="G63" s="91" t="s">
        <v>34</v>
      </c>
      <c r="H63" s="100" t="s">
        <v>304</v>
      </c>
      <c r="I63" s="100" t="s">
        <v>307</v>
      </c>
      <c r="J63" s="100" t="s">
        <v>289</v>
      </c>
      <c r="K63" s="91">
        <v>69</v>
      </c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spans="1:26" ht="105" hidden="1" x14ac:dyDescent="0.2">
      <c r="A64" s="68"/>
      <c r="B64" s="68">
        <v>55</v>
      </c>
      <c r="C64" s="105" t="s">
        <v>302</v>
      </c>
      <c r="D64" s="105" t="s">
        <v>303</v>
      </c>
      <c r="E64" s="105" t="s">
        <v>282</v>
      </c>
      <c r="F64" s="91" t="s">
        <v>283</v>
      </c>
      <c r="G64" s="91" t="s">
        <v>34</v>
      </c>
      <c r="H64" s="100" t="s">
        <v>308</v>
      </c>
      <c r="I64" s="100" t="s">
        <v>309</v>
      </c>
      <c r="J64" s="100" t="s">
        <v>310</v>
      </c>
      <c r="K64" s="91">
        <v>70</v>
      </c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spans="1:26" ht="105" hidden="1" x14ac:dyDescent="0.2">
      <c r="A65" s="68"/>
      <c r="B65" s="68">
        <v>56</v>
      </c>
      <c r="C65" s="105" t="s">
        <v>302</v>
      </c>
      <c r="D65" s="105" t="s">
        <v>303</v>
      </c>
      <c r="E65" s="105" t="s">
        <v>282</v>
      </c>
      <c r="F65" s="91" t="s">
        <v>283</v>
      </c>
      <c r="G65" s="91" t="s">
        <v>34</v>
      </c>
      <c r="H65" s="100" t="s">
        <v>311</v>
      </c>
      <c r="I65" s="100" t="s">
        <v>312</v>
      </c>
      <c r="J65" s="100" t="s">
        <v>381</v>
      </c>
      <c r="K65" s="91">
        <v>71</v>
      </c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spans="1:26" ht="105" hidden="1" x14ac:dyDescent="0.2">
      <c r="A66" s="68"/>
      <c r="B66" s="68">
        <v>57</v>
      </c>
      <c r="C66" s="105" t="s">
        <v>302</v>
      </c>
      <c r="D66" s="105" t="s">
        <v>303</v>
      </c>
      <c r="E66" s="105" t="s">
        <v>282</v>
      </c>
      <c r="F66" s="91" t="s">
        <v>283</v>
      </c>
      <c r="G66" s="91" t="s">
        <v>34</v>
      </c>
      <c r="H66" s="100" t="s">
        <v>313</v>
      </c>
      <c r="I66" s="100" t="s">
        <v>314</v>
      </c>
      <c r="J66" s="100" t="s">
        <v>382</v>
      </c>
      <c r="K66" s="91">
        <v>72</v>
      </c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spans="1:26" ht="105" hidden="1" x14ac:dyDescent="0.2">
      <c r="A67" s="68"/>
      <c r="B67" s="68">
        <v>58</v>
      </c>
      <c r="C67" s="105" t="s">
        <v>302</v>
      </c>
      <c r="D67" s="105" t="s">
        <v>303</v>
      </c>
      <c r="E67" s="105" t="s">
        <v>282</v>
      </c>
      <c r="F67" s="91" t="s">
        <v>283</v>
      </c>
      <c r="G67" s="91" t="s">
        <v>34</v>
      </c>
      <c r="H67" s="100" t="s">
        <v>313</v>
      </c>
      <c r="I67" s="100" t="s">
        <v>314</v>
      </c>
      <c r="J67" s="100" t="s">
        <v>382</v>
      </c>
      <c r="K67" s="91">
        <v>73</v>
      </c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spans="1:26" ht="105" hidden="1" x14ac:dyDescent="0.2">
      <c r="A68" s="68"/>
      <c r="B68" s="68">
        <v>59</v>
      </c>
      <c r="C68" s="105" t="s">
        <v>302</v>
      </c>
      <c r="D68" s="105" t="s">
        <v>303</v>
      </c>
      <c r="E68" s="105" t="s">
        <v>282</v>
      </c>
      <c r="F68" s="91" t="s">
        <v>109</v>
      </c>
      <c r="G68" s="91" t="s">
        <v>34</v>
      </c>
      <c r="H68" s="100" t="s">
        <v>313</v>
      </c>
      <c r="I68" s="100" t="s">
        <v>315</v>
      </c>
      <c r="J68" s="100" t="s">
        <v>289</v>
      </c>
      <c r="K68" s="91">
        <v>74</v>
      </c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spans="1:26" ht="105" hidden="1" x14ac:dyDescent="0.2">
      <c r="A69" s="68"/>
      <c r="B69" s="68">
        <v>60</v>
      </c>
      <c r="C69" s="105" t="s">
        <v>302</v>
      </c>
      <c r="D69" s="105" t="s">
        <v>303</v>
      </c>
      <c r="E69" s="105" t="s">
        <v>282</v>
      </c>
      <c r="F69" s="91" t="s">
        <v>283</v>
      </c>
      <c r="G69" s="91" t="s">
        <v>34</v>
      </c>
      <c r="H69" s="100" t="s">
        <v>316</v>
      </c>
      <c r="I69" s="100" t="s">
        <v>317</v>
      </c>
      <c r="J69" s="100" t="s">
        <v>318</v>
      </c>
      <c r="K69" s="91">
        <v>75</v>
      </c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spans="1:26" ht="225" hidden="1" x14ac:dyDescent="0.2">
      <c r="A70" s="68"/>
      <c r="B70" s="68">
        <v>61</v>
      </c>
      <c r="C70" s="105" t="s">
        <v>302</v>
      </c>
      <c r="D70" s="105" t="s">
        <v>319</v>
      </c>
      <c r="E70" s="105" t="s">
        <v>59</v>
      </c>
      <c r="F70" s="91" t="s">
        <v>109</v>
      </c>
      <c r="G70" s="91" t="s">
        <v>34</v>
      </c>
      <c r="H70" s="100" t="s">
        <v>320</v>
      </c>
      <c r="I70" s="100" t="s">
        <v>321</v>
      </c>
      <c r="J70" s="100" t="s">
        <v>322</v>
      </c>
      <c r="K70" s="91">
        <v>76</v>
      </c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spans="1:26" ht="225" hidden="1" x14ac:dyDescent="0.2">
      <c r="A71" s="68"/>
      <c r="B71" s="68">
        <v>62</v>
      </c>
      <c r="C71" s="105" t="s">
        <v>302</v>
      </c>
      <c r="D71" s="105" t="s">
        <v>319</v>
      </c>
      <c r="E71" s="105" t="s">
        <v>59</v>
      </c>
      <c r="F71" s="91" t="s">
        <v>109</v>
      </c>
      <c r="G71" s="91" t="s">
        <v>34</v>
      </c>
      <c r="H71" s="100" t="s">
        <v>325</v>
      </c>
      <c r="I71" s="100" t="s">
        <v>328</v>
      </c>
      <c r="J71" s="100" t="s">
        <v>329</v>
      </c>
      <c r="K71" s="91">
        <v>78</v>
      </c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ht="90" hidden="1" x14ac:dyDescent="0.2">
      <c r="A72" s="68"/>
      <c r="B72" s="68">
        <v>63</v>
      </c>
      <c r="C72" s="105" t="s">
        <v>124</v>
      </c>
      <c r="D72" s="105" t="s">
        <v>125</v>
      </c>
      <c r="E72" s="105" t="s">
        <v>120</v>
      </c>
      <c r="F72" s="91" t="s">
        <v>109</v>
      </c>
      <c r="G72" s="91" t="s">
        <v>32</v>
      </c>
      <c r="H72" s="100" t="s">
        <v>121</v>
      </c>
      <c r="I72" s="100" t="s">
        <v>126</v>
      </c>
      <c r="J72" s="100" t="s">
        <v>127</v>
      </c>
      <c r="K72" s="91">
        <v>4</v>
      </c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spans="1:26" ht="120" hidden="1" x14ac:dyDescent="0.2">
      <c r="A73" s="68"/>
      <c r="B73" s="68">
        <v>64</v>
      </c>
      <c r="C73" s="105" t="s">
        <v>273</v>
      </c>
      <c r="D73" s="105" t="s">
        <v>274</v>
      </c>
      <c r="E73" s="105" t="s">
        <v>59</v>
      </c>
      <c r="F73" s="91" t="s">
        <v>109</v>
      </c>
      <c r="G73" s="91" t="s">
        <v>32</v>
      </c>
      <c r="H73" s="100" t="s">
        <v>270</v>
      </c>
      <c r="I73" s="100" t="s">
        <v>275</v>
      </c>
      <c r="J73" s="100" t="s">
        <v>276</v>
      </c>
      <c r="K73" s="91">
        <v>56</v>
      </c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spans="1:26" ht="165" hidden="1" x14ac:dyDescent="0.2">
      <c r="A74" s="68"/>
      <c r="B74" s="68">
        <v>65</v>
      </c>
      <c r="C74" s="105" t="s">
        <v>107</v>
      </c>
      <c r="D74" s="105" t="s">
        <v>108</v>
      </c>
      <c r="E74" s="105" t="s">
        <v>59</v>
      </c>
      <c r="F74" s="91" t="s">
        <v>109</v>
      </c>
      <c r="G74" s="91" t="s">
        <v>32</v>
      </c>
      <c r="H74" s="100" t="s">
        <v>110</v>
      </c>
      <c r="I74" s="100" t="s">
        <v>111</v>
      </c>
      <c r="J74" s="100" t="s">
        <v>112</v>
      </c>
      <c r="K74" s="91">
        <v>1</v>
      </c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spans="1:26" ht="180" hidden="1" x14ac:dyDescent="0.2">
      <c r="A75" s="68"/>
      <c r="B75" s="68">
        <v>66</v>
      </c>
      <c r="C75" s="105" t="s">
        <v>113</v>
      </c>
      <c r="D75" s="105" t="s">
        <v>114</v>
      </c>
      <c r="E75" s="105" t="s">
        <v>59</v>
      </c>
      <c r="F75" s="91" t="s">
        <v>109</v>
      </c>
      <c r="G75" s="91" t="s">
        <v>32</v>
      </c>
      <c r="H75" s="100" t="s">
        <v>115</v>
      </c>
      <c r="I75" s="100" t="s">
        <v>116</v>
      </c>
      <c r="J75" s="100" t="s">
        <v>117</v>
      </c>
      <c r="K75" s="91">
        <v>2</v>
      </c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spans="1:26" ht="105" hidden="1" x14ac:dyDescent="0.2">
      <c r="A76" s="68"/>
      <c r="B76" s="68">
        <v>67</v>
      </c>
      <c r="C76" s="105" t="s">
        <v>118</v>
      </c>
      <c r="D76" s="105" t="s">
        <v>119</v>
      </c>
      <c r="E76" s="105" t="s">
        <v>120</v>
      </c>
      <c r="F76" s="91" t="s">
        <v>109</v>
      </c>
      <c r="G76" s="91" t="s">
        <v>32</v>
      </c>
      <c r="H76" s="100" t="s">
        <v>121</v>
      </c>
      <c r="I76" s="100" t="s">
        <v>122</v>
      </c>
      <c r="J76" s="100" t="s">
        <v>123</v>
      </c>
      <c r="K76" s="91">
        <v>3</v>
      </c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spans="1:26" ht="150" hidden="1" x14ac:dyDescent="0.2">
      <c r="A77" s="68"/>
      <c r="B77" s="68">
        <v>68</v>
      </c>
      <c r="C77" s="105" t="s">
        <v>155</v>
      </c>
      <c r="D77" s="105" t="s">
        <v>156</v>
      </c>
      <c r="E77" s="105" t="s">
        <v>59</v>
      </c>
      <c r="F77" s="91" t="s">
        <v>109</v>
      </c>
      <c r="G77" s="91" t="s">
        <v>32</v>
      </c>
      <c r="H77" s="100" t="s">
        <v>135</v>
      </c>
      <c r="I77" s="100" t="s">
        <v>157</v>
      </c>
      <c r="J77" s="100" t="s">
        <v>158</v>
      </c>
      <c r="K77" s="91">
        <v>13</v>
      </c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spans="1:26" ht="150" hidden="1" x14ac:dyDescent="0.2">
      <c r="A78" s="68"/>
      <c r="B78" s="68">
        <v>69</v>
      </c>
      <c r="C78" s="105" t="s">
        <v>155</v>
      </c>
      <c r="D78" s="105" t="s">
        <v>159</v>
      </c>
      <c r="E78" s="105" t="s">
        <v>59</v>
      </c>
      <c r="F78" s="91" t="s">
        <v>109</v>
      </c>
      <c r="G78" s="91" t="s">
        <v>32</v>
      </c>
      <c r="H78" s="100" t="s">
        <v>135</v>
      </c>
      <c r="I78" s="100" t="s">
        <v>160</v>
      </c>
      <c r="J78" s="100" t="s">
        <v>161</v>
      </c>
      <c r="K78" s="91">
        <v>14</v>
      </c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spans="1:26" ht="150" hidden="1" x14ac:dyDescent="0.2">
      <c r="A79" s="68"/>
      <c r="B79" s="68">
        <v>70</v>
      </c>
      <c r="C79" s="105" t="s">
        <v>155</v>
      </c>
      <c r="D79" s="105" t="s">
        <v>162</v>
      </c>
      <c r="E79" s="105" t="s">
        <v>59</v>
      </c>
      <c r="F79" s="91" t="s">
        <v>109</v>
      </c>
      <c r="G79" s="91" t="s">
        <v>32</v>
      </c>
      <c r="H79" s="100" t="s">
        <v>135</v>
      </c>
      <c r="I79" s="100" t="s">
        <v>163</v>
      </c>
      <c r="J79" s="100" t="s">
        <v>161</v>
      </c>
      <c r="K79" s="91">
        <v>15</v>
      </c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spans="1:26" ht="270" hidden="1" x14ac:dyDescent="0.2">
      <c r="A80" s="68"/>
      <c r="B80" s="68">
        <v>71</v>
      </c>
      <c r="C80" s="105" t="s">
        <v>155</v>
      </c>
      <c r="D80" s="105" t="s">
        <v>170</v>
      </c>
      <c r="E80" s="105" t="s">
        <v>59</v>
      </c>
      <c r="F80" s="91" t="s">
        <v>109</v>
      </c>
      <c r="G80" s="91" t="s">
        <v>32</v>
      </c>
      <c r="H80" s="100" t="s">
        <v>135</v>
      </c>
      <c r="I80" s="100" t="s">
        <v>171</v>
      </c>
      <c r="J80" s="100" t="s">
        <v>166</v>
      </c>
      <c r="K80" s="91">
        <v>18</v>
      </c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spans="1:26" ht="315" hidden="1" x14ac:dyDescent="0.2">
      <c r="A81" s="68"/>
      <c r="B81" s="68">
        <v>72</v>
      </c>
      <c r="C81" s="105" t="s">
        <v>155</v>
      </c>
      <c r="D81" s="105" t="s">
        <v>172</v>
      </c>
      <c r="E81" s="105" t="s">
        <v>59</v>
      </c>
      <c r="F81" s="91" t="s">
        <v>109</v>
      </c>
      <c r="G81" s="91" t="s">
        <v>32</v>
      </c>
      <c r="H81" s="100" t="s">
        <v>139</v>
      </c>
      <c r="I81" s="100" t="s">
        <v>173</v>
      </c>
      <c r="J81" s="100" t="s">
        <v>169</v>
      </c>
      <c r="K81" s="91">
        <v>19</v>
      </c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spans="1:26" ht="240" hidden="1" x14ac:dyDescent="0.2">
      <c r="A82" s="68"/>
      <c r="B82" s="68">
        <v>73</v>
      </c>
      <c r="C82" s="105" t="s">
        <v>187</v>
      </c>
      <c r="D82" s="105" t="s">
        <v>188</v>
      </c>
      <c r="E82" s="105" t="s">
        <v>59</v>
      </c>
      <c r="F82" s="91" t="s">
        <v>109</v>
      </c>
      <c r="G82" s="91" t="s">
        <v>36</v>
      </c>
      <c r="H82" s="100" t="s">
        <v>135</v>
      </c>
      <c r="I82" s="100" t="s">
        <v>189</v>
      </c>
      <c r="J82" s="100" t="s">
        <v>190</v>
      </c>
      <c r="K82" s="91">
        <v>24</v>
      </c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spans="1:26" ht="240" hidden="1" x14ac:dyDescent="0.2">
      <c r="A83" s="68"/>
      <c r="B83" s="68">
        <v>74</v>
      </c>
      <c r="C83" s="105" t="s">
        <v>187</v>
      </c>
      <c r="D83" s="105" t="s">
        <v>191</v>
      </c>
      <c r="E83" s="105" t="s">
        <v>59</v>
      </c>
      <c r="F83" s="91" t="s">
        <v>109</v>
      </c>
      <c r="G83" s="91" t="s">
        <v>36</v>
      </c>
      <c r="H83" s="100" t="s">
        <v>139</v>
      </c>
      <c r="I83" s="100" t="s">
        <v>189</v>
      </c>
      <c r="J83" s="100" t="s">
        <v>192</v>
      </c>
      <c r="K83" s="91">
        <v>25</v>
      </c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spans="1:26" ht="225" hidden="1" x14ac:dyDescent="0.2">
      <c r="A84" s="68"/>
      <c r="B84" s="68">
        <v>75</v>
      </c>
      <c r="C84" s="105" t="s">
        <v>323</v>
      </c>
      <c r="D84" s="105" t="s">
        <v>324</v>
      </c>
      <c r="E84" s="105" t="s">
        <v>59</v>
      </c>
      <c r="F84" s="91" t="s">
        <v>109</v>
      </c>
      <c r="G84" s="91" t="s">
        <v>34</v>
      </c>
      <c r="H84" s="100" t="s">
        <v>325</v>
      </c>
      <c r="I84" s="100" t="s">
        <v>326</v>
      </c>
      <c r="J84" s="100" t="s">
        <v>327</v>
      </c>
      <c r="K84" s="91">
        <v>77</v>
      </c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spans="1:26" ht="225" hidden="1" x14ac:dyDescent="0.2">
      <c r="A85" s="68"/>
      <c r="B85" s="68">
        <v>76</v>
      </c>
      <c r="C85" s="105" t="s">
        <v>323</v>
      </c>
      <c r="D85" s="105" t="s">
        <v>324</v>
      </c>
      <c r="E85" s="105" t="s">
        <v>59</v>
      </c>
      <c r="F85" s="91" t="s">
        <v>109</v>
      </c>
      <c r="G85" s="91" t="s">
        <v>34</v>
      </c>
      <c r="H85" s="100" t="s">
        <v>330</v>
      </c>
      <c r="I85" s="100" t="s">
        <v>331</v>
      </c>
      <c r="J85" s="100" t="s">
        <v>332</v>
      </c>
      <c r="K85" s="91">
        <v>79</v>
      </c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spans="1:26" ht="210" x14ac:dyDescent="0.2">
      <c r="A86" s="68"/>
      <c r="B86" s="68">
        <v>77</v>
      </c>
      <c r="C86" s="105" t="s">
        <v>277</v>
      </c>
      <c r="D86" s="105" t="s">
        <v>278</v>
      </c>
      <c r="E86" s="105" t="s">
        <v>59</v>
      </c>
      <c r="F86" s="91" t="s">
        <v>109</v>
      </c>
      <c r="G86" s="91" t="s">
        <v>32</v>
      </c>
      <c r="H86" s="100" t="s">
        <v>270</v>
      </c>
      <c r="I86" s="100" t="s">
        <v>279</v>
      </c>
      <c r="J86" s="100" t="s">
        <v>280</v>
      </c>
      <c r="K86" s="91">
        <v>57</v>
      </c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spans="1:26" ht="15" x14ac:dyDescent="0.2">
      <c r="A87" s="68"/>
      <c r="B87" s="68"/>
      <c r="C87" s="69"/>
      <c r="D87" s="69"/>
      <c r="E87" s="69"/>
      <c r="F87" s="68"/>
      <c r="G87" s="68"/>
      <c r="H87" s="70"/>
      <c r="I87" s="70"/>
      <c r="J87" s="70"/>
      <c r="K87" s="70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spans="1:26" ht="15" x14ac:dyDescent="0.2">
      <c r="A88" s="68"/>
      <c r="B88" s="68"/>
      <c r="C88" s="69"/>
      <c r="D88" s="69"/>
      <c r="E88" s="69"/>
      <c r="F88" s="68"/>
      <c r="G88" s="68"/>
      <c r="H88" s="70"/>
      <c r="I88" s="70"/>
      <c r="J88" s="70"/>
      <c r="K88" s="70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spans="1:26" ht="15" x14ac:dyDescent="0.2">
      <c r="A89" s="68"/>
      <c r="B89" s="68"/>
      <c r="C89" s="69"/>
      <c r="D89" s="69"/>
      <c r="E89" s="69"/>
      <c r="F89" s="68"/>
      <c r="G89" s="68"/>
      <c r="H89" s="70"/>
      <c r="I89" s="70"/>
      <c r="J89" s="70"/>
      <c r="K89" s="70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26" ht="15" x14ac:dyDescent="0.2">
      <c r="A90" s="68"/>
      <c r="B90" s="68"/>
      <c r="C90" s="69"/>
      <c r="D90" s="69"/>
      <c r="E90" s="69"/>
      <c r="F90" s="68"/>
      <c r="G90" s="68"/>
      <c r="H90" s="70"/>
      <c r="I90" s="70"/>
      <c r="J90" s="70"/>
      <c r="K90" s="70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spans="1:26" ht="15" x14ac:dyDescent="0.2">
      <c r="A91" s="68"/>
      <c r="B91" s="68"/>
      <c r="C91" s="69"/>
      <c r="D91" s="69"/>
      <c r="E91" s="69"/>
      <c r="F91" s="68"/>
      <c r="G91" s="68"/>
      <c r="H91" s="70"/>
      <c r="I91" s="70"/>
      <c r="J91" s="70"/>
      <c r="K91" s="70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spans="1:26" ht="15" x14ac:dyDescent="0.2">
      <c r="A92" s="68"/>
      <c r="B92" s="68"/>
      <c r="C92" s="69"/>
      <c r="D92" s="69"/>
      <c r="E92" s="69"/>
      <c r="F92" s="68"/>
      <c r="G92" s="68"/>
      <c r="H92" s="70"/>
      <c r="I92" s="70"/>
      <c r="J92" s="70"/>
      <c r="K92" s="70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spans="1:26" ht="15" x14ac:dyDescent="0.2">
      <c r="A93" s="68"/>
      <c r="B93" s="68"/>
      <c r="C93" s="69"/>
      <c r="D93" s="69"/>
      <c r="E93" s="69"/>
      <c r="F93" s="68"/>
      <c r="G93" s="68"/>
      <c r="H93" s="70"/>
      <c r="I93" s="70"/>
      <c r="J93" s="70"/>
      <c r="K93" s="70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spans="1:26" ht="15" x14ac:dyDescent="0.2">
      <c r="A94" s="68"/>
      <c r="B94" s="68"/>
      <c r="C94" s="69"/>
      <c r="D94" s="69"/>
      <c r="E94" s="69"/>
      <c r="F94" s="68"/>
      <c r="G94" s="68"/>
      <c r="H94" s="70"/>
      <c r="I94" s="70"/>
      <c r="J94" s="70"/>
      <c r="K94" s="70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spans="1:26" ht="15" x14ac:dyDescent="0.2">
      <c r="A95" s="68"/>
      <c r="B95" s="68"/>
      <c r="C95" s="69"/>
      <c r="D95" s="69"/>
      <c r="E95" s="69"/>
      <c r="F95" s="68"/>
      <c r="G95" s="68"/>
      <c r="H95" s="70"/>
      <c r="I95" s="70"/>
      <c r="J95" s="70"/>
      <c r="K95" s="70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spans="1:26" ht="15" x14ac:dyDescent="0.2">
      <c r="A96" s="68"/>
      <c r="B96" s="68"/>
      <c r="C96" s="69"/>
      <c r="D96" s="69"/>
      <c r="E96" s="69"/>
      <c r="F96" s="68"/>
      <c r="G96" s="68"/>
      <c r="H96" s="70"/>
      <c r="I96" s="70"/>
      <c r="J96" s="70"/>
      <c r="K96" s="70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spans="1:26" ht="15" x14ac:dyDescent="0.2">
      <c r="A97" s="68"/>
      <c r="B97" s="68"/>
      <c r="C97" s="69"/>
      <c r="D97" s="69"/>
      <c r="E97" s="69"/>
      <c r="F97" s="68"/>
      <c r="G97" s="68"/>
      <c r="H97" s="70"/>
      <c r="I97" s="70"/>
      <c r="J97" s="70"/>
      <c r="K97" s="70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spans="1:26" ht="15" x14ac:dyDescent="0.2">
      <c r="A98" s="68"/>
      <c r="B98" s="68"/>
      <c r="C98" s="69"/>
      <c r="D98" s="69"/>
      <c r="E98" s="69"/>
      <c r="F98" s="68"/>
      <c r="G98" s="68"/>
      <c r="H98" s="70"/>
      <c r="I98" s="70"/>
      <c r="J98" s="70"/>
      <c r="K98" s="70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spans="1:26" ht="15" x14ac:dyDescent="0.2">
      <c r="A99" s="68"/>
      <c r="B99" s="68"/>
      <c r="C99" s="69"/>
      <c r="D99" s="69"/>
      <c r="E99" s="69"/>
      <c r="F99" s="68"/>
      <c r="G99" s="68"/>
      <c r="H99" s="70"/>
      <c r="I99" s="70"/>
      <c r="J99" s="70"/>
      <c r="K99" s="70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spans="1:26" ht="15" x14ac:dyDescent="0.2">
      <c r="A100" s="68"/>
      <c r="B100" s="68"/>
      <c r="C100" s="69"/>
      <c r="D100" s="69"/>
      <c r="E100" s="69"/>
      <c r="F100" s="68"/>
      <c r="G100" s="68"/>
      <c r="H100" s="70"/>
      <c r="I100" s="70"/>
      <c r="J100" s="70"/>
      <c r="K100" s="70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spans="1:26" ht="15" x14ac:dyDescent="0.2">
      <c r="A101" s="68"/>
      <c r="B101" s="68"/>
      <c r="C101" s="69"/>
      <c r="D101" s="69"/>
      <c r="E101" s="69"/>
      <c r="F101" s="68"/>
      <c r="G101" s="68"/>
      <c r="H101" s="70"/>
      <c r="I101" s="70"/>
      <c r="J101" s="70"/>
      <c r="K101" s="70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spans="1:26" ht="15" x14ac:dyDescent="0.2">
      <c r="A102" s="68"/>
      <c r="B102" s="68"/>
      <c r="C102" s="69"/>
      <c r="D102" s="69"/>
      <c r="E102" s="69"/>
      <c r="F102" s="68"/>
      <c r="G102" s="68"/>
      <c r="H102" s="70"/>
      <c r="I102" s="70"/>
      <c r="J102" s="70"/>
      <c r="K102" s="70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spans="1:26" ht="15" x14ac:dyDescent="0.2">
      <c r="A103" s="68"/>
      <c r="B103" s="68"/>
      <c r="C103" s="69"/>
      <c r="D103" s="69"/>
      <c r="E103" s="69"/>
      <c r="F103" s="68"/>
      <c r="G103" s="68"/>
      <c r="H103" s="70"/>
      <c r="I103" s="70"/>
      <c r="J103" s="70"/>
      <c r="K103" s="70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spans="1:26" ht="15" x14ac:dyDescent="0.2">
      <c r="A104" s="68"/>
      <c r="B104" s="68"/>
      <c r="C104" s="69"/>
      <c r="D104" s="69"/>
      <c r="E104" s="69"/>
      <c r="F104" s="68"/>
      <c r="G104" s="68"/>
      <c r="H104" s="70"/>
      <c r="I104" s="70"/>
      <c r="J104" s="70"/>
      <c r="K104" s="70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spans="1:26" ht="15" x14ac:dyDescent="0.2">
      <c r="A105" s="68"/>
      <c r="B105" s="68"/>
      <c r="C105" s="69"/>
      <c r="D105" s="69"/>
      <c r="E105" s="69"/>
      <c r="F105" s="68"/>
      <c r="G105" s="68"/>
      <c r="H105" s="70"/>
      <c r="I105" s="70"/>
      <c r="J105" s="70"/>
      <c r="K105" s="70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spans="1:26" ht="15" x14ac:dyDescent="0.2">
      <c r="A106" s="68"/>
      <c r="B106" s="68"/>
      <c r="C106" s="69"/>
      <c r="D106" s="69"/>
      <c r="E106" s="69"/>
      <c r="F106" s="68"/>
      <c r="G106" s="68"/>
      <c r="H106" s="70"/>
      <c r="I106" s="70"/>
      <c r="J106" s="70"/>
      <c r="K106" s="70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spans="1:26" ht="15" x14ac:dyDescent="0.2">
      <c r="A107" s="68"/>
      <c r="B107" s="68"/>
      <c r="C107" s="69"/>
      <c r="D107" s="69"/>
      <c r="E107" s="69"/>
      <c r="F107" s="68"/>
      <c r="G107" s="68"/>
      <c r="H107" s="70"/>
      <c r="I107" s="70"/>
      <c r="J107" s="70"/>
      <c r="K107" s="70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spans="1:26" ht="15" x14ac:dyDescent="0.2">
      <c r="A108" s="68"/>
      <c r="B108" s="68"/>
      <c r="C108" s="69"/>
      <c r="D108" s="69"/>
      <c r="E108" s="69"/>
      <c r="F108" s="68"/>
      <c r="G108" s="68"/>
      <c r="H108" s="70"/>
      <c r="I108" s="70"/>
      <c r="J108" s="70"/>
      <c r="K108" s="70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spans="1:26" ht="15" x14ac:dyDescent="0.2">
      <c r="A109" s="68"/>
      <c r="B109" s="68"/>
      <c r="C109" s="69"/>
      <c r="D109" s="69"/>
      <c r="E109" s="69"/>
      <c r="F109" s="68"/>
      <c r="G109" s="68"/>
      <c r="H109" s="70"/>
      <c r="I109" s="70"/>
      <c r="J109" s="70"/>
      <c r="K109" s="70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spans="1:26" ht="15" x14ac:dyDescent="0.2">
      <c r="A110" s="68"/>
      <c r="B110" s="68"/>
      <c r="C110" s="69"/>
      <c r="D110" s="69"/>
      <c r="E110" s="69"/>
      <c r="F110" s="68"/>
      <c r="G110" s="68"/>
      <c r="H110" s="70"/>
      <c r="I110" s="70"/>
      <c r="J110" s="70"/>
      <c r="K110" s="70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spans="1:26" ht="15" x14ac:dyDescent="0.2">
      <c r="A111" s="68"/>
      <c r="B111" s="68"/>
      <c r="C111" s="69"/>
      <c r="D111" s="69"/>
      <c r="E111" s="69"/>
      <c r="F111" s="68"/>
      <c r="G111" s="68"/>
      <c r="H111" s="70"/>
      <c r="I111" s="70"/>
      <c r="J111" s="70"/>
      <c r="K111" s="70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spans="1:26" ht="15" x14ac:dyDescent="0.2">
      <c r="A112" s="68"/>
      <c r="B112" s="68"/>
      <c r="C112" s="69"/>
      <c r="D112" s="69"/>
      <c r="E112" s="69"/>
      <c r="F112" s="68"/>
      <c r="G112" s="68"/>
      <c r="H112" s="70"/>
      <c r="I112" s="70"/>
      <c r="J112" s="70"/>
      <c r="K112" s="70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spans="1:26" ht="15" x14ac:dyDescent="0.2">
      <c r="A113" s="68"/>
      <c r="B113" s="68"/>
      <c r="C113" s="69"/>
      <c r="D113" s="69"/>
      <c r="E113" s="69"/>
      <c r="F113" s="68"/>
      <c r="G113" s="68"/>
      <c r="H113" s="70"/>
      <c r="I113" s="70"/>
      <c r="J113" s="70"/>
      <c r="K113" s="70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spans="1:26" ht="15" x14ac:dyDescent="0.2">
      <c r="A114" s="68"/>
      <c r="B114" s="68"/>
      <c r="C114" s="69"/>
      <c r="D114" s="69"/>
      <c r="E114" s="69"/>
      <c r="F114" s="68"/>
      <c r="G114" s="68"/>
      <c r="H114" s="70"/>
      <c r="I114" s="70"/>
      <c r="J114" s="70"/>
      <c r="K114" s="70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spans="1:26" ht="15" x14ac:dyDescent="0.2">
      <c r="A115" s="68"/>
      <c r="B115" s="68"/>
      <c r="C115" s="69"/>
      <c r="D115" s="69"/>
      <c r="E115" s="69"/>
      <c r="F115" s="68"/>
      <c r="G115" s="68"/>
      <c r="H115" s="70"/>
      <c r="I115" s="70"/>
      <c r="J115" s="70"/>
      <c r="K115" s="70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spans="1:26" ht="15" x14ac:dyDescent="0.2">
      <c r="A116" s="68"/>
      <c r="B116" s="68"/>
      <c r="C116" s="69"/>
      <c r="D116" s="69"/>
      <c r="E116" s="69"/>
      <c r="F116" s="68"/>
      <c r="G116" s="68"/>
      <c r="H116" s="70"/>
      <c r="I116" s="70"/>
      <c r="J116" s="70"/>
      <c r="K116" s="70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spans="1:26" ht="15" x14ac:dyDescent="0.2">
      <c r="A117" s="68"/>
      <c r="B117" s="68"/>
      <c r="C117" s="69"/>
      <c r="D117" s="69"/>
      <c r="E117" s="69"/>
      <c r="F117" s="68"/>
      <c r="G117" s="68"/>
      <c r="H117" s="70"/>
      <c r="I117" s="70"/>
      <c r="J117" s="70"/>
      <c r="K117" s="70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spans="1:26" ht="15" x14ac:dyDescent="0.2">
      <c r="A118" s="68"/>
      <c r="B118" s="68"/>
      <c r="C118" s="69"/>
      <c r="D118" s="69"/>
      <c r="E118" s="69"/>
      <c r="F118" s="68"/>
      <c r="G118" s="68"/>
      <c r="H118" s="70"/>
      <c r="I118" s="70"/>
      <c r="J118" s="70"/>
      <c r="K118" s="70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spans="1:26" ht="15" x14ac:dyDescent="0.2">
      <c r="A119" s="68"/>
      <c r="B119" s="68"/>
      <c r="C119" s="69"/>
      <c r="D119" s="69"/>
      <c r="E119" s="69"/>
      <c r="F119" s="68"/>
      <c r="G119" s="68"/>
      <c r="H119" s="70"/>
      <c r="I119" s="70"/>
      <c r="J119" s="70"/>
      <c r="K119" s="70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spans="1:26" ht="15" x14ac:dyDescent="0.2">
      <c r="A120" s="68"/>
      <c r="B120" s="68"/>
      <c r="C120" s="69"/>
      <c r="D120" s="69"/>
      <c r="E120" s="69"/>
      <c r="F120" s="68"/>
      <c r="G120" s="68"/>
      <c r="H120" s="70"/>
      <c r="I120" s="70"/>
      <c r="J120" s="70"/>
      <c r="K120" s="70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spans="1:26" ht="15" x14ac:dyDescent="0.2">
      <c r="A121" s="68"/>
      <c r="B121" s="68"/>
      <c r="C121" s="69"/>
      <c r="D121" s="69"/>
      <c r="E121" s="69"/>
      <c r="F121" s="68"/>
      <c r="G121" s="68"/>
      <c r="H121" s="70"/>
      <c r="I121" s="70"/>
      <c r="J121" s="70"/>
      <c r="K121" s="70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spans="1:26" ht="15" x14ac:dyDescent="0.2">
      <c r="A122" s="68"/>
      <c r="B122" s="68"/>
      <c r="C122" s="69"/>
      <c r="D122" s="69"/>
      <c r="E122" s="69"/>
      <c r="F122" s="68"/>
      <c r="G122" s="68"/>
      <c r="H122" s="70"/>
      <c r="I122" s="70"/>
      <c r="J122" s="70"/>
      <c r="K122" s="70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spans="1:26" ht="15" x14ac:dyDescent="0.2">
      <c r="A123" s="68"/>
      <c r="B123" s="68"/>
      <c r="C123" s="69"/>
      <c r="D123" s="69"/>
      <c r="E123" s="69"/>
      <c r="F123" s="68"/>
      <c r="G123" s="68"/>
      <c r="H123" s="70"/>
      <c r="I123" s="70"/>
      <c r="J123" s="70"/>
      <c r="K123" s="70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spans="1:26" ht="15" x14ac:dyDescent="0.2">
      <c r="A124" s="68"/>
      <c r="B124" s="68"/>
      <c r="C124" s="69"/>
      <c r="D124" s="69"/>
      <c r="E124" s="69"/>
      <c r="F124" s="68"/>
      <c r="G124" s="68"/>
      <c r="H124" s="70"/>
      <c r="I124" s="70"/>
      <c r="J124" s="70"/>
      <c r="K124" s="70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spans="1:26" ht="15" x14ac:dyDescent="0.2">
      <c r="A125" s="68"/>
      <c r="B125" s="68"/>
      <c r="C125" s="69"/>
      <c r="D125" s="69"/>
      <c r="E125" s="69"/>
      <c r="F125" s="68"/>
      <c r="G125" s="68"/>
      <c r="H125" s="70"/>
      <c r="I125" s="70"/>
      <c r="J125" s="70"/>
      <c r="K125" s="70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spans="1:26" ht="15" x14ac:dyDescent="0.2">
      <c r="A126" s="68"/>
      <c r="B126" s="68"/>
      <c r="C126" s="69"/>
      <c r="D126" s="69"/>
      <c r="E126" s="69"/>
      <c r="F126" s="68"/>
      <c r="G126" s="68"/>
      <c r="H126" s="70"/>
      <c r="I126" s="70"/>
      <c r="J126" s="70"/>
      <c r="K126" s="70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spans="1:26" ht="15" x14ac:dyDescent="0.2">
      <c r="A127" s="68"/>
      <c r="B127" s="68"/>
      <c r="C127" s="69"/>
      <c r="D127" s="69"/>
      <c r="E127" s="69"/>
      <c r="F127" s="68"/>
      <c r="G127" s="68"/>
      <c r="H127" s="70"/>
      <c r="I127" s="70"/>
      <c r="J127" s="70"/>
      <c r="K127" s="70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spans="1:26" ht="15" x14ac:dyDescent="0.2">
      <c r="A128" s="68"/>
      <c r="B128" s="68"/>
      <c r="C128" s="69"/>
      <c r="D128" s="69"/>
      <c r="E128" s="69"/>
      <c r="F128" s="68"/>
      <c r="G128" s="68"/>
      <c r="H128" s="70"/>
      <c r="I128" s="70"/>
      <c r="J128" s="70"/>
      <c r="K128" s="70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spans="1:26" ht="15" x14ac:dyDescent="0.2">
      <c r="A129" s="68"/>
      <c r="B129" s="68"/>
      <c r="C129" s="69"/>
      <c r="D129" s="69"/>
      <c r="E129" s="69"/>
      <c r="F129" s="68"/>
      <c r="G129" s="68"/>
      <c r="H129" s="70"/>
      <c r="I129" s="70"/>
      <c r="J129" s="70"/>
      <c r="K129" s="70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spans="1:26" ht="15" x14ac:dyDescent="0.2">
      <c r="A130" s="68"/>
      <c r="B130" s="68"/>
      <c r="C130" s="69"/>
      <c r="D130" s="69"/>
      <c r="E130" s="69"/>
      <c r="F130" s="68"/>
      <c r="G130" s="68"/>
      <c r="H130" s="70"/>
      <c r="I130" s="70"/>
      <c r="J130" s="70"/>
      <c r="K130" s="70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spans="1:26" ht="15" x14ac:dyDescent="0.2">
      <c r="A131" s="68"/>
      <c r="B131" s="68"/>
      <c r="C131" s="69"/>
      <c r="D131" s="69"/>
      <c r="E131" s="69"/>
      <c r="F131" s="68"/>
      <c r="G131" s="68"/>
      <c r="H131" s="70"/>
      <c r="I131" s="70"/>
      <c r="J131" s="70"/>
      <c r="K131" s="70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spans="1:26" ht="15" x14ac:dyDescent="0.2">
      <c r="A132" s="68"/>
      <c r="B132" s="68"/>
      <c r="C132" s="69"/>
      <c r="D132" s="69"/>
      <c r="E132" s="69"/>
      <c r="F132" s="68"/>
      <c r="G132" s="68"/>
      <c r="H132" s="70"/>
      <c r="I132" s="70"/>
      <c r="J132" s="70"/>
      <c r="K132" s="70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spans="1:26" ht="15" x14ac:dyDescent="0.2">
      <c r="A133" s="68"/>
      <c r="B133" s="68"/>
      <c r="C133" s="69"/>
      <c r="D133" s="69"/>
      <c r="E133" s="69"/>
      <c r="F133" s="68"/>
      <c r="G133" s="68"/>
      <c r="H133" s="70"/>
      <c r="I133" s="70"/>
      <c r="J133" s="70"/>
      <c r="K133" s="70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spans="1:26" ht="15" x14ac:dyDescent="0.2">
      <c r="A134" s="68"/>
      <c r="B134" s="68"/>
      <c r="C134" s="69"/>
      <c r="D134" s="69"/>
      <c r="E134" s="69"/>
      <c r="F134" s="68"/>
      <c r="G134" s="68"/>
      <c r="H134" s="70"/>
      <c r="I134" s="70"/>
      <c r="J134" s="70"/>
      <c r="K134" s="70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spans="1:26" ht="15" x14ac:dyDescent="0.2">
      <c r="A135" s="68"/>
      <c r="B135" s="68"/>
      <c r="C135" s="69"/>
      <c r="D135" s="69"/>
      <c r="E135" s="69"/>
      <c r="F135" s="68"/>
      <c r="G135" s="68"/>
      <c r="H135" s="70"/>
      <c r="I135" s="70"/>
      <c r="J135" s="70"/>
      <c r="K135" s="70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spans="1:26" ht="15" x14ac:dyDescent="0.2">
      <c r="A136" s="68"/>
      <c r="B136" s="68"/>
      <c r="C136" s="69"/>
      <c r="D136" s="69"/>
      <c r="E136" s="69"/>
      <c r="F136" s="68"/>
      <c r="G136" s="68"/>
      <c r="H136" s="70"/>
      <c r="I136" s="70"/>
      <c r="J136" s="70"/>
      <c r="K136" s="70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spans="1:26" ht="15" x14ac:dyDescent="0.2">
      <c r="A137" s="68"/>
      <c r="B137" s="68"/>
      <c r="C137" s="69"/>
      <c r="D137" s="69"/>
      <c r="E137" s="69"/>
      <c r="F137" s="68"/>
      <c r="G137" s="68"/>
      <c r="H137" s="70"/>
      <c r="I137" s="70"/>
      <c r="J137" s="70"/>
      <c r="K137" s="70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spans="1:26" ht="15" x14ac:dyDescent="0.2">
      <c r="A138" s="68"/>
      <c r="B138" s="68"/>
      <c r="C138" s="69"/>
      <c r="D138" s="69"/>
      <c r="E138" s="69"/>
      <c r="F138" s="68"/>
      <c r="G138" s="68"/>
      <c r="H138" s="70"/>
      <c r="I138" s="70"/>
      <c r="J138" s="70"/>
      <c r="K138" s="70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spans="1:26" ht="15" x14ac:dyDescent="0.2">
      <c r="A139" s="68"/>
      <c r="B139" s="68"/>
      <c r="C139" s="69"/>
      <c r="D139" s="69"/>
      <c r="E139" s="69"/>
      <c r="F139" s="68"/>
      <c r="G139" s="68"/>
      <c r="H139" s="70"/>
      <c r="I139" s="70"/>
      <c r="J139" s="70"/>
      <c r="K139" s="70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spans="1:26" ht="15" x14ac:dyDescent="0.2">
      <c r="A140" s="68"/>
      <c r="B140" s="68"/>
      <c r="C140" s="69"/>
      <c r="D140" s="69"/>
      <c r="E140" s="69"/>
      <c r="F140" s="68"/>
      <c r="G140" s="68"/>
      <c r="H140" s="70"/>
      <c r="I140" s="70"/>
      <c r="J140" s="70"/>
      <c r="K140" s="70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spans="1:26" ht="15" x14ac:dyDescent="0.2">
      <c r="A141" s="68"/>
      <c r="B141" s="68"/>
      <c r="C141" s="69"/>
      <c r="D141" s="69"/>
      <c r="E141" s="69"/>
      <c r="F141" s="68"/>
      <c r="G141" s="68"/>
      <c r="H141" s="70"/>
      <c r="I141" s="70"/>
      <c r="J141" s="70"/>
      <c r="K141" s="70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spans="1:26" ht="15" x14ac:dyDescent="0.2">
      <c r="A142" s="68"/>
      <c r="B142" s="68"/>
      <c r="C142" s="69"/>
      <c r="D142" s="69"/>
      <c r="E142" s="69"/>
      <c r="F142" s="68"/>
      <c r="G142" s="68"/>
      <c r="H142" s="70"/>
      <c r="I142" s="70"/>
      <c r="J142" s="70"/>
      <c r="K142" s="70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spans="1:26" ht="15" x14ac:dyDescent="0.2">
      <c r="A143" s="68"/>
      <c r="B143" s="68"/>
      <c r="C143" s="69"/>
      <c r="D143" s="69"/>
      <c r="E143" s="69"/>
      <c r="F143" s="68"/>
      <c r="G143" s="68"/>
      <c r="H143" s="70"/>
      <c r="I143" s="70"/>
      <c r="J143" s="70"/>
      <c r="K143" s="70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spans="1:26" ht="15" x14ac:dyDescent="0.2">
      <c r="A144" s="68"/>
      <c r="B144" s="68"/>
      <c r="C144" s="69"/>
      <c r="D144" s="69"/>
      <c r="E144" s="69"/>
      <c r="F144" s="68"/>
      <c r="G144" s="68"/>
      <c r="H144" s="70"/>
      <c r="I144" s="70"/>
      <c r="J144" s="70"/>
      <c r="K144" s="70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spans="1:26" ht="15" x14ac:dyDescent="0.2">
      <c r="A145" s="68"/>
      <c r="B145" s="68"/>
      <c r="C145" s="69"/>
      <c r="D145" s="69"/>
      <c r="E145" s="69"/>
      <c r="F145" s="68"/>
      <c r="G145" s="68"/>
      <c r="H145" s="70"/>
      <c r="I145" s="70"/>
      <c r="J145" s="70"/>
      <c r="K145" s="70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spans="1:26" ht="15" x14ac:dyDescent="0.2">
      <c r="A146" s="68"/>
      <c r="B146" s="68"/>
      <c r="C146" s="69"/>
      <c r="D146" s="69"/>
      <c r="E146" s="69"/>
      <c r="F146" s="68"/>
      <c r="G146" s="68"/>
      <c r="H146" s="70"/>
      <c r="I146" s="70"/>
      <c r="J146" s="70"/>
      <c r="K146" s="70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spans="1:26" ht="15" x14ac:dyDescent="0.2">
      <c r="A147" s="68"/>
      <c r="B147" s="68"/>
      <c r="C147" s="69"/>
      <c r="D147" s="69"/>
      <c r="E147" s="69"/>
      <c r="F147" s="68"/>
      <c r="G147" s="68"/>
      <c r="H147" s="70"/>
      <c r="I147" s="70"/>
      <c r="J147" s="70"/>
      <c r="K147" s="70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spans="1:26" ht="15" x14ac:dyDescent="0.2">
      <c r="A148" s="68"/>
      <c r="B148" s="68"/>
      <c r="C148" s="69"/>
      <c r="D148" s="69"/>
      <c r="E148" s="69"/>
      <c r="F148" s="68"/>
      <c r="G148" s="68"/>
      <c r="H148" s="70"/>
      <c r="I148" s="70"/>
      <c r="J148" s="70"/>
      <c r="K148" s="70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spans="1:26" ht="15" x14ac:dyDescent="0.2">
      <c r="A149" s="68"/>
      <c r="B149" s="68"/>
      <c r="C149" s="69"/>
      <c r="D149" s="69"/>
      <c r="E149" s="69"/>
      <c r="F149" s="68"/>
      <c r="G149" s="68"/>
      <c r="H149" s="70"/>
      <c r="I149" s="70"/>
      <c r="J149" s="70"/>
      <c r="K149" s="70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spans="1:26" ht="15" x14ac:dyDescent="0.2">
      <c r="A150" s="68"/>
      <c r="B150" s="68"/>
      <c r="C150" s="69"/>
      <c r="D150" s="69"/>
      <c r="E150" s="69"/>
      <c r="F150" s="68"/>
      <c r="G150" s="68"/>
      <c r="H150" s="70"/>
      <c r="I150" s="70"/>
      <c r="J150" s="70"/>
      <c r="K150" s="70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spans="1:26" ht="15" x14ac:dyDescent="0.2">
      <c r="A151" s="68"/>
      <c r="B151" s="68"/>
      <c r="C151" s="69"/>
      <c r="D151" s="69"/>
      <c r="E151" s="69"/>
      <c r="F151" s="68"/>
      <c r="G151" s="68"/>
      <c r="H151" s="70"/>
      <c r="I151" s="70"/>
      <c r="J151" s="70"/>
      <c r="K151" s="70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spans="1:26" ht="15" x14ac:dyDescent="0.2">
      <c r="A152" s="68"/>
      <c r="B152" s="68"/>
      <c r="C152" s="69"/>
      <c r="D152" s="69"/>
      <c r="E152" s="69"/>
      <c r="F152" s="68"/>
      <c r="G152" s="68"/>
      <c r="H152" s="70"/>
      <c r="I152" s="70"/>
      <c r="J152" s="70"/>
      <c r="K152" s="70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spans="1:26" ht="15" x14ac:dyDescent="0.2">
      <c r="A153" s="68"/>
      <c r="B153" s="68"/>
      <c r="C153" s="69"/>
      <c r="D153" s="69"/>
      <c r="E153" s="69"/>
      <c r="F153" s="68"/>
      <c r="G153" s="68"/>
      <c r="H153" s="70"/>
      <c r="I153" s="70"/>
      <c r="J153" s="70"/>
      <c r="K153" s="70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spans="1:26" ht="15" x14ac:dyDescent="0.2">
      <c r="A154" s="68"/>
      <c r="B154" s="68"/>
      <c r="C154" s="69"/>
      <c r="D154" s="69"/>
      <c r="E154" s="69"/>
      <c r="F154" s="68"/>
      <c r="G154" s="68"/>
      <c r="H154" s="70"/>
      <c r="I154" s="70"/>
      <c r="J154" s="70"/>
      <c r="K154" s="70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spans="1:26" ht="15" x14ac:dyDescent="0.2">
      <c r="A155" s="68"/>
      <c r="B155" s="68"/>
      <c r="C155" s="69"/>
      <c r="D155" s="69"/>
      <c r="E155" s="69"/>
      <c r="F155" s="68"/>
      <c r="G155" s="68"/>
      <c r="H155" s="70"/>
      <c r="I155" s="70"/>
      <c r="J155" s="70"/>
      <c r="K155" s="70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spans="1:26" ht="15" x14ac:dyDescent="0.2">
      <c r="A156" s="68"/>
      <c r="B156" s="68"/>
      <c r="C156" s="69"/>
      <c r="D156" s="69"/>
      <c r="E156" s="69"/>
      <c r="F156" s="68"/>
      <c r="G156" s="68"/>
      <c r="H156" s="70"/>
      <c r="I156" s="70"/>
      <c r="J156" s="70"/>
      <c r="K156" s="70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spans="1:26" ht="15" x14ac:dyDescent="0.2">
      <c r="A157" s="68"/>
      <c r="B157" s="68"/>
      <c r="C157" s="69"/>
      <c r="D157" s="69"/>
      <c r="E157" s="69"/>
      <c r="F157" s="68"/>
      <c r="G157" s="68"/>
      <c r="H157" s="70"/>
      <c r="I157" s="70"/>
      <c r="J157" s="70"/>
      <c r="K157" s="70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spans="1:26" ht="15" x14ac:dyDescent="0.2">
      <c r="A158" s="68"/>
      <c r="B158" s="68"/>
      <c r="C158" s="69"/>
      <c r="D158" s="69"/>
      <c r="E158" s="69"/>
      <c r="F158" s="68"/>
      <c r="G158" s="68"/>
      <c r="H158" s="70"/>
      <c r="I158" s="70"/>
      <c r="J158" s="70"/>
      <c r="K158" s="70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spans="1:26" ht="15" x14ac:dyDescent="0.2">
      <c r="A159" s="68"/>
      <c r="B159" s="68"/>
      <c r="C159" s="69"/>
      <c r="D159" s="69"/>
      <c r="E159" s="69"/>
      <c r="F159" s="68"/>
      <c r="G159" s="68"/>
      <c r="H159" s="70"/>
      <c r="I159" s="70"/>
      <c r="J159" s="70"/>
      <c r="K159" s="70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spans="1:26" ht="15" x14ac:dyDescent="0.2">
      <c r="A160" s="68"/>
      <c r="B160" s="68"/>
      <c r="C160" s="69"/>
      <c r="D160" s="69"/>
      <c r="E160" s="69"/>
      <c r="F160" s="68"/>
      <c r="G160" s="68"/>
      <c r="H160" s="70"/>
      <c r="I160" s="70"/>
      <c r="J160" s="70"/>
      <c r="K160" s="70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spans="1:26" ht="15" x14ac:dyDescent="0.2">
      <c r="A161" s="68"/>
      <c r="B161" s="68"/>
      <c r="C161" s="69"/>
      <c r="D161" s="69"/>
      <c r="E161" s="69"/>
      <c r="F161" s="68"/>
      <c r="G161" s="68"/>
      <c r="H161" s="70"/>
      <c r="I161" s="70"/>
      <c r="J161" s="70"/>
      <c r="K161" s="70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spans="1:26" ht="15" x14ac:dyDescent="0.2">
      <c r="A162" s="68"/>
      <c r="B162" s="68"/>
      <c r="C162" s="69"/>
      <c r="D162" s="69"/>
      <c r="E162" s="69"/>
      <c r="F162" s="68"/>
      <c r="G162" s="68"/>
      <c r="H162" s="70"/>
      <c r="I162" s="70"/>
      <c r="J162" s="70"/>
      <c r="K162" s="70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spans="1:26" ht="15" x14ac:dyDescent="0.2">
      <c r="A163" s="68"/>
      <c r="B163" s="68"/>
      <c r="C163" s="69"/>
      <c r="D163" s="69"/>
      <c r="E163" s="69"/>
      <c r="F163" s="68"/>
      <c r="G163" s="68"/>
      <c r="H163" s="70"/>
      <c r="I163" s="70"/>
      <c r="J163" s="70"/>
      <c r="K163" s="70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spans="1:26" ht="15" x14ac:dyDescent="0.2">
      <c r="A164" s="68"/>
      <c r="B164" s="68"/>
      <c r="C164" s="69"/>
      <c r="D164" s="69"/>
      <c r="E164" s="69"/>
      <c r="F164" s="68"/>
      <c r="G164" s="68"/>
      <c r="H164" s="70"/>
      <c r="I164" s="70"/>
      <c r="J164" s="70"/>
      <c r="K164" s="70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spans="1:26" ht="15" x14ac:dyDescent="0.2">
      <c r="A165" s="68"/>
      <c r="B165" s="68"/>
      <c r="C165" s="69"/>
      <c r="D165" s="69"/>
      <c r="E165" s="69"/>
      <c r="F165" s="68"/>
      <c r="G165" s="68"/>
      <c r="H165" s="70"/>
      <c r="I165" s="70"/>
      <c r="J165" s="70"/>
      <c r="K165" s="70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spans="1:26" ht="15" x14ac:dyDescent="0.2">
      <c r="A166" s="68"/>
      <c r="B166" s="68"/>
      <c r="C166" s="69"/>
      <c r="D166" s="69"/>
      <c r="E166" s="69"/>
      <c r="F166" s="68"/>
      <c r="G166" s="68"/>
      <c r="H166" s="70"/>
      <c r="I166" s="70"/>
      <c r="J166" s="70"/>
      <c r="K166" s="70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spans="1:26" ht="15" x14ac:dyDescent="0.2">
      <c r="A167" s="68"/>
      <c r="B167" s="68"/>
      <c r="C167" s="69"/>
      <c r="D167" s="69"/>
      <c r="E167" s="69"/>
      <c r="F167" s="68"/>
      <c r="G167" s="68"/>
      <c r="H167" s="70"/>
      <c r="I167" s="70"/>
      <c r="J167" s="70"/>
      <c r="K167" s="70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spans="1:26" ht="15" x14ac:dyDescent="0.2">
      <c r="A168" s="68"/>
      <c r="B168" s="68"/>
      <c r="C168" s="69"/>
      <c r="D168" s="69"/>
      <c r="E168" s="69"/>
      <c r="F168" s="68"/>
      <c r="G168" s="68"/>
      <c r="H168" s="70"/>
      <c r="I168" s="70"/>
      <c r="J168" s="70"/>
      <c r="K168" s="70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spans="1:26" ht="15" x14ac:dyDescent="0.2">
      <c r="A169" s="68"/>
      <c r="B169" s="68"/>
      <c r="C169" s="69"/>
      <c r="D169" s="69"/>
      <c r="E169" s="69"/>
      <c r="F169" s="68"/>
      <c r="G169" s="68"/>
      <c r="H169" s="70"/>
      <c r="I169" s="70"/>
      <c r="J169" s="70"/>
      <c r="K169" s="70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spans="1:26" ht="15" x14ac:dyDescent="0.2">
      <c r="A170" s="68"/>
      <c r="B170" s="68"/>
      <c r="C170" s="69"/>
      <c r="D170" s="69"/>
      <c r="E170" s="69"/>
      <c r="F170" s="68"/>
      <c r="G170" s="68"/>
      <c r="H170" s="70"/>
      <c r="I170" s="70"/>
      <c r="J170" s="70"/>
      <c r="K170" s="70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spans="1:26" ht="15" x14ac:dyDescent="0.2">
      <c r="A171" s="68"/>
      <c r="B171" s="68"/>
      <c r="C171" s="69"/>
      <c r="D171" s="69"/>
      <c r="E171" s="69"/>
      <c r="F171" s="68"/>
      <c r="G171" s="68"/>
      <c r="H171" s="70"/>
      <c r="I171" s="70"/>
      <c r="J171" s="70"/>
      <c r="K171" s="70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spans="1:26" ht="15" x14ac:dyDescent="0.2">
      <c r="A172" s="68"/>
      <c r="B172" s="68"/>
      <c r="C172" s="69"/>
      <c r="D172" s="69"/>
      <c r="E172" s="69"/>
      <c r="F172" s="68"/>
      <c r="G172" s="68"/>
      <c r="H172" s="70"/>
      <c r="I172" s="70"/>
      <c r="J172" s="70"/>
      <c r="K172" s="70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spans="1:26" ht="15" x14ac:dyDescent="0.2">
      <c r="A173" s="68"/>
      <c r="B173" s="68"/>
      <c r="C173" s="69"/>
      <c r="D173" s="69"/>
      <c r="E173" s="69"/>
      <c r="F173" s="68"/>
      <c r="G173" s="68"/>
      <c r="H173" s="70"/>
      <c r="I173" s="70"/>
      <c r="J173" s="70"/>
      <c r="K173" s="70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spans="1:26" ht="15" x14ac:dyDescent="0.2">
      <c r="A174" s="68"/>
      <c r="B174" s="68"/>
      <c r="C174" s="69"/>
      <c r="D174" s="69"/>
      <c r="E174" s="69"/>
      <c r="F174" s="68"/>
      <c r="G174" s="68"/>
      <c r="H174" s="70"/>
      <c r="I174" s="70"/>
      <c r="J174" s="70"/>
      <c r="K174" s="70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spans="1:26" ht="15" x14ac:dyDescent="0.2">
      <c r="A175" s="68"/>
      <c r="B175" s="68"/>
      <c r="C175" s="69"/>
      <c r="D175" s="69"/>
      <c r="E175" s="69"/>
      <c r="F175" s="68"/>
      <c r="G175" s="68"/>
      <c r="H175" s="70"/>
      <c r="I175" s="70"/>
      <c r="J175" s="70"/>
      <c r="K175" s="70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spans="1:26" ht="15" x14ac:dyDescent="0.2">
      <c r="A176" s="68"/>
      <c r="B176" s="68"/>
      <c r="C176" s="69"/>
      <c r="D176" s="69"/>
      <c r="E176" s="69"/>
      <c r="F176" s="68"/>
      <c r="G176" s="68"/>
      <c r="H176" s="70"/>
      <c r="I176" s="70"/>
      <c r="J176" s="70"/>
      <c r="K176" s="70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spans="1:26" ht="15" x14ac:dyDescent="0.2">
      <c r="A177" s="68"/>
      <c r="B177" s="68"/>
      <c r="C177" s="69"/>
      <c r="D177" s="69"/>
      <c r="E177" s="69"/>
      <c r="F177" s="68"/>
      <c r="G177" s="68"/>
      <c r="H177" s="70"/>
      <c r="I177" s="70"/>
      <c r="J177" s="70"/>
      <c r="K177" s="70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spans="1:26" ht="15" x14ac:dyDescent="0.2">
      <c r="A178" s="68"/>
      <c r="B178" s="68"/>
      <c r="C178" s="69"/>
      <c r="D178" s="69"/>
      <c r="E178" s="69"/>
      <c r="F178" s="68"/>
      <c r="G178" s="68"/>
      <c r="H178" s="70"/>
      <c r="I178" s="70"/>
      <c r="J178" s="70"/>
      <c r="K178" s="70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spans="1:26" ht="15" x14ac:dyDescent="0.2">
      <c r="A179" s="68"/>
      <c r="B179" s="68"/>
      <c r="C179" s="69"/>
      <c r="D179" s="69"/>
      <c r="E179" s="69"/>
      <c r="F179" s="68"/>
      <c r="G179" s="68"/>
      <c r="H179" s="70"/>
      <c r="I179" s="70"/>
      <c r="J179" s="70"/>
      <c r="K179" s="70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spans="1:26" ht="15" x14ac:dyDescent="0.2">
      <c r="A180" s="68"/>
      <c r="B180" s="68"/>
      <c r="C180" s="69"/>
      <c r="D180" s="69"/>
      <c r="E180" s="69"/>
      <c r="F180" s="68"/>
      <c r="G180" s="68"/>
      <c r="H180" s="70"/>
      <c r="I180" s="70"/>
      <c r="J180" s="70"/>
      <c r="K180" s="70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spans="1:26" ht="15" x14ac:dyDescent="0.2">
      <c r="A181" s="68"/>
      <c r="B181" s="68"/>
      <c r="C181" s="69"/>
      <c r="D181" s="69"/>
      <c r="E181" s="69"/>
      <c r="F181" s="68"/>
      <c r="G181" s="68"/>
      <c r="H181" s="70"/>
      <c r="I181" s="70"/>
      <c r="J181" s="70"/>
      <c r="K181" s="70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spans="1:26" ht="15" x14ac:dyDescent="0.2">
      <c r="A182" s="68"/>
      <c r="B182" s="68"/>
      <c r="C182" s="69"/>
      <c r="D182" s="69"/>
      <c r="E182" s="69"/>
      <c r="F182" s="68"/>
      <c r="G182" s="68"/>
      <c r="H182" s="70"/>
      <c r="I182" s="70"/>
      <c r="J182" s="70"/>
      <c r="K182" s="70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spans="1:26" ht="15" x14ac:dyDescent="0.2">
      <c r="A183" s="68"/>
      <c r="B183" s="68"/>
      <c r="C183" s="69"/>
      <c r="D183" s="69"/>
      <c r="E183" s="69"/>
      <c r="F183" s="68"/>
      <c r="G183" s="68"/>
      <c r="H183" s="70"/>
      <c r="I183" s="70"/>
      <c r="J183" s="70"/>
      <c r="K183" s="70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spans="1:26" ht="15" x14ac:dyDescent="0.2">
      <c r="A184" s="68"/>
      <c r="B184" s="68"/>
      <c r="C184" s="69"/>
      <c r="D184" s="69"/>
      <c r="E184" s="69"/>
      <c r="F184" s="68"/>
      <c r="G184" s="68"/>
      <c r="H184" s="70"/>
      <c r="I184" s="70"/>
      <c r="J184" s="70"/>
      <c r="K184" s="70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spans="1:26" ht="15" x14ac:dyDescent="0.2">
      <c r="A185" s="68"/>
      <c r="B185" s="68"/>
      <c r="C185" s="69"/>
      <c r="D185" s="69"/>
      <c r="E185" s="69"/>
      <c r="F185" s="68"/>
      <c r="G185" s="68"/>
      <c r="H185" s="70"/>
      <c r="I185" s="70"/>
      <c r="J185" s="70"/>
      <c r="K185" s="70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spans="1:26" ht="15" x14ac:dyDescent="0.2">
      <c r="A186" s="68"/>
      <c r="B186" s="68"/>
      <c r="C186" s="69"/>
      <c r="D186" s="69"/>
      <c r="E186" s="69"/>
      <c r="F186" s="68"/>
      <c r="G186" s="68"/>
      <c r="H186" s="70"/>
      <c r="I186" s="70"/>
      <c r="J186" s="70"/>
      <c r="K186" s="70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spans="1:26" ht="15" x14ac:dyDescent="0.2">
      <c r="A187" s="68"/>
      <c r="B187" s="68"/>
      <c r="C187" s="69"/>
      <c r="D187" s="69"/>
      <c r="E187" s="69"/>
      <c r="F187" s="68"/>
      <c r="G187" s="68"/>
      <c r="H187" s="70"/>
      <c r="I187" s="70"/>
      <c r="J187" s="70"/>
      <c r="K187" s="70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spans="1:26" ht="15" x14ac:dyDescent="0.2">
      <c r="A188" s="68"/>
      <c r="B188" s="68"/>
      <c r="C188" s="69"/>
      <c r="D188" s="69"/>
      <c r="E188" s="69"/>
      <c r="F188" s="68"/>
      <c r="G188" s="68"/>
      <c r="H188" s="70"/>
      <c r="I188" s="70"/>
      <c r="J188" s="70"/>
      <c r="K188" s="70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spans="1:26" ht="15" x14ac:dyDescent="0.2">
      <c r="A189" s="68"/>
      <c r="B189" s="68"/>
      <c r="C189" s="69"/>
      <c r="D189" s="69"/>
      <c r="E189" s="69"/>
      <c r="F189" s="68"/>
      <c r="G189" s="68"/>
      <c r="H189" s="70"/>
      <c r="I189" s="70"/>
      <c r="J189" s="70"/>
      <c r="K189" s="70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spans="1:26" ht="15" x14ac:dyDescent="0.2">
      <c r="A190" s="68"/>
      <c r="B190" s="68"/>
      <c r="C190" s="69"/>
      <c r="D190" s="69"/>
      <c r="E190" s="69"/>
      <c r="F190" s="68"/>
      <c r="G190" s="68"/>
      <c r="H190" s="70"/>
      <c r="I190" s="70"/>
      <c r="J190" s="70"/>
      <c r="K190" s="70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spans="1:26" ht="15" x14ac:dyDescent="0.2">
      <c r="A191" s="68"/>
      <c r="B191" s="68"/>
      <c r="C191" s="69"/>
      <c r="D191" s="69"/>
      <c r="E191" s="69"/>
      <c r="F191" s="68"/>
      <c r="G191" s="68"/>
      <c r="H191" s="70"/>
      <c r="I191" s="70"/>
      <c r="J191" s="70"/>
      <c r="K191" s="70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spans="1:26" ht="15" x14ac:dyDescent="0.2">
      <c r="A192" s="68"/>
      <c r="B192" s="68"/>
      <c r="C192" s="69"/>
      <c r="D192" s="69"/>
      <c r="E192" s="69"/>
      <c r="F192" s="68"/>
      <c r="G192" s="68"/>
      <c r="H192" s="70"/>
      <c r="I192" s="70"/>
      <c r="J192" s="70"/>
      <c r="K192" s="70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spans="1:26" ht="15" x14ac:dyDescent="0.2">
      <c r="A193" s="68"/>
      <c r="B193" s="68"/>
      <c r="C193" s="69"/>
      <c r="D193" s="69"/>
      <c r="E193" s="69"/>
      <c r="F193" s="68"/>
      <c r="G193" s="68"/>
      <c r="H193" s="70"/>
      <c r="I193" s="70"/>
      <c r="J193" s="70"/>
      <c r="K193" s="70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spans="1:26" ht="15" x14ac:dyDescent="0.2">
      <c r="A194" s="68"/>
      <c r="B194" s="68"/>
      <c r="C194" s="69"/>
      <c r="D194" s="69"/>
      <c r="E194" s="69"/>
      <c r="F194" s="68"/>
      <c r="G194" s="68"/>
      <c r="H194" s="70"/>
      <c r="I194" s="70"/>
      <c r="J194" s="70"/>
      <c r="K194" s="70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spans="1:26" ht="15" x14ac:dyDescent="0.2">
      <c r="A195" s="68"/>
      <c r="B195" s="68"/>
      <c r="C195" s="69"/>
      <c r="D195" s="69"/>
      <c r="E195" s="69"/>
      <c r="F195" s="68"/>
      <c r="G195" s="68"/>
      <c r="H195" s="70"/>
      <c r="I195" s="70"/>
      <c r="J195" s="70"/>
      <c r="K195" s="70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spans="1:26" ht="15" x14ac:dyDescent="0.2">
      <c r="A196" s="68"/>
      <c r="B196" s="68"/>
      <c r="C196" s="69"/>
      <c r="D196" s="69"/>
      <c r="E196" s="69"/>
      <c r="F196" s="68"/>
      <c r="G196" s="68"/>
      <c r="H196" s="70"/>
      <c r="I196" s="70"/>
      <c r="J196" s="70"/>
      <c r="K196" s="70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spans="1:26" ht="15" x14ac:dyDescent="0.2">
      <c r="A197" s="68"/>
      <c r="B197" s="68"/>
      <c r="C197" s="69"/>
      <c r="D197" s="69"/>
      <c r="E197" s="69"/>
      <c r="F197" s="68"/>
      <c r="G197" s="68"/>
      <c r="H197" s="70"/>
      <c r="I197" s="70"/>
      <c r="J197" s="70"/>
      <c r="K197" s="70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spans="1:26" ht="15" x14ac:dyDescent="0.2">
      <c r="A198" s="68"/>
      <c r="B198" s="68"/>
      <c r="C198" s="69"/>
      <c r="D198" s="69"/>
      <c r="E198" s="69"/>
      <c r="F198" s="68"/>
      <c r="G198" s="68"/>
      <c r="H198" s="70"/>
      <c r="I198" s="70"/>
      <c r="J198" s="70"/>
      <c r="K198" s="70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spans="1:26" ht="15" x14ac:dyDescent="0.2">
      <c r="A199" s="68"/>
      <c r="B199" s="68"/>
      <c r="C199" s="69"/>
      <c r="D199" s="69"/>
      <c r="E199" s="69"/>
      <c r="F199" s="68"/>
      <c r="G199" s="68"/>
      <c r="H199" s="70"/>
      <c r="I199" s="70"/>
      <c r="J199" s="70"/>
      <c r="K199" s="70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spans="1:26" ht="15" x14ac:dyDescent="0.2">
      <c r="A200" s="68"/>
      <c r="B200" s="68"/>
      <c r="C200" s="69"/>
      <c r="D200" s="69"/>
      <c r="E200" s="69"/>
      <c r="F200" s="68"/>
      <c r="G200" s="68"/>
      <c r="H200" s="70"/>
      <c r="I200" s="70"/>
      <c r="J200" s="70"/>
      <c r="K200" s="70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spans="1:26" ht="15" x14ac:dyDescent="0.2">
      <c r="A201" s="68"/>
      <c r="B201" s="68"/>
      <c r="C201" s="69"/>
      <c r="D201" s="69"/>
      <c r="E201" s="69"/>
      <c r="F201" s="68"/>
      <c r="G201" s="68"/>
      <c r="H201" s="70"/>
      <c r="I201" s="70"/>
      <c r="J201" s="70"/>
      <c r="K201" s="70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spans="1:26" ht="15" x14ac:dyDescent="0.2">
      <c r="A202" s="68"/>
      <c r="B202" s="68"/>
      <c r="C202" s="69"/>
      <c r="D202" s="69"/>
      <c r="E202" s="69"/>
      <c r="F202" s="68"/>
      <c r="G202" s="68"/>
      <c r="H202" s="70"/>
      <c r="I202" s="70"/>
      <c r="J202" s="70"/>
      <c r="K202" s="70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spans="1:26" ht="15" x14ac:dyDescent="0.2">
      <c r="A203" s="68"/>
      <c r="B203" s="68"/>
      <c r="C203" s="69"/>
      <c r="D203" s="69"/>
      <c r="E203" s="69"/>
      <c r="F203" s="68"/>
      <c r="G203" s="68"/>
      <c r="H203" s="70"/>
      <c r="I203" s="70"/>
      <c r="J203" s="70"/>
      <c r="K203" s="70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spans="1:26" ht="15" x14ac:dyDescent="0.2">
      <c r="A204" s="68"/>
      <c r="B204" s="68"/>
      <c r="C204" s="69"/>
      <c r="D204" s="69"/>
      <c r="E204" s="69"/>
      <c r="F204" s="68"/>
      <c r="G204" s="68"/>
      <c r="H204" s="70"/>
      <c r="I204" s="70"/>
      <c r="J204" s="70"/>
      <c r="K204" s="70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spans="1:26" ht="15" x14ac:dyDescent="0.2">
      <c r="A205" s="68"/>
      <c r="B205" s="68"/>
      <c r="C205" s="69"/>
      <c r="D205" s="69"/>
      <c r="E205" s="69"/>
      <c r="F205" s="68"/>
      <c r="G205" s="68"/>
      <c r="H205" s="70"/>
      <c r="I205" s="70"/>
      <c r="J205" s="70"/>
      <c r="K205" s="70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spans="1:26" ht="15" x14ac:dyDescent="0.2">
      <c r="A206" s="68"/>
      <c r="B206" s="68"/>
      <c r="C206" s="69"/>
      <c r="D206" s="69"/>
      <c r="E206" s="69"/>
      <c r="F206" s="68"/>
      <c r="G206" s="68"/>
      <c r="H206" s="70"/>
      <c r="I206" s="70"/>
      <c r="J206" s="70"/>
      <c r="K206" s="70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spans="1:26" ht="15" x14ac:dyDescent="0.2">
      <c r="A207" s="68"/>
      <c r="B207" s="68"/>
      <c r="C207" s="69"/>
      <c r="D207" s="69"/>
      <c r="E207" s="69"/>
      <c r="F207" s="68"/>
      <c r="G207" s="68"/>
      <c r="H207" s="70"/>
      <c r="I207" s="70"/>
      <c r="J207" s="70"/>
      <c r="K207" s="70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spans="1:26" ht="15" x14ac:dyDescent="0.2">
      <c r="A208" s="68"/>
      <c r="B208" s="68"/>
      <c r="C208" s="69"/>
      <c r="D208" s="69"/>
      <c r="E208" s="69"/>
      <c r="F208" s="68"/>
      <c r="G208" s="68"/>
      <c r="H208" s="70"/>
      <c r="I208" s="70"/>
      <c r="J208" s="70"/>
      <c r="K208" s="70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spans="1:26" ht="15" x14ac:dyDescent="0.2">
      <c r="A209" s="68"/>
      <c r="B209" s="68"/>
      <c r="C209" s="69"/>
      <c r="D209" s="69"/>
      <c r="E209" s="69"/>
      <c r="F209" s="68"/>
      <c r="G209" s="68"/>
      <c r="H209" s="70"/>
      <c r="I209" s="70"/>
      <c r="J209" s="70"/>
      <c r="K209" s="70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spans="1:26" ht="15" x14ac:dyDescent="0.2">
      <c r="A210" s="68"/>
      <c r="B210" s="68"/>
      <c r="C210" s="69"/>
      <c r="D210" s="69"/>
      <c r="E210" s="69"/>
      <c r="F210" s="68"/>
      <c r="G210" s="68"/>
      <c r="H210" s="70"/>
      <c r="I210" s="70"/>
      <c r="J210" s="70"/>
      <c r="K210" s="70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spans="1:26" ht="15" x14ac:dyDescent="0.2">
      <c r="A211" s="68"/>
      <c r="B211" s="68"/>
      <c r="C211" s="69"/>
      <c r="D211" s="69"/>
      <c r="E211" s="69"/>
      <c r="F211" s="68"/>
      <c r="G211" s="68"/>
      <c r="H211" s="70"/>
      <c r="I211" s="70"/>
      <c r="J211" s="70"/>
      <c r="K211" s="70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spans="1:26" ht="15" x14ac:dyDescent="0.2">
      <c r="A212" s="68"/>
      <c r="B212" s="68"/>
      <c r="C212" s="69"/>
      <c r="D212" s="69"/>
      <c r="E212" s="69"/>
      <c r="F212" s="68"/>
      <c r="G212" s="68"/>
      <c r="H212" s="70"/>
      <c r="I212" s="70"/>
      <c r="J212" s="70"/>
      <c r="K212" s="70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spans="1:26" ht="15" x14ac:dyDescent="0.2">
      <c r="A213" s="68"/>
      <c r="B213" s="68"/>
      <c r="C213" s="69"/>
      <c r="D213" s="69"/>
      <c r="E213" s="69"/>
      <c r="F213" s="68"/>
      <c r="G213" s="68"/>
      <c r="H213" s="70"/>
      <c r="I213" s="70"/>
      <c r="J213" s="70"/>
      <c r="K213" s="70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spans="1:26" ht="15" x14ac:dyDescent="0.2">
      <c r="A214" s="68"/>
      <c r="B214" s="68"/>
      <c r="C214" s="69"/>
      <c r="D214" s="69"/>
      <c r="E214" s="69"/>
      <c r="F214" s="68"/>
      <c r="G214" s="68"/>
      <c r="H214" s="70"/>
      <c r="I214" s="70"/>
      <c r="J214" s="70"/>
      <c r="K214" s="70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spans="1:26" ht="15" x14ac:dyDescent="0.2">
      <c r="A215" s="68"/>
      <c r="B215" s="68"/>
      <c r="C215" s="69"/>
      <c r="D215" s="69"/>
      <c r="E215" s="69"/>
      <c r="F215" s="68"/>
      <c r="G215" s="68"/>
      <c r="H215" s="70"/>
      <c r="I215" s="70"/>
      <c r="J215" s="70"/>
      <c r="K215" s="70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spans="1:26" ht="15" x14ac:dyDescent="0.2">
      <c r="A216" s="68"/>
      <c r="B216" s="68"/>
      <c r="C216" s="69"/>
      <c r="D216" s="69"/>
      <c r="E216" s="69"/>
      <c r="F216" s="68"/>
      <c r="G216" s="68"/>
      <c r="H216" s="70"/>
      <c r="I216" s="70"/>
      <c r="J216" s="70"/>
      <c r="K216" s="70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spans="1:26" ht="15" x14ac:dyDescent="0.2">
      <c r="A217" s="68"/>
      <c r="B217" s="68"/>
      <c r="C217" s="69"/>
      <c r="D217" s="69"/>
      <c r="E217" s="69"/>
      <c r="F217" s="68"/>
      <c r="G217" s="68"/>
      <c r="H217" s="70"/>
      <c r="I217" s="70"/>
      <c r="J217" s="70"/>
      <c r="K217" s="70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spans="1:26" ht="15" x14ac:dyDescent="0.2">
      <c r="A218" s="68"/>
      <c r="B218" s="68"/>
      <c r="C218" s="69"/>
      <c r="D218" s="69"/>
      <c r="E218" s="69"/>
      <c r="F218" s="68"/>
      <c r="G218" s="68"/>
      <c r="H218" s="70"/>
      <c r="I218" s="70"/>
      <c r="J218" s="70"/>
      <c r="K218" s="70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spans="1:26" ht="15" x14ac:dyDescent="0.2">
      <c r="A219" s="68"/>
      <c r="B219" s="68"/>
      <c r="C219" s="69"/>
      <c r="D219" s="69"/>
      <c r="E219" s="69"/>
      <c r="F219" s="68"/>
      <c r="G219" s="68"/>
      <c r="H219" s="70"/>
      <c r="I219" s="70"/>
      <c r="J219" s="70"/>
      <c r="K219" s="70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spans="1:26" ht="15" x14ac:dyDescent="0.2">
      <c r="A220" s="68"/>
      <c r="B220" s="68"/>
      <c r="C220" s="69"/>
      <c r="D220" s="69"/>
      <c r="E220" s="69"/>
      <c r="F220" s="68"/>
      <c r="G220" s="68"/>
      <c r="H220" s="70"/>
      <c r="I220" s="70"/>
      <c r="J220" s="70"/>
      <c r="K220" s="70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spans="1:26" ht="15" x14ac:dyDescent="0.2">
      <c r="A221" s="68"/>
      <c r="B221" s="68"/>
      <c r="C221" s="69"/>
      <c r="D221" s="69"/>
      <c r="E221" s="69"/>
      <c r="F221" s="68"/>
      <c r="G221" s="68"/>
      <c r="H221" s="70"/>
      <c r="I221" s="70"/>
      <c r="J221" s="70"/>
      <c r="K221" s="70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 spans="1:26" ht="15" x14ac:dyDescent="0.2">
      <c r="A222" s="68"/>
      <c r="B222" s="68"/>
      <c r="C222" s="69"/>
      <c r="D222" s="69"/>
      <c r="E222" s="69"/>
      <c r="F222" s="68"/>
      <c r="G222" s="68"/>
      <c r="H222" s="70"/>
      <c r="I222" s="70"/>
      <c r="J222" s="70"/>
      <c r="K222" s="70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spans="1:26" ht="15" x14ac:dyDescent="0.2">
      <c r="A223" s="68"/>
      <c r="B223" s="68"/>
      <c r="C223" s="69"/>
      <c r="D223" s="69"/>
      <c r="E223" s="69"/>
      <c r="F223" s="68"/>
      <c r="G223" s="68"/>
      <c r="H223" s="70"/>
      <c r="I223" s="70"/>
      <c r="J223" s="70"/>
      <c r="K223" s="70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spans="1:26" ht="15" x14ac:dyDescent="0.2">
      <c r="A224" s="68"/>
      <c r="B224" s="68"/>
      <c r="C224" s="69"/>
      <c r="D224" s="69"/>
      <c r="E224" s="69"/>
      <c r="F224" s="68"/>
      <c r="G224" s="68"/>
      <c r="H224" s="70"/>
      <c r="I224" s="70"/>
      <c r="J224" s="70"/>
      <c r="K224" s="70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spans="1:26" ht="15" x14ac:dyDescent="0.2">
      <c r="A225" s="68"/>
      <c r="B225" s="68"/>
      <c r="C225" s="69"/>
      <c r="D225" s="69"/>
      <c r="E225" s="69"/>
      <c r="F225" s="68"/>
      <c r="G225" s="68"/>
      <c r="H225" s="70"/>
      <c r="I225" s="70"/>
      <c r="J225" s="70"/>
      <c r="K225" s="70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spans="1:26" ht="15" x14ac:dyDescent="0.2">
      <c r="A226" s="68"/>
      <c r="B226" s="68"/>
      <c r="C226" s="69"/>
      <c r="D226" s="69"/>
      <c r="E226" s="69"/>
      <c r="F226" s="68"/>
      <c r="G226" s="68"/>
      <c r="H226" s="70"/>
      <c r="I226" s="70"/>
      <c r="J226" s="70"/>
      <c r="K226" s="70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spans="1:26" ht="15" x14ac:dyDescent="0.2">
      <c r="A227" s="68"/>
      <c r="B227" s="68"/>
      <c r="C227" s="69"/>
      <c r="D227" s="69"/>
      <c r="E227" s="69"/>
      <c r="F227" s="68"/>
      <c r="G227" s="68"/>
      <c r="H227" s="70"/>
      <c r="I227" s="70"/>
      <c r="J227" s="70"/>
      <c r="K227" s="70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spans="1:26" ht="15" x14ac:dyDescent="0.2">
      <c r="A228" s="68"/>
      <c r="B228" s="68"/>
      <c r="C228" s="69"/>
      <c r="D228" s="69"/>
      <c r="E228" s="69"/>
      <c r="F228" s="68"/>
      <c r="G228" s="68"/>
      <c r="H228" s="70"/>
      <c r="I228" s="70"/>
      <c r="J228" s="70"/>
      <c r="K228" s="70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spans="1:26" ht="15" x14ac:dyDescent="0.2">
      <c r="A229" s="68"/>
      <c r="B229" s="68"/>
      <c r="C229" s="69"/>
      <c r="D229" s="69"/>
      <c r="E229" s="69"/>
      <c r="F229" s="68"/>
      <c r="G229" s="68"/>
      <c r="H229" s="70"/>
      <c r="I229" s="70"/>
      <c r="J229" s="70"/>
      <c r="K229" s="70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spans="1:26" ht="15" x14ac:dyDescent="0.2">
      <c r="A230" s="68"/>
      <c r="B230" s="68"/>
      <c r="C230" s="69"/>
      <c r="D230" s="69"/>
      <c r="E230" s="69"/>
      <c r="F230" s="68"/>
      <c r="G230" s="68"/>
      <c r="H230" s="70"/>
      <c r="I230" s="70"/>
      <c r="J230" s="70"/>
      <c r="K230" s="70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spans="1:26" ht="15" x14ac:dyDescent="0.2">
      <c r="A231" s="68"/>
      <c r="B231" s="68"/>
      <c r="C231" s="69"/>
      <c r="D231" s="69"/>
      <c r="E231" s="69"/>
      <c r="F231" s="68"/>
      <c r="G231" s="68"/>
      <c r="H231" s="70"/>
      <c r="I231" s="70"/>
      <c r="J231" s="70"/>
      <c r="K231" s="70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spans="1:26" ht="15" x14ac:dyDescent="0.2">
      <c r="A232" s="68"/>
      <c r="B232" s="68"/>
      <c r="C232" s="69"/>
      <c r="D232" s="69"/>
      <c r="E232" s="69"/>
      <c r="F232" s="68"/>
      <c r="G232" s="68"/>
      <c r="H232" s="70"/>
      <c r="I232" s="70"/>
      <c r="J232" s="70"/>
      <c r="K232" s="70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spans="1:26" ht="15" x14ac:dyDescent="0.2">
      <c r="A233" s="68"/>
      <c r="B233" s="68"/>
      <c r="C233" s="69"/>
      <c r="D233" s="69"/>
      <c r="E233" s="69"/>
      <c r="F233" s="68"/>
      <c r="G233" s="68"/>
      <c r="H233" s="70"/>
      <c r="I233" s="70"/>
      <c r="J233" s="70"/>
      <c r="K233" s="70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spans="1:26" ht="15" x14ac:dyDescent="0.2">
      <c r="A234" s="68"/>
      <c r="B234" s="68"/>
      <c r="C234" s="69"/>
      <c r="D234" s="69"/>
      <c r="E234" s="69"/>
      <c r="F234" s="68"/>
      <c r="G234" s="68"/>
      <c r="H234" s="70"/>
      <c r="I234" s="70"/>
      <c r="J234" s="70"/>
      <c r="K234" s="70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spans="1:26" ht="15" x14ac:dyDescent="0.2">
      <c r="A235" s="68"/>
      <c r="B235" s="68"/>
      <c r="C235" s="69"/>
      <c r="D235" s="69"/>
      <c r="E235" s="69"/>
      <c r="F235" s="68"/>
      <c r="G235" s="68"/>
      <c r="H235" s="70"/>
      <c r="I235" s="70"/>
      <c r="J235" s="70"/>
      <c r="K235" s="70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spans="1:26" ht="15" x14ac:dyDescent="0.2">
      <c r="A236" s="68"/>
      <c r="B236" s="68"/>
      <c r="C236" s="69"/>
      <c r="D236" s="69"/>
      <c r="E236" s="69"/>
      <c r="F236" s="68"/>
      <c r="G236" s="68"/>
      <c r="H236" s="70"/>
      <c r="I236" s="70"/>
      <c r="J236" s="70"/>
      <c r="K236" s="70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spans="1:26" ht="15" x14ac:dyDescent="0.2">
      <c r="A237" s="68"/>
      <c r="B237" s="68"/>
      <c r="C237" s="69"/>
      <c r="D237" s="69"/>
      <c r="E237" s="69"/>
      <c r="F237" s="68"/>
      <c r="G237" s="68"/>
      <c r="H237" s="70"/>
      <c r="I237" s="70"/>
      <c r="J237" s="70"/>
      <c r="K237" s="70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spans="1:26" ht="15" x14ac:dyDescent="0.2">
      <c r="A238" s="68"/>
      <c r="B238" s="68"/>
      <c r="C238" s="69"/>
      <c r="D238" s="69"/>
      <c r="E238" s="69"/>
      <c r="F238" s="68"/>
      <c r="G238" s="68"/>
      <c r="H238" s="70"/>
      <c r="I238" s="70"/>
      <c r="J238" s="70"/>
      <c r="K238" s="70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spans="1:26" ht="15" x14ac:dyDescent="0.2">
      <c r="A239" s="68"/>
      <c r="B239" s="68"/>
      <c r="C239" s="69"/>
      <c r="D239" s="69"/>
      <c r="E239" s="69"/>
      <c r="F239" s="68"/>
      <c r="G239" s="68"/>
      <c r="H239" s="70"/>
      <c r="I239" s="70"/>
      <c r="J239" s="70"/>
      <c r="K239" s="70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spans="1:26" ht="15" x14ac:dyDescent="0.2">
      <c r="A240" s="68"/>
      <c r="B240" s="68"/>
      <c r="C240" s="69"/>
      <c r="D240" s="69"/>
      <c r="E240" s="69"/>
      <c r="F240" s="68"/>
      <c r="G240" s="68"/>
      <c r="H240" s="70"/>
      <c r="I240" s="70"/>
      <c r="J240" s="70"/>
      <c r="K240" s="70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spans="1:26" ht="15" x14ac:dyDescent="0.2">
      <c r="A241" s="68"/>
      <c r="B241" s="68"/>
      <c r="C241" s="69"/>
      <c r="D241" s="69"/>
      <c r="E241" s="69"/>
      <c r="F241" s="68"/>
      <c r="G241" s="68"/>
      <c r="H241" s="70"/>
      <c r="I241" s="70"/>
      <c r="J241" s="70"/>
      <c r="K241" s="70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spans="1:26" ht="15" x14ac:dyDescent="0.2">
      <c r="A242" s="68"/>
      <c r="B242" s="68"/>
      <c r="C242" s="69"/>
      <c r="D242" s="69"/>
      <c r="E242" s="69"/>
      <c r="F242" s="68"/>
      <c r="G242" s="68"/>
      <c r="H242" s="70"/>
      <c r="I242" s="70"/>
      <c r="J242" s="70"/>
      <c r="K242" s="70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spans="1:26" ht="15" x14ac:dyDescent="0.2">
      <c r="A243" s="68"/>
      <c r="B243" s="68"/>
      <c r="C243" s="69"/>
      <c r="D243" s="69"/>
      <c r="E243" s="69"/>
      <c r="F243" s="68"/>
      <c r="G243" s="68"/>
      <c r="H243" s="70"/>
      <c r="I243" s="70"/>
      <c r="J243" s="70"/>
      <c r="K243" s="70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spans="1:26" ht="15" x14ac:dyDescent="0.2">
      <c r="A244" s="68"/>
      <c r="B244" s="68"/>
      <c r="C244" s="69"/>
      <c r="D244" s="69"/>
      <c r="E244" s="69"/>
      <c r="F244" s="68"/>
      <c r="G244" s="68"/>
      <c r="H244" s="70"/>
      <c r="I244" s="70"/>
      <c r="J244" s="70"/>
      <c r="K244" s="70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spans="1:26" ht="15" x14ac:dyDescent="0.2">
      <c r="A245" s="68"/>
      <c r="B245" s="68"/>
      <c r="C245" s="69"/>
      <c r="D245" s="69"/>
      <c r="E245" s="69"/>
      <c r="F245" s="68"/>
      <c r="G245" s="68"/>
      <c r="H245" s="70"/>
      <c r="I245" s="70"/>
      <c r="J245" s="70"/>
      <c r="K245" s="70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spans="1:26" ht="15" x14ac:dyDescent="0.2">
      <c r="A246" s="68"/>
      <c r="B246" s="68"/>
      <c r="C246" s="69"/>
      <c r="D246" s="69"/>
      <c r="E246" s="69"/>
      <c r="F246" s="68"/>
      <c r="G246" s="68"/>
      <c r="H246" s="70"/>
      <c r="I246" s="70"/>
      <c r="J246" s="70"/>
      <c r="K246" s="70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spans="1:26" ht="15" x14ac:dyDescent="0.2">
      <c r="A247" s="68"/>
      <c r="B247" s="68"/>
      <c r="C247" s="69"/>
      <c r="D247" s="69"/>
      <c r="E247" s="69"/>
      <c r="F247" s="68"/>
      <c r="G247" s="68"/>
      <c r="H247" s="70"/>
      <c r="I247" s="70"/>
      <c r="J247" s="70"/>
      <c r="K247" s="70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spans="1:26" ht="15" x14ac:dyDescent="0.2">
      <c r="A248" s="68"/>
      <c r="B248" s="68"/>
      <c r="C248" s="69"/>
      <c r="D248" s="69"/>
      <c r="E248" s="69"/>
      <c r="F248" s="68"/>
      <c r="G248" s="68"/>
      <c r="H248" s="70"/>
      <c r="I248" s="70"/>
      <c r="J248" s="70"/>
      <c r="K248" s="70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spans="1:26" ht="15" x14ac:dyDescent="0.2">
      <c r="A249" s="68"/>
      <c r="B249" s="68"/>
      <c r="C249" s="69"/>
      <c r="D249" s="69"/>
      <c r="E249" s="69"/>
      <c r="F249" s="68"/>
      <c r="G249" s="68"/>
      <c r="H249" s="70"/>
      <c r="I249" s="70"/>
      <c r="J249" s="70"/>
      <c r="K249" s="70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spans="1:26" ht="15" x14ac:dyDescent="0.2">
      <c r="A250" s="68"/>
      <c r="B250" s="68"/>
      <c r="C250" s="69"/>
      <c r="D250" s="69"/>
      <c r="E250" s="69"/>
      <c r="F250" s="68"/>
      <c r="G250" s="68"/>
      <c r="H250" s="70"/>
      <c r="I250" s="70"/>
      <c r="J250" s="70"/>
      <c r="K250" s="70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spans="1:26" ht="15" x14ac:dyDescent="0.2">
      <c r="A251" s="68"/>
      <c r="B251" s="68"/>
      <c r="C251" s="69"/>
      <c r="D251" s="69"/>
      <c r="E251" s="69"/>
      <c r="F251" s="68"/>
      <c r="G251" s="68"/>
      <c r="H251" s="70"/>
      <c r="I251" s="70"/>
      <c r="J251" s="70"/>
      <c r="K251" s="70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spans="1:26" ht="15" x14ac:dyDescent="0.2">
      <c r="A252" s="68"/>
      <c r="B252" s="68"/>
      <c r="C252" s="69"/>
      <c r="D252" s="69"/>
      <c r="E252" s="69"/>
      <c r="F252" s="68"/>
      <c r="G252" s="68"/>
      <c r="H252" s="70"/>
      <c r="I252" s="70"/>
      <c r="J252" s="70"/>
      <c r="K252" s="70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spans="1:26" ht="15" x14ac:dyDescent="0.2">
      <c r="A253" s="68"/>
      <c r="B253" s="68"/>
      <c r="C253" s="69"/>
      <c r="D253" s="69"/>
      <c r="E253" s="69"/>
      <c r="F253" s="68"/>
      <c r="G253" s="68"/>
      <c r="H253" s="70"/>
      <c r="I253" s="70"/>
      <c r="J253" s="70"/>
      <c r="K253" s="70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spans="1:26" ht="15" x14ac:dyDescent="0.2">
      <c r="A254" s="68"/>
      <c r="B254" s="68"/>
      <c r="C254" s="69"/>
      <c r="D254" s="69"/>
      <c r="E254" s="69"/>
      <c r="F254" s="68"/>
      <c r="G254" s="68"/>
      <c r="H254" s="70"/>
      <c r="I254" s="70"/>
      <c r="J254" s="70"/>
      <c r="K254" s="70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spans="1:26" ht="15" x14ac:dyDescent="0.2">
      <c r="A255" s="68"/>
      <c r="B255" s="68"/>
      <c r="C255" s="69"/>
      <c r="D255" s="69"/>
      <c r="E255" s="69"/>
      <c r="F255" s="68"/>
      <c r="G255" s="68"/>
      <c r="H255" s="70"/>
      <c r="I255" s="70"/>
      <c r="J255" s="70"/>
      <c r="K255" s="70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spans="1:26" ht="15" x14ac:dyDescent="0.2">
      <c r="A256" s="68"/>
      <c r="B256" s="68"/>
      <c r="C256" s="69"/>
      <c r="D256" s="69"/>
      <c r="E256" s="69"/>
      <c r="F256" s="68"/>
      <c r="G256" s="68"/>
      <c r="H256" s="70"/>
      <c r="I256" s="70"/>
      <c r="J256" s="70"/>
      <c r="K256" s="70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spans="1:26" ht="15" x14ac:dyDescent="0.2">
      <c r="A257" s="68"/>
      <c r="B257" s="68"/>
      <c r="C257" s="69"/>
      <c r="D257" s="69"/>
      <c r="E257" s="69"/>
      <c r="F257" s="68"/>
      <c r="G257" s="68"/>
      <c r="H257" s="70"/>
      <c r="I257" s="70"/>
      <c r="J257" s="70"/>
      <c r="K257" s="70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spans="1:26" ht="15" x14ac:dyDescent="0.2">
      <c r="A258" s="68"/>
      <c r="B258" s="68"/>
      <c r="C258" s="69"/>
      <c r="D258" s="69"/>
      <c r="E258" s="69"/>
      <c r="F258" s="68"/>
      <c r="G258" s="68"/>
      <c r="H258" s="70"/>
      <c r="I258" s="70"/>
      <c r="J258" s="70"/>
      <c r="K258" s="70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spans="1:26" ht="15" x14ac:dyDescent="0.2">
      <c r="A259" s="68"/>
      <c r="B259" s="68"/>
      <c r="C259" s="69"/>
      <c r="D259" s="69"/>
      <c r="E259" s="69"/>
      <c r="F259" s="68"/>
      <c r="G259" s="68"/>
      <c r="H259" s="70"/>
      <c r="I259" s="70"/>
      <c r="J259" s="70"/>
      <c r="K259" s="70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spans="1:26" ht="15" x14ac:dyDescent="0.2">
      <c r="A260" s="68"/>
      <c r="B260" s="68"/>
      <c r="C260" s="69"/>
      <c r="D260" s="69"/>
      <c r="E260" s="69"/>
      <c r="F260" s="68"/>
      <c r="G260" s="68"/>
      <c r="H260" s="70"/>
      <c r="I260" s="70"/>
      <c r="J260" s="70"/>
      <c r="K260" s="70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spans="1:26" ht="15" x14ac:dyDescent="0.2">
      <c r="B261" s="68"/>
    </row>
    <row r="262" spans="1:26" ht="15" x14ac:dyDescent="0.2">
      <c r="B262" s="68"/>
    </row>
  </sheetData>
  <mergeCells count="3">
    <mergeCell ref="D3:J3"/>
    <mergeCell ref="D4:J4"/>
    <mergeCell ref="D5:J5"/>
  </mergeCells>
  <phoneticPr fontId="35" type="noConversion"/>
  <conditionalFormatting sqref="G20:H23 G49:H49 G28:H30 G34:H34 G32:H32 G16:H16 G9:H10 G12:H14">
    <cfRule type="cellIs" dxfId="551" priority="419" stopIfTrue="1" operator="equal">
      <formula>"Alta"</formula>
    </cfRule>
  </conditionalFormatting>
  <conditionalFormatting sqref="G20:H23 G49:H49 G28:H30 G34:H34 G32:H32 G16:H16 G9:H10 G12:H14">
    <cfRule type="cellIs" dxfId="550" priority="420" stopIfTrue="1" operator="equal">
      <formula>"Média"</formula>
    </cfRule>
  </conditionalFormatting>
  <conditionalFormatting sqref="G20:H23 G49:H49 G28:H30 G34:H34 G32:H32 G16:H16 G9:H10 G12:H14">
    <cfRule type="cellIs" dxfId="549" priority="421" stopIfTrue="1" operator="equal">
      <formula>"Baixa"</formula>
    </cfRule>
  </conditionalFormatting>
  <conditionalFormatting sqref="G24">
    <cfRule type="cellIs" dxfId="548" priority="404" stopIfTrue="1" operator="equal">
      <formula>"Alta"</formula>
    </cfRule>
  </conditionalFormatting>
  <conditionalFormatting sqref="G24">
    <cfRule type="cellIs" dxfId="547" priority="405" stopIfTrue="1" operator="equal">
      <formula>"Média"</formula>
    </cfRule>
  </conditionalFormatting>
  <conditionalFormatting sqref="G24">
    <cfRule type="cellIs" dxfId="546" priority="406" stopIfTrue="1" operator="equal">
      <formula>"Baixa"</formula>
    </cfRule>
  </conditionalFormatting>
  <conditionalFormatting sqref="G18">
    <cfRule type="cellIs" dxfId="545" priority="398" stopIfTrue="1" operator="equal">
      <formula>"Alta"</formula>
    </cfRule>
  </conditionalFormatting>
  <conditionalFormatting sqref="G18">
    <cfRule type="cellIs" dxfId="544" priority="399" stopIfTrue="1" operator="equal">
      <formula>"Média"</formula>
    </cfRule>
  </conditionalFormatting>
  <conditionalFormatting sqref="G18">
    <cfRule type="cellIs" dxfId="543" priority="400" stopIfTrue="1" operator="equal">
      <formula>"Baixa"</formula>
    </cfRule>
  </conditionalFormatting>
  <conditionalFormatting sqref="G39">
    <cfRule type="cellIs" dxfId="542" priority="395" stopIfTrue="1" operator="equal">
      <formula>"Alta"</formula>
    </cfRule>
  </conditionalFormatting>
  <conditionalFormatting sqref="G39">
    <cfRule type="cellIs" dxfId="541" priority="396" stopIfTrue="1" operator="equal">
      <formula>"Média"</formula>
    </cfRule>
  </conditionalFormatting>
  <conditionalFormatting sqref="G39">
    <cfRule type="cellIs" dxfId="540" priority="397" stopIfTrue="1" operator="equal">
      <formula>"Baixa"</formula>
    </cfRule>
  </conditionalFormatting>
  <conditionalFormatting sqref="G44">
    <cfRule type="cellIs" dxfId="539" priority="392" stopIfTrue="1" operator="equal">
      <formula>"Alta"</formula>
    </cfRule>
  </conditionalFormatting>
  <conditionalFormatting sqref="G44">
    <cfRule type="cellIs" dxfId="538" priority="393" stopIfTrue="1" operator="equal">
      <formula>"Média"</formula>
    </cfRule>
  </conditionalFormatting>
  <conditionalFormatting sqref="G44">
    <cfRule type="cellIs" dxfId="537" priority="394" stopIfTrue="1" operator="equal">
      <formula>"Baixa"</formula>
    </cfRule>
  </conditionalFormatting>
  <conditionalFormatting sqref="G66:H66">
    <cfRule type="cellIs" dxfId="536" priority="389" stopIfTrue="1" operator="equal">
      <formula>"Alta"</formula>
    </cfRule>
  </conditionalFormatting>
  <conditionalFormatting sqref="G66:H66">
    <cfRule type="cellIs" dxfId="535" priority="390" stopIfTrue="1" operator="equal">
      <formula>"Média"</formula>
    </cfRule>
  </conditionalFormatting>
  <conditionalFormatting sqref="G66:H66">
    <cfRule type="cellIs" dxfId="534" priority="391" stopIfTrue="1" operator="equal">
      <formula>"Baixa"</formula>
    </cfRule>
  </conditionalFormatting>
  <conditionalFormatting sqref="G67:H67">
    <cfRule type="cellIs" dxfId="533" priority="386" stopIfTrue="1" operator="equal">
      <formula>"Alta"</formula>
    </cfRule>
  </conditionalFormatting>
  <conditionalFormatting sqref="G67:H67">
    <cfRule type="cellIs" dxfId="532" priority="387" stopIfTrue="1" operator="equal">
      <formula>"Média"</formula>
    </cfRule>
  </conditionalFormatting>
  <conditionalFormatting sqref="G67:H67">
    <cfRule type="cellIs" dxfId="531" priority="388" stopIfTrue="1" operator="equal">
      <formula>"Baixa"</formula>
    </cfRule>
  </conditionalFormatting>
  <conditionalFormatting sqref="G68:H68">
    <cfRule type="cellIs" dxfId="530" priority="383" stopIfTrue="1" operator="equal">
      <formula>"Alta"</formula>
    </cfRule>
  </conditionalFormatting>
  <conditionalFormatting sqref="G68:H68">
    <cfRule type="cellIs" dxfId="529" priority="384" stopIfTrue="1" operator="equal">
      <formula>"Média"</formula>
    </cfRule>
  </conditionalFormatting>
  <conditionalFormatting sqref="G68:H68">
    <cfRule type="cellIs" dxfId="528" priority="385" stopIfTrue="1" operator="equal">
      <formula>"Baixa"</formula>
    </cfRule>
  </conditionalFormatting>
  <conditionalFormatting sqref="G69:H69">
    <cfRule type="cellIs" dxfId="527" priority="380" stopIfTrue="1" operator="equal">
      <formula>"Alta"</formula>
    </cfRule>
  </conditionalFormatting>
  <conditionalFormatting sqref="G69:H69">
    <cfRule type="cellIs" dxfId="526" priority="381" stopIfTrue="1" operator="equal">
      <formula>"Média"</formula>
    </cfRule>
  </conditionalFormatting>
  <conditionalFormatting sqref="G69:H69">
    <cfRule type="cellIs" dxfId="525" priority="382" stopIfTrue="1" operator="equal">
      <formula>"Baixa"</formula>
    </cfRule>
  </conditionalFormatting>
  <conditionalFormatting sqref="G70:H70">
    <cfRule type="cellIs" dxfId="524" priority="377" stopIfTrue="1" operator="equal">
      <formula>"Alta"</formula>
    </cfRule>
  </conditionalFormatting>
  <conditionalFormatting sqref="G70:H70">
    <cfRule type="cellIs" dxfId="523" priority="378" stopIfTrue="1" operator="equal">
      <formula>"Média"</formula>
    </cfRule>
  </conditionalFormatting>
  <conditionalFormatting sqref="G70:H70">
    <cfRule type="cellIs" dxfId="522" priority="379" stopIfTrue="1" operator="equal">
      <formula>"Baixa"</formula>
    </cfRule>
  </conditionalFormatting>
  <conditionalFormatting sqref="G71:H71">
    <cfRule type="cellIs" dxfId="521" priority="374" stopIfTrue="1" operator="equal">
      <formula>"Alta"</formula>
    </cfRule>
  </conditionalFormatting>
  <conditionalFormatting sqref="G71:H71">
    <cfRule type="cellIs" dxfId="520" priority="375" stopIfTrue="1" operator="equal">
      <formula>"Média"</formula>
    </cfRule>
  </conditionalFormatting>
  <conditionalFormatting sqref="G71:H71">
    <cfRule type="cellIs" dxfId="519" priority="376" stopIfTrue="1" operator="equal">
      <formula>"Baixa"</formula>
    </cfRule>
  </conditionalFormatting>
  <conditionalFormatting sqref="G72:H72">
    <cfRule type="cellIs" dxfId="518" priority="371" stopIfTrue="1" operator="equal">
      <formula>"Alta"</formula>
    </cfRule>
  </conditionalFormatting>
  <conditionalFormatting sqref="G72:H72">
    <cfRule type="cellIs" dxfId="517" priority="372" stopIfTrue="1" operator="equal">
      <formula>"Média"</formula>
    </cfRule>
  </conditionalFormatting>
  <conditionalFormatting sqref="G72:H72">
    <cfRule type="cellIs" dxfId="516" priority="373" stopIfTrue="1" operator="equal">
      <formula>"Baixa"</formula>
    </cfRule>
  </conditionalFormatting>
  <conditionalFormatting sqref="G73:H73">
    <cfRule type="cellIs" dxfId="515" priority="368" stopIfTrue="1" operator="equal">
      <formula>"Alta"</formula>
    </cfRule>
  </conditionalFormatting>
  <conditionalFormatting sqref="G73:H73">
    <cfRule type="cellIs" dxfId="514" priority="369" stopIfTrue="1" operator="equal">
      <formula>"Média"</formula>
    </cfRule>
  </conditionalFormatting>
  <conditionalFormatting sqref="G73:H73">
    <cfRule type="cellIs" dxfId="513" priority="370" stopIfTrue="1" operator="equal">
      <formula>"Baixa"</formula>
    </cfRule>
  </conditionalFormatting>
  <conditionalFormatting sqref="G74:H74">
    <cfRule type="cellIs" dxfId="512" priority="365" stopIfTrue="1" operator="equal">
      <formula>"Alta"</formula>
    </cfRule>
  </conditionalFormatting>
  <conditionalFormatting sqref="G74:H74">
    <cfRule type="cellIs" dxfId="511" priority="366" stopIfTrue="1" operator="equal">
      <formula>"Média"</formula>
    </cfRule>
  </conditionalFormatting>
  <conditionalFormatting sqref="G74:H74">
    <cfRule type="cellIs" dxfId="510" priority="367" stopIfTrue="1" operator="equal">
      <formula>"Baixa"</formula>
    </cfRule>
  </conditionalFormatting>
  <conditionalFormatting sqref="F32 F16 F18 F20:F24 F28:F30 F1:F10 F12:F14 F87:F1048576">
    <cfRule type="cellIs" dxfId="509" priority="364" operator="equal">
      <formula>"Falha"</formula>
    </cfRule>
  </conditionalFormatting>
  <conditionalFormatting sqref="F66:F74 F34 F39 F44 F49">
    <cfRule type="cellIs" dxfId="508" priority="363" operator="equal">
      <formula>"Falha"</formula>
    </cfRule>
  </conditionalFormatting>
  <conditionalFormatting sqref="F66:F74 F34 F39 F44 F49 F32 F16 F18 F20:F24 F28:F30 F1:F10 F12:F14 F87:F1048576">
    <cfRule type="cellIs" dxfId="507" priority="362" operator="equal">
      <formula>"Sucesso"</formula>
    </cfRule>
  </conditionalFormatting>
  <conditionalFormatting sqref="G75:H75">
    <cfRule type="cellIs" dxfId="506" priority="359" stopIfTrue="1" operator="equal">
      <formula>"Alta"</formula>
    </cfRule>
  </conditionalFormatting>
  <conditionalFormatting sqref="G75:H75">
    <cfRule type="cellIs" dxfId="505" priority="360" stopIfTrue="1" operator="equal">
      <formula>"Média"</formula>
    </cfRule>
  </conditionalFormatting>
  <conditionalFormatting sqref="G75:H75">
    <cfRule type="cellIs" dxfId="504" priority="361" stopIfTrue="1" operator="equal">
      <formula>"Baixa"</formula>
    </cfRule>
  </conditionalFormatting>
  <conditionalFormatting sqref="F75">
    <cfRule type="cellIs" dxfId="503" priority="358" operator="equal">
      <formula>"Falha"</formula>
    </cfRule>
  </conditionalFormatting>
  <conditionalFormatting sqref="F75">
    <cfRule type="cellIs" dxfId="502" priority="357" operator="equal">
      <formula>"Sucesso"</formula>
    </cfRule>
  </conditionalFormatting>
  <conditionalFormatting sqref="G76:H76">
    <cfRule type="cellIs" dxfId="501" priority="354" stopIfTrue="1" operator="equal">
      <formula>"Alta"</formula>
    </cfRule>
  </conditionalFormatting>
  <conditionalFormatting sqref="G76:H76">
    <cfRule type="cellIs" dxfId="500" priority="355" stopIfTrue="1" operator="equal">
      <formula>"Média"</formula>
    </cfRule>
  </conditionalFormatting>
  <conditionalFormatting sqref="G76:H76">
    <cfRule type="cellIs" dxfId="499" priority="356" stopIfTrue="1" operator="equal">
      <formula>"Baixa"</formula>
    </cfRule>
  </conditionalFormatting>
  <conditionalFormatting sqref="F76">
    <cfRule type="cellIs" dxfId="498" priority="353" operator="equal">
      <formula>"Falha"</formula>
    </cfRule>
  </conditionalFormatting>
  <conditionalFormatting sqref="F76">
    <cfRule type="cellIs" dxfId="497" priority="352" operator="equal">
      <formula>"Sucesso"</formula>
    </cfRule>
  </conditionalFormatting>
  <conditionalFormatting sqref="G77:H77">
    <cfRule type="cellIs" dxfId="496" priority="349" stopIfTrue="1" operator="equal">
      <formula>"Alta"</formula>
    </cfRule>
  </conditionalFormatting>
  <conditionalFormatting sqref="G77:H77">
    <cfRule type="cellIs" dxfId="495" priority="350" stopIfTrue="1" operator="equal">
      <formula>"Média"</formula>
    </cfRule>
  </conditionalFormatting>
  <conditionalFormatting sqref="G77:H77">
    <cfRule type="cellIs" dxfId="494" priority="351" stopIfTrue="1" operator="equal">
      <formula>"Baixa"</formula>
    </cfRule>
  </conditionalFormatting>
  <conditionalFormatting sqref="F77">
    <cfRule type="cellIs" dxfId="493" priority="348" operator="equal">
      <formula>"Falha"</formula>
    </cfRule>
  </conditionalFormatting>
  <conditionalFormatting sqref="F77">
    <cfRule type="cellIs" dxfId="492" priority="347" operator="equal">
      <formula>"Sucesso"</formula>
    </cfRule>
  </conditionalFormatting>
  <conditionalFormatting sqref="G78:H78">
    <cfRule type="cellIs" dxfId="491" priority="344" stopIfTrue="1" operator="equal">
      <formula>"Alta"</formula>
    </cfRule>
  </conditionalFormatting>
  <conditionalFormatting sqref="G78:H78">
    <cfRule type="cellIs" dxfId="490" priority="345" stopIfTrue="1" operator="equal">
      <formula>"Média"</formula>
    </cfRule>
  </conditionalFormatting>
  <conditionalFormatting sqref="G78:H78">
    <cfRule type="cellIs" dxfId="489" priority="346" stopIfTrue="1" operator="equal">
      <formula>"Baixa"</formula>
    </cfRule>
  </conditionalFormatting>
  <conditionalFormatting sqref="F78">
    <cfRule type="cellIs" dxfId="488" priority="343" operator="equal">
      <formula>"Falha"</formula>
    </cfRule>
  </conditionalFormatting>
  <conditionalFormatting sqref="F78">
    <cfRule type="cellIs" dxfId="487" priority="342" operator="equal">
      <formula>"Sucesso"</formula>
    </cfRule>
  </conditionalFormatting>
  <conditionalFormatting sqref="G79:H79">
    <cfRule type="cellIs" dxfId="486" priority="339" stopIfTrue="1" operator="equal">
      <formula>"Alta"</formula>
    </cfRule>
  </conditionalFormatting>
  <conditionalFormatting sqref="G79:H79">
    <cfRule type="cellIs" dxfId="485" priority="340" stopIfTrue="1" operator="equal">
      <formula>"Média"</formula>
    </cfRule>
  </conditionalFormatting>
  <conditionalFormatting sqref="G79:H79">
    <cfRule type="cellIs" dxfId="484" priority="341" stopIfTrue="1" operator="equal">
      <formula>"Baixa"</formula>
    </cfRule>
  </conditionalFormatting>
  <conditionalFormatting sqref="F79">
    <cfRule type="cellIs" dxfId="483" priority="338" operator="equal">
      <formula>"Falha"</formula>
    </cfRule>
  </conditionalFormatting>
  <conditionalFormatting sqref="F79">
    <cfRule type="cellIs" dxfId="482" priority="337" operator="equal">
      <formula>"Sucesso"</formula>
    </cfRule>
  </conditionalFormatting>
  <conditionalFormatting sqref="G81:H81">
    <cfRule type="cellIs" dxfId="481" priority="334" stopIfTrue="1" operator="equal">
      <formula>"Alta"</formula>
    </cfRule>
  </conditionalFormatting>
  <conditionalFormatting sqref="G81:H81">
    <cfRule type="cellIs" dxfId="480" priority="335" stopIfTrue="1" operator="equal">
      <formula>"Média"</formula>
    </cfRule>
  </conditionalFormatting>
  <conditionalFormatting sqref="G81:H81">
    <cfRule type="cellIs" dxfId="479" priority="336" stopIfTrue="1" operator="equal">
      <formula>"Baixa"</formula>
    </cfRule>
  </conditionalFormatting>
  <conditionalFormatting sqref="F81">
    <cfRule type="cellIs" dxfId="478" priority="333" operator="equal">
      <formula>"Falha"</formula>
    </cfRule>
  </conditionalFormatting>
  <conditionalFormatting sqref="F81">
    <cfRule type="cellIs" dxfId="477" priority="332" operator="equal">
      <formula>"Sucesso"</formula>
    </cfRule>
  </conditionalFormatting>
  <conditionalFormatting sqref="G54">
    <cfRule type="cellIs" dxfId="476" priority="329" stopIfTrue="1" operator="equal">
      <formula>"Alta"</formula>
    </cfRule>
  </conditionalFormatting>
  <conditionalFormatting sqref="G54">
    <cfRule type="cellIs" dxfId="475" priority="330" stopIfTrue="1" operator="equal">
      <formula>"Média"</formula>
    </cfRule>
  </conditionalFormatting>
  <conditionalFormatting sqref="G54">
    <cfRule type="cellIs" dxfId="474" priority="331" stopIfTrue="1" operator="equal">
      <formula>"Baixa"</formula>
    </cfRule>
  </conditionalFormatting>
  <conditionalFormatting sqref="F54">
    <cfRule type="cellIs" dxfId="473" priority="328" operator="equal">
      <formula>"Falha"</formula>
    </cfRule>
  </conditionalFormatting>
  <conditionalFormatting sqref="F54">
    <cfRule type="cellIs" dxfId="472" priority="327" operator="equal">
      <formula>"Sucesso"</formula>
    </cfRule>
  </conditionalFormatting>
  <conditionalFormatting sqref="G59">
    <cfRule type="cellIs" dxfId="471" priority="324" stopIfTrue="1" operator="equal">
      <formula>"Alta"</formula>
    </cfRule>
  </conditionalFormatting>
  <conditionalFormatting sqref="G59">
    <cfRule type="cellIs" dxfId="470" priority="325" stopIfTrue="1" operator="equal">
      <formula>"Média"</formula>
    </cfRule>
  </conditionalFormatting>
  <conditionalFormatting sqref="G59">
    <cfRule type="cellIs" dxfId="469" priority="326" stopIfTrue="1" operator="equal">
      <formula>"Baixa"</formula>
    </cfRule>
  </conditionalFormatting>
  <conditionalFormatting sqref="F59">
    <cfRule type="cellIs" dxfId="468" priority="323" operator="equal">
      <formula>"Falha"</formula>
    </cfRule>
  </conditionalFormatting>
  <conditionalFormatting sqref="F59">
    <cfRule type="cellIs" dxfId="467" priority="322" operator="equal">
      <formula>"Sucesso"</formula>
    </cfRule>
  </conditionalFormatting>
  <conditionalFormatting sqref="G80:H80">
    <cfRule type="cellIs" dxfId="466" priority="319" stopIfTrue="1" operator="equal">
      <formula>"Alta"</formula>
    </cfRule>
  </conditionalFormatting>
  <conditionalFormatting sqref="G80:H80">
    <cfRule type="cellIs" dxfId="465" priority="320" stopIfTrue="1" operator="equal">
      <formula>"Média"</formula>
    </cfRule>
  </conditionalFormatting>
  <conditionalFormatting sqref="G80:H80">
    <cfRule type="cellIs" dxfId="464" priority="321" stopIfTrue="1" operator="equal">
      <formula>"Baixa"</formula>
    </cfRule>
  </conditionalFormatting>
  <conditionalFormatting sqref="F80">
    <cfRule type="cellIs" dxfId="463" priority="318" operator="equal">
      <formula>"Falha"</formula>
    </cfRule>
  </conditionalFormatting>
  <conditionalFormatting sqref="F80">
    <cfRule type="cellIs" dxfId="462" priority="317" operator="equal">
      <formula>"Sucesso"</formula>
    </cfRule>
  </conditionalFormatting>
  <conditionalFormatting sqref="H39">
    <cfRule type="cellIs" dxfId="461" priority="314" stopIfTrue="1" operator="equal">
      <formula>"Alta"</formula>
    </cfRule>
  </conditionalFormatting>
  <conditionalFormatting sqref="H39">
    <cfRule type="cellIs" dxfId="460" priority="315" stopIfTrue="1" operator="equal">
      <formula>"Média"</formula>
    </cfRule>
  </conditionalFormatting>
  <conditionalFormatting sqref="H39">
    <cfRule type="cellIs" dxfId="459" priority="316" stopIfTrue="1" operator="equal">
      <formula>"Baixa"</formula>
    </cfRule>
  </conditionalFormatting>
  <conditionalFormatting sqref="H44">
    <cfRule type="cellIs" dxfId="458" priority="311" stopIfTrue="1" operator="equal">
      <formula>"Alta"</formula>
    </cfRule>
  </conditionalFormatting>
  <conditionalFormatting sqref="H44">
    <cfRule type="cellIs" dxfId="457" priority="312" stopIfTrue="1" operator="equal">
      <formula>"Média"</formula>
    </cfRule>
  </conditionalFormatting>
  <conditionalFormatting sqref="H44">
    <cfRule type="cellIs" dxfId="456" priority="313" stopIfTrue="1" operator="equal">
      <formula>"Baixa"</formula>
    </cfRule>
  </conditionalFormatting>
  <conditionalFormatting sqref="H54">
    <cfRule type="cellIs" dxfId="455" priority="308" stopIfTrue="1" operator="equal">
      <formula>"Alta"</formula>
    </cfRule>
  </conditionalFormatting>
  <conditionalFormatting sqref="H54">
    <cfRule type="cellIs" dxfId="454" priority="309" stopIfTrue="1" operator="equal">
      <formula>"Média"</formula>
    </cfRule>
  </conditionalFormatting>
  <conditionalFormatting sqref="H54">
    <cfRule type="cellIs" dxfId="453" priority="310" stopIfTrue="1" operator="equal">
      <formula>"Baixa"</formula>
    </cfRule>
  </conditionalFormatting>
  <conditionalFormatting sqref="H59">
    <cfRule type="cellIs" dxfId="452" priority="305" stopIfTrue="1" operator="equal">
      <formula>"Alta"</formula>
    </cfRule>
  </conditionalFormatting>
  <conditionalFormatting sqref="H59">
    <cfRule type="cellIs" dxfId="451" priority="306" stopIfTrue="1" operator="equal">
      <formula>"Média"</formula>
    </cfRule>
  </conditionalFormatting>
  <conditionalFormatting sqref="H59">
    <cfRule type="cellIs" dxfId="450" priority="307" stopIfTrue="1" operator="equal">
      <formula>"Baixa"</formula>
    </cfRule>
  </conditionalFormatting>
  <conditionalFormatting sqref="G82:H82">
    <cfRule type="cellIs" dxfId="449" priority="302" stopIfTrue="1" operator="equal">
      <formula>"Alta"</formula>
    </cfRule>
  </conditionalFormatting>
  <conditionalFormatting sqref="G82:H82">
    <cfRule type="cellIs" dxfId="448" priority="303" stopIfTrue="1" operator="equal">
      <formula>"Média"</formula>
    </cfRule>
  </conditionalFormatting>
  <conditionalFormatting sqref="G82:H82">
    <cfRule type="cellIs" dxfId="447" priority="304" stopIfTrue="1" operator="equal">
      <formula>"Baixa"</formula>
    </cfRule>
  </conditionalFormatting>
  <conditionalFormatting sqref="F82">
    <cfRule type="cellIs" dxfId="446" priority="301" operator="equal">
      <formula>"Falha"</formula>
    </cfRule>
  </conditionalFormatting>
  <conditionalFormatting sqref="F82">
    <cfRule type="cellIs" dxfId="445" priority="300" operator="equal">
      <formula>"Sucesso"</formula>
    </cfRule>
  </conditionalFormatting>
  <conditionalFormatting sqref="G33:H33">
    <cfRule type="cellIs" dxfId="444" priority="297" stopIfTrue="1" operator="equal">
      <formula>"Alta"</formula>
    </cfRule>
  </conditionalFormatting>
  <conditionalFormatting sqref="G33:H33">
    <cfRule type="cellIs" dxfId="443" priority="298" stopIfTrue="1" operator="equal">
      <formula>"Média"</formula>
    </cfRule>
  </conditionalFormatting>
  <conditionalFormatting sqref="G33:H33">
    <cfRule type="cellIs" dxfId="442" priority="299" stopIfTrue="1" operator="equal">
      <formula>"Baixa"</formula>
    </cfRule>
  </conditionalFormatting>
  <conditionalFormatting sqref="F33">
    <cfRule type="cellIs" dxfId="441" priority="296" operator="equal">
      <formula>"Falha"</formula>
    </cfRule>
  </conditionalFormatting>
  <conditionalFormatting sqref="F33">
    <cfRule type="cellIs" dxfId="440" priority="295" operator="equal">
      <formula>"Sucesso"</formula>
    </cfRule>
  </conditionalFormatting>
  <conditionalFormatting sqref="G36:H36 G38:H38">
    <cfRule type="cellIs" dxfId="439" priority="292" stopIfTrue="1" operator="equal">
      <formula>"Alta"</formula>
    </cfRule>
  </conditionalFormatting>
  <conditionalFormatting sqref="G36:H36 G38:H38">
    <cfRule type="cellIs" dxfId="438" priority="293" stopIfTrue="1" operator="equal">
      <formula>"Média"</formula>
    </cfRule>
  </conditionalFormatting>
  <conditionalFormatting sqref="G36:H36 G38:H38">
    <cfRule type="cellIs" dxfId="437" priority="294" stopIfTrue="1" operator="equal">
      <formula>"Baixa"</formula>
    </cfRule>
  </conditionalFormatting>
  <conditionalFormatting sqref="F36 F38">
    <cfRule type="cellIs" dxfId="436" priority="291" operator="equal">
      <formula>"Falha"</formula>
    </cfRule>
  </conditionalFormatting>
  <conditionalFormatting sqref="F36 F38">
    <cfRule type="cellIs" dxfId="435" priority="290" operator="equal">
      <formula>"Sucesso"</formula>
    </cfRule>
  </conditionalFormatting>
  <conditionalFormatting sqref="G41">
    <cfRule type="cellIs" dxfId="434" priority="287" stopIfTrue="1" operator="equal">
      <formula>"Alta"</formula>
    </cfRule>
  </conditionalFormatting>
  <conditionalFormatting sqref="G41">
    <cfRule type="cellIs" dxfId="433" priority="288" stopIfTrue="1" operator="equal">
      <formula>"Média"</formula>
    </cfRule>
  </conditionalFormatting>
  <conditionalFormatting sqref="G41">
    <cfRule type="cellIs" dxfId="432" priority="289" stopIfTrue="1" operator="equal">
      <formula>"Baixa"</formula>
    </cfRule>
  </conditionalFormatting>
  <conditionalFormatting sqref="F41">
    <cfRule type="cellIs" dxfId="431" priority="286" operator="equal">
      <formula>"Falha"</formula>
    </cfRule>
  </conditionalFormatting>
  <conditionalFormatting sqref="F41">
    <cfRule type="cellIs" dxfId="430" priority="285" operator="equal">
      <formula>"Sucesso"</formula>
    </cfRule>
  </conditionalFormatting>
  <conditionalFormatting sqref="H41">
    <cfRule type="cellIs" dxfId="429" priority="282" stopIfTrue="1" operator="equal">
      <formula>"Alta"</formula>
    </cfRule>
  </conditionalFormatting>
  <conditionalFormatting sqref="H41">
    <cfRule type="cellIs" dxfId="428" priority="283" stopIfTrue="1" operator="equal">
      <formula>"Média"</formula>
    </cfRule>
  </conditionalFormatting>
  <conditionalFormatting sqref="H41">
    <cfRule type="cellIs" dxfId="427" priority="284" stopIfTrue="1" operator="equal">
      <formula>"Baixa"</formula>
    </cfRule>
  </conditionalFormatting>
  <conditionalFormatting sqref="G46">
    <cfRule type="cellIs" dxfId="426" priority="279" stopIfTrue="1" operator="equal">
      <formula>"Alta"</formula>
    </cfRule>
  </conditionalFormatting>
  <conditionalFormatting sqref="G46">
    <cfRule type="cellIs" dxfId="425" priority="280" stopIfTrue="1" operator="equal">
      <formula>"Média"</formula>
    </cfRule>
  </conditionalFormatting>
  <conditionalFormatting sqref="G46">
    <cfRule type="cellIs" dxfId="424" priority="281" stopIfTrue="1" operator="equal">
      <formula>"Baixa"</formula>
    </cfRule>
  </conditionalFormatting>
  <conditionalFormatting sqref="F46">
    <cfRule type="cellIs" dxfId="423" priority="278" operator="equal">
      <formula>"Falha"</formula>
    </cfRule>
  </conditionalFormatting>
  <conditionalFormatting sqref="F46">
    <cfRule type="cellIs" dxfId="422" priority="277" operator="equal">
      <formula>"Sucesso"</formula>
    </cfRule>
  </conditionalFormatting>
  <conditionalFormatting sqref="H46">
    <cfRule type="cellIs" dxfId="421" priority="274" stopIfTrue="1" operator="equal">
      <formula>"Alta"</formula>
    </cfRule>
  </conditionalFormatting>
  <conditionalFormatting sqref="H46">
    <cfRule type="cellIs" dxfId="420" priority="275" stopIfTrue="1" operator="equal">
      <formula>"Média"</formula>
    </cfRule>
  </conditionalFormatting>
  <conditionalFormatting sqref="H46">
    <cfRule type="cellIs" dxfId="419" priority="276" stopIfTrue="1" operator="equal">
      <formula>"Baixa"</formula>
    </cfRule>
  </conditionalFormatting>
  <conditionalFormatting sqref="G51:H51">
    <cfRule type="cellIs" dxfId="418" priority="271" stopIfTrue="1" operator="equal">
      <formula>"Alta"</formula>
    </cfRule>
  </conditionalFormatting>
  <conditionalFormatting sqref="G51:H51">
    <cfRule type="cellIs" dxfId="417" priority="272" stopIfTrue="1" operator="equal">
      <formula>"Média"</formula>
    </cfRule>
  </conditionalFormatting>
  <conditionalFormatting sqref="G51:H51">
    <cfRule type="cellIs" dxfId="416" priority="273" stopIfTrue="1" operator="equal">
      <formula>"Baixa"</formula>
    </cfRule>
  </conditionalFormatting>
  <conditionalFormatting sqref="F51">
    <cfRule type="cellIs" dxfId="415" priority="270" operator="equal">
      <formula>"Falha"</formula>
    </cfRule>
  </conditionalFormatting>
  <conditionalFormatting sqref="F51">
    <cfRule type="cellIs" dxfId="414" priority="269" operator="equal">
      <formula>"Sucesso"</formula>
    </cfRule>
  </conditionalFormatting>
  <conditionalFormatting sqref="G56">
    <cfRule type="cellIs" dxfId="413" priority="266" stopIfTrue="1" operator="equal">
      <formula>"Alta"</formula>
    </cfRule>
  </conditionalFormatting>
  <conditionalFormatting sqref="G56">
    <cfRule type="cellIs" dxfId="412" priority="267" stopIfTrue="1" operator="equal">
      <formula>"Média"</formula>
    </cfRule>
  </conditionalFormatting>
  <conditionalFormatting sqref="G56">
    <cfRule type="cellIs" dxfId="411" priority="268" stopIfTrue="1" operator="equal">
      <formula>"Baixa"</formula>
    </cfRule>
  </conditionalFormatting>
  <conditionalFormatting sqref="F56">
    <cfRule type="cellIs" dxfId="410" priority="265" operator="equal">
      <formula>"Falha"</formula>
    </cfRule>
  </conditionalFormatting>
  <conditionalFormatting sqref="F56">
    <cfRule type="cellIs" dxfId="409" priority="264" operator="equal">
      <formula>"Sucesso"</formula>
    </cfRule>
  </conditionalFormatting>
  <conditionalFormatting sqref="H56">
    <cfRule type="cellIs" dxfId="408" priority="261" stopIfTrue="1" operator="equal">
      <formula>"Alta"</formula>
    </cfRule>
  </conditionalFormatting>
  <conditionalFormatting sqref="H56">
    <cfRule type="cellIs" dxfId="407" priority="262" stopIfTrue="1" operator="equal">
      <formula>"Média"</formula>
    </cfRule>
  </conditionalFormatting>
  <conditionalFormatting sqref="H56">
    <cfRule type="cellIs" dxfId="406" priority="263" stopIfTrue="1" operator="equal">
      <formula>"Baixa"</formula>
    </cfRule>
  </conditionalFormatting>
  <conditionalFormatting sqref="G61">
    <cfRule type="cellIs" dxfId="405" priority="258" stopIfTrue="1" operator="equal">
      <formula>"Alta"</formula>
    </cfRule>
  </conditionalFormatting>
  <conditionalFormatting sqref="G61">
    <cfRule type="cellIs" dxfId="404" priority="259" stopIfTrue="1" operator="equal">
      <formula>"Média"</formula>
    </cfRule>
  </conditionalFormatting>
  <conditionalFormatting sqref="G61">
    <cfRule type="cellIs" dxfId="403" priority="260" stopIfTrue="1" operator="equal">
      <formula>"Baixa"</formula>
    </cfRule>
  </conditionalFormatting>
  <conditionalFormatting sqref="F61">
    <cfRule type="cellIs" dxfId="402" priority="257" operator="equal">
      <formula>"Falha"</formula>
    </cfRule>
  </conditionalFormatting>
  <conditionalFormatting sqref="F61">
    <cfRule type="cellIs" dxfId="401" priority="256" operator="equal">
      <formula>"Sucesso"</formula>
    </cfRule>
  </conditionalFormatting>
  <conditionalFormatting sqref="H61">
    <cfRule type="cellIs" dxfId="400" priority="253" stopIfTrue="1" operator="equal">
      <formula>"Alta"</formula>
    </cfRule>
  </conditionalFormatting>
  <conditionalFormatting sqref="H61">
    <cfRule type="cellIs" dxfId="399" priority="254" stopIfTrue="1" operator="equal">
      <formula>"Média"</formula>
    </cfRule>
  </conditionalFormatting>
  <conditionalFormatting sqref="H61">
    <cfRule type="cellIs" dxfId="398" priority="255" stopIfTrue="1" operator="equal">
      <formula>"Baixa"</formula>
    </cfRule>
  </conditionalFormatting>
  <conditionalFormatting sqref="H31">
    <cfRule type="cellIs" dxfId="397" priority="237" stopIfTrue="1" operator="equal">
      <formula>"Alta"</formula>
    </cfRule>
  </conditionalFormatting>
  <conditionalFormatting sqref="F30">
    <cfRule type="cellIs" dxfId="396" priority="248" operator="equal">
      <formula>"Sucesso"</formula>
    </cfRule>
  </conditionalFormatting>
  <conditionalFormatting sqref="G30:H30">
    <cfRule type="cellIs" dxfId="395" priority="250" stopIfTrue="1" operator="equal">
      <formula>"Alta"</formula>
    </cfRule>
  </conditionalFormatting>
  <conditionalFormatting sqref="G30:H30">
    <cfRule type="cellIs" dxfId="394" priority="251" stopIfTrue="1" operator="equal">
      <formula>"Média"</formula>
    </cfRule>
  </conditionalFormatting>
  <conditionalFormatting sqref="G30:H30">
    <cfRule type="cellIs" dxfId="393" priority="252" stopIfTrue="1" operator="equal">
      <formula>"Baixa"</formula>
    </cfRule>
  </conditionalFormatting>
  <conditionalFormatting sqref="F30">
    <cfRule type="cellIs" dxfId="392" priority="249" operator="equal">
      <formula>"Falha"</formula>
    </cfRule>
  </conditionalFormatting>
  <conditionalFormatting sqref="F35">
    <cfRule type="cellIs" dxfId="391" priority="221" operator="equal">
      <formula>"Sucesso"</formula>
    </cfRule>
  </conditionalFormatting>
  <conditionalFormatting sqref="G31">
    <cfRule type="cellIs" dxfId="390" priority="245" stopIfTrue="1" operator="equal">
      <formula>"Alta"</formula>
    </cfRule>
  </conditionalFormatting>
  <conditionalFormatting sqref="G31">
    <cfRule type="cellIs" dxfId="389" priority="246" stopIfTrue="1" operator="equal">
      <formula>"Média"</formula>
    </cfRule>
  </conditionalFormatting>
  <conditionalFormatting sqref="G31">
    <cfRule type="cellIs" dxfId="388" priority="247" stopIfTrue="1" operator="equal">
      <formula>"Baixa"</formula>
    </cfRule>
  </conditionalFormatting>
  <conditionalFormatting sqref="F31">
    <cfRule type="cellIs" dxfId="387" priority="244" operator="equal">
      <formula>"Falha"</formula>
    </cfRule>
  </conditionalFormatting>
  <conditionalFormatting sqref="F31">
    <cfRule type="cellIs" dxfId="386" priority="243" operator="equal">
      <formula>"Sucesso"</formula>
    </cfRule>
  </conditionalFormatting>
  <conditionalFormatting sqref="H31">
    <cfRule type="cellIs" dxfId="385" priority="240" stopIfTrue="1" operator="equal">
      <formula>"Alta"</formula>
    </cfRule>
  </conditionalFormatting>
  <conditionalFormatting sqref="H31">
    <cfRule type="cellIs" dxfId="384" priority="241" stopIfTrue="1" operator="equal">
      <formula>"Média"</formula>
    </cfRule>
  </conditionalFormatting>
  <conditionalFormatting sqref="H31">
    <cfRule type="cellIs" dxfId="383" priority="242" stopIfTrue="1" operator="equal">
      <formula>"Baixa"</formula>
    </cfRule>
  </conditionalFormatting>
  <conditionalFormatting sqref="H31">
    <cfRule type="cellIs" dxfId="382" priority="238" stopIfTrue="1" operator="equal">
      <formula>"Média"</formula>
    </cfRule>
  </conditionalFormatting>
  <conditionalFormatting sqref="H31">
    <cfRule type="cellIs" dxfId="381" priority="239" stopIfTrue="1" operator="equal">
      <formula>"Baixa"</formula>
    </cfRule>
  </conditionalFormatting>
  <conditionalFormatting sqref="G35:H35">
    <cfRule type="cellIs" dxfId="380" priority="223" stopIfTrue="1" operator="equal">
      <formula>"Alta"</formula>
    </cfRule>
  </conditionalFormatting>
  <conditionalFormatting sqref="G35:H35">
    <cfRule type="cellIs" dxfId="379" priority="224" stopIfTrue="1" operator="equal">
      <formula>"Média"</formula>
    </cfRule>
  </conditionalFormatting>
  <conditionalFormatting sqref="G35:H35">
    <cfRule type="cellIs" dxfId="378" priority="225" stopIfTrue="1" operator="equal">
      <formula>"Baixa"</formula>
    </cfRule>
  </conditionalFormatting>
  <conditionalFormatting sqref="F35">
    <cfRule type="cellIs" dxfId="377" priority="222" operator="equal">
      <formula>"Falha"</formula>
    </cfRule>
  </conditionalFormatting>
  <conditionalFormatting sqref="F37">
    <cfRule type="cellIs" dxfId="376" priority="216" operator="equal">
      <formula>"Sucesso"</formula>
    </cfRule>
  </conditionalFormatting>
  <conditionalFormatting sqref="G37:H37">
    <cfRule type="cellIs" dxfId="375" priority="218" stopIfTrue="1" operator="equal">
      <formula>"Alta"</formula>
    </cfRule>
  </conditionalFormatting>
  <conditionalFormatting sqref="G37:H37">
    <cfRule type="cellIs" dxfId="374" priority="219" stopIfTrue="1" operator="equal">
      <formula>"Média"</formula>
    </cfRule>
  </conditionalFormatting>
  <conditionalFormatting sqref="G37:H37">
    <cfRule type="cellIs" dxfId="373" priority="220" stopIfTrue="1" operator="equal">
      <formula>"Baixa"</formula>
    </cfRule>
  </conditionalFormatting>
  <conditionalFormatting sqref="F37">
    <cfRule type="cellIs" dxfId="372" priority="217" operator="equal">
      <formula>"Falha"</formula>
    </cfRule>
  </conditionalFormatting>
  <conditionalFormatting sqref="G40">
    <cfRule type="cellIs" dxfId="371" priority="213" stopIfTrue="1" operator="equal">
      <formula>"Alta"</formula>
    </cfRule>
  </conditionalFormatting>
  <conditionalFormatting sqref="G40">
    <cfRule type="cellIs" dxfId="370" priority="214" stopIfTrue="1" operator="equal">
      <formula>"Média"</formula>
    </cfRule>
  </conditionalFormatting>
  <conditionalFormatting sqref="G40">
    <cfRule type="cellIs" dxfId="369" priority="215" stopIfTrue="1" operator="equal">
      <formula>"Baixa"</formula>
    </cfRule>
  </conditionalFormatting>
  <conditionalFormatting sqref="F40">
    <cfRule type="cellIs" dxfId="368" priority="212" operator="equal">
      <formula>"Falha"</formula>
    </cfRule>
  </conditionalFormatting>
  <conditionalFormatting sqref="F40">
    <cfRule type="cellIs" dxfId="367" priority="211" operator="equal">
      <formula>"Sucesso"</formula>
    </cfRule>
  </conditionalFormatting>
  <conditionalFormatting sqref="H40">
    <cfRule type="cellIs" dxfId="366" priority="208" stopIfTrue="1" operator="equal">
      <formula>"Alta"</formula>
    </cfRule>
  </conditionalFormatting>
  <conditionalFormatting sqref="H40">
    <cfRule type="cellIs" dxfId="365" priority="209" stopIfTrue="1" operator="equal">
      <formula>"Média"</formula>
    </cfRule>
  </conditionalFormatting>
  <conditionalFormatting sqref="H40">
    <cfRule type="cellIs" dxfId="364" priority="210" stopIfTrue="1" operator="equal">
      <formula>"Baixa"</formula>
    </cfRule>
  </conditionalFormatting>
  <conditionalFormatting sqref="G42">
    <cfRule type="cellIs" dxfId="363" priority="205" stopIfTrue="1" operator="equal">
      <formula>"Alta"</formula>
    </cfRule>
  </conditionalFormatting>
  <conditionalFormatting sqref="G42">
    <cfRule type="cellIs" dxfId="362" priority="206" stopIfTrue="1" operator="equal">
      <formula>"Média"</formula>
    </cfRule>
  </conditionalFormatting>
  <conditionalFormatting sqref="G42">
    <cfRule type="cellIs" dxfId="361" priority="207" stopIfTrue="1" operator="equal">
      <formula>"Baixa"</formula>
    </cfRule>
  </conditionalFormatting>
  <conditionalFormatting sqref="F42">
    <cfRule type="cellIs" dxfId="360" priority="204" operator="equal">
      <formula>"Falha"</formula>
    </cfRule>
  </conditionalFormatting>
  <conditionalFormatting sqref="F42">
    <cfRule type="cellIs" dxfId="359" priority="203" operator="equal">
      <formula>"Sucesso"</formula>
    </cfRule>
  </conditionalFormatting>
  <conditionalFormatting sqref="H42">
    <cfRule type="cellIs" dxfId="358" priority="200" stopIfTrue="1" operator="equal">
      <formula>"Alta"</formula>
    </cfRule>
  </conditionalFormatting>
  <conditionalFormatting sqref="H42">
    <cfRule type="cellIs" dxfId="357" priority="201" stopIfTrue="1" operator="equal">
      <formula>"Média"</formula>
    </cfRule>
  </conditionalFormatting>
  <conditionalFormatting sqref="H42">
    <cfRule type="cellIs" dxfId="356" priority="202" stopIfTrue="1" operator="equal">
      <formula>"Baixa"</formula>
    </cfRule>
  </conditionalFormatting>
  <conditionalFormatting sqref="G45">
    <cfRule type="cellIs" dxfId="355" priority="197" stopIfTrue="1" operator="equal">
      <formula>"Alta"</formula>
    </cfRule>
  </conditionalFormatting>
  <conditionalFormatting sqref="G45">
    <cfRule type="cellIs" dxfId="354" priority="198" stopIfTrue="1" operator="equal">
      <formula>"Média"</formula>
    </cfRule>
  </conditionalFormatting>
  <conditionalFormatting sqref="G45">
    <cfRule type="cellIs" dxfId="353" priority="199" stopIfTrue="1" operator="equal">
      <formula>"Baixa"</formula>
    </cfRule>
  </conditionalFormatting>
  <conditionalFormatting sqref="F45">
    <cfRule type="cellIs" dxfId="352" priority="196" operator="equal">
      <formula>"Falha"</formula>
    </cfRule>
  </conditionalFormatting>
  <conditionalFormatting sqref="F45">
    <cfRule type="cellIs" dxfId="351" priority="195" operator="equal">
      <formula>"Sucesso"</formula>
    </cfRule>
  </conditionalFormatting>
  <conditionalFormatting sqref="H45">
    <cfRule type="cellIs" dxfId="350" priority="192" stopIfTrue="1" operator="equal">
      <formula>"Alta"</formula>
    </cfRule>
  </conditionalFormatting>
  <conditionalFormatting sqref="H45">
    <cfRule type="cellIs" dxfId="349" priority="193" stopIfTrue="1" operator="equal">
      <formula>"Média"</formula>
    </cfRule>
  </conditionalFormatting>
  <conditionalFormatting sqref="H45">
    <cfRule type="cellIs" dxfId="348" priority="194" stopIfTrue="1" operator="equal">
      <formula>"Baixa"</formula>
    </cfRule>
  </conditionalFormatting>
  <conditionalFormatting sqref="G47">
    <cfRule type="cellIs" dxfId="347" priority="189" stopIfTrue="1" operator="equal">
      <formula>"Alta"</formula>
    </cfRule>
  </conditionalFormatting>
  <conditionalFormatting sqref="G47">
    <cfRule type="cellIs" dxfId="346" priority="190" stopIfTrue="1" operator="equal">
      <formula>"Média"</formula>
    </cfRule>
  </conditionalFormatting>
  <conditionalFormatting sqref="G47">
    <cfRule type="cellIs" dxfId="345" priority="191" stopIfTrue="1" operator="equal">
      <formula>"Baixa"</formula>
    </cfRule>
  </conditionalFormatting>
  <conditionalFormatting sqref="F47">
    <cfRule type="cellIs" dxfId="344" priority="188" operator="equal">
      <formula>"Falha"</formula>
    </cfRule>
  </conditionalFormatting>
  <conditionalFormatting sqref="F47">
    <cfRule type="cellIs" dxfId="343" priority="187" operator="equal">
      <formula>"Sucesso"</formula>
    </cfRule>
  </conditionalFormatting>
  <conditionalFormatting sqref="H47">
    <cfRule type="cellIs" dxfId="342" priority="184" stopIfTrue="1" operator="equal">
      <formula>"Alta"</formula>
    </cfRule>
  </conditionalFormatting>
  <conditionalFormatting sqref="H47">
    <cfRule type="cellIs" dxfId="341" priority="185" stopIfTrue="1" operator="equal">
      <formula>"Média"</formula>
    </cfRule>
  </conditionalFormatting>
  <conditionalFormatting sqref="H47">
    <cfRule type="cellIs" dxfId="340" priority="186" stopIfTrue="1" operator="equal">
      <formula>"Baixa"</formula>
    </cfRule>
  </conditionalFormatting>
  <conditionalFormatting sqref="G43:H43">
    <cfRule type="cellIs" dxfId="339" priority="181" stopIfTrue="1" operator="equal">
      <formula>"Alta"</formula>
    </cfRule>
  </conditionalFormatting>
  <conditionalFormatting sqref="G43:H43">
    <cfRule type="cellIs" dxfId="338" priority="182" stopIfTrue="1" operator="equal">
      <formula>"Média"</formula>
    </cfRule>
  </conditionalFormatting>
  <conditionalFormatting sqref="G43:H43">
    <cfRule type="cellIs" dxfId="337" priority="183" stopIfTrue="1" operator="equal">
      <formula>"Baixa"</formula>
    </cfRule>
  </conditionalFormatting>
  <conditionalFormatting sqref="F43">
    <cfRule type="cellIs" dxfId="336" priority="180" operator="equal">
      <formula>"Falha"</formula>
    </cfRule>
  </conditionalFormatting>
  <conditionalFormatting sqref="F43">
    <cfRule type="cellIs" dxfId="335" priority="179" operator="equal">
      <formula>"Sucesso"</formula>
    </cfRule>
  </conditionalFormatting>
  <conditionalFormatting sqref="G48:H48">
    <cfRule type="cellIs" dxfId="334" priority="176" stopIfTrue="1" operator="equal">
      <formula>"Alta"</formula>
    </cfRule>
  </conditionalFormatting>
  <conditionalFormatting sqref="G48:H48">
    <cfRule type="cellIs" dxfId="333" priority="177" stopIfTrue="1" operator="equal">
      <formula>"Média"</formula>
    </cfRule>
  </conditionalFormatting>
  <conditionalFormatting sqref="G48:H48">
    <cfRule type="cellIs" dxfId="332" priority="178" stopIfTrue="1" operator="equal">
      <formula>"Baixa"</formula>
    </cfRule>
  </conditionalFormatting>
  <conditionalFormatting sqref="F48">
    <cfRule type="cellIs" dxfId="331" priority="175" operator="equal">
      <formula>"Falha"</formula>
    </cfRule>
  </conditionalFormatting>
  <conditionalFormatting sqref="F48">
    <cfRule type="cellIs" dxfId="330" priority="174" operator="equal">
      <formula>"Sucesso"</formula>
    </cfRule>
  </conditionalFormatting>
  <conditionalFormatting sqref="G50:H50">
    <cfRule type="cellIs" dxfId="329" priority="171" stopIfTrue="1" operator="equal">
      <formula>"Alta"</formula>
    </cfRule>
  </conditionalFormatting>
  <conditionalFormatting sqref="G50:H50">
    <cfRule type="cellIs" dxfId="328" priority="172" stopIfTrue="1" operator="equal">
      <formula>"Média"</formula>
    </cfRule>
  </conditionalFormatting>
  <conditionalFormatting sqref="G50:H50">
    <cfRule type="cellIs" dxfId="327" priority="173" stopIfTrue="1" operator="equal">
      <formula>"Baixa"</formula>
    </cfRule>
  </conditionalFormatting>
  <conditionalFormatting sqref="F50">
    <cfRule type="cellIs" dxfId="326" priority="170" operator="equal">
      <formula>"Falha"</formula>
    </cfRule>
  </conditionalFormatting>
  <conditionalFormatting sqref="F50">
    <cfRule type="cellIs" dxfId="325" priority="169" operator="equal">
      <formula>"Sucesso"</formula>
    </cfRule>
  </conditionalFormatting>
  <conditionalFormatting sqref="G52:H52">
    <cfRule type="cellIs" dxfId="324" priority="166" stopIfTrue="1" operator="equal">
      <formula>"Alta"</formula>
    </cfRule>
  </conditionalFormatting>
  <conditionalFormatting sqref="G52:H52">
    <cfRule type="cellIs" dxfId="323" priority="167" stopIfTrue="1" operator="equal">
      <formula>"Média"</formula>
    </cfRule>
  </conditionalFormatting>
  <conditionalFormatting sqref="G52:H52">
    <cfRule type="cellIs" dxfId="322" priority="168" stopIfTrue="1" operator="equal">
      <formula>"Baixa"</formula>
    </cfRule>
  </conditionalFormatting>
  <conditionalFormatting sqref="F52">
    <cfRule type="cellIs" dxfId="321" priority="165" operator="equal">
      <formula>"Falha"</formula>
    </cfRule>
  </conditionalFormatting>
  <conditionalFormatting sqref="F52">
    <cfRule type="cellIs" dxfId="320" priority="164" operator="equal">
      <formula>"Sucesso"</formula>
    </cfRule>
  </conditionalFormatting>
  <conditionalFormatting sqref="G55">
    <cfRule type="cellIs" dxfId="319" priority="161" stopIfTrue="1" operator="equal">
      <formula>"Alta"</formula>
    </cfRule>
  </conditionalFormatting>
  <conditionalFormatting sqref="G55">
    <cfRule type="cellIs" dxfId="318" priority="162" stopIfTrue="1" operator="equal">
      <formula>"Média"</formula>
    </cfRule>
  </conditionalFormatting>
  <conditionalFormatting sqref="G55">
    <cfRule type="cellIs" dxfId="317" priority="163" stopIfTrue="1" operator="equal">
      <formula>"Baixa"</formula>
    </cfRule>
  </conditionalFormatting>
  <conditionalFormatting sqref="F55">
    <cfRule type="cellIs" dxfId="316" priority="160" operator="equal">
      <formula>"Falha"</formula>
    </cfRule>
  </conditionalFormatting>
  <conditionalFormatting sqref="F55">
    <cfRule type="cellIs" dxfId="315" priority="159" operator="equal">
      <formula>"Sucesso"</formula>
    </cfRule>
  </conditionalFormatting>
  <conditionalFormatting sqref="H55">
    <cfRule type="cellIs" dxfId="314" priority="156" stopIfTrue="1" operator="equal">
      <formula>"Alta"</formula>
    </cfRule>
  </conditionalFormatting>
  <conditionalFormatting sqref="H55">
    <cfRule type="cellIs" dxfId="313" priority="157" stopIfTrue="1" operator="equal">
      <formula>"Média"</formula>
    </cfRule>
  </conditionalFormatting>
  <conditionalFormatting sqref="H55">
    <cfRule type="cellIs" dxfId="312" priority="158" stopIfTrue="1" operator="equal">
      <formula>"Baixa"</formula>
    </cfRule>
  </conditionalFormatting>
  <conditionalFormatting sqref="G57">
    <cfRule type="cellIs" dxfId="311" priority="153" stopIfTrue="1" operator="equal">
      <formula>"Alta"</formula>
    </cfRule>
  </conditionalFormatting>
  <conditionalFormatting sqref="G57">
    <cfRule type="cellIs" dxfId="310" priority="154" stopIfTrue="1" operator="equal">
      <formula>"Média"</formula>
    </cfRule>
  </conditionalFormatting>
  <conditionalFormatting sqref="G57">
    <cfRule type="cellIs" dxfId="309" priority="155" stopIfTrue="1" operator="equal">
      <formula>"Baixa"</formula>
    </cfRule>
  </conditionalFormatting>
  <conditionalFormatting sqref="F57">
    <cfRule type="cellIs" dxfId="308" priority="152" operator="equal">
      <formula>"Falha"</formula>
    </cfRule>
  </conditionalFormatting>
  <conditionalFormatting sqref="F57">
    <cfRule type="cellIs" dxfId="307" priority="151" operator="equal">
      <formula>"Sucesso"</formula>
    </cfRule>
  </conditionalFormatting>
  <conditionalFormatting sqref="H57">
    <cfRule type="cellIs" dxfId="306" priority="148" stopIfTrue="1" operator="equal">
      <formula>"Alta"</formula>
    </cfRule>
  </conditionalFormatting>
  <conditionalFormatting sqref="H57">
    <cfRule type="cellIs" dxfId="305" priority="149" stopIfTrue="1" operator="equal">
      <formula>"Média"</formula>
    </cfRule>
  </conditionalFormatting>
  <conditionalFormatting sqref="H57">
    <cfRule type="cellIs" dxfId="304" priority="150" stopIfTrue="1" operator="equal">
      <formula>"Baixa"</formula>
    </cfRule>
  </conditionalFormatting>
  <conditionalFormatting sqref="G60">
    <cfRule type="cellIs" dxfId="303" priority="145" stopIfTrue="1" operator="equal">
      <formula>"Alta"</formula>
    </cfRule>
  </conditionalFormatting>
  <conditionalFormatting sqref="G60">
    <cfRule type="cellIs" dxfId="302" priority="146" stopIfTrue="1" operator="equal">
      <formula>"Média"</formula>
    </cfRule>
  </conditionalFormatting>
  <conditionalFormatting sqref="G60">
    <cfRule type="cellIs" dxfId="301" priority="147" stopIfTrue="1" operator="equal">
      <formula>"Baixa"</formula>
    </cfRule>
  </conditionalFormatting>
  <conditionalFormatting sqref="F60">
    <cfRule type="cellIs" dxfId="300" priority="144" operator="equal">
      <formula>"Falha"</formula>
    </cfRule>
  </conditionalFormatting>
  <conditionalFormatting sqref="F60">
    <cfRule type="cellIs" dxfId="299" priority="143" operator="equal">
      <formula>"Sucesso"</formula>
    </cfRule>
  </conditionalFormatting>
  <conditionalFormatting sqref="H60">
    <cfRule type="cellIs" dxfId="298" priority="140" stopIfTrue="1" operator="equal">
      <formula>"Alta"</formula>
    </cfRule>
  </conditionalFormatting>
  <conditionalFormatting sqref="H60">
    <cfRule type="cellIs" dxfId="297" priority="141" stopIfTrue="1" operator="equal">
      <formula>"Média"</formula>
    </cfRule>
  </conditionalFormatting>
  <conditionalFormatting sqref="H60">
    <cfRule type="cellIs" dxfId="296" priority="142" stopIfTrue="1" operator="equal">
      <formula>"Baixa"</formula>
    </cfRule>
  </conditionalFormatting>
  <conditionalFormatting sqref="G62">
    <cfRule type="cellIs" dxfId="295" priority="137" stopIfTrue="1" operator="equal">
      <formula>"Alta"</formula>
    </cfRule>
  </conditionalFormatting>
  <conditionalFormatting sqref="G62">
    <cfRule type="cellIs" dxfId="294" priority="138" stopIfTrue="1" operator="equal">
      <formula>"Média"</formula>
    </cfRule>
  </conditionalFormatting>
  <conditionalFormatting sqref="G62">
    <cfRule type="cellIs" dxfId="293" priority="139" stopIfTrue="1" operator="equal">
      <formula>"Baixa"</formula>
    </cfRule>
  </conditionalFormatting>
  <conditionalFormatting sqref="F62">
    <cfRule type="cellIs" dxfId="292" priority="136" operator="equal">
      <formula>"Falha"</formula>
    </cfRule>
  </conditionalFormatting>
  <conditionalFormatting sqref="F62">
    <cfRule type="cellIs" dxfId="291" priority="135" operator="equal">
      <formula>"Sucesso"</formula>
    </cfRule>
  </conditionalFormatting>
  <conditionalFormatting sqref="H62">
    <cfRule type="cellIs" dxfId="290" priority="132" stopIfTrue="1" operator="equal">
      <formula>"Alta"</formula>
    </cfRule>
  </conditionalFormatting>
  <conditionalFormatting sqref="H62">
    <cfRule type="cellIs" dxfId="289" priority="133" stopIfTrue="1" operator="equal">
      <formula>"Média"</formula>
    </cfRule>
  </conditionalFormatting>
  <conditionalFormatting sqref="H62">
    <cfRule type="cellIs" dxfId="288" priority="134" stopIfTrue="1" operator="equal">
      <formula>"Baixa"</formula>
    </cfRule>
  </conditionalFormatting>
  <conditionalFormatting sqref="G53:H53">
    <cfRule type="cellIs" dxfId="287" priority="129" stopIfTrue="1" operator="equal">
      <formula>"Alta"</formula>
    </cfRule>
  </conditionalFormatting>
  <conditionalFormatting sqref="G53:H53">
    <cfRule type="cellIs" dxfId="286" priority="130" stopIfTrue="1" operator="equal">
      <formula>"Média"</formula>
    </cfRule>
  </conditionalFormatting>
  <conditionalFormatting sqref="G53:H53">
    <cfRule type="cellIs" dxfId="285" priority="131" stopIfTrue="1" operator="equal">
      <formula>"Baixa"</formula>
    </cfRule>
  </conditionalFormatting>
  <conditionalFormatting sqref="F53">
    <cfRule type="cellIs" dxfId="284" priority="128" operator="equal">
      <formula>"Falha"</formula>
    </cfRule>
  </conditionalFormatting>
  <conditionalFormatting sqref="F53">
    <cfRule type="cellIs" dxfId="283" priority="127" operator="equal">
      <formula>"Sucesso"</formula>
    </cfRule>
  </conditionalFormatting>
  <conditionalFormatting sqref="G58:H58">
    <cfRule type="cellIs" dxfId="282" priority="124" stopIfTrue="1" operator="equal">
      <formula>"Alta"</formula>
    </cfRule>
  </conditionalFormatting>
  <conditionalFormatting sqref="G58:H58">
    <cfRule type="cellIs" dxfId="281" priority="125" stopIfTrue="1" operator="equal">
      <formula>"Média"</formula>
    </cfRule>
  </conditionalFormatting>
  <conditionalFormatting sqref="G58:H58">
    <cfRule type="cellIs" dxfId="280" priority="126" stopIfTrue="1" operator="equal">
      <formula>"Baixa"</formula>
    </cfRule>
  </conditionalFormatting>
  <conditionalFormatting sqref="F58">
    <cfRule type="cellIs" dxfId="279" priority="123" operator="equal">
      <formula>"Falha"</formula>
    </cfRule>
  </conditionalFormatting>
  <conditionalFormatting sqref="F58">
    <cfRule type="cellIs" dxfId="278" priority="122" operator="equal">
      <formula>"Sucesso"</formula>
    </cfRule>
  </conditionalFormatting>
  <conditionalFormatting sqref="G63:H63">
    <cfRule type="cellIs" dxfId="277" priority="119" stopIfTrue="1" operator="equal">
      <formula>"Alta"</formula>
    </cfRule>
  </conditionalFormatting>
  <conditionalFormatting sqref="G63:H63">
    <cfRule type="cellIs" dxfId="276" priority="120" stopIfTrue="1" operator="equal">
      <formula>"Média"</formula>
    </cfRule>
  </conditionalFormatting>
  <conditionalFormatting sqref="G63:H63">
    <cfRule type="cellIs" dxfId="275" priority="121" stopIfTrue="1" operator="equal">
      <formula>"Baixa"</formula>
    </cfRule>
  </conditionalFormatting>
  <conditionalFormatting sqref="F63">
    <cfRule type="cellIs" dxfId="274" priority="118" operator="equal">
      <formula>"Falha"</formula>
    </cfRule>
  </conditionalFormatting>
  <conditionalFormatting sqref="F63">
    <cfRule type="cellIs" dxfId="273" priority="117" operator="equal">
      <formula>"Sucesso"</formula>
    </cfRule>
  </conditionalFormatting>
  <conditionalFormatting sqref="H65">
    <cfRule type="cellIs" dxfId="272" priority="114" stopIfTrue="1" operator="equal">
      <formula>"Alta"</formula>
    </cfRule>
  </conditionalFormatting>
  <conditionalFormatting sqref="H65">
    <cfRule type="cellIs" dxfId="271" priority="115" stopIfTrue="1" operator="equal">
      <formula>"Média"</formula>
    </cfRule>
  </conditionalFormatting>
  <conditionalFormatting sqref="H65">
    <cfRule type="cellIs" dxfId="270" priority="116" stopIfTrue="1" operator="equal">
      <formula>"Baixa"</formula>
    </cfRule>
  </conditionalFormatting>
  <conditionalFormatting sqref="G65">
    <cfRule type="cellIs" dxfId="269" priority="111" stopIfTrue="1" operator="equal">
      <formula>"Alta"</formula>
    </cfRule>
  </conditionalFormatting>
  <conditionalFormatting sqref="G65">
    <cfRule type="cellIs" dxfId="268" priority="112" stopIfTrue="1" operator="equal">
      <formula>"Média"</formula>
    </cfRule>
  </conditionalFormatting>
  <conditionalFormatting sqref="G65">
    <cfRule type="cellIs" dxfId="267" priority="113" stopIfTrue="1" operator="equal">
      <formula>"Baixa"</formula>
    </cfRule>
  </conditionalFormatting>
  <conditionalFormatting sqref="F65">
    <cfRule type="cellIs" dxfId="266" priority="110" operator="equal">
      <formula>"Falha"</formula>
    </cfRule>
  </conditionalFormatting>
  <conditionalFormatting sqref="F65">
    <cfRule type="cellIs" dxfId="265" priority="109" operator="equal">
      <formula>"Sucesso"</formula>
    </cfRule>
  </conditionalFormatting>
  <conditionalFormatting sqref="H64">
    <cfRule type="cellIs" dxfId="264" priority="106" stopIfTrue="1" operator="equal">
      <formula>"Alta"</formula>
    </cfRule>
  </conditionalFormatting>
  <conditionalFormatting sqref="H64">
    <cfRule type="cellIs" dxfId="263" priority="107" stopIfTrue="1" operator="equal">
      <formula>"Média"</formula>
    </cfRule>
  </conditionalFormatting>
  <conditionalFormatting sqref="H64">
    <cfRule type="cellIs" dxfId="262" priority="108" stopIfTrue="1" operator="equal">
      <formula>"Baixa"</formula>
    </cfRule>
  </conditionalFormatting>
  <conditionalFormatting sqref="G64">
    <cfRule type="cellIs" dxfId="261" priority="103" stopIfTrue="1" operator="equal">
      <formula>"Alta"</formula>
    </cfRule>
  </conditionalFormatting>
  <conditionalFormatting sqref="G64">
    <cfRule type="cellIs" dxfId="260" priority="104" stopIfTrue="1" operator="equal">
      <formula>"Média"</formula>
    </cfRule>
  </conditionalFormatting>
  <conditionalFormatting sqref="G64">
    <cfRule type="cellIs" dxfId="259" priority="105" stopIfTrue="1" operator="equal">
      <formula>"Baixa"</formula>
    </cfRule>
  </conditionalFormatting>
  <conditionalFormatting sqref="F64">
    <cfRule type="cellIs" dxfId="258" priority="102" operator="equal">
      <formula>"Falha"</formula>
    </cfRule>
  </conditionalFormatting>
  <conditionalFormatting sqref="F64">
    <cfRule type="cellIs" dxfId="257" priority="101" operator="equal">
      <formula>"Sucesso"</formula>
    </cfRule>
  </conditionalFormatting>
  <conditionalFormatting sqref="G83:H83">
    <cfRule type="cellIs" dxfId="256" priority="98" stopIfTrue="1" operator="equal">
      <formula>"Alta"</formula>
    </cfRule>
  </conditionalFormatting>
  <conditionalFormatting sqref="G83:H83">
    <cfRule type="cellIs" dxfId="255" priority="99" stopIfTrue="1" operator="equal">
      <formula>"Média"</formula>
    </cfRule>
  </conditionalFormatting>
  <conditionalFormatting sqref="G83:H83">
    <cfRule type="cellIs" dxfId="254" priority="100" stopIfTrue="1" operator="equal">
      <formula>"Baixa"</formula>
    </cfRule>
  </conditionalFormatting>
  <conditionalFormatting sqref="F83">
    <cfRule type="cellIs" dxfId="253" priority="97" operator="equal">
      <formula>"Falha"</formula>
    </cfRule>
  </conditionalFormatting>
  <conditionalFormatting sqref="F83">
    <cfRule type="cellIs" dxfId="252" priority="96" operator="equal">
      <formula>"Sucesso"</formula>
    </cfRule>
  </conditionalFormatting>
  <conditionalFormatting sqref="G84">
    <cfRule type="cellIs" dxfId="251" priority="93" stopIfTrue="1" operator="equal">
      <formula>"Alta"</formula>
    </cfRule>
  </conditionalFormatting>
  <conditionalFormatting sqref="G84">
    <cfRule type="cellIs" dxfId="250" priority="94" stopIfTrue="1" operator="equal">
      <formula>"Média"</formula>
    </cfRule>
  </conditionalFormatting>
  <conditionalFormatting sqref="G84">
    <cfRule type="cellIs" dxfId="249" priority="95" stopIfTrue="1" operator="equal">
      <formula>"Baixa"</formula>
    </cfRule>
  </conditionalFormatting>
  <conditionalFormatting sqref="F84">
    <cfRule type="cellIs" dxfId="248" priority="92" operator="equal">
      <formula>"Falha"</formula>
    </cfRule>
  </conditionalFormatting>
  <conditionalFormatting sqref="F84">
    <cfRule type="cellIs" dxfId="247" priority="91" operator="equal">
      <formula>"Sucesso"</formula>
    </cfRule>
  </conditionalFormatting>
  <conditionalFormatting sqref="G86">
    <cfRule type="cellIs" dxfId="246" priority="88" stopIfTrue="1" operator="equal">
      <formula>"Alta"</formula>
    </cfRule>
  </conditionalFormatting>
  <conditionalFormatting sqref="G86">
    <cfRule type="cellIs" dxfId="245" priority="89" stopIfTrue="1" operator="equal">
      <formula>"Média"</formula>
    </cfRule>
  </conditionalFormatting>
  <conditionalFormatting sqref="G86">
    <cfRule type="cellIs" dxfId="244" priority="90" stopIfTrue="1" operator="equal">
      <formula>"Baixa"</formula>
    </cfRule>
  </conditionalFormatting>
  <conditionalFormatting sqref="F86">
    <cfRule type="cellIs" dxfId="243" priority="87" operator="equal">
      <formula>"Falha"</formula>
    </cfRule>
  </conditionalFormatting>
  <conditionalFormatting sqref="F86">
    <cfRule type="cellIs" dxfId="242" priority="86" operator="equal">
      <formula>"Sucesso"</formula>
    </cfRule>
  </conditionalFormatting>
  <conditionalFormatting sqref="H84">
    <cfRule type="cellIs" dxfId="241" priority="80" stopIfTrue="1" operator="equal">
      <formula>"Alta"</formula>
    </cfRule>
  </conditionalFormatting>
  <conditionalFormatting sqref="H84">
    <cfRule type="cellIs" dxfId="240" priority="81" stopIfTrue="1" operator="equal">
      <formula>"Média"</formula>
    </cfRule>
  </conditionalFormatting>
  <conditionalFormatting sqref="H84">
    <cfRule type="cellIs" dxfId="239" priority="82" stopIfTrue="1" operator="equal">
      <formula>"Baixa"</formula>
    </cfRule>
  </conditionalFormatting>
  <conditionalFormatting sqref="G85">
    <cfRule type="cellIs" dxfId="238" priority="77" stopIfTrue="1" operator="equal">
      <formula>"Alta"</formula>
    </cfRule>
  </conditionalFormatting>
  <conditionalFormatting sqref="G85">
    <cfRule type="cellIs" dxfId="237" priority="78" stopIfTrue="1" operator="equal">
      <formula>"Média"</formula>
    </cfRule>
  </conditionalFormatting>
  <conditionalFormatting sqref="G85">
    <cfRule type="cellIs" dxfId="236" priority="79" stopIfTrue="1" operator="equal">
      <formula>"Baixa"</formula>
    </cfRule>
  </conditionalFormatting>
  <conditionalFormatting sqref="F85">
    <cfRule type="cellIs" dxfId="235" priority="76" operator="equal">
      <formula>"Falha"</formula>
    </cfRule>
  </conditionalFormatting>
  <conditionalFormatting sqref="F85">
    <cfRule type="cellIs" dxfId="234" priority="75" operator="equal">
      <formula>"Sucesso"</formula>
    </cfRule>
  </conditionalFormatting>
  <conditionalFormatting sqref="H85">
    <cfRule type="cellIs" dxfId="233" priority="72" stopIfTrue="1" operator="equal">
      <formula>"Alta"</formula>
    </cfRule>
  </conditionalFormatting>
  <conditionalFormatting sqref="H85">
    <cfRule type="cellIs" dxfId="232" priority="73" stopIfTrue="1" operator="equal">
      <formula>"Média"</formula>
    </cfRule>
  </conditionalFormatting>
  <conditionalFormatting sqref="H85">
    <cfRule type="cellIs" dxfId="231" priority="74" stopIfTrue="1" operator="equal">
      <formula>"Baixa"</formula>
    </cfRule>
  </conditionalFormatting>
  <conditionalFormatting sqref="H86">
    <cfRule type="cellIs" dxfId="230" priority="69" stopIfTrue="1" operator="equal">
      <formula>"Alta"</formula>
    </cfRule>
  </conditionalFormatting>
  <conditionalFormatting sqref="H86">
    <cfRule type="cellIs" dxfId="229" priority="70" stopIfTrue="1" operator="equal">
      <formula>"Média"</formula>
    </cfRule>
  </conditionalFormatting>
  <conditionalFormatting sqref="H86">
    <cfRule type="cellIs" dxfId="228" priority="71" stopIfTrue="1" operator="equal">
      <formula>"Baixa"</formula>
    </cfRule>
  </conditionalFormatting>
  <conditionalFormatting sqref="G15:H15">
    <cfRule type="cellIs" dxfId="227" priority="66" stopIfTrue="1" operator="equal">
      <formula>"Alta"</formula>
    </cfRule>
  </conditionalFormatting>
  <conditionalFormatting sqref="G15:H15">
    <cfRule type="cellIs" dxfId="226" priority="67" stopIfTrue="1" operator="equal">
      <formula>"Média"</formula>
    </cfRule>
  </conditionalFormatting>
  <conditionalFormatting sqref="G15:H15">
    <cfRule type="cellIs" dxfId="225" priority="68" stopIfTrue="1" operator="equal">
      <formula>"Baixa"</formula>
    </cfRule>
  </conditionalFormatting>
  <conditionalFormatting sqref="F15">
    <cfRule type="cellIs" dxfId="224" priority="65" operator="equal">
      <formula>"Falha"</formula>
    </cfRule>
  </conditionalFormatting>
  <conditionalFormatting sqref="F15">
    <cfRule type="cellIs" dxfId="223" priority="64" operator="equal">
      <formula>"Sucesso"</formula>
    </cfRule>
  </conditionalFormatting>
  <conditionalFormatting sqref="G17:H17">
    <cfRule type="cellIs" dxfId="222" priority="61" stopIfTrue="1" operator="equal">
      <formula>"Alta"</formula>
    </cfRule>
  </conditionalFormatting>
  <conditionalFormatting sqref="G17:H17">
    <cfRule type="cellIs" dxfId="221" priority="62" stopIfTrue="1" operator="equal">
      <formula>"Média"</formula>
    </cfRule>
  </conditionalFormatting>
  <conditionalFormatting sqref="G17:H17">
    <cfRule type="cellIs" dxfId="220" priority="63" stopIfTrue="1" operator="equal">
      <formula>"Baixa"</formula>
    </cfRule>
  </conditionalFormatting>
  <conditionalFormatting sqref="F17">
    <cfRule type="cellIs" dxfId="219" priority="60" operator="equal">
      <formula>"Falha"</formula>
    </cfRule>
  </conditionalFormatting>
  <conditionalFormatting sqref="F17">
    <cfRule type="cellIs" dxfId="218" priority="59" operator="equal">
      <formula>"Sucesso"</formula>
    </cfRule>
  </conditionalFormatting>
  <conditionalFormatting sqref="G19">
    <cfRule type="cellIs" dxfId="217" priority="56" stopIfTrue="1" operator="equal">
      <formula>"Alta"</formula>
    </cfRule>
  </conditionalFormatting>
  <conditionalFormatting sqref="G19">
    <cfRule type="cellIs" dxfId="216" priority="57" stopIfTrue="1" operator="equal">
      <formula>"Média"</formula>
    </cfRule>
  </conditionalFormatting>
  <conditionalFormatting sqref="G19">
    <cfRule type="cellIs" dxfId="215" priority="58" stopIfTrue="1" operator="equal">
      <formula>"Baixa"</formula>
    </cfRule>
  </conditionalFormatting>
  <conditionalFormatting sqref="F19">
    <cfRule type="cellIs" dxfId="214" priority="55" operator="equal">
      <formula>"Falha"</formula>
    </cfRule>
  </conditionalFormatting>
  <conditionalFormatting sqref="F19">
    <cfRule type="cellIs" dxfId="213" priority="54" operator="equal">
      <formula>"Sucesso"</formula>
    </cfRule>
  </conditionalFormatting>
  <conditionalFormatting sqref="H18">
    <cfRule type="cellIs" dxfId="212" priority="51" stopIfTrue="1" operator="equal">
      <formula>"Alta"</formula>
    </cfRule>
  </conditionalFormatting>
  <conditionalFormatting sqref="H18">
    <cfRule type="cellIs" dxfId="211" priority="52" stopIfTrue="1" operator="equal">
      <formula>"Média"</formula>
    </cfRule>
  </conditionalFormatting>
  <conditionalFormatting sqref="H18">
    <cfRule type="cellIs" dxfId="210" priority="53" stopIfTrue="1" operator="equal">
      <formula>"Baixa"</formula>
    </cfRule>
  </conditionalFormatting>
  <conditionalFormatting sqref="H19">
    <cfRule type="cellIs" dxfId="209" priority="48" stopIfTrue="1" operator="equal">
      <formula>"Alta"</formula>
    </cfRule>
  </conditionalFormatting>
  <conditionalFormatting sqref="H19">
    <cfRule type="cellIs" dxfId="208" priority="49" stopIfTrue="1" operator="equal">
      <formula>"Média"</formula>
    </cfRule>
  </conditionalFormatting>
  <conditionalFormatting sqref="H19">
    <cfRule type="cellIs" dxfId="207" priority="50" stopIfTrue="1" operator="equal">
      <formula>"Baixa"</formula>
    </cfRule>
  </conditionalFormatting>
  <conditionalFormatting sqref="G26">
    <cfRule type="cellIs" dxfId="206" priority="40" stopIfTrue="1" operator="equal">
      <formula>"Alta"</formula>
    </cfRule>
  </conditionalFormatting>
  <conditionalFormatting sqref="G26">
    <cfRule type="cellIs" dxfId="205" priority="41" stopIfTrue="1" operator="equal">
      <formula>"Média"</formula>
    </cfRule>
  </conditionalFormatting>
  <conditionalFormatting sqref="G26">
    <cfRule type="cellIs" dxfId="204" priority="42" stopIfTrue="1" operator="equal">
      <formula>"Baixa"</formula>
    </cfRule>
  </conditionalFormatting>
  <conditionalFormatting sqref="F26">
    <cfRule type="cellIs" dxfId="203" priority="39" operator="equal">
      <formula>"Falha"</formula>
    </cfRule>
  </conditionalFormatting>
  <conditionalFormatting sqref="F26">
    <cfRule type="cellIs" dxfId="202" priority="38" operator="equal">
      <formula>"Sucesso"</formula>
    </cfRule>
  </conditionalFormatting>
  <conditionalFormatting sqref="H24">
    <cfRule type="cellIs" dxfId="201" priority="35" stopIfTrue="1" operator="equal">
      <formula>"Alta"</formula>
    </cfRule>
  </conditionalFormatting>
  <conditionalFormatting sqref="H24">
    <cfRule type="cellIs" dxfId="200" priority="36" stopIfTrue="1" operator="equal">
      <formula>"Média"</formula>
    </cfRule>
  </conditionalFormatting>
  <conditionalFormatting sqref="H24">
    <cfRule type="cellIs" dxfId="199" priority="37" stopIfTrue="1" operator="equal">
      <formula>"Baixa"</formula>
    </cfRule>
  </conditionalFormatting>
  <conditionalFormatting sqref="G25">
    <cfRule type="cellIs" dxfId="198" priority="32" stopIfTrue="1" operator="equal">
      <formula>"Alta"</formula>
    </cfRule>
  </conditionalFormatting>
  <conditionalFormatting sqref="G25">
    <cfRule type="cellIs" dxfId="197" priority="33" stopIfTrue="1" operator="equal">
      <formula>"Média"</formula>
    </cfRule>
  </conditionalFormatting>
  <conditionalFormatting sqref="G25">
    <cfRule type="cellIs" dxfId="196" priority="34" stopIfTrue="1" operator="equal">
      <formula>"Baixa"</formula>
    </cfRule>
  </conditionalFormatting>
  <conditionalFormatting sqref="F25">
    <cfRule type="cellIs" dxfId="195" priority="31" operator="equal">
      <formula>"Falha"</formula>
    </cfRule>
  </conditionalFormatting>
  <conditionalFormatting sqref="F25">
    <cfRule type="cellIs" dxfId="194" priority="30" operator="equal">
      <formula>"Sucesso"</formula>
    </cfRule>
  </conditionalFormatting>
  <conditionalFormatting sqref="H25">
    <cfRule type="cellIs" dxfId="193" priority="27" stopIfTrue="1" operator="equal">
      <formula>"Alta"</formula>
    </cfRule>
  </conditionalFormatting>
  <conditionalFormatting sqref="H25">
    <cfRule type="cellIs" dxfId="192" priority="28" stopIfTrue="1" operator="equal">
      <formula>"Média"</formula>
    </cfRule>
  </conditionalFormatting>
  <conditionalFormatting sqref="H25">
    <cfRule type="cellIs" dxfId="191" priority="29" stopIfTrue="1" operator="equal">
      <formula>"Baixa"</formula>
    </cfRule>
  </conditionalFormatting>
  <conditionalFormatting sqref="H26">
    <cfRule type="cellIs" dxfId="190" priority="24" stopIfTrue="1" operator="equal">
      <formula>"Alta"</formula>
    </cfRule>
  </conditionalFormatting>
  <conditionalFormatting sqref="H26">
    <cfRule type="cellIs" dxfId="189" priority="25" stopIfTrue="1" operator="equal">
      <formula>"Média"</formula>
    </cfRule>
  </conditionalFormatting>
  <conditionalFormatting sqref="H26">
    <cfRule type="cellIs" dxfId="188" priority="26" stopIfTrue="1" operator="equal">
      <formula>"Baixa"</formula>
    </cfRule>
  </conditionalFormatting>
  <conditionalFormatting sqref="G27">
    <cfRule type="cellIs" dxfId="187" priority="21" stopIfTrue="1" operator="equal">
      <formula>"Alta"</formula>
    </cfRule>
  </conditionalFormatting>
  <conditionalFormatting sqref="G27">
    <cfRule type="cellIs" dxfId="186" priority="22" stopIfTrue="1" operator="equal">
      <formula>"Média"</formula>
    </cfRule>
  </conditionalFormatting>
  <conditionalFormatting sqref="G27">
    <cfRule type="cellIs" dxfId="185" priority="23" stopIfTrue="1" operator="equal">
      <formula>"Baixa"</formula>
    </cfRule>
  </conditionalFormatting>
  <conditionalFormatting sqref="F27">
    <cfRule type="cellIs" dxfId="184" priority="20" operator="equal">
      <formula>"Falha"</formula>
    </cfRule>
  </conditionalFormatting>
  <conditionalFormatting sqref="F27">
    <cfRule type="cellIs" dxfId="183" priority="19" operator="equal">
      <formula>"Sucesso"</formula>
    </cfRule>
  </conditionalFormatting>
  <conditionalFormatting sqref="H27">
    <cfRule type="cellIs" dxfId="182" priority="16" stopIfTrue="1" operator="equal">
      <formula>"Alta"</formula>
    </cfRule>
  </conditionalFormatting>
  <conditionalFormatting sqref="H27">
    <cfRule type="cellIs" dxfId="181" priority="17" stopIfTrue="1" operator="equal">
      <formula>"Média"</formula>
    </cfRule>
  </conditionalFormatting>
  <conditionalFormatting sqref="H27">
    <cfRule type="cellIs" dxfId="180" priority="18" stopIfTrue="1" operator="equal">
      <formula>"Baixa"</formula>
    </cfRule>
  </conditionalFormatting>
  <conditionalFormatting sqref="G12">
    <cfRule type="cellIs" dxfId="179" priority="13" stopIfTrue="1" operator="equal">
      <formula>"Alta"</formula>
    </cfRule>
  </conditionalFormatting>
  <conditionalFormatting sqref="G12">
    <cfRule type="cellIs" dxfId="178" priority="14" stopIfTrue="1" operator="equal">
      <formula>"Média"</formula>
    </cfRule>
  </conditionalFormatting>
  <conditionalFormatting sqref="G12">
    <cfRule type="cellIs" dxfId="177" priority="15" stopIfTrue="1" operator="equal">
      <formula>"Baixa"</formula>
    </cfRule>
  </conditionalFormatting>
  <conditionalFormatting sqref="F12">
    <cfRule type="cellIs" dxfId="176" priority="12" operator="equal">
      <formula>"Falha"</formula>
    </cfRule>
  </conditionalFormatting>
  <conditionalFormatting sqref="F12">
    <cfRule type="cellIs" dxfId="175" priority="11" operator="equal">
      <formula>"Sucesso"</formula>
    </cfRule>
  </conditionalFormatting>
  <conditionalFormatting sqref="G11:H11">
    <cfRule type="cellIs" dxfId="174" priority="8" stopIfTrue="1" operator="equal">
      <formula>"Alta"</formula>
    </cfRule>
  </conditionalFormatting>
  <conditionalFormatting sqref="G11:H11">
    <cfRule type="cellIs" dxfId="173" priority="9" stopIfTrue="1" operator="equal">
      <formula>"Média"</formula>
    </cfRule>
  </conditionalFormatting>
  <conditionalFormatting sqref="G11:H11">
    <cfRule type="cellIs" dxfId="172" priority="10" stopIfTrue="1" operator="equal">
      <formula>"Baixa"</formula>
    </cfRule>
  </conditionalFormatting>
  <conditionalFormatting sqref="F11">
    <cfRule type="cellIs" dxfId="171" priority="7" operator="equal">
      <formula>"Falha"</formula>
    </cfRule>
  </conditionalFormatting>
  <conditionalFormatting sqref="F11">
    <cfRule type="cellIs" dxfId="170" priority="6" operator="equal">
      <formula>"Sucesso"</formula>
    </cfRule>
  </conditionalFormatting>
  <conditionalFormatting sqref="G11">
    <cfRule type="cellIs" dxfId="169" priority="3" stopIfTrue="1" operator="equal">
      <formula>"Alta"</formula>
    </cfRule>
  </conditionalFormatting>
  <conditionalFormatting sqref="G11">
    <cfRule type="cellIs" dxfId="168" priority="4" stopIfTrue="1" operator="equal">
      <formula>"Média"</formula>
    </cfRule>
  </conditionalFormatting>
  <conditionalFormatting sqref="G11">
    <cfRule type="cellIs" dxfId="167" priority="5" stopIfTrue="1" operator="equal">
      <formula>"Baixa"</formula>
    </cfRule>
  </conditionalFormatting>
  <conditionalFormatting sqref="F11">
    <cfRule type="cellIs" dxfId="166" priority="2" operator="equal">
      <formula>"Falha"</formula>
    </cfRule>
  </conditionalFormatting>
  <conditionalFormatting sqref="F11">
    <cfRule type="cellIs" dxfId="165" priority="1" operator="equal">
      <formula>"Sucesso"</formula>
    </cfRule>
  </conditionalFormatting>
  <dataValidations count="4">
    <dataValidation type="list" allowBlank="1" showErrorMessage="1" sqref="H2" xr:uid="{00000000-0002-0000-0300-000002000000}">
      <formula1>"Aprovado,Reprovado,Bloqueado,Não Implementado,Não Aplicável,Não Testado"</formula1>
    </dataValidation>
    <dataValidation type="list" allowBlank="1" showErrorMessage="1" sqref="I2" xr:uid="{00000000-0002-0000-0300-000003000000}">
      <formula1>"Leve,Média,Grave,Crítica"</formula1>
    </dataValidation>
    <dataValidation type="list" allowBlank="1" showErrorMessage="1" sqref="G9:G86" xr:uid="{00000000-0002-0000-0300-000000000000}">
      <formula1>"Alta,Média,Baixa"</formula1>
    </dataValidation>
    <dataValidation type="list" allowBlank="1" showErrorMessage="1" sqref="F9:F86" xr:uid="{00000000-0002-0000-0300-000001000000}">
      <formula1>"Sucesso,Falha"</formula1>
    </dataValidation>
  </dataValidations>
  <pageMargins left="0.78740157499999996" right="0.78740157499999996" top="0.984251969" bottom="0.984251969" header="0" footer="0"/>
  <pageSetup paperSize="9" scale="22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00"/>
  <sheetViews>
    <sheetView showGridLines="0" workbookViewId="0">
      <pane xSplit="3" ySplit="8" topLeftCell="G79" activePane="bottomRight" state="frozen"/>
      <selection pane="topRight" activeCell="D1" sqref="D1"/>
      <selection pane="bottomLeft" activeCell="A9" sqref="A9"/>
      <selection pane="bottomRight" activeCell="H81" sqref="H81"/>
    </sheetView>
  </sheetViews>
  <sheetFormatPr defaultColWidth="14.42578125" defaultRowHeight="15" customHeight="1" x14ac:dyDescent="0.2"/>
  <cols>
    <col min="1" max="1" width="5" style="71" customWidth="1"/>
    <col min="2" max="2" width="10.28515625" style="71" customWidth="1"/>
    <col min="3" max="3" width="27.7109375" style="71" customWidth="1"/>
    <col min="4" max="4" width="34.7109375" style="71" customWidth="1"/>
    <col min="5" max="5" width="39.85546875" style="71" bestFit="1" customWidth="1"/>
    <col min="6" max="6" width="63.85546875" style="71" hidden="1" customWidth="1"/>
    <col min="7" max="7" width="56.140625" style="71" customWidth="1"/>
    <col min="8" max="8" width="15.7109375" style="71" customWidth="1"/>
    <col min="9" max="9" width="27.28515625" style="71" customWidth="1"/>
    <col min="10" max="10" width="21.28515625" style="71" customWidth="1"/>
    <col min="11" max="11" width="15.28515625" style="71" customWidth="1"/>
    <col min="12" max="12" width="22.85546875" style="71" customWidth="1"/>
    <col min="13" max="13" width="27.140625" style="71" customWidth="1"/>
    <col min="14" max="25" width="9.140625" style="71" customWidth="1"/>
    <col min="26" max="16384" width="14.42578125" style="71"/>
  </cols>
  <sheetData>
    <row r="1" spans="1:25" ht="14.25" customHeight="1" x14ac:dyDescent="0.2">
      <c r="A1" s="68"/>
      <c r="B1" s="68"/>
      <c r="C1" s="69"/>
      <c r="D1" s="69"/>
      <c r="E1" s="69"/>
      <c r="F1" s="70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ht="14.25" customHeight="1" x14ac:dyDescent="0.2">
      <c r="A2" s="68"/>
      <c r="B2" s="238" t="s">
        <v>333</v>
      </c>
      <c r="C2" s="145" t="s">
        <v>334</v>
      </c>
      <c r="D2" s="146" t="s">
        <v>91</v>
      </c>
      <c r="E2" s="146"/>
      <c r="F2" s="146"/>
      <c r="G2" s="146"/>
      <c r="H2" s="146"/>
      <c r="I2" s="147"/>
      <c r="J2" s="148"/>
      <c r="K2" s="148"/>
      <c r="L2" s="148"/>
      <c r="M2" s="14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</row>
    <row r="3" spans="1:25" ht="14.25" customHeight="1" x14ac:dyDescent="0.2">
      <c r="A3" s="68"/>
      <c r="B3" s="239"/>
      <c r="C3" s="149" t="s">
        <v>335</v>
      </c>
      <c r="D3" s="64"/>
      <c r="E3" s="64"/>
      <c r="F3" s="72"/>
      <c r="G3" s="73"/>
      <c r="H3" s="73"/>
      <c r="I3" s="73"/>
      <c r="J3" s="74"/>
      <c r="K3" s="74"/>
      <c r="L3" s="74"/>
      <c r="M3" s="74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</row>
    <row r="4" spans="1:25" ht="14.25" customHeight="1" x14ac:dyDescent="0.2">
      <c r="A4" s="68"/>
      <c r="B4" s="239"/>
      <c r="C4" s="149" t="s">
        <v>336</v>
      </c>
      <c r="D4" s="65" t="s">
        <v>337</v>
      </c>
      <c r="E4" s="65"/>
      <c r="F4" s="72"/>
      <c r="G4" s="72" t="s">
        <v>392</v>
      </c>
      <c r="H4" s="65"/>
      <c r="I4" s="72"/>
      <c r="J4" s="75"/>
      <c r="K4" s="75"/>
      <c r="L4" s="75"/>
      <c r="M4" s="75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</row>
    <row r="5" spans="1:25" ht="14.25" customHeight="1" x14ac:dyDescent="0.2">
      <c r="A5" s="68"/>
      <c r="B5" s="239"/>
      <c r="C5" s="149"/>
      <c r="D5" s="66"/>
      <c r="E5" s="66"/>
      <c r="F5" s="72"/>
      <c r="G5" s="66"/>
      <c r="H5" s="76"/>
      <c r="I5" s="66"/>
      <c r="J5" s="77"/>
      <c r="K5" s="77"/>
      <c r="L5" s="77"/>
      <c r="M5" s="77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</row>
    <row r="6" spans="1:25" ht="15.75" x14ac:dyDescent="0.2">
      <c r="A6" s="68"/>
      <c r="B6" s="240"/>
      <c r="C6" s="150" t="s">
        <v>89</v>
      </c>
      <c r="D6" s="67"/>
      <c r="E6" s="67"/>
      <c r="F6" s="78"/>
      <c r="G6" s="79"/>
      <c r="H6" s="79"/>
      <c r="I6" s="79"/>
      <c r="J6" s="80"/>
      <c r="K6" s="80"/>
      <c r="L6" s="80"/>
      <c r="M6" s="80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</row>
    <row r="7" spans="1:25" ht="9.75" hidden="1" customHeight="1" x14ac:dyDescent="0.2">
      <c r="A7" s="68"/>
      <c r="B7" s="68"/>
      <c r="C7" s="69">
        <v>2</v>
      </c>
      <c r="D7" s="81">
        <v>3</v>
      </c>
      <c r="E7" s="81">
        <v>7</v>
      </c>
      <c r="F7" s="82">
        <v>8</v>
      </c>
      <c r="G7" s="83">
        <v>9</v>
      </c>
      <c r="H7" s="83"/>
      <c r="I7" s="83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</row>
    <row r="8" spans="1:25" ht="14.25" customHeight="1" x14ac:dyDescent="0.2">
      <c r="A8" s="84"/>
      <c r="B8" s="85" t="s">
        <v>85</v>
      </c>
      <c r="C8" s="86" t="s">
        <v>100</v>
      </c>
      <c r="D8" s="86" t="s">
        <v>101</v>
      </c>
      <c r="E8" s="86" t="s">
        <v>104</v>
      </c>
      <c r="F8" s="87" t="s">
        <v>338</v>
      </c>
      <c r="G8" s="86" t="s">
        <v>106</v>
      </c>
      <c r="H8" s="87" t="s">
        <v>339</v>
      </c>
      <c r="I8" s="86" t="s">
        <v>340</v>
      </c>
      <c r="J8" s="87" t="s">
        <v>38</v>
      </c>
      <c r="K8" s="86" t="s">
        <v>341</v>
      </c>
      <c r="L8" s="86" t="s">
        <v>342</v>
      </c>
      <c r="M8" s="88" t="s">
        <v>343</v>
      </c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</row>
    <row r="9" spans="1:25" ht="27.75" customHeight="1" x14ac:dyDescent="0.25">
      <c r="A9" s="89"/>
      <c r="B9" s="111">
        <v>0</v>
      </c>
      <c r="C9" s="97" t="str">
        <f>VLOOKUP('1º Ciclo de Teste'!$B9,'Casos de Teste'!$B$9:$J$87,C$7)</f>
        <v>Inicialização correta do dispositivo</v>
      </c>
      <c r="D9" s="97" t="str">
        <f>VLOOKUP('1º Ciclo de Teste'!$B9,'Casos de Teste'!$B$9:$J$87,D$7)</f>
        <v>Inicializar o device sem interrupção</v>
      </c>
      <c r="E9" s="97" t="str">
        <f>VLOOKUP('1º Ciclo de Teste'!$B9,'Casos de Teste'!$B$9:$J$87,E$7)</f>
        <v>1 - Firmware Instalado (v1.2.0) 
2 - Device desligado</v>
      </c>
      <c r="F9" s="97" t="str">
        <f>VLOOKUP('1º Ciclo de Teste'!$B9,'Casos de Teste'!$B$9:$J$87,F$7)</f>
        <v>Passo 1 - Conferir os limiares configurados para interrupção. Conferir também os timers configurados;
Passo 2 - Inicializar o dispositivo em um abiente que não gere interrupções no mesmo.
Passo 3 - Aguardar o processo de Join, que deverá ser mostrado na TTN e sinalizado pelo device.
Passo 4 - Verificar que, imediatamente após o Join, um uplink de Keep Alive é recebido pela TTN na porta 1.
Passo 5 - Verificar, no Keep Alive recebido, que todos os status estão "ok", ou seja, não há nenhuma interrupção e os sensores estão operando.
Passo 6 - Aguardar um tempo e verificar que os uplinks de Keep Alive chegam com a periodicidade configurada.</v>
      </c>
      <c r="G9" s="97" t="str">
        <f>VLOOKUP('1º Ciclo de Teste'!$B9,'Casos de Teste'!$B$9:$J$87,G$7)</f>
        <v>Device inicializado no modo 1 e com envios periódicos de Keep Alive conforme configuração padrão</v>
      </c>
      <c r="H9" s="91" t="s">
        <v>72</v>
      </c>
      <c r="I9" s="92"/>
      <c r="J9" s="91"/>
      <c r="K9" s="91"/>
      <c r="L9" s="93" t="s">
        <v>389</v>
      </c>
      <c r="M9" s="94" t="s">
        <v>387</v>
      </c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</row>
    <row r="10" spans="1:25" ht="38.25" customHeight="1" x14ac:dyDescent="0.25">
      <c r="A10" s="89"/>
      <c r="B10" s="111">
        <v>1</v>
      </c>
      <c r="C10" s="97" t="str">
        <f>VLOOKUP('1º Ciclo de Teste'!$B10,'Casos de Teste'!$B$9:$J$87,C$7)</f>
        <v>Requisição de informações via downlink</v>
      </c>
      <c r="D10" s="97" t="str">
        <f>VLOOKUP('1º Ciclo de Teste'!$B10,'Casos de Teste'!$B$9:$J$87,D$7)</f>
        <v>Conferir configurações de timers e limiares enquanto no modo 1</v>
      </c>
      <c r="E10" s="97" t="str">
        <f>VLOOKUP('1º Ciclo de Teste'!$B10,'Casos de Teste'!$B$9:$J$87,E$7)</f>
        <v>1 - Firmware Instalado (v1.2.0) 
2 - Device integrado com a rede LoRaWAN
3 - Device no modo 1</v>
      </c>
      <c r="F10" s="97" t="str">
        <f>VLOOKUP('1º Ciclo de Teste'!$B10,'Casos de Teste'!$B$9:$J$87,F$7)</f>
        <v>Passo 1 - Na TTN, abrir a página de 'Device Overview' do dispositivo conectado;
Passo 2 - Na seção de Downlink, agendar o downlink 0077 (2 bytes) para a porta 6;
Passo 3 - Monitorar a chegada de Uplinks. No primeiro Uplink que chegar após o passo 2, o Downlink agendado deve ser recebido pelo dispositivo e, em seguida, o dispositivo deve mandar um Uplink de resposta na porta 6;
Passo 4 - Conferir, no Uplink da porta 6, as configurações de timers e limiares.</v>
      </c>
      <c r="G10" s="97" t="str">
        <f>VLOOKUP('1º Ciclo de Teste'!$B10,'Casos de Teste'!$B$9:$J$87,G$7)</f>
        <v>Uplink na porta 6 com as configurações de timers e limiares configurados no dispositivo, enquanto o device opera no modo 1</v>
      </c>
      <c r="H10" s="91" t="s">
        <v>72</v>
      </c>
      <c r="I10" s="92"/>
      <c r="J10" s="91"/>
      <c r="K10" s="91"/>
      <c r="L10" s="93" t="s">
        <v>389</v>
      </c>
      <c r="M10" s="94" t="s">
        <v>387</v>
      </c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</row>
    <row r="11" spans="1:25" ht="39.75" customHeight="1" x14ac:dyDescent="0.25">
      <c r="A11" s="89"/>
      <c r="B11" s="111">
        <v>2</v>
      </c>
      <c r="C11" s="97" t="str">
        <f>VLOOKUP('1º Ciclo de Teste'!$B11,'Casos de Teste'!$B$9:$J$87,C$7)</f>
        <v>Requisição de informações via downlink</v>
      </c>
      <c r="D11" s="97" t="str">
        <f>VLOOKUP('1º Ciclo de Teste'!$B11,'Casos de Teste'!$B$9:$J$87,D$7)</f>
        <v>Requisitar leitura dos sensores no dispositivo e conferir o funcionamento dos mesmos enquanto no modo 1</v>
      </c>
      <c r="E11" s="97" t="str">
        <f>VLOOKUP('1º Ciclo de Teste'!$B11,'Casos de Teste'!$B$9:$J$87,E$7)</f>
        <v>1 - Firmware Instalado (v1.2.0) 
2 - Device integrado com a rede LoRaWAN
3 - Device no modo 1</v>
      </c>
      <c r="F11" s="97" t="str">
        <f>VLOOKUP('1º Ciclo de Teste'!$B11,'Casos de Teste'!$B$9:$J$87,F$7)</f>
        <v>Passo 1 - Na TTN, abrir a página de 'Device Overview' do dispositivo conectado;
Passo 2 - Na seção de Downlink, agendar o downlink 0011 (2 bytes) para a porta 3;
Passo 3 - Monitorar a chegada de Uplinks. No primeiro Uplink que chegar após o passo 2, o Downlink agendado deve ser recebido pelo dispositivo e, em seguida, o dispositivo deve mandar um Uplink de resposta na porta 3;
Passo 4 - Conferir, no Uplink da porta 3, os valores lidos pelos sensores no dispositivo. 
Passo 5 - Verificar se os valores condizem com o esperado. A soma das acelerações dos eixos X, Y e Z deve ser próxima de 10 m/s caso o dispositivo esteja em repouso. Se as acelerações estiverem em 0 e a temperatura em 25°C, o sensor de movimento apresenta mau funcionamento. 
Passo 6 - Verificar se a intensidade de luminosidade condiz com o ambiente do device. Testar com luminosidade abaixo de 255 lux, já que este é o limite enviado no pacote.</v>
      </c>
      <c r="G11" s="97" t="str">
        <f>VLOOKUP('1º Ciclo de Teste'!$B11,'Casos de Teste'!$B$9:$J$87,G$7)</f>
        <v>Uplink na porta 3 com os valores lidos pelos sensores no dispositivo, enquanto o device opera no modo 1.</v>
      </c>
      <c r="H11" s="91" t="s">
        <v>72</v>
      </c>
      <c r="I11" s="92"/>
      <c r="J11" s="91"/>
      <c r="K11" s="91"/>
      <c r="L11" s="93" t="s">
        <v>389</v>
      </c>
      <c r="M11" s="94" t="s">
        <v>387</v>
      </c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</row>
    <row r="12" spans="1:25" ht="36.75" customHeight="1" x14ac:dyDescent="0.25">
      <c r="A12" s="89"/>
      <c r="B12" s="111">
        <v>3</v>
      </c>
      <c r="C12" s="97" t="str">
        <f>VLOOKUP('1º Ciclo de Teste'!$B12,'Casos de Teste'!$B$9:$J$87,C$7)</f>
        <v>Requisição de informações via downlink</v>
      </c>
      <c r="D12" s="97" t="str">
        <f>VLOOKUP('1º Ciclo de Teste'!$B12,'Casos de Teste'!$B$9:$J$87,D$7)</f>
        <v>Conferir versão de Hardware e Software via downlink enquanto no modo 1</v>
      </c>
      <c r="E12" s="97" t="str">
        <f>VLOOKUP('1º Ciclo de Teste'!$B12,'Casos de Teste'!$B$9:$J$87,E$7)</f>
        <v>1 - Firmware Instalado (v1.2.0) 
2 - Device integrado com a rede LoRaWAN
3 - Device no modo 1</v>
      </c>
      <c r="F12" s="97" t="str">
        <f>VLOOKUP('1º Ciclo de Teste'!$B12,'Casos de Teste'!$B$9:$J$87,F$7)</f>
        <v>Passo 1 - Na TTN, abrir a página de 'Device Overview' do dispositivo conectado;
Passo 2 - Na seção de Downlink, agendar o downlink 0033 (2 bytes) para a porta 5;
Passo 3 - Monitorar a chegada de Uplinks. No primeiro Uplink que chegar após o passo 2, o Downlink agendado deve ser recebido pelo dispositivo e, em seguida, o dispositivo deve mandar um Uplink de resposta na porta 5;
Passo 4 - Conferir, no Uplink da porta 6, as versões de Hardware e Firmware do dispositivo.</v>
      </c>
      <c r="G12" s="97" t="str">
        <f>VLOOKUP('1º Ciclo de Teste'!$B12,'Casos de Teste'!$B$9:$J$87,G$7)</f>
        <v>Uplink na porta 5 com as versões de Hardware e Software do dispositivo, enquanto do device opera no modo 1.</v>
      </c>
      <c r="H12" s="91" t="s">
        <v>72</v>
      </c>
      <c r="I12" s="92"/>
      <c r="J12" s="91"/>
      <c r="K12" s="91"/>
      <c r="L12" s="93" t="s">
        <v>389</v>
      </c>
      <c r="M12" s="94" t="s">
        <v>387</v>
      </c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</row>
    <row r="13" spans="1:25" ht="39" customHeight="1" x14ac:dyDescent="0.25">
      <c r="A13" s="89"/>
      <c r="B13" s="111">
        <v>4</v>
      </c>
      <c r="C13" s="97" t="str">
        <f>VLOOKUP('1º Ciclo de Teste'!$B13,'Casos de Teste'!$B$9:$J$87,C$7)</f>
        <v>Correto funcionamento do dispositivo</v>
      </c>
      <c r="D13" s="97" t="str">
        <f>VLOOKUP('1º Ciclo de Teste'!$B13,'Casos de Teste'!$B$9:$J$87,D$7)</f>
        <v>Testar Máquina de Estados modo 1</v>
      </c>
      <c r="E13" s="97" t="str">
        <f>VLOOKUP('1º Ciclo de Teste'!$B13,'Casos de Teste'!$B$9:$J$87,E$7)</f>
        <v>1 - Firmware Instalado (v1.2.0) 
2 - Device integrado com a rede LoRaWAN
3 - Device no modo 1</v>
      </c>
      <c r="F13" s="97" t="str">
        <f>VLOOKUP('1º Ciclo de Teste'!$B13,'Casos de Teste'!$B$9:$J$87,F$7)</f>
        <v xml:space="preserve">Passo 1 - Verificar o valor do timer de Keep Alive;
Passo 2 - Verificar se os pacotes estão chegando no Network Server (TTN) na periodicidade dessa variável, desde que não haja interrupção.
</v>
      </c>
      <c r="G13" s="97" t="str">
        <f>VLOOKUP('1º Ciclo de Teste'!$B13,'Casos de Teste'!$B$9:$J$87,G$7)</f>
        <v xml:space="preserve">Device enviando pacotes no tempo configurado para o modo 1
</v>
      </c>
      <c r="H13" s="91" t="s">
        <v>72</v>
      </c>
      <c r="I13" s="92"/>
      <c r="J13" s="91"/>
      <c r="K13" s="91"/>
      <c r="L13" s="93" t="s">
        <v>389</v>
      </c>
      <c r="M13" s="94" t="s">
        <v>387</v>
      </c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</row>
    <row r="14" spans="1:25" ht="41.25" customHeight="1" x14ac:dyDescent="0.25">
      <c r="A14" s="89"/>
      <c r="B14" s="111">
        <v>5</v>
      </c>
      <c r="C14" s="97" t="str">
        <f>VLOOKUP('1º Ciclo de Teste'!$B14,'Casos de Teste'!$B$9:$J$87,C$7)</f>
        <v>Sensores acusando interrupções</v>
      </c>
      <c r="D14" s="97" t="str">
        <f>VLOOKUP('1º Ciclo de Teste'!$B14,'Casos de Teste'!$B$9:$J$87,D$7)</f>
        <v>Testar interrupção de bateria com alteração por downlink enquanto no modo 1</v>
      </c>
      <c r="E14" s="97" t="str">
        <f>VLOOKUP('1º Ciclo de Teste'!$B14,'Casos de Teste'!$B$9:$J$87,E$7)</f>
        <v>1 - Firmware Instalado (v1.2.0) 
2 - Device integrado com a rede LoRaWAN
3 - Device no modo 1</v>
      </c>
      <c r="F14" s="97" t="str">
        <f>VLOOKUP('1º Ciclo de Teste'!$B14,'Casos de Teste'!$B$9:$J$87,F$7)</f>
        <v>Passo 1 - Verificar o limiar de interrupção de bateria, que deve ser maior que a tensão de alimentação atual, mostrado na TTN;
Passo 2 - Alterar o limiar de interrupção de bateria para um valor superior ao valor de tensão de alimentação atual;
Passo 3 - Após a recepção do downlink, aguardar o próximo downlink de Keep Alive;
Passo 4 - Com o device no modo 1, verificar a recepção de um uplink na porta 2, 15 segundos após a chegada do Keep Alive do passo 3;
Passo 5 - Conferir, no conteúdo do uplink recebido na porta 2, o alerta de bateria;
Passo 6 - Verificar que, em seguida, o dispositivo continua no modo 1 e envia o uplink de alerta de bateria na porta 2 após todo  Keep Alive.</v>
      </c>
      <c r="G14" s="97" t="str">
        <f>VLOOKUP('1º Ciclo de Teste'!$B14,'Casos de Teste'!$B$9:$J$87,G$7)</f>
        <v>Pacote on Network Server (TTN) na porta 2 informando que a tensão da bateria está abaixo do limite, sem entrar no modo 1</v>
      </c>
      <c r="H14" s="91" t="s">
        <v>72</v>
      </c>
      <c r="I14" s="92"/>
      <c r="J14" s="91"/>
      <c r="K14" s="91"/>
      <c r="L14" s="93" t="s">
        <v>389</v>
      </c>
      <c r="M14" s="94" t="s">
        <v>387</v>
      </c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</row>
    <row r="15" spans="1:25" ht="44.25" customHeight="1" x14ac:dyDescent="0.25">
      <c r="A15" s="89"/>
      <c r="B15" s="111">
        <v>6</v>
      </c>
      <c r="C15" s="97" t="str">
        <f>VLOOKUP('1º Ciclo de Teste'!$B15,'Casos de Teste'!$B$9:$J$87,C$7)</f>
        <v>Correto funcionamento do dispositivo</v>
      </c>
      <c r="D15" s="97" t="str">
        <f>VLOOKUP('1º Ciclo de Teste'!$B15,'Casos de Teste'!$B$9:$J$87,D$7)</f>
        <v>Testar Máquina de estados modo 2 (Alerta)</v>
      </c>
      <c r="E15" s="97" t="str">
        <f>VLOOKUP('1º Ciclo de Teste'!$B15,'Casos de Teste'!$B$9:$J$87,E$7)</f>
        <v>1 - Firmware Instalado (v1.2.0) 
2 - Device integrado com a rede LoRaWAN
3 - Device no modo 1</v>
      </c>
      <c r="F15" s="97" t="str">
        <f>VLOOKUP('1º Ciclo de Teste'!$B15,'Casos de Teste'!$B$9:$J$87,F$7)</f>
        <v>Passo 1 -   Verificar os valores do Warn_TX_Timer e do Warn_dutyCycle_Timer. Verificar também os limiares para interrupção;
Passo 2 - Gerar uma interrupção de luminosidade ou de movimento. Não gerar mais nenhuma interrupção após esse passo;
Passo 2 -  Após gerada a interrupção, verificar se os pacotes estão chegando no Network Server (TTN) na porta 2 e na periodicidade indicada por  Warn_TX_Timer;
Passo 3 -  Verificar que, cerca de 15 segundos após o tempo indicado em Warn_dutyCycle_Timer, o dipositivo envia um uplink para a porta 1, indicando que saiu do modo 2 para o modo 1.
Passo 4 - Verificar que, no uplink recebido na porta 1, nenhuma flag de interrupção está ativa.</v>
      </c>
      <c r="G15" s="97" t="str">
        <f>VLOOKUP('1º Ciclo de Teste'!$B15,'Casos de Teste'!$B$9:$J$87,G$7)</f>
        <v xml:space="preserve">Device enviando pacotes, na porta 2, na frequencia e duração configurados para o modo 2 (Alerta)
</v>
      </c>
      <c r="H15" s="91" t="s">
        <v>72</v>
      </c>
      <c r="I15" s="90"/>
      <c r="J15" s="91"/>
      <c r="K15" s="95"/>
      <c r="L15" s="93" t="s">
        <v>389</v>
      </c>
      <c r="M15" s="94">
        <v>43935.893245717591</v>
      </c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</row>
    <row r="16" spans="1:25" ht="42.75" customHeight="1" x14ac:dyDescent="0.25">
      <c r="A16" s="89"/>
      <c r="B16" s="111">
        <v>7</v>
      </c>
      <c r="C16" s="97" t="str">
        <f>VLOOKUP('1º Ciclo de Teste'!$B16,'Casos de Teste'!$B$9:$J$87,C$7)</f>
        <v>Alterar modo via downlink</v>
      </c>
      <c r="D16" s="97" t="str">
        <f>VLOOKUP('1º Ciclo de Teste'!$B16,'Casos de Teste'!$B$9:$J$87,D$7)</f>
        <v>Testar Downlink de desativação do modo 2</v>
      </c>
      <c r="E16" s="97" t="str">
        <f>VLOOKUP('1º Ciclo de Teste'!$B16,'Casos de Teste'!$B$9:$J$87,E$7)</f>
        <v>1 - Firmware Instalado (v1.2.0) 
2 - Device integrado com a rede LoRaWAN
3 - Device no modo 2</v>
      </c>
      <c r="F16" s="97" t="str">
        <f>VLOOKUP('1º Ciclo de Teste'!$B16,'Casos de Teste'!$B$9:$J$87,F$7)</f>
        <v xml:space="preserve">Passo 1 - Na TTN, abrir a página de 'Device Overview' do dispositivo conectado;
Passo 2 - Na seção de Downlink, agendar o downlink 0000 (2 bytes);
Passo 3 - Monitorar a chegada de Uplinks. No primeiro Uplink que chegar após o passo 2, o Downlink agendado deve ser recebido pelo dispositivo e, cerca de 15 segundos depois, o dispositivo deve mandar uma mensagem de Keep Alive na porta 1, indicando que o dispositivo foi do modo 2 para o modo 1.
Passo 4 - Verificar que, no uplink recebido na porta 1, nenhuma flag de interrupção está ativa. </v>
      </c>
      <c r="G16" s="97" t="str">
        <f>VLOOKUP('1º Ciclo de Teste'!$B16,'Casos de Teste'!$B$9:$J$87,G$7)</f>
        <v xml:space="preserve">Device sai do modo 2 e vai para o modo 1
</v>
      </c>
      <c r="H16" s="91" t="s">
        <v>72</v>
      </c>
      <c r="I16" s="90"/>
      <c r="J16" s="91"/>
      <c r="K16" s="151"/>
      <c r="L16" s="93" t="s">
        <v>389</v>
      </c>
      <c r="M16" s="94">
        <v>43935.893245717591</v>
      </c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</row>
    <row r="17" spans="1:25" ht="33" customHeight="1" x14ac:dyDescent="0.25">
      <c r="A17" s="89"/>
      <c r="B17" s="111">
        <v>8</v>
      </c>
      <c r="C17" s="97" t="str">
        <f>VLOOKUP('1º Ciclo de Teste'!$B17,'Casos de Teste'!$B$9:$J$87,C$7)</f>
        <v>Inicialização correta do dispositivo</v>
      </c>
      <c r="D17" s="97" t="str">
        <f>VLOOKUP('1º Ciclo de Teste'!$B17,'Casos de Teste'!$B$9:$J$87,D$7)</f>
        <v>Inicializar o device com interrupção de luminosidade</v>
      </c>
      <c r="E17" s="97" t="str">
        <f>VLOOKUP('1º Ciclo de Teste'!$B17,'Casos de Teste'!$B$9:$J$87,E$7)</f>
        <v>1 - Firmware Instalado (v1.2.0) 
2 - Device desligado</v>
      </c>
      <c r="F17" s="97" t="str">
        <f>VLOOKUP('1º Ciclo de Teste'!$B17,'Casos de Teste'!$B$9:$J$87,F$7)</f>
        <v>Passo 1 - Conferir o limiear configurado para interrupção de luminosidade. Conferir também os timers configurados;
Passo 2 - Inicializar o dispositivo em um abiente que gere somente uma interrupção de luminosidade no mesmo.
Passo 3 - Aguardar o processo de Join, que deverá ser mostrado na TTN e sinalizado pelo dispositivo com um sinal sonoro.
Passo 4 - Verificar que, imediatamente após o Join, um uplink de é recebido pela TTN na porta 2.
Passo 5 - Verificar, no Keep Alive recebido, que todos os status estão "ok", com excessão da flag de  luminosidade, ou seja, foi gerada uma interrupção de luminosidade. Verificar também se a luminosidade lida pelo sensor é maior que o limiar configurado.
Passo 6 - Aguardar um tempo e verificar que os uplinks do modo 2 chegam com a periodicidade configurada.</v>
      </c>
      <c r="G17" s="97" t="str">
        <f>VLOOKUP('1º Ciclo de Teste'!$B17,'Casos de Teste'!$B$9:$J$87,G$7)</f>
        <v>Device inicializado no modo 2 e com envios periódicos  conforme configuração padrão</v>
      </c>
      <c r="H17" s="91" t="s">
        <v>72</v>
      </c>
      <c r="I17" s="92"/>
      <c r="J17" s="91"/>
      <c r="K17" s="91"/>
      <c r="L17" s="93" t="s">
        <v>389</v>
      </c>
      <c r="M17" s="94" t="s">
        <v>387</v>
      </c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</row>
    <row r="18" spans="1:25" ht="48" customHeight="1" x14ac:dyDescent="0.25">
      <c r="A18" s="89"/>
      <c r="B18" s="111">
        <v>9</v>
      </c>
      <c r="C18" s="97" t="str">
        <f>VLOOKUP('1º Ciclo de Teste'!$B18,'Casos de Teste'!$B$9:$J$87,C$7)</f>
        <v>Inicialização correta do dispositivo</v>
      </c>
      <c r="D18" s="97" t="str">
        <f>VLOOKUP('1º Ciclo de Teste'!$B18,'Casos de Teste'!$B$9:$J$87,D$7)</f>
        <v>Inicializar o device com interrupção de bateria</v>
      </c>
      <c r="E18" s="97" t="str">
        <f>VLOOKUP('1º Ciclo de Teste'!$B18,'Casos de Teste'!$B$9:$J$87,E$7)</f>
        <v>1 - Firmware Instalado (v1.2.0) 
2 - Device desligado</v>
      </c>
      <c r="F18" s="97" t="str">
        <f>VLOOKUP('1º Ciclo de Teste'!$B18,'Casos de Teste'!$B$9:$J$87,F$7)</f>
        <v>Passo 1 - Conferir o limiar configurado para interrupção de bateria. Conferir também os timers configurados;
Passo 2 - Inicializar o dispositivo de forma que gere somente uma interrupção de bateria no mesmo.
Passo 3 - Aguardar o processo de Join, que deverá ser mostrado na TTN.
Passo 4 - Verificar que, imediatamente após o Join, um uplink de Keep Alive é recebido pela TTN na porta 1, que mostra a tensão lida como menor que o limiar configurado.
Passo 5 - Verificar, 15 segundos após o Keep Alive, um uplink chega na porta 2.
Passo 6 - Verificar, no uplink recebido na porta 2, que todos os satatus estão "ok", com excessão da bateria, ou seja, foi gerada uma interrupção de bateria.
Passo 6 - Verificar que, após o uplink na porta 2, chegam somente uplinks Keep Alive na porta 1, com a periodicidade configurada. Verificar também que o valor de tensão lido continua abaixo do limiar configurado.</v>
      </c>
      <c r="G18" s="97" t="str">
        <f>VLOOKUP('1º Ciclo de Teste'!$B18,'Casos de Teste'!$B$9:$J$87,G$7)</f>
        <v>Device inicializado no modo 1, com indicação de alerta de bateria baixa e com envios periódicos de Keep Alive conforme configuração padrão</v>
      </c>
      <c r="H18" s="91" t="s">
        <v>72</v>
      </c>
      <c r="I18" s="92"/>
      <c r="J18" s="91"/>
      <c r="K18" s="91"/>
      <c r="L18" s="93" t="s">
        <v>389</v>
      </c>
      <c r="M18" s="94">
        <v>43935.893245717591</v>
      </c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</row>
    <row r="19" spans="1:25" ht="41.25" customHeight="1" x14ac:dyDescent="0.2">
      <c r="A19" s="68"/>
      <c r="B19" s="111">
        <v>10</v>
      </c>
      <c r="C19" s="97" t="str">
        <f>VLOOKUP('1º Ciclo de Teste'!$B19,'Casos de Teste'!$B$9:$J$87,C$7)</f>
        <v>Alterar timers via downlink</v>
      </c>
      <c r="D19" s="97" t="str">
        <f>VLOOKUP('1º Ciclo de Teste'!$B19,'Casos de Teste'!$B$9:$J$87,D$7)</f>
        <v>Alterar configurações de keep alive via downlink simples (código 1) enquanto no modo 1</v>
      </c>
      <c r="E19" s="97" t="str">
        <f>VLOOKUP('1º Ciclo de Teste'!$B19,'Casos de Teste'!$B$9:$J$87,E$7)</f>
        <v>1 - Firmware Instalado (v1.2.0) 
2 - Device integrado com a rede LoRaWAN
3 - Device no modo 1</v>
      </c>
      <c r="F19" s="97" t="str">
        <f>VLOOKUP('1º Ciclo de Teste'!$B19,'Casos de Teste'!$B$9:$J$87,F$7)</f>
        <v>Passo 1 - Agendar um downlink do tipo 1XXX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v>
      </c>
      <c r="G19" s="97" t="str">
        <f>VLOOKUP('1º Ciclo de Teste'!$B19,'Casos de Teste'!$B$9:$J$87,G$7)</f>
        <v>Frequência de envio do Keep Alive alterado conforme valor especificado no downlink. Configuração realizada com sucesso no modo 1.</v>
      </c>
      <c r="H19" s="91" t="s">
        <v>72</v>
      </c>
      <c r="I19" s="92"/>
      <c r="J19" s="91"/>
      <c r="K19" s="91"/>
      <c r="L19" s="93" t="s">
        <v>389</v>
      </c>
      <c r="M19" s="94" t="s">
        <v>387</v>
      </c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</row>
    <row r="20" spans="1:25" ht="45" customHeight="1" x14ac:dyDescent="0.2">
      <c r="A20" s="68"/>
      <c r="B20" s="111">
        <v>11</v>
      </c>
      <c r="C20" s="97" t="str">
        <f>VLOOKUP('1º Ciclo de Teste'!$B20,'Casos de Teste'!$B$9:$J$87,C$7)</f>
        <v>Alterar timers via downlink</v>
      </c>
      <c r="D20" s="97" t="str">
        <f>VLOOKUP('1º Ciclo de Teste'!$B20,'Casos de Teste'!$B$9:$J$87,D$7)</f>
        <v>Alterar configurações de keep alive via downlink múltiplo  enquanto no modo 1</v>
      </c>
      <c r="E20" s="97" t="str">
        <f>VLOOKUP('1º Ciclo de Teste'!$B20,'Casos de Teste'!$B$9:$J$87,E$7)</f>
        <v>1 - Firmware Instalado (v1.2.0) 
2 - Device integrado com a rede LoRaWAN
3 - Device no modo 1</v>
      </c>
      <c r="F20" s="97" t="str">
        <f>VLOOKUP('1º Ciclo de Teste'!$B20,'Casos de Teste'!$B$9:$J$87,F$7)</f>
        <v>Passo 1 - Agendar um downlink múltiplo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v>
      </c>
      <c r="G20" s="97" t="str">
        <f>VLOOKUP('1º Ciclo de Teste'!$B20,'Casos de Teste'!$B$9:$J$87,G$7)</f>
        <v>Frequência de envio do Keep Alive alterado conforme valor especificado no downlink. Configuração realizada com sucesso no modo 1.</v>
      </c>
      <c r="H20" s="91" t="s">
        <v>72</v>
      </c>
      <c r="I20" s="92"/>
      <c r="J20" s="91"/>
      <c r="K20" s="91"/>
      <c r="L20" s="93" t="s">
        <v>389</v>
      </c>
      <c r="M20" s="94">
        <v>43935.893245717591</v>
      </c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</row>
    <row r="21" spans="1:25" ht="40.5" customHeight="1" x14ac:dyDescent="0.2">
      <c r="A21" s="68"/>
      <c r="B21" s="111">
        <v>12</v>
      </c>
      <c r="C21" s="97" t="str">
        <f>VLOOKUP('1º Ciclo de Teste'!$B21,'Casos de Teste'!$B$9:$J$87,C$7)</f>
        <v>Alterar timers via downlink</v>
      </c>
      <c r="D21" s="97" t="str">
        <f>VLOOKUP('1º Ciclo de Teste'!$B21,'Casos de Teste'!$B$9:$J$87,D$7)</f>
        <v>Alterar configurações de duração do estado de alerta via downlink simples (código 2) enquanto no modo 1</v>
      </c>
      <c r="E21" s="97" t="str">
        <f>VLOOKUP('1º Ciclo de Teste'!$B21,'Casos de Teste'!$B$9:$J$87,E$7)</f>
        <v>1 - Firmware Instalado (v1.2.0) 
2 - Device integrado com a rede LoRaWAN
3 - Device no modo 1</v>
      </c>
      <c r="F21" s="97" t="str">
        <f>VLOOKUP('1º Ciclo de Teste'!$B21,'Casos de Teste'!$B$9:$J$87,F$7)</f>
        <v>Passo 1 - Agendar um downlink do tipo 2XXX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a duração do estado de alarme deve ser o valor específicado;
Passo 3 - Levar o dispositivo para o modo 2 e, sem causar novas interrupções, verificar que a duração do modo é como configurada;
Passo 4 - Verificar a configuração via downlink (código 0077 na porta 6);</v>
      </c>
      <c r="G21" s="97" t="str">
        <f>VLOOKUP('1º Ciclo de Teste'!$B21,'Casos de Teste'!$B$9:$J$87,G$7)</f>
        <v>Duração mínima do estado de alerta alterado conforme valor especificado no downlink. Configuração realizada com sucesso no modo 1.</v>
      </c>
      <c r="H21" s="91" t="s">
        <v>72</v>
      </c>
      <c r="I21" s="90"/>
      <c r="J21" s="91"/>
      <c r="K21" s="99"/>
      <c r="L21" s="93" t="s">
        <v>389</v>
      </c>
      <c r="M21" s="94">
        <v>43935.893245717591</v>
      </c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</row>
    <row r="22" spans="1:25" ht="45" customHeight="1" x14ac:dyDescent="0.2">
      <c r="A22" s="68"/>
      <c r="B22" s="111">
        <v>13</v>
      </c>
      <c r="C22" s="97" t="str">
        <f>VLOOKUP('1º Ciclo de Teste'!$B22,'Casos de Teste'!$B$9:$J$87,C$7)</f>
        <v>Alterar timers via downlink</v>
      </c>
      <c r="D22" s="97" t="str">
        <f>VLOOKUP('1º Ciclo de Teste'!$B22,'Casos de Teste'!$B$9:$J$87,D$7)</f>
        <v>Alterar configurações de duração do estado de alerta via downlink múltiplo enquanto no modo 1</v>
      </c>
      <c r="E22" s="97" t="str">
        <f>VLOOKUP('1º Ciclo de Teste'!$B22,'Casos de Teste'!$B$9:$J$87,E$7)</f>
        <v>1 - Firmware Instalado (v1.2.0) 
2 - Device integrado com a rede LoRaWAN
3 - Device no modo 1</v>
      </c>
      <c r="F22" s="97" t="str">
        <f>VLOOKUP('1º Ciclo de Teste'!$B22,'Casos de Teste'!$B$9:$J$87,F$7)</f>
        <v>Passo 1 - Agendar um downlink múltiplo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a duração do estado de alarme deve ser o valor específicado;
Passo 3 - Levar o dispositivo para o modo 2 e, sem causar novas interrupções, verificar que a duração do modo é como configurada;
Passo 4 - Verificar a configuração via downlink (código 0077 na porta 6);</v>
      </c>
      <c r="G22" s="97" t="str">
        <f>VLOOKUP('1º Ciclo de Teste'!$B22,'Casos de Teste'!$B$9:$J$87,G$7)</f>
        <v>Duração mínima do estado de alerta alterado conforme valor especificado no downlink. Configuração realizada com sucesso no modo 1.</v>
      </c>
      <c r="H22" s="91" t="s">
        <v>72</v>
      </c>
      <c r="I22" s="90"/>
      <c r="J22" s="91"/>
      <c r="K22" s="91"/>
      <c r="L22" s="93" t="s">
        <v>389</v>
      </c>
      <c r="M22" s="94" t="s">
        <v>387</v>
      </c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</row>
    <row r="23" spans="1:25" ht="42.75" customHeight="1" x14ac:dyDescent="0.2">
      <c r="A23" s="68"/>
      <c r="B23" s="111">
        <v>14</v>
      </c>
      <c r="C23" s="97" t="str">
        <f>VLOOKUP('1º Ciclo de Teste'!$B23,'Casos de Teste'!$B$9:$J$87,C$7)</f>
        <v>Alterar timers via downlink</v>
      </c>
      <c r="D23" s="97" t="str">
        <f>VLOOKUP('1º Ciclo de Teste'!$B23,'Casos de Teste'!$B$9:$J$87,D$7)</f>
        <v>Alterar configurações de frequência de envio no modo 2 via downlink simples (código 3) enquanto no modo 1</v>
      </c>
      <c r="E23" s="97" t="str">
        <f>VLOOKUP('1º Ciclo de Teste'!$B23,'Casos de Teste'!$B$9:$J$87,E$7)</f>
        <v>1 - Firmware Instalado (v1.2.0) 
2 - Device integrado com a rede LoRaWAN
3 - Device no modo 1</v>
      </c>
      <c r="F23" s="97" t="str">
        <f>VLOOKUP('1º Ciclo de Teste'!$B23,'Casos de Teste'!$B$9:$J$87,F$7)</f>
        <v>Passo 1 - Agendar um downlink do tipo 3XXX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Levar o dispositivo para o modo 2 e verificar que a frequência dos uplinks é como configurada;
Passo 4 - Verificar a configuração via downlink (código 0077 na porta 6);</v>
      </c>
      <c r="G23" s="97" t="str">
        <f>VLOOKUP('1º Ciclo de Teste'!$B23,'Casos de Teste'!$B$9:$J$87,G$7)</f>
        <v>Frequência de envio das mensagens de alerta alterado conforme valor especificado no downlink. Configuração realizada com sucesso no modo 1.</v>
      </c>
      <c r="H23" s="91" t="s">
        <v>72</v>
      </c>
      <c r="I23" s="90"/>
      <c r="J23" s="91"/>
      <c r="K23" s="91"/>
      <c r="L23" s="93" t="s">
        <v>389</v>
      </c>
      <c r="M23" s="94" t="s">
        <v>387</v>
      </c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</row>
    <row r="24" spans="1:25" ht="42.75" customHeight="1" x14ac:dyDescent="0.2">
      <c r="A24" s="68"/>
      <c r="B24" s="111">
        <v>15</v>
      </c>
      <c r="C24" s="97" t="str">
        <f>VLOOKUP('1º Ciclo de Teste'!$B24,'Casos de Teste'!$B$9:$J$87,C$7)</f>
        <v>Alterar timers via downlink</v>
      </c>
      <c r="D24" s="97" t="str">
        <f>VLOOKUP('1º Ciclo de Teste'!$B24,'Casos de Teste'!$B$9:$J$87,D$7)</f>
        <v>Alterar configurações de frequência de envio no modo 2 via downlink múltiplo enquanto no modo 1</v>
      </c>
      <c r="E24" s="97" t="str">
        <f>VLOOKUP('1º Ciclo de Teste'!$B24,'Casos de Teste'!$B$9:$J$87,E$7)</f>
        <v>1 - Firmware Instalado (v1.2.0) 
2 - Device integrado com a rede LoRaWAN
3 - Device no modo 1</v>
      </c>
      <c r="F24" s="97" t="str">
        <f>VLOOKUP('1º Ciclo de Teste'!$B24,'Casos de Teste'!$B$9:$J$87,F$7)</f>
        <v>Passo 1 - Agendar um downlink múltiplo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Levar o dispositivo para o modo 2 e verificar que a frequência dos uplinks é como configurada;
Passo 4 - Verificar a configuração via downlink (código 0077 na porta 6);</v>
      </c>
      <c r="G24" s="97" t="str">
        <f>VLOOKUP('1º Ciclo de Teste'!$B24,'Casos de Teste'!$B$9:$J$87,G$7)</f>
        <v>Frequência de envio das mensagens de alerta alterado conforme valor especificado no downlink. Configuração realizada com sucesso no modo 1.</v>
      </c>
      <c r="H24" s="91" t="s">
        <v>72</v>
      </c>
      <c r="I24" s="92"/>
      <c r="J24" s="91"/>
      <c r="K24" s="91"/>
      <c r="L24" s="93" t="s">
        <v>389</v>
      </c>
      <c r="M24" s="94">
        <v>43935.893245717591</v>
      </c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</row>
    <row r="25" spans="1:25" ht="45" customHeight="1" x14ac:dyDescent="0.2">
      <c r="A25" s="68"/>
      <c r="B25" s="111">
        <v>16</v>
      </c>
      <c r="C25" s="97" t="str">
        <f>VLOOKUP('1º Ciclo de Teste'!$B25,'Casos de Teste'!$B$9:$J$87,C$7)</f>
        <v>Alterar limiares via downlink</v>
      </c>
      <c r="D25" s="97" t="str">
        <f>VLOOKUP('1º Ciclo de Teste'!$B25,'Casos de Teste'!$B$9:$J$87,D$7)</f>
        <v>Alterar limiar de interrupção de bateria via downlink simples (código 5) enquanto no modo 1</v>
      </c>
      <c r="E25" s="97" t="str">
        <f>VLOOKUP('1º Ciclo de Teste'!$B25,'Casos de Teste'!$B$9:$J$87,E$7)</f>
        <v>1 - Firmware Instalado (v1.2.0) 
2 - Device integrado com a rede LoRaWAN
3 - Device no modo 1</v>
      </c>
      <c r="F25" s="97" t="str">
        <f>VLOOKUP('1º Ciclo de Teste'!$B25,'Casos de Teste'!$B$9:$J$87,F$7)</f>
        <v>Passo 1 - Agendar um downlink do tipo 5XXX com um novo limiar para interrupção de bateria;
Passo 2 - Monitorar a chegada de Uplinks. No primeiro Uplink que chegar após o passo 1, o Downlink agendado deve ser recebido pelo dispositivo. A partir desse momento, o limiar para interrupção de bateria está alterado;
Passo 3 - Verificar que a interrupção de bateria está sendo dada abaixo da tensão especificada;
Passo 4 - Verificar a configuração via downlink (código 0077 na porta 6);</v>
      </c>
      <c r="G25" s="97" t="str">
        <f>VLOOKUP('1º Ciclo de Teste'!$B25,'Casos de Teste'!$B$9:$J$87,G$7)</f>
        <v>Limiar de interrupção de bateria configurado conforme o valor especificado no dowlink. Configuração realizada com sucesso no modo 1.</v>
      </c>
      <c r="H25" s="91" t="s">
        <v>72</v>
      </c>
      <c r="I25" s="92"/>
      <c r="J25" s="91"/>
      <c r="K25" s="91"/>
      <c r="L25" s="93" t="s">
        <v>389</v>
      </c>
      <c r="M25" s="94">
        <v>43935.893245717591</v>
      </c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</row>
    <row r="26" spans="1:25" ht="45" customHeight="1" x14ac:dyDescent="0.2">
      <c r="A26" s="68"/>
      <c r="B26" s="111">
        <v>17</v>
      </c>
      <c r="C26" s="97" t="str">
        <f>VLOOKUP('1º Ciclo de Teste'!$B26,'Casos de Teste'!$B$9:$J$87,C$7)</f>
        <v>Alterar limiares via downlink</v>
      </c>
      <c r="D26" s="97" t="str">
        <f>VLOOKUP('1º Ciclo de Teste'!$B26,'Casos de Teste'!$B$9:$J$87,D$7)</f>
        <v>Alterar limiar de interrupção de bateria via downlink múltiplo enquanto no modo 1</v>
      </c>
      <c r="E26" s="97" t="str">
        <f>VLOOKUP('1º Ciclo de Teste'!$B26,'Casos de Teste'!$B$9:$J$87,E$7)</f>
        <v>1 - Firmware Instalado (v1.2.0) 
2 - Device integrado com a rede LoRaWAN
3 - Device no modo 1</v>
      </c>
      <c r="F26" s="97" t="str">
        <f>VLOOKUP('1º Ciclo de Teste'!$B26,'Casos de Teste'!$B$9:$J$87,F$7)</f>
        <v>Passo 1 - Agendar um downlink múltiplo com um novo limiar para interrupção de bateria;
Passo 2 - Monitorar a chegada de Uplinks. No primeiro Uplink que chegar após o passo 1, o Downlink agendado deve ser recebido pelo dispositivo. A partir desse momento, o limiar para interrupção de bateria está alterado;
Passo 3 - Verificar que a interrupção de bateria está sendo dada abaixo da tensão especificada;
Passo 4 - Verificar a configuração via downlink (código 0077 na porta 6);</v>
      </c>
      <c r="G26" s="97" t="str">
        <f>VLOOKUP('1º Ciclo de Teste'!$B26,'Casos de Teste'!$B$9:$J$87,G$7)</f>
        <v>Limiar de interrupção de bateria configurado conforme o valor especificado no dowlink. Configuração realizada com sucesso no modo 1.</v>
      </c>
      <c r="H26" s="91" t="s">
        <v>72</v>
      </c>
      <c r="I26" s="92"/>
      <c r="J26" s="91"/>
      <c r="K26" s="91"/>
      <c r="L26" s="93" t="s">
        <v>389</v>
      </c>
      <c r="M26" s="94">
        <v>43935.893245717591</v>
      </c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</row>
    <row r="27" spans="1:25" ht="46.5" customHeight="1" x14ac:dyDescent="0.2">
      <c r="A27" s="68"/>
      <c r="B27" s="111">
        <v>18</v>
      </c>
      <c r="C27" s="97" t="str">
        <f>VLOOKUP('1º Ciclo de Teste'!$B27,'Casos de Teste'!$B$9:$J$87,C$7)</f>
        <v>Alterar limiares via downlink</v>
      </c>
      <c r="D27" s="97" t="str">
        <f>VLOOKUP('1º Ciclo de Teste'!$B27,'Casos de Teste'!$B$9:$J$87,D$7)</f>
        <v>Alterar limiar de interrupção de luminosidade via downlink simples (código 8) enquanto no modo 1</v>
      </c>
      <c r="E27" s="97" t="str">
        <f>VLOOKUP('1º Ciclo de Teste'!$B27,'Casos de Teste'!$B$9:$J$87,E$7)</f>
        <v>1 - Firmware Instalado (v1.2.0) 
2 - Device integrado com a rede LoRaWAN
3 - Device no modo 1</v>
      </c>
      <c r="F27" s="97" t="str">
        <f>VLOOKUP('1º Ciclo de Teste'!$B27,'Casos de Teste'!$B$9:$J$87,F$7)</f>
        <v>Passo 1 - Agendar um downlink do tipo 8XXX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v>
      </c>
      <c r="G27" s="97" t="str">
        <f>VLOOKUP('1º Ciclo de Teste'!$B27,'Casos de Teste'!$B$9:$J$87,G$7)</f>
        <v>Limiar de interrupção de luminosidade configurado conforme o valor especificado no dowlink. Configuração realizada com sucesso no modo 1.</v>
      </c>
      <c r="H27" s="91" t="s">
        <v>72</v>
      </c>
      <c r="I27" s="92"/>
      <c r="J27" s="91"/>
      <c r="K27" s="91"/>
      <c r="L27" s="93" t="s">
        <v>389</v>
      </c>
      <c r="M27" s="94" t="s">
        <v>387</v>
      </c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</row>
    <row r="28" spans="1:25" ht="44.25" customHeight="1" x14ac:dyDescent="0.2">
      <c r="A28" s="68"/>
      <c r="B28" s="111">
        <v>19</v>
      </c>
      <c r="C28" s="97" t="str">
        <f>VLOOKUP('1º Ciclo de Teste'!$B28,'Casos de Teste'!$B$9:$J$87,C$7)</f>
        <v>Alterar limiares via downlink</v>
      </c>
      <c r="D28" s="97" t="str">
        <f>VLOOKUP('1º Ciclo de Teste'!$B28,'Casos de Teste'!$B$9:$J$87,D$7)</f>
        <v>Alterar limiar de interrupção de luminosidade via downlink múltiplo enquanto no modo 1</v>
      </c>
      <c r="E28" s="97" t="str">
        <f>VLOOKUP('1º Ciclo de Teste'!$B28,'Casos de Teste'!$B$9:$J$87,E$7)</f>
        <v>1 - Firmware Instalado (v1.2.0) 
2 - Device integrado com a rede LoRaWAN
3 - Device no modo 1</v>
      </c>
      <c r="F28" s="97" t="str">
        <f>VLOOKUP('1º Ciclo de Teste'!$B28,'Casos de Teste'!$B$9:$J$87,F$7)</f>
        <v>Passo 1 - Agendar um downlink múltiplo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v>
      </c>
      <c r="G28" s="97" t="str">
        <f>VLOOKUP('1º Ciclo de Teste'!$B28,'Casos de Teste'!$B$9:$J$87,G$7)</f>
        <v>Limiar de interrupção de luminosidade configurado conforme o valor especificado no dowlink. Configuração realizada com sucesso no modo 1.</v>
      </c>
      <c r="H28" s="91" t="s">
        <v>72</v>
      </c>
      <c r="I28" s="92"/>
      <c r="J28" s="91"/>
      <c r="K28" s="91"/>
      <c r="L28" s="93" t="s">
        <v>389</v>
      </c>
      <c r="M28" s="94" t="s">
        <v>387</v>
      </c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</row>
    <row r="29" spans="1:25" ht="42.75" customHeight="1" x14ac:dyDescent="0.2">
      <c r="A29" s="68"/>
      <c r="B29" s="111">
        <v>20</v>
      </c>
      <c r="C29" s="97" t="str">
        <f>VLOOKUP('1º Ciclo de Teste'!$B29,'Casos de Teste'!$B$9:$J$87,C$7)</f>
        <v>Alterar limiares via downlink</v>
      </c>
      <c r="D29" s="97" t="str">
        <f>VLOOKUP('1º Ciclo de Teste'!$B29,'Casos de Teste'!$B$9:$J$87,D$7)</f>
        <v>Alterar os limiares de interrupção de movimento via downlink simples (código 9) enquanto no modo 1</v>
      </c>
      <c r="E29" s="97" t="str">
        <f>VLOOKUP('1º Ciclo de Teste'!$B29,'Casos de Teste'!$B$9:$J$87,E$7)</f>
        <v>1 - Firmware Instalado (v1.2.0) 
2 - Device integrado com a rede LoRaWAN
3 - Device no modo 1</v>
      </c>
      <c r="F29" s="97" t="str">
        <f>VLOOKUP('1º Ciclo de Teste'!$B29,'Casos de Teste'!$B$9:$J$87,F$7)</f>
        <v>Passo 1 - Agendar um downlink do tipo 90XXXX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Verificar que a interrupção de movimento está sendo dado conforme os limiares configurados.
Passo 4 - Verificar a configuração via downlink (código 0077 na porta 6);</v>
      </c>
      <c r="G29" s="97" t="str">
        <f>VLOOKUP('1º Ciclo de Teste'!$B29,'Casos de Teste'!$B$9:$J$87,G$7)</f>
        <v>Limiar de interrupção de movimento configurado conforme o valor especificado no dowlink. Configuração realizada com sucesso no modo 1.</v>
      </c>
      <c r="H29" s="91" t="s">
        <v>72</v>
      </c>
      <c r="I29" s="92"/>
      <c r="J29" s="91"/>
      <c r="K29" s="91"/>
      <c r="L29" s="93" t="s">
        <v>389</v>
      </c>
      <c r="M29" s="94">
        <v>43935.893245717591</v>
      </c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</row>
    <row r="30" spans="1:25" ht="43.5" customHeight="1" x14ac:dyDescent="0.2">
      <c r="A30" s="68"/>
      <c r="B30" s="111">
        <v>21</v>
      </c>
      <c r="C30" s="97" t="str">
        <f>VLOOKUP('1º Ciclo de Teste'!$B30,'Casos de Teste'!$B$9:$J$87,C$7)</f>
        <v>Alterar limiares via downlink</v>
      </c>
      <c r="D30" s="97" t="str">
        <f>VLOOKUP('1º Ciclo de Teste'!$B30,'Casos de Teste'!$B$9:$J$87,D$7)</f>
        <v>Alterar os limiares de interrupção de movimento via downlink múltiplo enquanto no modo 1</v>
      </c>
      <c r="E30" s="97" t="str">
        <f>VLOOKUP('1º Ciclo de Teste'!$B30,'Casos de Teste'!$B$9:$J$87,E$7)</f>
        <v>1 - Firmware Instalado (v1.2.0) 
2 - Device integrado com a rede LoRaWAN
3 - Device no modo 1</v>
      </c>
      <c r="F30" s="97" t="str">
        <f>VLOOKUP('1º Ciclo de Teste'!$B30,'Casos de Teste'!$B$9:$J$87,F$7)</f>
        <v>Passo 1 - Agendar um downlink múltiplo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Verificar que a interrupção de movimento está sendo dado conforme os limiares configurados.
Passo 4 - Verificar a configuração via downlink (código 0077 na porta 6);</v>
      </c>
      <c r="G30" s="97" t="str">
        <f>VLOOKUP('1º Ciclo de Teste'!$B30,'Casos de Teste'!$B$9:$J$87,G$7)</f>
        <v>Limiar de interrupção de movimento configurado conforme o valor especificado no dowlink. Configuração realizada com sucesso no modo 1.</v>
      </c>
      <c r="H30" s="91" t="s">
        <v>72</v>
      </c>
      <c r="I30" s="92"/>
      <c r="J30" s="91"/>
      <c r="K30" s="91"/>
      <c r="L30" s="93" t="s">
        <v>389</v>
      </c>
      <c r="M30" s="94" t="s">
        <v>387</v>
      </c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</row>
    <row r="31" spans="1:25" ht="43.5" customHeight="1" x14ac:dyDescent="0.2">
      <c r="A31" s="68"/>
      <c r="B31" s="111">
        <v>22</v>
      </c>
      <c r="C31" s="97" t="str">
        <f>VLOOKUP('1º Ciclo de Teste'!$B31,'Casos de Teste'!$B$9:$J$87,C$7)</f>
        <v>Requisição de informações via downlink</v>
      </c>
      <c r="D31" s="97" t="str">
        <f>VLOOKUP('1º Ciclo de Teste'!$B31,'Casos de Teste'!$B$9:$J$87,D$7)</f>
        <v>Conferir configurações de timers e limiares enquanto no modo 2</v>
      </c>
      <c r="E31" s="97" t="str">
        <f>VLOOKUP('1º Ciclo de Teste'!$B31,'Casos de Teste'!$B$9:$J$87,E$7)</f>
        <v>1 - Firmware Instalado (v1.2.0) 
2 - Device integrado com a rede LoRaWAN
3 - Device no modo 2</v>
      </c>
      <c r="F31" s="97" t="str">
        <f>VLOOKUP('1º Ciclo de Teste'!$B31,'Casos de Teste'!$B$9:$J$87,F$7)</f>
        <v>Passo 1 - Na TTN, abrir a página de 'Device Overview' do dispositivo conectado;
Passo 2 - Na seção de Downlink, agendar o downlink 0077 (2 bytes) para a porta 6;
Passo 3 - Monitorar a chegada de Uplinks. No primeiro Uplink que chegar após o passo 2, o Downlink agendado deve ser recebido pelo dispositivo e, em seguida, o dispositivo deve mandar um Uplink de resposta na porta 6;
Passo 4 - Conferir, no Uplink da porta 6, as configurações de timers e limiares.</v>
      </c>
      <c r="G31" s="97" t="str">
        <f>VLOOKUP('1º Ciclo de Teste'!$B31,'Casos de Teste'!$B$9:$J$87,G$7)</f>
        <v>Uplink na porta 6 com as configurações de timers e limiares configurados no dispositivo, enquanto o device opera no modo 2</v>
      </c>
      <c r="H31" s="91" t="s">
        <v>72</v>
      </c>
      <c r="I31" s="92"/>
      <c r="J31" s="91"/>
      <c r="K31" s="91"/>
      <c r="L31" s="93" t="s">
        <v>389</v>
      </c>
      <c r="M31" s="94" t="s">
        <v>387</v>
      </c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</row>
    <row r="32" spans="1:25" ht="42.75" customHeight="1" x14ac:dyDescent="0.2">
      <c r="A32" s="68"/>
      <c r="B32" s="111">
        <v>23</v>
      </c>
      <c r="C32" s="97" t="str">
        <f>VLOOKUP('1º Ciclo de Teste'!$B32,'Casos de Teste'!$B$9:$J$87,C$7)</f>
        <v>Requisição de informações via downlink</v>
      </c>
      <c r="D32" s="97" t="str">
        <f>VLOOKUP('1º Ciclo de Teste'!$B32,'Casos de Teste'!$B$9:$J$87,D$7)</f>
        <v>Requisitar leitura dos sensores no dispositivo e conferir o funcionamento dos mesmos enquanto no modo 2</v>
      </c>
      <c r="E32" s="97" t="str">
        <f>VLOOKUP('1º Ciclo de Teste'!$B32,'Casos de Teste'!$B$9:$J$87,E$7)</f>
        <v>1 - Firmware Instalado (v1.2.0) 
2 - Device integrado com a rede LoRaWAN
3 - Device no modo 2</v>
      </c>
      <c r="F32" s="97" t="str">
        <f>VLOOKUP('1º Ciclo de Teste'!$B32,'Casos de Teste'!$B$9:$J$87,F$7)</f>
        <v>Passo 1 - Na TTN, abrir a página de 'Device Overview' do dispositivo conectado;
Passo 2 - Na seção de Downlink, agendar o downlink 0011 (2 bytes) para a porta 3;
Passo 3 - Monitorar a chegada de Uplinks. No primeiro Uplink que chegar após o passo 2, o Downlink agendado deve ser recebido pelo dispositivo e, em seguida, o dispositivo deve mandar um Uplink de resposta na porta 3;
Passo 4 - Conferir, no Uplink da porta 3, os valores lidos pelos sensores no dispositivo. 
Passo 5 - Verificar se os valores condizem com o esperado. A soma das acelerações dos eixos X, Y e Z deve ser próxima de 10 m/s caso o dispositivo esteja em repouso. Se as acelerações estiverem em 0 e a temperatura em 25°C, o sensor de movimento apresenta mau funcionamento. 
Passo 6 - Verificar se a intensidade de luminosidade condiz com o ambiente do device. Testar com luminosidade abaixo de 255 lux, já que este é o limite enviado no pacote.</v>
      </c>
      <c r="G32" s="97" t="str">
        <f>VLOOKUP('1º Ciclo de Teste'!$B32,'Casos de Teste'!$B$9:$J$87,G$7)</f>
        <v>Uplink na porta 3 com os valores lidos pelos sensores no dispositivo, enquanto o device opera no modo 2.</v>
      </c>
      <c r="H32" s="91" t="s">
        <v>72</v>
      </c>
      <c r="I32" s="92"/>
      <c r="J32" s="91"/>
      <c r="K32" s="91"/>
      <c r="L32" s="93" t="s">
        <v>389</v>
      </c>
      <c r="M32" s="94" t="s">
        <v>387</v>
      </c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</row>
    <row r="33" spans="1:25" ht="48" customHeight="1" x14ac:dyDescent="0.2">
      <c r="A33" s="68"/>
      <c r="B33" s="111">
        <v>24</v>
      </c>
      <c r="C33" s="97" t="str">
        <f>VLOOKUP('1º Ciclo de Teste'!$B33,'Casos de Teste'!$B$9:$J$87,C$7)</f>
        <v>Requisição de informações via downlink</v>
      </c>
      <c r="D33" s="97" t="str">
        <f>VLOOKUP('1º Ciclo de Teste'!$B33,'Casos de Teste'!$B$9:$J$87,D$7)</f>
        <v>Conferir versão de Hardware e Software via downlink enquanto no modo 2</v>
      </c>
      <c r="E33" s="97" t="str">
        <f>VLOOKUP('1º Ciclo de Teste'!$B33,'Casos de Teste'!$B$9:$J$87,E$7)</f>
        <v>1 - Firmware Instalado (v1.2.0) 
2 - Device integrado com a rede LoRaWAN
3 - Device no modo 2</v>
      </c>
      <c r="F33" s="97" t="str">
        <f>VLOOKUP('1º Ciclo de Teste'!$B33,'Casos de Teste'!$B$9:$J$87,F$7)</f>
        <v>Passo 1 - Na TTN, abrir a página de 'Device Overview' do dispositivo conectado;
Passo 2 - Na seção de Downlink, agendar o downlink 0033 (2 bytes) para a porta 5;
Passo 3 - Monitorar a chegada de Uplinks. No primeiro Uplink que chegar após o passo 2, o Downlink agendado deve ser recebido pelo dispositivo e, em seguida, o dispositivo deve mandar um Uplink de resposta na porta 5;
Passo 4 - Conferir, no Uplink da porta 6, as versões de Hardware e Firmware do dispositivo.</v>
      </c>
      <c r="G33" s="97" t="str">
        <f>VLOOKUP('1º Ciclo de Teste'!$B33,'Casos de Teste'!$B$9:$J$87,G$7)</f>
        <v>Uplink na porta 5 com as versões de Hardware e Software do dispositivo, enquanto do device opera no modo 2.</v>
      </c>
      <c r="H33" s="91" t="s">
        <v>72</v>
      </c>
      <c r="I33" s="92"/>
      <c r="J33" s="91"/>
      <c r="K33" s="91"/>
      <c r="L33" s="93" t="s">
        <v>389</v>
      </c>
      <c r="M33" s="94">
        <v>43935.893245717591</v>
      </c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</row>
    <row r="34" spans="1:25" ht="66.75" customHeight="1" x14ac:dyDescent="0.2">
      <c r="A34" s="68"/>
      <c r="B34" s="111">
        <v>25</v>
      </c>
      <c r="C34" s="97" t="str">
        <f>VLOOKUP('1º Ciclo de Teste'!$B34,'Casos de Teste'!$B$9:$J$87,C$7)</f>
        <v>Sensores acusando interrupções</v>
      </c>
      <c r="D34" s="97" t="str">
        <f>VLOOKUP('1º Ciclo de Teste'!$B34,'Casos de Teste'!$B$9:$J$87,D$7)</f>
        <v>Testar interrupção de bateria com alteração por downlink enquanto no modo 2</v>
      </c>
      <c r="E34" s="97" t="str">
        <f>VLOOKUP('1º Ciclo de Teste'!$B34,'Casos de Teste'!$B$9:$J$87,E$7)</f>
        <v>1 - Firmware Instalado (v1.2.0) 
2 - Device integrado com a rede LoRaWAN
3 - Device no modo 2</v>
      </c>
      <c r="F34" s="97" t="str">
        <f>VLOOKUP('1º Ciclo de Teste'!$B34,'Casos de Teste'!$B$9:$J$87,F$7)</f>
        <v>Passo 1 - Verificar o limiar de interrupção de bateria, que deve ser maior que a tensão de alimentação atual, mostrado na TTN;
Passo 2 - Alterar o limiar de interrupção de bateria para um valor superior ao valor de tensão de alimentação atual;
Passo 3 - Após a recepção do downlink, aguardar ou forçar o device a ir para o modo 1, o que é sinalizado com um uplink na porta 1, 15 segundos após o fim do modo 2.
Passo 4 - Com o device no modo 1, aguardar a recepção do próximo Keep Alive agendado. Verificar a recepção de um uplink na porta 2, 15 segundos após a chegada do Keep Alive;
Passo 5 - Conferir, no conteúdo do uplink recebido na porta 2, o alerta de bateria;
Passo 6 - Verificar que, em seguida, o dispositivo continua no modo 1 e envia o uplink de alerta de bateria na porta 2 após todo  Keep Alive.</v>
      </c>
      <c r="G34" s="97" t="str">
        <f>VLOOKUP('1º Ciclo de Teste'!$B34,'Casos de Teste'!$B$9:$J$87,G$7)</f>
        <v>Pacote on Network Server (TTN) na porta 2 informando que a tensão da bateria está abaixo do limite, sem entrar no modo 2 (estado de alarme)</v>
      </c>
      <c r="H34" s="91" t="s">
        <v>74</v>
      </c>
      <c r="I34" s="90" t="s">
        <v>390</v>
      </c>
      <c r="J34" s="91"/>
      <c r="K34" s="91"/>
      <c r="L34" s="93" t="s">
        <v>389</v>
      </c>
      <c r="M34" s="94">
        <v>43935</v>
      </c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</row>
    <row r="35" spans="1:25" ht="42.75" customHeight="1" x14ac:dyDescent="0.2">
      <c r="A35" s="68"/>
      <c r="B35" s="111">
        <v>26</v>
      </c>
      <c r="C35" s="97" t="str">
        <f>VLOOKUP('1º Ciclo de Teste'!$B35,'Casos de Teste'!$B$9:$J$87,C$7)</f>
        <v>Alterar timers via downlink</v>
      </c>
      <c r="D35" s="97" t="str">
        <f>VLOOKUP('1º Ciclo de Teste'!$B35,'Casos de Teste'!$B$9:$J$87,D$7)</f>
        <v>Alterar configurações de keep alive via downlink simples (código 1) enquanto no modo 2</v>
      </c>
      <c r="E35" s="97" t="str">
        <f>VLOOKUP('1º Ciclo de Teste'!$B35,'Casos de Teste'!$B$9:$J$87,E$7)</f>
        <v>1 - Firmware Instalado (v1.2.0) 
2 - Device integrado com a rede LoRaWAN
3 - Device no modo 2</v>
      </c>
      <c r="F35" s="97" t="str">
        <f>VLOOKUP('1º Ciclo de Teste'!$B35,'Casos de Teste'!$B$9:$J$87,F$7)</f>
        <v>Passo 1 - Agendar um downlink do tipo 1XXX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v>
      </c>
      <c r="G35" s="97" t="str">
        <f>VLOOKUP('1º Ciclo de Teste'!$B35,'Casos de Teste'!$B$9:$J$87,G$7)</f>
        <v>Frequência de envio do Keep Alive alterado conforme valor especificado no downlink. Configuração realizada com sucesso no modo 2.</v>
      </c>
      <c r="H35" s="91" t="s">
        <v>72</v>
      </c>
      <c r="I35" s="92"/>
      <c r="J35" s="91"/>
      <c r="K35" s="91"/>
      <c r="L35" s="93" t="s">
        <v>389</v>
      </c>
      <c r="M35" s="94">
        <v>43935.893245717591</v>
      </c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</row>
    <row r="36" spans="1:25" ht="42.75" customHeight="1" x14ac:dyDescent="0.2">
      <c r="A36" s="68"/>
      <c r="B36" s="111">
        <v>27</v>
      </c>
      <c r="C36" s="97" t="str">
        <f>VLOOKUP('1º Ciclo de Teste'!$B36,'Casos de Teste'!$B$9:$J$87,C$7)</f>
        <v>Alterar timers via downlink</v>
      </c>
      <c r="D36" s="97" t="str">
        <f>VLOOKUP('1º Ciclo de Teste'!$B36,'Casos de Teste'!$B$9:$J$87,D$7)</f>
        <v>Alterar configurações de keep alive via downlink múltiplo  enquanto no modo 2</v>
      </c>
      <c r="E36" s="97" t="str">
        <f>VLOOKUP('1º Ciclo de Teste'!$B36,'Casos de Teste'!$B$9:$J$87,E$7)</f>
        <v>1 - Firmware Instalado (v1.2.0) 
2 - Device integrado com a rede LoRaWAN
3 - Device no modo 2</v>
      </c>
      <c r="F36" s="97" t="str">
        <f>VLOOKUP('1º Ciclo de Teste'!$B36,'Casos de Teste'!$B$9:$J$87,F$7)</f>
        <v>Passo 1 - Agendar um downlink múltiplo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v>
      </c>
      <c r="G36" s="97" t="str">
        <f>VLOOKUP('1º Ciclo de Teste'!$B36,'Casos de Teste'!$B$9:$J$87,G$7)</f>
        <v>Frequência de envio do Keep Alive alterado conforme valor especificado no downlink. Configuração realizada com sucesso no modo 2.</v>
      </c>
      <c r="H36" s="91" t="s">
        <v>72</v>
      </c>
      <c r="I36" s="92"/>
      <c r="J36" s="91"/>
      <c r="K36" s="91"/>
      <c r="L36" s="93" t="s">
        <v>389</v>
      </c>
      <c r="M36" s="94">
        <v>43935.893245717591</v>
      </c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</row>
    <row r="37" spans="1:25" ht="71.25" customHeight="1" x14ac:dyDescent="0.2">
      <c r="A37" s="68"/>
      <c r="B37" s="111">
        <v>28</v>
      </c>
      <c r="C37" s="97" t="str">
        <f>VLOOKUP('1º Ciclo de Teste'!$B37,'Casos de Teste'!$B$9:$J$87,C$7)</f>
        <v>Configurações não voláteis</v>
      </c>
      <c r="D37" s="97" t="str">
        <f>VLOOKUP('1º Ciclo de Teste'!$B37,'Casos de Teste'!$B$9:$J$87,D$7)</f>
        <v>Verificar que a nova configuração do timer de Keep Alive permanece válida após reiniciar o dispositivo.</v>
      </c>
      <c r="E37" s="97" t="str">
        <f>VLOOKUP('1º Ciclo de Teste'!$B37,'Casos de Teste'!$B$9:$J$87,E$7)</f>
        <v>1 - Firmware Instalado (v1.2.0) 
2 - Device integrado com a rede LoRaWAN
3 - Configuração do timer de Keep Alive reconfigurado via downlink
4 - Device no modo 1</v>
      </c>
      <c r="F37" s="97" t="str">
        <f>VLOOKUP('1º Ciclo de Teste'!$B37,'Casos de Teste'!$B$9:$J$87,F$7)</f>
        <v>Passo 1 - Verificar o valor do timer de Keep Alive via downlink (código 0077 na porta 6).
Passo 2 - Verificar que a periodicidade do Keep Alive é como configurada.
Passo 3 - Reiniciar o dispositivo.
Passo 4 - Repetir os passo 1 e 2 e verificar que a configuração é a mesma.</v>
      </c>
      <c r="G37" s="97" t="str">
        <f>VLOOKUP('1º Ciclo de Teste'!$B37,'Casos de Teste'!$B$9:$J$87,G$7)</f>
        <v>Nova configuração da frequência de envio de Keep Alive não se altera após reiniciar o device.</v>
      </c>
      <c r="H37" s="91" t="s">
        <v>72</v>
      </c>
      <c r="I37" s="92"/>
      <c r="J37" s="91"/>
      <c r="K37" s="91"/>
      <c r="L37" s="93" t="s">
        <v>389</v>
      </c>
      <c r="M37" s="94" t="s">
        <v>387</v>
      </c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</row>
    <row r="38" spans="1:25" ht="48" customHeight="1" x14ac:dyDescent="0.2">
      <c r="A38" s="68"/>
      <c r="B38" s="111">
        <v>29</v>
      </c>
      <c r="C38" s="97" t="str">
        <f>VLOOKUP('1º Ciclo de Teste'!$B38,'Casos de Teste'!$B$9:$J$87,C$7)</f>
        <v>Alterar timers via downlink</v>
      </c>
      <c r="D38" s="97" t="str">
        <f>VLOOKUP('1º Ciclo de Teste'!$B38,'Casos de Teste'!$B$9:$J$87,D$7)</f>
        <v>Alterar configurações de duração do estado de alerta via downlink simples (código 2) enquanto no modo 2</v>
      </c>
      <c r="E38" s="97" t="str">
        <f>VLOOKUP('1º Ciclo de Teste'!$B38,'Casos de Teste'!$B$9:$J$87,E$7)</f>
        <v>1 - Firmware Instalado (v1.2.0) 
2 - Device integrado com a rede LoRaWAN
3 - Device no modo 2</v>
      </c>
      <c r="F38" s="97" t="str">
        <f>VLOOKUP('1º Ciclo de Teste'!$B38,'Casos de Teste'!$B$9:$J$87,F$7)</f>
        <v>Passo 1 - Agendar um downlink do tipo 2XXX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o timer que mede a duração do modo 2 é resetado.
Passo 3 - Sem causar nenhuma interrupção, verificar que o modo 2 dura o período configurado, a partir do passo 2;
Passo 4 - Após o dispositivo voltar para o modo 1, levar o dispositivo para o modo 2 e, sem causar novas interrupções, verificar que a duração do modo é como configurada;
Passo 5 - Verificar a configuração via downlink (código 0077 na porta 6);</v>
      </c>
      <c r="G38" s="97" t="str">
        <f>VLOOKUP('1º Ciclo de Teste'!$B38,'Casos de Teste'!$B$9:$J$87,G$7)</f>
        <v>Duração mínima do estado de alerta alterado conforme valor especificado no downlink. Configuração realizada com sucesso no modo 2.</v>
      </c>
      <c r="H38" s="91" t="s">
        <v>72</v>
      </c>
      <c r="I38" s="92"/>
      <c r="J38" s="91"/>
      <c r="K38" s="91"/>
      <c r="L38" s="93" t="s">
        <v>389</v>
      </c>
      <c r="M38" s="94" t="s">
        <v>387</v>
      </c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</row>
    <row r="39" spans="1:25" ht="50.25" customHeight="1" x14ac:dyDescent="0.2">
      <c r="A39" s="68"/>
      <c r="B39" s="111">
        <v>30</v>
      </c>
      <c r="C39" s="97" t="str">
        <f>VLOOKUP('1º Ciclo de Teste'!$B39,'Casos de Teste'!$B$9:$J$87,C$7)</f>
        <v>Alterar timers via downlink</v>
      </c>
      <c r="D39" s="97" t="str">
        <f>VLOOKUP('1º Ciclo de Teste'!$B39,'Casos de Teste'!$B$9:$J$87,D$7)</f>
        <v>Alterar configurações de duração do estado de alerta via downlink múltiplo enquanto no modo 2</v>
      </c>
      <c r="E39" s="97" t="str">
        <f>VLOOKUP('1º Ciclo de Teste'!$B39,'Casos de Teste'!$B$9:$J$87,E$7)</f>
        <v>1 - Firmware Instalado (v1.2.0) 
2 - Device integrado com a rede LoRaWAN
3 - Device no modo 2</v>
      </c>
      <c r="F39" s="97" t="str">
        <f>VLOOKUP('1º Ciclo de Teste'!$B39,'Casos de Teste'!$B$9:$J$87,F$7)</f>
        <v>Passo 1 - Agendar um downlink múltiplo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o timer que mede a duração do modo 2 é resetado.
Passo 3 - Sem causar nenhuma interrupção, verificar que o modo 2 dura o período configurado, a partir do passo 2;
Passo 4 - Após o dispositivo voltar para o modo 1, levar o dispositivo para o modo 2 e, sem causar novas interrupções, verificar que a duração do modo é como configurada;
Passo 5 - Verificar a configuração via downlink (código 0077 na porta 6);</v>
      </c>
      <c r="G39" s="97" t="str">
        <f>VLOOKUP('1º Ciclo de Teste'!$B39,'Casos de Teste'!$B$9:$J$87,G$7)</f>
        <v>Duração mínima do estado de alerta alterado conforme valor especificado no downlink. Configuração realizada com sucesso no modo 2.</v>
      </c>
      <c r="H39" s="91" t="s">
        <v>72</v>
      </c>
      <c r="I39" s="92"/>
      <c r="J39" s="91"/>
      <c r="K39" s="91"/>
      <c r="L39" s="93" t="s">
        <v>389</v>
      </c>
      <c r="M39" s="94" t="s">
        <v>387</v>
      </c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</row>
    <row r="40" spans="1:25" ht="61.5" customHeight="1" x14ac:dyDescent="0.2">
      <c r="A40" s="68"/>
      <c r="B40" s="111">
        <v>31</v>
      </c>
      <c r="C40" s="97" t="str">
        <f>VLOOKUP('1º Ciclo de Teste'!$B40,'Casos de Teste'!$B$9:$J$87,C$7)</f>
        <v>Configurações não voláteis</v>
      </c>
      <c r="D40" s="97" t="str">
        <f>VLOOKUP('1º Ciclo de Teste'!$B40,'Casos de Teste'!$B$9:$J$87,D$7)</f>
        <v>Verificar que a nova configuração do timer de duração do modo 2 permanece válida após reiniciar o dispositivo.</v>
      </c>
      <c r="E40" s="97" t="str">
        <f>VLOOKUP('1º Ciclo de Teste'!$B40,'Casos de Teste'!$B$9:$J$87,E$7)</f>
        <v>1 - Firmware Instalado (v1.2.0) 
2 - Device integrado com a rede LoRaWAN
3 - Configuração do timer de duração do modo 2 reconfigurado via downlink</v>
      </c>
      <c r="F40" s="97" t="str">
        <f>VLOOKUP('1º Ciclo de Teste'!$B40,'Casos de Teste'!$B$9:$J$87,F$7)</f>
        <v>Passo 1 - Verificar o valor do timer de duração do modo 2 via downlink (código 0077 na porta 6).
Passo 2 - Verificar que a duração do modo 2 é como configurada.
Passo 3 - Reiniciar o dispositivo.
Passo 4 - Repetir os passo 1 e 2 e verificar que a configuração é a mesma.</v>
      </c>
      <c r="G40" s="97" t="str">
        <f>VLOOKUP('1º Ciclo de Teste'!$B40,'Casos de Teste'!$B$9:$J$87,G$7)</f>
        <v>Nova configuração do timer de duração do modo 2 não se altera após reiniciar o device.</v>
      </c>
      <c r="H40" s="91" t="s">
        <v>72</v>
      </c>
      <c r="I40" s="92"/>
      <c r="J40" s="91"/>
      <c r="K40" s="91"/>
      <c r="L40" s="93" t="s">
        <v>389</v>
      </c>
      <c r="M40" s="94" t="s">
        <v>387</v>
      </c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</row>
    <row r="41" spans="1:25" ht="56.25" customHeight="1" x14ac:dyDescent="0.2">
      <c r="A41" s="68"/>
      <c r="B41" s="111">
        <v>32</v>
      </c>
      <c r="C41" s="97" t="str">
        <f>VLOOKUP('1º Ciclo de Teste'!$B41,'Casos de Teste'!$B$9:$J$87,C$7)</f>
        <v>Alterar timers via downlink</v>
      </c>
      <c r="D41" s="97" t="str">
        <f>VLOOKUP('1º Ciclo de Teste'!$B41,'Casos de Teste'!$B$9:$J$87,D$7)</f>
        <v>Alterar configurações de frequência de envio no modo 2 via downlink simples (código 3) enquanto no modo 2</v>
      </c>
      <c r="E41" s="97" t="str">
        <f>VLOOKUP('1º Ciclo de Teste'!$B41,'Casos de Teste'!$B$9:$J$87,E$7)</f>
        <v>1 - Firmware Instalado (v1.2.0) 
2 - Device integrado com a rede LoRaWAN
3 - Device no modo 2</v>
      </c>
      <c r="F41" s="97" t="str">
        <f>VLOOKUP('1º Ciclo de Teste'!$B41,'Casos de Teste'!$B$9:$J$87,F$7)</f>
        <v>Passo 1 - Agendar um downlink do tipo 3XXX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Verificar que a frequência dos uplinks passa a ser o tempo configurado a partir do passo 2;
Passo 4 - Após retornar ao modo 1, levar o dispositivo para o modo 2 e verificar que a frequência dos uplinks é como configurada;
Passo 5 - Verificar a configuração via downlink (código 0077 na porta 6);</v>
      </c>
      <c r="G41" s="97" t="str">
        <f>VLOOKUP('1º Ciclo de Teste'!$B41,'Casos de Teste'!$B$9:$J$87,G$7)</f>
        <v>Frequência de envio das mensagens de alerta alterado conforme valor especificado no downlink. Configuração realizada com sucesso no modo 2.</v>
      </c>
      <c r="H41" s="91" t="s">
        <v>72</v>
      </c>
      <c r="I41" s="92"/>
      <c r="J41" s="91"/>
      <c r="K41" s="91"/>
      <c r="L41" s="93" t="s">
        <v>389</v>
      </c>
      <c r="M41" s="94" t="s">
        <v>387</v>
      </c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</row>
    <row r="42" spans="1:25" ht="43.5" customHeight="1" x14ac:dyDescent="0.2">
      <c r="A42" s="68"/>
      <c r="B42" s="111">
        <v>33</v>
      </c>
      <c r="C42" s="97" t="str">
        <f>VLOOKUP('1º Ciclo de Teste'!$B42,'Casos de Teste'!$B$9:$J$87,C$7)</f>
        <v>Alterar timers via downlink</v>
      </c>
      <c r="D42" s="97" t="str">
        <f>VLOOKUP('1º Ciclo de Teste'!$B42,'Casos de Teste'!$B$9:$J$87,D$7)</f>
        <v>Alterar configurações de frequência de envio no modo 2 via downlink múltiplo enquanto no modo 2</v>
      </c>
      <c r="E42" s="97" t="str">
        <f>VLOOKUP('1º Ciclo de Teste'!$B42,'Casos de Teste'!$B$9:$J$87,E$7)</f>
        <v>1 - Firmware Instalado (v1.2.0) 
2 - Device integrado com a rede LoRaWAN
3 - Device no modo 2</v>
      </c>
      <c r="F42" s="97" t="str">
        <f>VLOOKUP('1º Ciclo de Teste'!$B42,'Casos de Teste'!$B$9:$J$87,F$7)</f>
        <v>Passo 1 - Agendar um downlink múltiplo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Verificar que a frequência dos uplinks passa a ser o tempo configurado a partir do passo 2;
Passo 4 - Após retornar ao modo 1, levar o dispositivo para o modo 2 e verificar que a frequência dos uplinks é como configurada;
Passo 5 - Verificar a configuração via downlink (código 0077 na porta 6);</v>
      </c>
      <c r="G42" s="97" t="str">
        <f>VLOOKUP('1º Ciclo de Teste'!$B42,'Casos de Teste'!$B$9:$J$87,G$7)</f>
        <v>Frequência de envio das mensagens de alerta alterado conforme valor especificado no downlink. Configuração realizada com sucesso no modo 2.</v>
      </c>
      <c r="H42" s="91" t="s">
        <v>72</v>
      </c>
      <c r="I42" s="92"/>
      <c r="J42" s="91"/>
      <c r="K42" s="91"/>
      <c r="L42" s="93" t="s">
        <v>389</v>
      </c>
      <c r="M42" s="94">
        <v>43935.893245717591</v>
      </c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</row>
    <row r="43" spans="1:25" ht="61.5" customHeight="1" x14ac:dyDescent="0.2">
      <c r="A43" s="68"/>
      <c r="B43" s="111">
        <v>34</v>
      </c>
      <c r="C43" s="97" t="str">
        <f>VLOOKUP('1º Ciclo de Teste'!$B43,'Casos de Teste'!$B$9:$J$87,C$7)</f>
        <v>Configurações não voláteis</v>
      </c>
      <c r="D43" s="97" t="str">
        <f>VLOOKUP('1º Ciclo de Teste'!$B43,'Casos de Teste'!$B$9:$J$87,D$7)</f>
        <v>Verificar que a nova configuração do timer de frequência de envio no modo 2 permanece válida após reiniciar o dispositivo.</v>
      </c>
      <c r="E43" s="97" t="str">
        <f>VLOOKUP('1º Ciclo de Teste'!$B43,'Casos de Teste'!$B$9:$J$87,E$7)</f>
        <v>1 - Firmware Instalado (v1.2.0) 
2 - Device integrado com a rede LoRaWAN
3 - Configuração do timer de frequência de envio no modo 2 reconfigurado via downlink</v>
      </c>
      <c r="F43" s="97" t="str">
        <f>VLOOKUP('1º Ciclo de Teste'!$B43,'Casos de Teste'!$B$9:$J$87,F$7)</f>
        <v>Passo 1 - Verificar o valor do timer de frequência de envio no modo 2 via downlink (código 0077 na porta 6).
Passo 2 - Verificar que a frequência de envio no modo 2 é como configurada.
Passo 3 - Reiniciar o dispositivo.
Passo 4 - Repetir os passo 1 e 2 e verificar que a configuração é a mesma.</v>
      </c>
      <c r="G43" s="97" t="str">
        <f>VLOOKUP('1º Ciclo de Teste'!$B43,'Casos de Teste'!$B$9:$J$87,G$7)</f>
        <v>Nova configuração do timer de de frequência de envio no modo 2 não se altera após reiniciar o device.</v>
      </c>
      <c r="H43" s="91" t="s">
        <v>72</v>
      </c>
      <c r="I43" s="92"/>
      <c r="J43" s="91"/>
      <c r="K43" s="91"/>
      <c r="L43" s="93" t="s">
        <v>389</v>
      </c>
      <c r="M43" s="94" t="s">
        <v>387</v>
      </c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</row>
    <row r="44" spans="1:25" ht="54" customHeight="1" x14ac:dyDescent="0.2">
      <c r="A44" s="68"/>
      <c r="B44" s="111">
        <v>35</v>
      </c>
      <c r="C44" s="97" t="str">
        <f>VLOOKUP('1º Ciclo de Teste'!$B44,'Casos de Teste'!$B$9:$J$87,C$7)</f>
        <v>Alterar limiares via downlink</v>
      </c>
      <c r="D44" s="97" t="str">
        <f>VLOOKUP('1º Ciclo de Teste'!$B44,'Casos de Teste'!$B$9:$J$87,D$7)</f>
        <v>Alterar limiar de interrupção de bateria via downlink múltiplo enquanto no modo 2</v>
      </c>
      <c r="E44" s="97" t="str">
        <f>VLOOKUP('1º Ciclo de Teste'!$B44,'Casos de Teste'!$B$9:$J$87,E$7)</f>
        <v>1 - Firmware Instalado (v1.2.0) 
2 - Device integrado com a rede LoRaWAN
3 - Device no modo 2</v>
      </c>
      <c r="F44" s="97" t="str">
        <f>VLOOKUP('1º Ciclo de Teste'!$B44,'Casos de Teste'!$B$9:$J$87,F$7)</f>
        <v>Passo 1 - Agendar um downlink múltiplo com um novo limiar para interrupção de bateria;
Passo 2 - Monitorar a chegada de Uplinks. No primeiro Uplink que chegar após o passo 1, o Downlink agendado deve ser recebido pelo dispositivo. A partir desse momento, o limiar para interrupção de bateria está alterado;
Passo 3 - Verificar que a interrupção de bateria está sendo dada abaixo da tensão especificada (a mensagem de interrupção será enviada pelo dispositivo somente se ele estiver no modo 1);
Passo 4 - Verificar a configuração via downlink (código 0077 na porta 6);</v>
      </c>
      <c r="G44" s="97" t="str">
        <f>VLOOKUP('1º Ciclo de Teste'!$B44,'Casos de Teste'!$B$9:$J$87,G$7)</f>
        <v>Limiar de interrupção de bateria configurado conforme o valor especificado no dowlink. Configuração realizada com sucesso no modo 2.</v>
      </c>
      <c r="H44" s="91" t="s">
        <v>72</v>
      </c>
      <c r="I44" s="92"/>
      <c r="J44" s="91"/>
      <c r="K44" s="91"/>
      <c r="L44" s="93" t="s">
        <v>389</v>
      </c>
      <c r="M44" s="94">
        <v>43935.893245717591</v>
      </c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</row>
    <row r="45" spans="1:25" ht="64.5" customHeight="1" x14ac:dyDescent="0.2">
      <c r="A45" s="68"/>
      <c r="B45" s="111">
        <v>36</v>
      </c>
      <c r="C45" s="97" t="str">
        <f>VLOOKUP('1º Ciclo de Teste'!$B45,'Casos de Teste'!$B$9:$J$87,C$7)</f>
        <v>Configurações não voláteis</v>
      </c>
      <c r="D45" s="97" t="str">
        <f>VLOOKUP('1º Ciclo de Teste'!$B45,'Casos de Teste'!$B$9:$J$87,D$7)</f>
        <v>Verificar que o novo limiar de bateria baixa permanece válido após reiniciar o dispositivo.</v>
      </c>
      <c r="E45" s="97" t="str">
        <f>VLOOKUP('1º Ciclo de Teste'!$B45,'Casos de Teste'!$B$9:$J$87,E$7)</f>
        <v>1 - Firmware Instalado (v1.2.0) 
2 - Device integrado com a rede LoRaWAN
3 - Configuração do limiar de bateria baixa reconfigurado via downlink</v>
      </c>
      <c r="F45" s="97" t="str">
        <f>VLOOKUP('1º Ciclo de Teste'!$B45,'Casos de Teste'!$B$9:$J$87,F$7)</f>
        <v>Passo 1 - Verificar o valor do limiar de bateria baixa via downlink (código 0077 na porta 6).
Passo 2 - Verificar que o limiar de bateria baixa é como configurado.
Passo 3 - Reiniciar o dispositivo.
Passo 4 - Repetir os passo 1 e 2 e verificar que a configuração é a mesma.</v>
      </c>
      <c r="G45" s="97" t="str">
        <f>VLOOKUP('1º Ciclo de Teste'!$B45,'Casos de Teste'!$B$9:$J$87,G$7)</f>
        <v>Nova configuração do limiar de bateria baixa não se altera após reiniciar o device.</v>
      </c>
      <c r="H45" s="91" t="s">
        <v>72</v>
      </c>
      <c r="I45" s="92"/>
      <c r="J45" s="91"/>
      <c r="K45" s="91"/>
      <c r="L45" s="93" t="s">
        <v>389</v>
      </c>
      <c r="M45" s="94" t="s">
        <v>387</v>
      </c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</row>
    <row r="46" spans="1:25" ht="51" customHeight="1" x14ac:dyDescent="0.2">
      <c r="A46" s="68"/>
      <c r="B46" s="111">
        <v>37</v>
      </c>
      <c r="C46" s="97" t="str">
        <f>VLOOKUP('1º Ciclo de Teste'!$B46,'Casos de Teste'!$B$9:$J$87,C$7)</f>
        <v>Alterar limiares via downlink</v>
      </c>
      <c r="D46" s="97" t="str">
        <f>VLOOKUP('1º Ciclo de Teste'!$B46,'Casos de Teste'!$B$9:$J$87,D$7)</f>
        <v>Alterar limiar de interrupção de luminosidade via downlink simples (código 8) enquanto no modo 2</v>
      </c>
      <c r="E46" s="97" t="str">
        <f>VLOOKUP('1º Ciclo de Teste'!$B46,'Casos de Teste'!$B$9:$J$87,E$7)</f>
        <v>1 - Firmware Instalado (v1.2.0) 
2 - Device integrado com a rede LoRaWAN
3 - Device no modo 2</v>
      </c>
      <c r="F46" s="97" t="str">
        <f>VLOOKUP('1º Ciclo de Teste'!$B46,'Casos de Teste'!$B$9:$J$87,F$7)</f>
        <v>Passo 1 - Agendar um downlink do tipo 8XXX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v>
      </c>
      <c r="G46" s="97" t="str">
        <f>VLOOKUP('1º Ciclo de Teste'!$B46,'Casos de Teste'!$B$9:$J$87,G$7)</f>
        <v>Limiar de interrupção de luminosidade configurado conforme o valor especificado no dowlink. Configuração realizada com sucesso no modo 2.</v>
      </c>
      <c r="H46" s="91" t="s">
        <v>72</v>
      </c>
      <c r="I46" s="92"/>
      <c r="J46" s="91"/>
      <c r="K46" s="91"/>
      <c r="L46" s="93" t="s">
        <v>389</v>
      </c>
      <c r="M46" s="94" t="s">
        <v>387</v>
      </c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</row>
    <row r="47" spans="1:25" ht="48" customHeight="1" x14ac:dyDescent="0.2">
      <c r="A47" s="68"/>
      <c r="B47" s="111">
        <v>38</v>
      </c>
      <c r="C47" s="97" t="str">
        <f>VLOOKUP('1º Ciclo de Teste'!$B47,'Casos de Teste'!$B$9:$J$87,C$7)</f>
        <v>Alterar limiares via downlink</v>
      </c>
      <c r="D47" s="97" t="str">
        <f>VLOOKUP('1º Ciclo de Teste'!$B47,'Casos de Teste'!$B$9:$J$87,D$7)</f>
        <v>Alterar limiar de interrupção de luminosidade via downlink múltiplo enquanto no modo 2</v>
      </c>
      <c r="E47" s="97" t="str">
        <f>VLOOKUP('1º Ciclo de Teste'!$B47,'Casos de Teste'!$B$9:$J$87,E$7)</f>
        <v>1 - Firmware Instalado (v1.2.0) 
2 - Device integrado com a rede LoRaWAN
3 - Device no modo 2</v>
      </c>
      <c r="F47" s="97" t="str">
        <f>VLOOKUP('1º Ciclo de Teste'!$B47,'Casos de Teste'!$B$9:$J$87,F$7)</f>
        <v>Passo 1 - Agendar um downlink múltiplo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v>
      </c>
      <c r="G47" s="97" t="str">
        <f>VLOOKUP('1º Ciclo de Teste'!$B47,'Casos de Teste'!$B$9:$J$87,G$7)</f>
        <v>Limiar de interrupção de luminosidade configurado conforme o valor especificado no dowlink. Configuração realizada com sucesso no modo 2.</v>
      </c>
      <c r="H47" s="91" t="s">
        <v>72</v>
      </c>
      <c r="I47" s="92"/>
      <c r="J47" s="91"/>
      <c r="K47" s="91"/>
      <c r="L47" s="93" t="s">
        <v>389</v>
      </c>
      <c r="M47" s="94" t="s">
        <v>387</v>
      </c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</row>
    <row r="48" spans="1:25" ht="69.75" customHeight="1" x14ac:dyDescent="0.2">
      <c r="A48" s="68"/>
      <c r="B48" s="111">
        <v>39</v>
      </c>
      <c r="C48" s="97" t="str">
        <f>VLOOKUP('1º Ciclo de Teste'!$B48,'Casos de Teste'!$B$9:$J$87,C$7)</f>
        <v>Configurações não voláteis</v>
      </c>
      <c r="D48" s="97" t="str">
        <f>VLOOKUP('1º Ciclo de Teste'!$B48,'Casos de Teste'!$B$9:$J$87,D$7)</f>
        <v>Verificar que o novo limiar de luminosidade alta permanece válido após reiniciar o dispositivo.</v>
      </c>
      <c r="E48" s="97" t="str">
        <f>VLOOKUP('1º Ciclo de Teste'!$B48,'Casos de Teste'!$B$9:$J$87,E$7)</f>
        <v>1 - Firmware Instalado (v1.2.0) 
2 - Device integrado com a rede LoRaWAN
3 - Configuração do limiar de luminosidade alta reconfigurado via downlink</v>
      </c>
      <c r="F48" s="97" t="str">
        <f>VLOOKUP('1º Ciclo de Teste'!$B48,'Casos de Teste'!$B$9:$J$87,F$7)</f>
        <v>Passo 1 - Verificar o valor do limiar de luminosidade alta via downlink (código 0077 na porta 6).
Passo 2 - Verificar que o limiar de luminosidade alta é como configurado.
Passo 3 - Reiniciar o dispositivo.
Passo 4 - Repetir os passo 1 e 2 e verificar que a configuração é a mesma.</v>
      </c>
      <c r="G48" s="97" t="str">
        <f>VLOOKUP('1º Ciclo de Teste'!$B48,'Casos de Teste'!$B$9:$J$87,G$7)</f>
        <v>Nova configuração do limiar de luminosidade alta não se altera após reiniciar o device.</v>
      </c>
      <c r="H48" s="91" t="s">
        <v>74</v>
      </c>
      <c r="I48" s="193" t="s">
        <v>391</v>
      </c>
      <c r="J48" s="91"/>
      <c r="K48" s="91"/>
      <c r="L48" s="93" t="s">
        <v>389</v>
      </c>
      <c r="M48" s="94">
        <v>43935</v>
      </c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</row>
    <row r="49" spans="1:25" ht="50.25" customHeight="1" x14ac:dyDescent="0.2">
      <c r="A49" s="68"/>
      <c r="B49" s="111">
        <v>40</v>
      </c>
      <c r="C49" s="97" t="str">
        <f>VLOOKUP('1º Ciclo de Teste'!$B49,'Casos de Teste'!$B$9:$J$87,C$7)</f>
        <v>Alterar limiares via downlink</v>
      </c>
      <c r="D49" s="97" t="str">
        <f>VLOOKUP('1º Ciclo de Teste'!$B49,'Casos de Teste'!$B$9:$J$87,D$7)</f>
        <v>Alterar os limiares de interrupção de movimento via downlink simples (código 9) enquanto no modo 2</v>
      </c>
      <c r="E49" s="97" t="str">
        <f>VLOOKUP('1º Ciclo de Teste'!$B49,'Casos de Teste'!$B$9:$J$87,E$7)</f>
        <v>1 - Firmware Instalado (v1.2.0) 
2 - Device integrado com a rede LoRaWAN
3 - Device no modo 2</v>
      </c>
      <c r="F49" s="97" t="str">
        <f>VLOOKUP('1º Ciclo de Teste'!$B49,'Casos de Teste'!$B$9:$J$87,F$7)</f>
        <v>Passo 1 - Agendar um downlink do tipo 90XXXX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Após o dispositivo retornar ao modo 1, verificar que a interrupção de movimento está sendo dado conforme os limiares configurados.
Passo 4 - Verificar a configuração via downlink (código 0077 na porta 6);</v>
      </c>
      <c r="G49" s="97" t="str">
        <f>VLOOKUP('1º Ciclo de Teste'!$B49,'Casos de Teste'!$B$9:$J$87,G$7)</f>
        <v>Limiar de interrupção de movimento configurado conforme o valor especificado no dowlink. Configuração realizada com sucesso no modo 2.</v>
      </c>
      <c r="H49" s="91" t="s">
        <v>72</v>
      </c>
      <c r="I49" s="92"/>
      <c r="J49" s="91"/>
      <c r="K49" s="91"/>
      <c r="L49" s="93" t="s">
        <v>389</v>
      </c>
      <c r="M49" s="94">
        <v>43935.893245717591</v>
      </c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</row>
    <row r="50" spans="1:25" ht="44.25" customHeight="1" x14ac:dyDescent="0.2">
      <c r="A50" s="68"/>
      <c r="B50" s="111">
        <v>41</v>
      </c>
      <c r="C50" s="97" t="str">
        <f>VLOOKUP('1º Ciclo de Teste'!$B50,'Casos de Teste'!$B$9:$J$87,C$7)</f>
        <v>Alterar limiares via downlink</v>
      </c>
      <c r="D50" s="97" t="str">
        <f>VLOOKUP('1º Ciclo de Teste'!$B50,'Casos de Teste'!$B$9:$J$87,D$7)</f>
        <v>Alterar os limiares de interrupção de movimento via downlink múltiplo enquanto no modo 2</v>
      </c>
      <c r="E50" s="97" t="str">
        <f>VLOOKUP('1º Ciclo de Teste'!$B50,'Casos de Teste'!$B$9:$J$87,E$7)</f>
        <v>1 - Firmware Instalado (v1.2.0) 
2 - Device integrado com a rede LoRaWAN
3 - Device no modo 2</v>
      </c>
      <c r="F50" s="97" t="str">
        <f>VLOOKUP('1º Ciclo de Teste'!$B50,'Casos de Teste'!$B$9:$J$87,F$7)</f>
        <v>Passo 1 - Agendar um downlink múltiplo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Após o dispositivo retornar ao modo 1, verificar que a interrupção de movimento está sendo dado conforme os limiares configurados.
Passo 4 - Verificar a configuração via downlink (código 0077 na porta 6);</v>
      </c>
      <c r="G50" s="97" t="str">
        <f>VLOOKUP('1º Ciclo de Teste'!$B50,'Casos de Teste'!$B$9:$J$87,G$7)</f>
        <v>Limiar de interrupção de movimento configurado conforme o valor especificado no dowlink. Configuração realizada com sucesso no modo 2.</v>
      </c>
      <c r="H50" s="91" t="s">
        <v>72</v>
      </c>
      <c r="I50" s="92"/>
      <c r="J50" s="91"/>
      <c r="K50" s="91"/>
      <c r="L50" s="93" t="s">
        <v>389</v>
      </c>
      <c r="M50" s="94" t="s">
        <v>387</v>
      </c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</row>
    <row r="51" spans="1:25" ht="53.25" customHeight="1" x14ac:dyDescent="0.2">
      <c r="A51" s="68"/>
      <c r="B51" s="111">
        <v>42</v>
      </c>
      <c r="C51" s="97" t="str">
        <f>VLOOKUP('1º Ciclo de Teste'!$B51,'Casos de Teste'!$B$9:$J$87,C$7)</f>
        <v>Configurações não voláteis</v>
      </c>
      <c r="D51" s="97" t="str">
        <f>VLOOKUP('1º Ciclo de Teste'!$B51,'Casos de Teste'!$B$9:$J$87,D$7)</f>
        <v>Verificar que o novo limiar de interrupção de movimento permanece válido após reiniciar o dispositivo.</v>
      </c>
      <c r="E51" s="97" t="str">
        <f>VLOOKUP('1º Ciclo de Teste'!$B51,'Casos de Teste'!$B$9:$J$87,E$7)</f>
        <v>1 - Firmware Instalado (v1.2.0) 
2 - Device integrado com a rede LoRaWAN
3 - Configuração do limiar de interrupção de movimento reconfigurado via downlink</v>
      </c>
      <c r="F51" s="97" t="str">
        <f>VLOOKUP('1º Ciclo de Teste'!$B51,'Casos de Teste'!$B$9:$J$87,F$7)</f>
        <v>Passo 1 - Verificar o valor do limiar de interrupção de movimento via downlink (código 0077 na porta 6).
Passo 2 - Verificar que o limiar de interrupção de movimento é como configurado.
Passo 3 - Reiniciar o dispositivo.
Passo 4 - Repetir os passo 1 e 2 e verificar que a configuração é a mesma.</v>
      </c>
      <c r="G51" s="97" t="str">
        <f>VLOOKUP('1º Ciclo de Teste'!$B51,'Casos de Teste'!$B$9:$J$87,G$7)</f>
        <v>Nova configuração do limiar de interrupção de movimento não se altera após reiniciar o device.</v>
      </c>
      <c r="H51" s="91" t="s">
        <v>72</v>
      </c>
      <c r="I51" s="92"/>
      <c r="J51" s="91"/>
      <c r="K51" s="91"/>
      <c r="L51" s="93" t="s">
        <v>389</v>
      </c>
      <c r="M51" s="94" t="s">
        <v>387</v>
      </c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</row>
    <row r="52" spans="1:25" ht="74.25" customHeight="1" x14ac:dyDescent="0.2">
      <c r="A52" s="68"/>
      <c r="B52" s="111">
        <v>43</v>
      </c>
      <c r="C52" s="97" t="str">
        <f>VLOOKUP('1º Ciclo de Teste'!$B52,'Casos de Teste'!$B$9:$J$87,C$7)</f>
        <v>Alterar timers via downlink</v>
      </c>
      <c r="D52" s="97" t="str">
        <f>VLOOKUP('1º Ciclo de Teste'!$B52,'Casos de Teste'!$B$9:$J$87,D$7)</f>
        <v>Alterar Keep Alive em vários valores</v>
      </c>
      <c r="E52" s="97" t="str">
        <f>VLOOKUP('1º Ciclo de Teste'!$B52,'Casos de Teste'!$B$9:$J$87,E$7)</f>
        <v>1 - Firmware Instalado (v1.2.0) (v1.2.0)
2 - Device integrado com a rede LoRaWAN
3 - Timers : KeepAlive - 4m10s
WarnDutyCycle - 2m
WarnTx - 30s</v>
      </c>
      <c r="F52" s="97" t="str">
        <f>VLOOKUP('1º Ciclo de Teste'!$B52,'Casos de Teste'!$B$9:$J$87,F$7)</f>
        <v>1 - Enviar comando de downlink simples 1001 (30 segundos)
2 - Aguardar downlink ser recebido
3 - Verificar persistência ou não da nova configuração.</v>
      </c>
      <c r="G52" s="97" t="str">
        <f>VLOOKUP('1º Ciclo de Teste'!$B52,'Casos de Teste'!$B$9:$J$87,G$7)</f>
        <v xml:space="preserve">Após o passo 2, foi retornado pelo dispositivo na porta 9 (porta destinada a erros) - a expressão: 'Keep Alive deve ser maior do que WarnDutyCycle'. Portanto, os dados não foram gravados. </v>
      </c>
      <c r="H52" s="91" t="s">
        <v>72</v>
      </c>
      <c r="I52" s="92"/>
      <c r="J52" s="91"/>
      <c r="K52" s="91"/>
      <c r="L52" s="93" t="s">
        <v>389</v>
      </c>
      <c r="M52" s="94">
        <v>43935.893245717591</v>
      </c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</row>
    <row r="53" spans="1:25" ht="72.75" customHeight="1" x14ac:dyDescent="0.2">
      <c r="A53" s="68"/>
      <c r="B53" s="111">
        <v>44</v>
      </c>
      <c r="C53" s="97" t="str">
        <f>VLOOKUP('1º Ciclo de Teste'!$B53,'Casos de Teste'!$B$9:$J$87,C$7)</f>
        <v>Alterar timers via downlink</v>
      </c>
      <c r="D53" s="97" t="str">
        <f>VLOOKUP('1º Ciclo de Teste'!$B53,'Casos de Teste'!$B$9:$J$87,D$7)</f>
        <v>Alterar Keep Alive em vários valores</v>
      </c>
      <c r="E53" s="97" t="str">
        <f>VLOOKUP('1º Ciclo de Teste'!$B53,'Casos de Teste'!$B$9:$J$87,E$7)</f>
        <v>1 - Firmware Instalado (v1.2.0) (v1.2.0)
2 - Device integrado com a rede LoRaWAN
3 - Timers : KeepAlive - 4m10s
WarnDutyCycle - 2m
WarnTx - 30s</v>
      </c>
      <c r="F53" s="97" t="str">
        <f>VLOOKUP('1º Ciclo de Teste'!$B53,'Casos de Teste'!$B$9:$J$87,F$7)</f>
        <v>1 - Enviar comando de downlink simples 1003 (1m 30 segundos)
2 - Aguardar downlink ser recebido
3 - Verificar persistência ou não da nova configuração.</v>
      </c>
      <c r="G53" s="97" t="str">
        <f>VLOOKUP('1º Ciclo de Teste'!$B53,'Casos de Teste'!$B$9:$J$87,G$7)</f>
        <v xml:space="preserve">Após o passo 2, foi retornado pelo dispositivo na porta 9 (porta destinada a erros) - a expressão: 'Keep Alive deve ser maior do que WarnDutyCycle'. Portanto, os dados não foram gravados. </v>
      </c>
      <c r="H53" s="91" t="s">
        <v>72</v>
      </c>
      <c r="I53" s="92"/>
      <c r="J53" s="91"/>
      <c r="K53" s="91"/>
      <c r="L53" s="93" t="s">
        <v>389</v>
      </c>
      <c r="M53" s="94">
        <v>43935.893245717591</v>
      </c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</row>
    <row r="54" spans="1:25" ht="68.25" customHeight="1" x14ac:dyDescent="0.2">
      <c r="A54" s="68"/>
      <c r="B54" s="111">
        <v>45</v>
      </c>
      <c r="C54" s="97" t="str">
        <f>VLOOKUP('1º Ciclo de Teste'!$B54,'Casos de Teste'!$B$9:$J$87,C$7)</f>
        <v>Alterar timers via downlink</v>
      </c>
      <c r="D54" s="97" t="str">
        <f>VLOOKUP('1º Ciclo de Teste'!$B54,'Casos de Teste'!$B$9:$J$87,D$7)</f>
        <v>Alterar Keep Alive em vários valores</v>
      </c>
      <c r="E54" s="97" t="str">
        <f>VLOOKUP('1º Ciclo de Teste'!$B54,'Casos de Teste'!$B$9:$J$87,E$7)</f>
        <v>1 - Firmware Instalado (v1.2.0) (v1.2.0)
2 - Device integrado com a rede LoRaWAN
3 - Timers : KeepAlive - 4m10s
WarnDutyCycle - 2m
WarnTx - 30s</v>
      </c>
      <c r="F54" s="97" t="str">
        <f>VLOOKUP('1º Ciclo de Teste'!$B54,'Casos de Teste'!$B$9:$J$87,F$7)</f>
        <v>1 - Enviar comando de downlink simples 1008 (4m)
2 - Aguardar downlink ser recebido
3 - Verificar persistência ou não da nova configuração.</v>
      </c>
      <c r="G54" s="97" t="str">
        <f>VLOOKUP('1º Ciclo de Teste'!$B54,'Casos de Teste'!$B$9:$J$87,G$7)</f>
        <v xml:space="preserve">Após a configuração aguardar o tempo configurado e verificar se foi alterado. </v>
      </c>
      <c r="H54" s="91" t="s">
        <v>72</v>
      </c>
      <c r="I54" s="92"/>
      <c r="J54" s="91"/>
      <c r="K54" s="91"/>
      <c r="L54" s="93" t="s">
        <v>389</v>
      </c>
      <c r="M54" s="94">
        <v>43935.893245717591</v>
      </c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</row>
    <row r="55" spans="1:25" ht="68.25" customHeight="1" x14ac:dyDescent="0.2">
      <c r="A55" s="68"/>
      <c r="B55" s="111">
        <v>46</v>
      </c>
      <c r="C55" s="97" t="str">
        <f>VLOOKUP('1º Ciclo de Teste'!$B55,'Casos de Teste'!$B$9:$J$87,C$7)</f>
        <v>Alterar timers via downlink</v>
      </c>
      <c r="D55" s="97" t="str">
        <f>VLOOKUP('1º Ciclo de Teste'!$B55,'Casos de Teste'!$B$9:$J$87,D$7)</f>
        <v>Alterar WarnDutyCycle em vários valores</v>
      </c>
      <c r="E55" s="97" t="str">
        <f>VLOOKUP('1º Ciclo de Teste'!$B55,'Casos de Teste'!$B$9:$J$87,E$7)</f>
        <v>1 - Firmware Instalado (v1.2.0) (v1.2.0)
2 - Device integrado com a rede LoRaWAN
3 - Timers : KeepAlive - 4m
WarnDutyCycle - 2m
WarnTx - 30s</v>
      </c>
      <c r="F55" s="97" t="str">
        <f>VLOOKUP('1º Ciclo de Teste'!$B55,'Casos de Teste'!$B$9:$J$87,F$7)</f>
        <v>1 - Enviar comando de downlink simples 203A (4m 50s)
2 - Aguardar downlink ser recebido
3 - Verificar persistência ou não da nova configuração.</v>
      </c>
      <c r="G55" s="97" t="str">
        <f>VLOOKUP('1º Ciclo de Teste'!$B55,'Casos de Teste'!$B$9:$J$87,G$7)</f>
        <v xml:space="preserve">Após o passo 2, foi retornado pelo dispositivo na porta 9 (porta destinada a erros) - a expressão: 'Keep Alive deve ser maior do que WarnDutyCycle'. Portanto, os dados não foram gravados. </v>
      </c>
      <c r="H55" s="91" t="s">
        <v>72</v>
      </c>
      <c r="I55" s="92"/>
      <c r="J55" s="91"/>
      <c r="K55" s="91"/>
      <c r="L55" s="93" t="s">
        <v>389</v>
      </c>
      <c r="M55" s="94" t="s">
        <v>387</v>
      </c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</row>
    <row r="56" spans="1:25" ht="70.5" customHeight="1" x14ac:dyDescent="0.2">
      <c r="A56" s="68"/>
      <c r="B56" s="111">
        <v>47</v>
      </c>
      <c r="C56" s="97" t="str">
        <f>VLOOKUP('1º Ciclo de Teste'!$B56,'Casos de Teste'!$B$9:$J$87,C$7)</f>
        <v>Alterar timers via downlink</v>
      </c>
      <c r="D56" s="97" t="str">
        <f>VLOOKUP('1º Ciclo de Teste'!$B56,'Casos de Teste'!$B$9:$J$87,D$7)</f>
        <v>Alterar WarnDutyCycle em vários valores</v>
      </c>
      <c r="E56" s="97" t="str">
        <f>VLOOKUP('1º Ciclo de Teste'!$B56,'Casos de Teste'!$B$9:$J$87,E$7)</f>
        <v>1 - Firmware Instalado (v1.2.0) (v1.2.0)
2 - Device integrado com a rede LoRaWAN
3 - Timers : KeepAlive - 4m
WarnDutyCycle - 2m
WarnTx - 30s</v>
      </c>
      <c r="F56" s="97" t="str">
        <f>VLOOKUP('1º Ciclo de Teste'!$B56,'Casos de Teste'!$B$9:$J$87,F$7)</f>
        <v>1 - Enviar comando de downlink simples 200F (1m 35s)
2 - Aguardar downlink ser recebido
3 - Verificar persistência ou não da nova configuração.</v>
      </c>
      <c r="G56" s="97" t="str">
        <f>VLOOKUP('1º Ciclo de Teste'!$B56,'Casos de Teste'!$B$9:$J$87,G$7)</f>
        <v xml:space="preserve">Após a configuração aguardar o tempo configurado e verificar se foi alterado. </v>
      </c>
      <c r="H56" s="91" t="s">
        <v>72</v>
      </c>
      <c r="I56" s="92"/>
      <c r="J56" s="91"/>
      <c r="K56" s="91"/>
      <c r="L56" s="93" t="s">
        <v>389</v>
      </c>
      <c r="M56" s="94" t="s">
        <v>387</v>
      </c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</row>
    <row r="57" spans="1:25" ht="81" customHeight="1" x14ac:dyDescent="0.2">
      <c r="A57" s="68"/>
      <c r="B57" s="111">
        <v>48</v>
      </c>
      <c r="C57" s="97" t="str">
        <f>VLOOKUP('1º Ciclo de Teste'!$B57,'Casos de Teste'!$B$9:$J$87,C$7)</f>
        <v>Alterar timers via downlink</v>
      </c>
      <c r="D57" s="97" t="str">
        <f>VLOOKUP('1º Ciclo de Teste'!$B57,'Casos de Teste'!$B$9:$J$87,D$7)</f>
        <v>Alterar WarnDutyCycle em vários valores</v>
      </c>
      <c r="E57" s="97" t="str">
        <f>VLOOKUP('1º Ciclo de Teste'!$B57,'Casos de Teste'!$B$9:$J$87,E$7)</f>
        <v>1 - Firmware Instalado (v1.2.0) (v1.2.0)
2 - Device integrado com a rede LoRaWAN
3 - Timers : KeepAlive - 4m
WarnDutyCycle - 1m35s
WarnTx - 30s</v>
      </c>
      <c r="F57" s="97" t="str">
        <f>VLOOKUP('1º Ciclo de Teste'!$B57,'Casos de Teste'!$B$9:$J$87,F$7)</f>
        <v>1 - Enviar comando de downlink simples 200A (50s)
2 - Aguardar downlink ser recebido
3 - Verificar persistência ou não da nova configuração.</v>
      </c>
      <c r="G57" s="97" t="str">
        <f>VLOOKUP('1º Ciclo de Teste'!$B57,'Casos de Teste'!$B$9:$J$87,G$7)</f>
        <v xml:space="preserve">Após a configuração aguardar o tempo configurado e verificar se foi alterado. </v>
      </c>
      <c r="H57" s="91" t="s">
        <v>72</v>
      </c>
      <c r="I57" s="92"/>
      <c r="J57" s="91"/>
      <c r="K57" s="91"/>
      <c r="L57" s="93" t="s">
        <v>389</v>
      </c>
      <c r="M57" s="94">
        <v>43935.893245717591</v>
      </c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</row>
    <row r="58" spans="1:25" ht="71.25" customHeight="1" x14ac:dyDescent="0.2">
      <c r="A58" s="68"/>
      <c r="B58" s="111">
        <v>49</v>
      </c>
      <c r="C58" s="97" t="str">
        <f>VLOOKUP('1º Ciclo de Teste'!$B58,'Casos de Teste'!$B$9:$J$87,C$7)</f>
        <v>Alterar timers via downlink</v>
      </c>
      <c r="D58" s="97" t="str">
        <f>VLOOKUP('1º Ciclo de Teste'!$B58,'Casos de Teste'!$B$9:$J$87,D$7)</f>
        <v>Alterar WarnDutyCycle em vários valores</v>
      </c>
      <c r="E58" s="97" t="str">
        <f>VLOOKUP('1º Ciclo de Teste'!$B58,'Casos de Teste'!$B$9:$J$87,E$7)</f>
        <v>1 - Firmware Instalado (v1.2.0) (v1.2.0)
2 - Device integrado com a rede LoRaWAN
3 - Timers : KeepAlive - 4m
WarnDutyCycle - 50s
WarnTx - 30s</v>
      </c>
      <c r="F58" s="97" t="str">
        <f>VLOOKUP('1º Ciclo de Teste'!$B58,'Casos de Teste'!$B$9:$J$87,F$7)</f>
        <v>1 - Enviar comando de downlink simples 2001 (5s)
2 - Aguardar downlink ser recebido
3 - Verificar persistência ou não da nova configuração.</v>
      </c>
      <c r="G58" s="97" t="str">
        <f>VLOOKUP('1º Ciclo de Teste'!$B58,'Casos de Teste'!$B$9:$J$87,G$7)</f>
        <v xml:space="preserve">Após o passo 2, foi retornado pelo dispositivo na porta 9 (porta destinada a erros) - a expressão: ' Warn DutyCycle deve ser maior que warnTx'. Portanto, os dados não foram gravados. </v>
      </c>
      <c r="H58" s="91" t="s">
        <v>72</v>
      </c>
      <c r="I58" s="92"/>
      <c r="J58" s="91"/>
      <c r="K58" s="91"/>
      <c r="L58" s="93" t="s">
        <v>389</v>
      </c>
      <c r="M58" s="94">
        <v>43935.893245717591</v>
      </c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</row>
    <row r="59" spans="1:25" ht="64.5" customHeight="1" x14ac:dyDescent="0.2">
      <c r="A59" s="68"/>
      <c r="B59" s="111">
        <v>50</v>
      </c>
      <c r="C59" s="97" t="str">
        <f>VLOOKUP('1º Ciclo de Teste'!$B59,'Casos de Teste'!$B$9:$J$87,C$7)</f>
        <v>Alterar timers via downlink</v>
      </c>
      <c r="D59" s="97" t="str">
        <f>VLOOKUP('1º Ciclo de Teste'!$B59,'Casos de Teste'!$B$9:$J$87,D$7)</f>
        <v>Alterar WarnTx em vários valores</v>
      </c>
      <c r="E59" s="97" t="str">
        <f>VLOOKUP('1º Ciclo de Teste'!$B59,'Casos de Teste'!$B$9:$J$87,E$7)</f>
        <v>1 - Firmware Instalado (v1.2.0) (v1.2.0)
2 - Device integrado com a rede LoRaWAN
3 - Timers : KeepAlive - 4m
WarnDutyCycle - 50s
WarnTx - 30s</v>
      </c>
      <c r="F59" s="97" t="str">
        <f>VLOOKUP('1º Ciclo de Teste'!$B59,'Casos de Teste'!$B$9:$J$87,F$7)</f>
        <v>1 - Enviar comando de downlink simples 101F (3m 5s)
2 - Aguardar downlink ser recebido
3 - Verificar persistência ou não da nova configuração.</v>
      </c>
      <c r="G59" s="97" t="str">
        <f>VLOOKUP('1º Ciclo de Teste'!$B59,'Casos de Teste'!$B$9:$J$87,G$7)</f>
        <v xml:space="preserve">Após o passo 2, foi retornado pelo dispositivo na porta 9 (porta destinada a erros) - a expressão: ' Warn DutyCycle deve ser maior que warnTx'. Portanto, os dados não foram gravados. </v>
      </c>
      <c r="H59" s="91" t="s">
        <v>72</v>
      </c>
      <c r="I59" s="92"/>
      <c r="J59" s="91"/>
      <c r="K59" s="91"/>
      <c r="L59" s="93" t="s">
        <v>389</v>
      </c>
      <c r="M59" s="94" t="s">
        <v>387</v>
      </c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</row>
    <row r="60" spans="1:25" ht="67.5" customHeight="1" x14ac:dyDescent="0.2">
      <c r="A60" s="68"/>
      <c r="B60" s="111">
        <v>51</v>
      </c>
      <c r="C60" s="97" t="str">
        <f>VLOOKUP('1º Ciclo de Teste'!$B60,'Casos de Teste'!$B$9:$J$87,C$7)</f>
        <v>Alterar timers via downlink</v>
      </c>
      <c r="D60" s="97" t="str">
        <f>VLOOKUP('1º Ciclo de Teste'!$B60,'Casos de Teste'!$B$9:$J$87,D$7)</f>
        <v>Alterar WarnTx em vários valores</v>
      </c>
      <c r="E60" s="97" t="str">
        <f>VLOOKUP('1º Ciclo de Teste'!$B60,'Casos de Teste'!$B$9:$J$87,E$7)</f>
        <v>1 - Firmware Instalado (v1.2.0) (v1.2.0)
2 - Device integrado com a rede LoRaWAN
3 - Timers : KeepAlive - 4m
WarnDutyCycle - 50s
WarnTx - 30s</v>
      </c>
      <c r="F60" s="97" t="str">
        <f>VLOOKUP('1º Ciclo de Teste'!$B60,'Casos de Teste'!$B$9:$J$87,F$7)</f>
        <v>1 - Enviar comando de downlink simples 100A (50s)
2 - Aguardar downlink ser recebido
3 - Verificar persistência ou não da nova configuração.</v>
      </c>
      <c r="G60" s="97" t="str">
        <f>VLOOKUP('1º Ciclo de Teste'!$B60,'Casos de Teste'!$B$9:$J$87,G$7)</f>
        <v xml:space="preserve">Após o passo 2, foi retornado pelo dispositivo na porta 9 (porta destinada a erros) - a expressão: ' Warn DutyCycle deve ser maior que warnTx'. Portanto, os dados não foram gravados. </v>
      </c>
      <c r="H60" s="91" t="s">
        <v>72</v>
      </c>
      <c r="I60" s="92"/>
      <c r="J60" s="91"/>
      <c r="K60" s="91"/>
      <c r="L60" s="93" t="s">
        <v>389</v>
      </c>
      <c r="M60" s="94" t="s">
        <v>387</v>
      </c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</row>
    <row r="61" spans="1:25" ht="72.75" customHeight="1" x14ac:dyDescent="0.2">
      <c r="A61" s="68"/>
      <c r="B61" s="111">
        <v>52</v>
      </c>
      <c r="C61" s="97" t="str">
        <f>VLOOKUP('1º Ciclo de Teste'!$B61,'Casos de Teste'!$B$9:$J$87,C$7)</f>
        <v>Alterar timers via downlink</v>
      </c>
      <c r="D61" s="97" t="str">
        <f>VLOOKUP('1º Ciclo de Teste'!$B61,'Casos de Teste'!$B$9:$J$87,D$7)</f>
        <v>Alterar WarnTx em vários valores</v>
      </c>
      <c r="E61" s="97" t="str">
        <f>VLOOKUP('1º Ciclo de Teste'!$B61,'Casos de Teste'!$B$9:$J$87,E$7)</f>
        <v>1 - Firmware Instalado (v1.2.0) (v1.2.0)
2 - Device integrado com a rede LoRaWAN
3 - Timers : KeepAlive - 4m
WarnDutyCycle - 50s
WarnTx - 30s</v>
      </c>
      <c r="F61" s="97" t="str">
        <f>VLOOKUP('1º Ciclo de Teste'!$B61,'Casos de Teste'!$B$9:$J$87,F$7)</f>
        <v>1 - Enviar comando de downlink simples 1001 (5s)
2 - Aguardar downlink ser recebido
3 - Verificar persistência ou não da nova configuração.</v>
      </c>
      <c r="G61" s="97" t="str">
        <f>VLOOKUP('1º Ciclo de Teste'!$B61,'Casos de Teste'!$B$9:$J$87,G$7)</f>
        <v xml:space="preserve">Após a configuração aguardar o tempo configurado e verificar se foi alterado. </v>
      </c>
      <c r="H61" s="91" t="s">
        <v>72</v>
      </c>
      <c r="I61" s="92"/>
      <c r="J61" s="91"/>
      <c r="K61" s="91"/>
      <c r="L61" s="93" t="s">
        <v>389</v>
      </c>
      <c r="M61" s="94" t="s">
        <v>387</v>
      </c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</row>
    <row r="62" spans="1:25" ht="73.5" customHeight="1" x14ac:dyDescent="0.2">
      <c r="A62" s="68"/>
      <c r="B62" s="111">
        <v>53</v>
      </c>
      <c r="C62" s="97" t="str">
        <f>VLOOKUP('1º Ciclo de Teste'!$B62,'Casos de Teste'!$B$9:$J$87,C$7)</f>
        <v>Alterar timers via downlink múltiplo</v>
      </c>
      <c r="D62" s="97" t="str">
        <f>VLOOKUP('1º Ciclo de Teste'!$B62,'Casos de Teste'!$B$9:$J$87,D$7)</f>
        <v>Alterar Keep Alive, WarnDutyCycle e WarnTx em vários valores</v>
      </c>
      <c r="E62" s="97" t="str">
        <f>VLOOKUP('1º Ciclo de Teste'!$B62,'Casos de Teste'!$B$9:$J$87,E$7)</f>
        <v>1 - Firmware Instalado (v1.2.0) (v1.2.0)
2 - Device integrado com a rede LoRaWAN
3 - Timers : KeepAlive - 4m
WarnDutyCycle - 50s
WarnTx - 5s</v>
      </c>
      <c r="F62" s="97" t="str">
        <f>VLOOKUP('1º Ciclo de Teste'!$B62,'Casos de Teste'!$B$9:$J$87,F$7)</f>
        <v>1 - Enviar comando de downlink múltiplo 0001 000A 0001 00 00 00 00 00 (KA = 30s, Wdc = 50s e Wtx = 5s )
2 - Aguardar downlink ser recebido
3 - Verificar persistência ou não da nova configuração.</v>
      </c>
      <c r="G62" s="97" t="str">
        <f>VLOOKUP('1º Ciclo de Teste'!$B62,'Casos de Teste'!$B$9:$J$87,G$7)</f>
        <v xml:space="preserve">Após o passo 2, foi retornado pelo dispositivo na porta 9 (porta destinada a erros) - a expressão: 'Keep Alive deve ser maior do que WarnDutyCycle'. Mas os demais valores foram atualizados (embora tenha sido iguais). </v>
      </c>
      <c r="H62" s="91" t="s">
        <v>72</v>
      </c>
      <c r="I62" s="92"/>
      <c r="J62" s="91"/>
      <c r="K62" s="91"/>
      <c r="L62" s="93" t="s">
        <v>389</v>
      </c>
      <c r="M62" s="94" t="s">
        <v>387</v>
      </c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</row>
    <row r="63" spans="1:25" ht="63.75" x14ac:dyDescent="0.2">
      <c r="A63" s="68"/>
      <c r="B63" s="111">
        <v>54</v>
      </c>
      <c r="C63" s="97" t="str">
        <f>VLOOKUP('1º Ciclo de Teste'!$B63,'Casos de Teste'!$B$9:$J$87,C$7)</f>
        <v>Alterar timers via downlink múltiplo</v>
      </c>
      <c r="D63" s="97" t="str">
        <f>VLOOKUP('1º Ciclo de Teste'!$B63,'Casos de Teste'!$B$9:$J$87,D$7)</f>
        <v>Alterar Keep Alive, WarnDutyCycle e WarnTx em vários valores</v>
      </c>
      <c r="E63" s="97" t="str">
        <f>VLOOKUP('1º Ciclo de Teste'!$B63,'Casos de Teste'!$B$9:$J$87,E$7)</f>
        <v>1 - Firmware Instalado (v1.2.0) (v1.2.0)
2 - Device integrado com a rede LoRaWAN
3 - Timers : KeepAlive - 4m
WarnDutyCycle - 50s
WarnTx - 5s</v>
      </c>
      <c r="F63" s="97" t="str">
        <f>VLOOKUP('1º Ciclo de Teste'!$B63,'Casos de Teste'!$B$9:$J$87,F$7)</f>
        <v>1 - Enviar comando de downlink múltiplo 0003 000A 0009 00 00 00 00 00 (KA = 1m30s, Wdc = 50s e Wtx = 45s )
2 - Aguardar downlink ser recebido
3 - Verificar persistência ou não da nova configuração.</v>
      </c>
      <c r="G63" s="97" t="str">
        <f>VLOOKUP('1º Ciclo de Teste'!$B63,'Casos de Teste'!$B$9:$J$87,G$7)</f>
        <v xml:space="preserve">Após a configuração aguardar o tempo configurado e verificar se foi alterado. </v>
      </c>
      <c r="H63" s="91" t="s">
        <v>72</v>
      </c>
      <c r="I63" s="92"/>
      <c r="J63" s="91"/>
      <c r="K63" s="91"/>
      <c r="L63" s="93" t="s">
        <v>389</v>
      </c>
      <c r="M63" s="94" t="s">
        <v>387</v>
      </c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</row>
    <row r="64" spans="1:25" ht="63.75" x14ac:dyDescent="0.2">
      <c r="A64" s="68"/>
      <c r="B64" s="111">
        <v>55</v>
      </c>
      <c r="C64" s="97" t="str">
        <f>VLOOKUP('1º Ciclo de Teste'!$B64,'Casos de Teste'!$B$9:$J$87,C$7)</f>
        <v>Alterar timers via downlink múltiplo</v>
      </c>
      <c r="D64" s="97" t="str">
        <f>VLOOKUP('1º Ciclo de Teste'!$B64,'Casos de Teste'!$B$9:$J$87,D$7)</f>
        <v>Alterar Keep Alive, WarnDutyCycle e WarnTx em vários valores</v>
      </c>
      <c r="E64" s="97" t="str">
        <f>VLOOKUP('1º Ciclo de Teste'!$B64,'Casos de Teste'!$B$9:$J$87,E$7)</f>
        <v>1 - Firmware Instalado (v1.2.0) (v1.2.0)
2 - Device integrado com a rede LoRaWAN
3 - Timers : KeepAlive - 1m 30s
WarnDutyCycle - 50s
WarnTx - 45s</v>
      </c>
      <c r="F64" s="97" t="str">
        <f>VLOOKUP('1º Ciclo de Teste'!$B64,'Casos de Teste'!$B$9:$J$87,F$7)</f>
        <v>1 - Enviar comando de downlink múltiplo 0005 001F 0003 00 00 00 00 00 (KA = 2m30s, Wdc = 3m5s e Wtx = 15s )
2 - Aguardar downlink ser recebido
3 - Verificar persistência ou não da nova configuração.</v>
      </c>
      <c r="G64" s="97" t="str">
        <f>VLOOKUP('1º Ciclo de Teste'!$B64,'Casos de Teste'!$B$9:$J$87,G$7)</f>
        <v>Após o passo 2, foi retornado pelo dispositivo na porta 9 (porta destinada a erros) - a expressão: 'Keep Alive deve ser maior do que WarnDutyCycle'. Keep Alive e Warn DutyCycle não serão alterados. WarnTx, por sua vez, será alterado.</v>
      </c>
      <c r="H64" s="91" t="s">
        <v>72</v>
      </c>
      <c r="I64" s="92"/>
      <c r="J64" s="91"/>
      <c r="K64" s="91"/>
      <c r="L64" s="93" t="s">
        <v>389</v>
      </c>
      <c r="M64" s="94" t="s">
        <v>387</v>
      </c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</row>
    <row r="65" spans="1:25" ht="63.75" x14ac:dyDescent="0.2">
      <c r="A65" s="68"/>
      <c r="B65" s="111">
        <v>56</v>
      </c>
      <c r="C65" s="97" t="str">
        <f>VLOOKUP('1º Ciclo de Teste'!$B65,'Casos de Teste'!$B$9:$J$87,C$7)</f>
        <v>Alterar timers via downlink múltiplo</v>
      </c>
      <c r="D65" s="97" t="str">
        <f>VLOOKUP('1º Ciclo de Teste'!$B65,'Casos de Teste'!$B$9:$J$87,D$7)</f>
        <v>Alterar Keep Alive, WarnDutyCycle e WarnTx em vários valores</v>
      </c>
      <c r="E65" s="97" t="str">
        <f>VLOOKUP('1º Ciclo de Teste'!$B65,'Casos de Teste'!$B$9:$J$87,E$7)</f>
        <v>1 - Firmware Instalado (v1.2.0) (v1.2.0)
2 - Device integrado com a rede LoRaWAN
3 - Timers : KeepAlive - 1m 30s
WarnDutyCycle - 50s
WarnTx - 15s</v>
      </c>
      <c r="F65" s="97" t="str">
        <f>VLOOKUP('1º Ciclo de Teste'!$B65,'Casos de Teste'!$B$9:$J$87,F$7)</f>
        <v>1 - Enviar comando de downlink múltiplo 0005 000F 0010 00 00 00 00 00 (KA = 2m30s, Wdc = 1m35s e Wtx = 1m 40s )
2 - Aguardar downlink ser recebido
3 - Verificar persistência ou não da nova configuração.</v>
      </c>
      <c r="G65" s="97" t="str">
        <f>VLOOKUP('1º Ciclo de Teste'!$B65,'Casos de Teste'!$B$9:$J$87,G$7)</f>
        <v xml:space="preserve">Após o passo 2, foi retornado pelo dispositivo na porta 9 (porta destinada a erros) - a expressão: ' Warn DutyCycle deve ser maior que warnTx'. Keep Alive e Warn DutyCycle foram atualizados. WarnTx não foi por tentar ser maior que dutyCycle. </v>
      </c>
      <c r="H65" s="91" t="s">
        <v>72</v>
      </c>
      <c r="I65" s="92"/>
      <c r="J65" s="91"/>
      <c r="K65" s="91"/>
      <c r="L65" s="93" t="s">
        <v>389</v>
      </c>
      <c r="M65" s="94" t="s">
        <v>387</v>
      </c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</row>
    <row r="66" spans="1:25" ht="63.75" x14ac:dyDescent="0.2">
      <c r="A66" s="68"/>
      <c r="B66" s="111">
        <v>57</v>
      </c>
      <c r="C66" s="97" t="str">
        <f>VLOOKUP('1º Ciclo de Teste'!$B66,'Casos de Teste'!$B$9:$J$87,C$7)</f>
        <v>Alterar timers via downlink múltiplo</v>
      </c>
      <c r="D66" s="97" t="str">
        <f>VLOOKUP('1º Ciclo de Teste'!$B66,'Casos de Teste'!$B$9:$J$87,D$7)</f>
        <v>Alterar Keep Alive, WarnDutyCycle e WarnTx em vários valores</v>
      </c>
      <c r="E66" s="97" t="str">
        <f>VLOOKUP('1º Ciclo de Teste'!$B66,'Casos de Teste'!$B$9:$J$87,E$7)</f>
        <v>1 - Firmware Instalado (v1.2.0) (v1.2.0)
2 - Device integrado com a rede LoRaWAN
3 - Timers : KeepAlive - 2m 30s
WarnDutyCycle - 1m 35s
WarnTx - 15s</v>
      </c>
      <c r="F66" s="97" t="str">
        <f>VLOOKUP('1º Ciclo de Teste'!$B66,'Casos de Teste'!$B$9:$J$87,F$7)</f>
        <v>1 - Enviar comando de downlink múltiplo 0002 000F 0010 00 00 00 00 00 (KA = 1m, Wdc = 1m35s e Wtx = 3m 05s )
2 - Aguardar downlink ser recebido
3 - Verificar persistência ou não da nova configuração.</v>
      </c>
      <c r="G66" s="97" t="str">
        <f>VLOOKUP('1º Ciclo de Teste'!$B66,'Casos de Teste'!$B$9:$J$87,G$7)</f>
        <v xml:space="preserve">Após o passo 2, foi retornado pelo dispositivo na porta 9 (porta destinada a erros) - a expressão: ' Warn DutyCycle deve ser maior que warnTx'. Keep Alive, WarnTx e Warn DutyCycle não  foram atualizados. </v>
      </c>
      <c r="H66" s="91" t="s">
        <v>72</v>
      </c>
      <c r="I66" s="92"/>
      <c r="J66" s="91"/>
      <c r="K66" s="91"/>
      <c r="L66" s="93" t="s">
        <v>389</v>
      </c>
      <c r="M66" s="94" t="s">
        <v>387</v>
      </c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</row>
    <row r="67" spans="1:25" ht="63.75" x14ac:dyDescent="0.2">
      <c r="A67" s="68"/>
      <c r="B67" s="111">
        <v>58</v>
      </c>
      <c r="C67" s="97" t="str">
        <f>VLOOKUP('1º Ciclo de Teste'!$B67,'Casos de Teste'!$B$9:$J$87,C$7)</f>
        <v>Alterar timers via downlink múltiplo</v>
      </c>
      <c r="D67" s="97" t="str">
        <f>VLOOKUP('1º Ciclo de Teste'!$B67,'Casos de Teste'!$B$9:$J$87,D$7)</f>
        <v>Alterar Keep Alive, WarnDutyCycle e WarnTx em vários valores</v>
      </c>
      <c r="E67" s="97" t="str">
        <f>VLOOKUP('1º Ciclo de Teste'!$B67,'Casos de Teste'!$B$9:$J$87,E$7)</f>
        <v>1 - Firmware Instalado (v1.2.0) (v1.2.0)
2 - Device integrado com a rede LoRaWAN
3 - Timers : KeepAlive - 2m 30s
WarnDutyCycle - 1m 35s
WarnTx - 15s</v>
      </c>
      <c r="F67" s="97" t="str">
        <f>VLOOKUP('1º Ciclo de Teste'!$B67,'Casos de Teste'!$B$9:$J$87,F$7)</f>
        <v>1 - Enviar comando de downlink múltiplo 0002 000F 0010 00 00 00 00 00 (KA = 1m, Wdc = 1m35s e Wtx = 3m 05s )
2 - Aguardar downlink ser recebido
3 - Verificar persistência ou não da nova configuração.</v>
      </c>
      <c r="G67" s="97" t="str">
        <f>VLOOKUP('1º Ciclo de Teste'!$B67,'Casos de Teste'!$B$9:$J$87,G$7)</f>
        <v xml:space="preserve">Após o passo 2, foi retornado pelo dispositivo na porta 9 (porta destinada a erros) - a expressão: ' Warn DutyCycle deve ser maior que warnTx'. Keep Alive, WarnTx e Warn DutyCycle não  foram atualizados. </v>
      </c>
      <c r="H67" s="91" t="s">
        <v>72</v>
      </c>
      <c r="I67" s="92"/>
      <c r="J67" s="91"/>
      <c r="K67" s="91"/>
      <c r="L67" s="93" t="s">
        <v>389</v>
      </c>
      <c r="M67" s="94" t="s">
        <v>387</v>
      </c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</row>
    <row r="68" spans="1:25" ht="63.75" x14ac:dyDescent="0.2">
      <c r="A68" s="68"/>
      <c r="B68" s="111">
        <v>59</v>
      </c>
      <c r="C68" s="97" t="str">
        <f>VLOOKUP('1º Ciclo de Teste'!$B68,'Casos de Teste'!$B$9:$J$87,C$7)</f>
        <v>Alterar timers via downlink múltiplo</v>
      </c>
      <c r="D68" s="97" t="str">
        <f>VLOOKUP('1º Ciclo de Teste'!$B68,'Casos de Teste'!$B$9:$J$87,D$7)</f>
        <v>Alterar Keep Alive, WarnDutyCycle e WarnTx em vários valores</v>
      </c>
      <c r="E68" s="97" t="str">
        <f>VLOOKUP('1º Ciclo de Teste'!$B68,'Casos de Teste'!$B$9:$J$87,E$7)</f>
        <v>1 - Firmware Instalado (v1.2.0) (v1.2.0)
2 - Device integrado com a rede LoRaWAN
3 - Timers : KeepAlive - 2m 30s
WarnDutyCycle - 1m 35s
WarnTx - 15s</v>
      </c>
      <c r="F68" s="97" t="str">
        <f>VLOOKUP('1º Ciclo de Teste'!$B68,'Casos de Teste'!$B$9:$J$87,F$7)</f>
        <v>1 - Enviar comando de downlink simples 0078 0018 0004 14 000A 473E  (KA = 1hora, Wdc = 2m e Wtx =  20s, lim_bat = 2,0, lim_lux = 10 lux, mov = configuração padrão)
2 - Aguardar downlink ser recebido
3 - Verificar persistência ou não da nova configuração.</v>
      </c>
      <c r="G68" s="97" t="str">
        <f>VLOOKUP('1º Ciclo de Teste'!$B68,'Casos de Teste'!$B$9:$J$87,G$7)</f>
        <v xml:space="preserve">Após a configuração aguardar o tempo configurado e verificar se foi alterado. </v>
      </c>
      <c r="H68" s="91" t="s">
        <v>72</v>
      </c>
      <c r="I68" s="92"/>
      <c r="J68" s="91"/>
      <c r="K68" s="91"/>
      <c r="L68" s="93" t="s">
        <v>389</v>
      </c>
      <c r="M68" s="94">
        <v>43935.893245717591</v>
      </c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</row>
    <row r="69" spans="1:25" ht="63.75" x14ac:dyDescent="0.2">
      <c r="A69" s="68"/>
      <c r="B69" s="111">
        <v>60</v>
      </c>
      <c r="C69" s="97" t="str">
        <f>VLOOKUP('1º Ciclo de Teste'!$B69,'Casos de Teste'!$B$9:$J$87,C$7)</f>
        <v>Alterar timers via downlink múltiplo</v>
      </c>
      <c r="D69" s="97" t="str">
        <f>VLOOKUP('1º Ciclo de Teste'!$B69,'Casos de Teste'!$B$9:$J$87,D$7)</f>
        <v>Alterar Keep Alive, WarnDutyCycle e WarnTx em vários valores</v>
      </c>
      <c r="E69" s="97" t="str">
        <f>VLOOKUP('1º Ciclo de Teste'!$B69,'Casos de Teste'!$B$9:$J$87,E$7)</f>
        <v>1 - Firmware Instalado (v1.2.0) (v1.2.0)
2 - Device integrado com a rede LoRaWAN
3 - Timers : KeepAlive - 4m
WarnDutyCycle - 2m
WarnTx - 20s</v>
      </c>
      <c r="F69" s="97" t="str">
        <f>VLOOKUP('1º Ciclo de Teste'!$B69,'Casos de Teste'!$B$9:$J$87,F$7)</f>
        <v>1 - Entrar no modo de alerta pelo excesso de luz.  
2- Durante, o estado de alerta enviar comando de downlink simples 0005 000F 0030 00 00 00 00 00  (KA = 2m 30s, Wdc = 3m 05s e Wtx =  )
2 - Aguardar downlink ser recebido
3 - Verificar persistência ou não da nova configuração.</v>
      </c>
      <c r="G69" s="97" t="str">
        <f>VLOOKUP('1º Ciclo de Teste'!$B69,'Casos de Teste'!$B$9:$J$87,G$7)</f>
        <v>"KeepAlive deve ser maior que WarnDutyCicle| Warn DutyCycle deve ser maior que warnTx "</v>
      </c>
      <c r="H69" s="91" t="s">
        <v>72</v>
      </c>
      <c r="I69" s="92"/>
      <c r="J69" s="91"/>
      <c r="K69" s="91"/>
      <c r="L69" s="93" t="s">
        <v>389</v>
      </c>
      <c r="M69" s="94" t="s">
        <v>387</v>
      </c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</row>
    <row r="70" spans="1:25" ht="140.25" x14ac:dyDescent="0.2">
      <c r="A70" s="68"/>
      <c r="B70" s="111">
        <v>61</v>
      </c>
      <c r="C70" s="97" t="str">
        <f>VLOOKUP('1º Ciclo de Teste'!$B70,'Casos de Teste'!$B$9:$J$87,C$7)</f>
        <v>Alterar timers via downlink múltiplo</v>
      </c>
      <c r="D70" s="97" t="str">
        <f>VLOOKUP('1º Ciclo de Teste'!$B70,'Casos de Teste'!$B$9:$J$87,D$7)</f>
        <v>Alterar Keep Alive, WarnDutyCycle e WarnTx e demais</v>
      </c>
      <c r="E70" s="97" t="str">
        <f>VLOOKUP('1º Ciclo de Teste'!$B70,'Casos de Teste'!$B$9:$J$87,E$7)</f>
        <v>1 - Firmware Instalado (v1.2.0) (v1.2.0)
2 - Device integrado com a rede LoRaWAN
3 - Timers : KeepAlive - 4m
WarnDutyCycle - 2m
WarnTx - 20s
limiar Lum - 700 lux
Limiar bat = 2,0 volts
 Mov_Angular_threshold - limiar de 70
 Mov_QuedaLivre_duracao - 0.625 segundos
 Mov_QuedaLivre_threshold - 219 mg</v>
      </c>
      <c r="F70" s="97" t="str">
        <f>VLOOKUP('1º Ciclo de Teste'!$B70,'Casos de Teste'!$B$9:$J$87,F$7)</f>
        <v>2- Durante o estado de keep alive enviar comando de downlink simples 000D 0013 0005 A0 020E 473E (KA = 6m 30s, Wdc = 1m 35s e Wtx = 25s LimBat = 3,2V LimLux = 526 lux LimMov =  50°; 469 mg; 38,125 seg)
2 - Aguardar downlink ser recebido
3 - Verificar persistência ou não da nova configuração.</v>
      </c>
      <c r="G70" s="97" t="str">
        <f>VLOOKUP('1º Ciclo de Teste'!$B70,'Casos de Teste'!$B$9:$J$87,G$7)</f>
        <v>Após solicitar 0077 na porta 6 deve-se obter os valores correspondente ao passado além de seu funcionamento de acordo com os valores de timers e de limiares passado. Resultado 0077 :
  "Battery_threshold": "3.20 Volts",
  "Keep_Alive_Timer": ": 6 minutos, 30 segundos",
  "Lux_threshold": "526 lux",
  "Mov_Angular_threshold": "limiar de 50°",
  "Mov_QuedaLivre_duracao": "38.125 segundos",
  "Mov_QuedaLivre_threshold": "469 mg",
  "Warn_TX_Timer": ": 25 segundos",
  "Warn_dutycicle_Timer": ": 1 minuto, 35 segundos"</v>
      </c>
      <c r="H70" s="91" t="s">
        <v>72</v>
      </c>
      <c r="I70" s="92"/>
      <c r="J70" s="91"/>
      <c r="K70" s="91"/>
      <c r="L70" s="93" t="s">
        <v>389</v>
      </c>
      <c r="M70" s="94" t="s">
        <v>387</v>
      </c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</row>
    <row r="71" spans="1:25" ht="140.25" x14ac:dyDescent="0.2">
      <c r="A71" s="68"/>
      <c r="B71" s="111">
        <v>62</v>
      </c>
      <c r="C71" s="97" t="str">
        <f>VLOOKUP('1º Ciclo de Teste'!$B71,'Casos de Teste'!$B$9:$J$87,C$7)</f>
        <v>Alterar timers via downlink múltiplo</v>
      </c>
      <c r="D71" s="97" t="str">
        <f>VLOOKUP('1º Ciclo de Teste'!$B71,'Casos de Teste'!$B$9:$J$87,D$7)</f>
        <v>Alterar Keep Alive, WarnDutyCycle e WarnTx e demais</v>
      </c>
      <c r="E71" s="97" t="str">
        <f>VLOOKUP('1º Ciclo de Teste'!$B71,'Casos de Teste'!$B$9:$J$87,E$7)</f>
        <v>1 - Firmware Instalado (v1.2.0) (v1.2.0)
2 - Device integrado com a rede LoRaWAN
3 - Timers : KeepAlive - 6m 30s
WarnDutyCycle - 1m 35s
WarnTx - 25s
limiar Lum - 526 lux
Limiar bat = 3,2 volts
 Mov_Angular_threshold - limiar de 50º 
 Mov_QuedaLivre_duracao - 38.125 segundos
 Mov_QuedaLivre_threshold - 469 mg</v>
      </c>
      <c r="F71" s="97" t="str">
        <f>VLOOKUP('1º Ciclo de Teste'!$B71,'Casos de Teste'!$B$9:$J$87,F$7)</f>
        <v>1 - Entrar no modo de alerta pelo excesso de luz.  
2- Durante, o estado de alerta enviar comando de downlink simples 0006 000B 0002 9B 02BC 47 3E (KA = 3m , Wdc = 55s e Wtx = 10s LimBat = 3,1V LimLux = 700 LimMov =  50°; 469 mg; 38,125 seg)
2 - Aguardar downlink ser recebido
3 - Verificar persistência ou não da nova configuração.</v>
      </c>
      <c r="G71" s="97" t="str">
        <f>VLOOKUP('1º Ciclo de Teste'!$B71,'Casos de Teste'!$B$9:$J$87,G$7)</f>
        <v>Após solicitar 0077 na porta 6 deve-se obter os valores correspondente ao passado além de seu funcionamento de acordo com os valores de timers e de limiares passado. Resultado 0077 :
  "Battery_threshold": "3.10 Volts",
  "Keep_Alive_Timer": ": 3 minutos",
  "Lux_threshold": "700 lux",
  "Mov_Angular_threshold": "limiar de 50°",
  "Mov_QuedaLivre_duracao": "38.125 segundos",
  "Mov_QuedaLivre_threshold": "469 mg",
  "Warn_TX_Timer": ": 10 segundos",
  "Warn_dutycicle_Timer": ": 55 segundos"</v>
      </c>
      <c r="H71" s="91" t="s">
        <v>72</v>
      </c>
      <c r="I71" s="92"/>
      <c r="J71" s="91"/>
      <c r="K71" s="91"/>
      <c r="L71" s="93" t="s">
        <v>389</v>
      </c>
      <c r="M71" s="94" t="s">
        <v>387</v>
      </c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</row>
    <row r="72" spans="1:25" ht="51" x14ac:dyDescent="0.2">
      <c r="A72" s="68"/>
      <c r="B72" s="111">
        <v>63</v>
      </c>
      <c r="C72" s="97" t="str">
        <f>VLOOKUP('1º Ciclo de Teste'!$B72,'Casos de Teste'!$B$9:$J$87,C$7)</f>
        <v>Operação dentro dos limites legais</v>
      </c>
      <c r="D72" s="97" t="str">
        <f>VLOOKUP('1º Ciclo de Teste'!$B72,'Casos de Teste'!$B$9:$J$87,D$7)</f>
        <v>Verificar se AirTime de todos os pacotes é menor que 400 ms</v>
      </c>
      <c r="E72" s="97" t="str">
        <f>VLOOKUP('1º Ciclo de Teste'!$B72,'Casos de Teste'!$B$9:$J$87,E$7)</f>
        <v>1 - Firmware Instalado (v1.2.0) 
2 - Device integrado com a rede LoRaWAN
3 - Device desligado</v>
      </c>
      <c r="F72" s="97" t="str">
        <f>VLOOKUP('1º Ciclo de Teste'!$B72,'Casos de Teste'!$B$9:$J$87,F$7)</f>
        <v>Passo 1 - Na TTN, abrir a página de 'Gateways' e selecionar o gateway sendo usado pelo device sob teste;
Passo 2 - Realizar os demais casos de teste e monitorar, nessa página, o airtime dos pacotes, a começar pelo Join.</v>
      </c>
      <c r="G72" s="97" t="str">
        <f>VLOOKUP('1º Ciclo de Teste'!$B72,'Casos de Teste'!$B$9:$J$87,G$7)</f>
        <v>Airtime sempre inferior a 400 ms, incluindo o Join.</v>
      </c>
      <c r="H72" s="91" t="s">
        <v>72</v>
      </c>
      <c r="I72" s="92"/>
      <c r="J72" s="91"/>
      <c r="K72" s="91"/>
      <c r="L72" s="93" t="s">
        <v>389</v>
      </c>
      <c r="M72" s="94" t="s">
        <v>387</v>
      </c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</row>
    <row r="73" spans="1:25" ht="89.25" x14ac:dyDescent="0.2">
      <c r="A73" s="68"/>
      <c r="B73" s="111">
        <v>64</v>
      </c>
      <c r="C73" s="97" t="str">
        <f>VLOOKUP('1º Ciclo de Teste'!$B73,'Casos de Teste'!$B$9:$J$87,C$7)</f>
        <v>Simulação de Travamento de placa</v>
      </c>
      <c r="D73" s="97" t="str">
        <f>VLOOKUP('1º Ciclo de Teste'!$B73,'Casos de Teste'!$B$9:$J$87,D$7)</f>
        <v>Verificar o reset da placa quando a placa trava, tal simulação foi feita chamando (via downlink) funções que tem loop infinitos, a saber:  Hard_Fault, 	Bus_Fault,
	MEM_Fault,
	Usage_Fault .</v>
      </c>
      <c r="E73" s="97" t="str">
        <f>VLOOKUP('1º Ciclo de Teste'!$B73,'Casos de Teste'!$B$9:$J$87,E$7)</f>
        <v>1 - Firmware Instalado (v1.2.0) 
2 - Device integrado com a rede LoRaWAN
3 - Configuração do limiar de interrupção de movimento reconfigurado via downlink</v>
      </c>
      <c r="F73" s="97" t="str">
        <f>VLOOKUP('1º Ciclo de Teste'!$B73,'Casos de Teste'!$B$9:$J$87,F$7)</f>
        <v>Passo 1 - Agendar um downlink para acionar as funções Hard_fault/ Bus_Fault/ MEM_Fault/ Usage_Fault (opção de downlink não disponível, usado apenas para teste);
Passo 2 - Aguardar o tempo necessário para reset após Watchdog não ser resetado e verificar o dispositivo ser ressetado;</v>
      </c>
      <c r="G73" s="97" t="str">
        <f>VLOOKUP('1º Ciclo de Teste'!$B73,'Casos de Teste'!$B$9:$J$87,G$7)</f>
        <v>No passo 2 foi possível ver a placa ressetando e configurando novamente para se conectar a rede LoRA</v>
      </c>
      <c r="H73" s="91" t="s">
        <v>72</v>
      </c>
      <c r="I73" s="92"/>
      <c r="J73" s="91"/>
      <c r="K73" s="91"/>
      <c r="L73" s="93" t="s">
        <v>389</v>
      </c>
      <c r="M73" s="94" t="s">
        <v>387</v>
      </c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</row>
    <row r="74" spans="1:25" ht="102" x14ac:dyDescent="0.2">
      <c r="A74" s="68"/>
      <c r="B74" s="111">
        <v>65</v>
      </c>
      <c r="C74" s="97" t="str">
        <f>VLOOKUP('1º Ciclo de Teste'!$B74,'Casos de Teste'!$B$9:$J$87,C$7)</f>
        <v xml:space="preserve">Software Atolic
</v>
      </c>
      <c r="D74" s="97" t="str">
        <f>VLOOKUP('1º Ciclo de Teste'!$B74,'Casos de Teste'!$B$9:$J$87,D$7)</f>
        <v>Importar o Firmware</v>
      </c>
      <c r="E74" s="97" t="str">
        <f>VLOOKUP('1º Ciclo de Teste'!$B74,'Casos de Teste'!$B$9:$J$87,E$7)</f>
        <v xml:space="preserve">1 -Software Atolic Instalado
2 - Arquivo com o Firmware (v1.2.0) 
</v>
      </c>
      <c r="F74" s="97" t="str">
        <f>VLOOKUP('1º Ciclo de Teste'!$B74,'Casos de Teste'!$B$9:$J$87,F$7)</f>
        <v xml:space="preserve">Passo 1 - Importar o firmware para o software, ao se inicializar o programa vai abrir uma janela para importação;
Passo 2 - Clicar no botão configurate Debug;
Passo 3 - Configurar o modo Debug do Atollic para o hardware utilizado, selecionar o target como sendo STM32L072CZ em target settings ;
Passo 4 - Na janela Debug Configuration na aba debugger selecionar conexão serial utilizada (ST-Link/JTAG/Outros)
</v>
      </c>
      <c r="G74" s="97" t="str">
        <f>VLOOKUP('1º Ciclo de Teste'!$B74,'Casos de Teste'!$B$9:$J$87,G$7)</f>
        <v>Firmware Importado sem erros</v>
      </c>
      <c r="H74" s="91" t="s">
        <v>72</v>
      </c>
      <c r="I74" s="92"/>
      <c r="J74" s="91"/>
      <c r="K74" s="91"/>
      <c r="L74" s="93" t="s">
        <v>389</v>
      </c>
      <c r="M74" s="94" t="s">
        <v>387</v>
      </c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</row>
    <row r="75" spans="1:25" ht="102" x14ac:dyDescent="0.2">
      <c r="A75" s="68"/>
      <c r="B75" s="111">
        <v>66</v>
      </c>
      <c r="C75" s="97" t="str">
        <f>VLOOKUP('1º Ciclo de Teste'!$B75,'Casos de Teste'!$B$9:$J$87,C$7)</f>
        <v xml:space="preserve">Firmware Importado / Network Server
</v>
      </c>
      <c r="D75" s="97" t="str">
        <f>VLOOKUP('1º Ciclo de Teste'!$B75,'Casos de Teste'!$B$9:$J$87,D$7)</f>
        <v>Conexão com a rede LoRAWAN</v>
      </c>
      <c r="E75" s="97" t="str">
        <f>VLOOKUP('1º Ciclo de Teste'!$B75,'Casos de Teste'!$B$9:$J$87,E$7)</f>
        <v xml:space="preserve">1 - Firmware Importado (v1.2.0) 
2 - Network Server (TTN)
</v>
      </c>
      <c r="F75" s="97" t="str">
        <f>VLOOKUP('1º Ciclo de Teste'!$B75,'Casos de Teste'!$B$9:$J$87,F$7)</f>
        <v>Passo 1 - Cadastrar o device no Network Server (TTN) com o activation mode OTAA e salvar as credenciais Device EUI, Application EUI e App Key para cadastrar no Firmware;
Passo 2 - Configurar os campos LORAWAN_DEVICE_EUI, LORAWAN_APPLICATION_EUI e LORAWAN_APPLICATION_KEY na biblioteca inc/Comissioning.h do Firmware;
Passo 3 - Clicar em Run (Ctrl +F11)
Passo 4 - Verificar no Network Server (TTN) a conexão do novo dispositivo</v>
      </c>
      <c r="G75" s="97" t="str">
        <f>VLOOKUP('1º Ciclo de Teste'!$B75,'Casos de Teste'!$B$9:$J$87,G$7)</f>
        <v xml:space="preserve">Device cadastrado e conectado no Network Server (TTN)
</v>
      </c>
      <c r="H75" s="91" t="s">
        <v>72</v>
      </c>
      <c r="I75" s="92"/>
      <c r="J75" s="91"/>
      <c r="K75" s="91"/>
      <c r="L75" s="93" t="s">
        <v>389</v>
      </c>
      <c r="M75" s="94" t="s">
        <v>387</v>
      </c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</row>
    <row r="76" spans="1:25" ht="76.5" x14ac:dyDescent="0.2">
      <c r="A76" s="68"/>
      <c r="B76" s="111">
        <v>67</v>
      </c>
      <c r="C76" s="97" t="str">
        <f>VLOOKUP('1º Ciclo de Teste'!$B76,'Casos de Teste'!$B$9:$J$87,C$7)</f>
        <v>Consumo de corrente dentro do esperado</v>
      </c>
      <c r="D76" s="97" t="str">
        <f>VLOOKUP('1º Ciclo de Teste'!$B76,'Casos de Teste'!$B$9:$J$87,D$7)</f>
        <v>Verificar se o consumo de corrente se mantém dentro do esperado</v>
      </c>
      <c r="E76" s="97" t="str">
        <f>VLOOKUP('1º Ciclo de Teste'!$B76,'Casos de Teste'!$B$9:$J$87,E$7)</f>
        <v>1 - Firmware Instalado (v1.2.0) 
2 - Device integrado com a rede LoRaWAN
3 - Device desligado</v>
      </c>
      <c r="F76" s="97" t="str">
        <f>VLOOKUP('1º Ciclo de Teste'!$B76,'Casos de Teste'!$B$9:$J$87,F$7)</f>
        <v>Passo 1 - Ligar, em série com os cabos de alimentação do device, um aparelho para medição da corrente em mA/uA;
Passo 2 - Realizar os demais casos de teste e monitorar a corrente nos modos 1, 2, durante interrupção, inicialização, etc.</v>
      </c>
      <c r="G76" s="97" t="str">
        <f>VLOOKUP('1º Ciclo de Teste'!$B76,'Casos de Teste'!$B$9:$J$87,G$7)</f>
        <v>A corrente nos modos 1 e 2, sem interrupções sendo geradas, deve ser inferior a 250 uA. O consumo pode oscilar e mudar de acordo com os eventos que ocorrem ao device, mas em seus modos de operação mais frequentes o consumo deve apresentar estabilidade, sem tendência a aumentar com o tempo e estar dentro do consumo esperado.</v>
      </c>
      <c r="H76" s="91" t="s">
        <v>76</v>
      </c>
      <c r="I76" s="97" t="s">
        <v>396</v>
      </c>
      <c r="J76" s="91"/>
      <c r="K76" s="91"/>
      <c r="L76" s="93"/>
      <c r="M76" s="94" t="s">
        <v>11</v>
      </c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</row>
    <row r="77" spans="1:25" ht="89.25" x14ac:dyDescent="0.2">
      <c r="A77" s="68"/>
      <c r="B77" s="111">
        <v>68</v>
      </c>
      <c r="C77" s="97" t="str">
        <f>VLOOKUP('1º Ciclo de Teste'!$B77,'Casos de Teste'!$B$9:$J$87,C$7)</f>
        <v>Sensores acusando interrupções</v>
      </c>
      <c r="D77" s="97" t="str">
        <f>VLOOKUP('1º Ciclo de Teste'!$B77,'Casos de Teste'!$B$9:$J$87,D$7)</f>
        <v>Testar Interrupção de Luminosidade</v>
      </c>
      <c r="E77" s="97" t="str">
        <f>VLOOKUP('1º Ciclo de Teste'!$B77,'Casos de Teste'!$B$9:$J$87,E$7)</f>
        <v>1 - Firmware Instalado (v1.2.0) 
2 - Device integrado com a rede LoRaWAN
3 - Device no modo 1</v>
      </c>
      <c r="F77" s="97" t="str">
        <f>VLOOKUP('1º Ciclo de Teste'!$B77,'Casos de Teste'!$B$9:$J$87,F$7)</f>
        <v>Passo 1 - Verificar o limite de luminosidade, que deve ser maior que o nível de luminosidade do ambiente do dispositivo; 
Passo 2 - Colocar o device em ambiente com luminosidade acima do limite;
Passo 3 - Verificar se subsequente ao instante em que o passo 2 foi concluido um Uplink foi recebido no Network Server na porta 2.
Passo 4 - Verificar se no Uplink recebido consta a interrupção por luminosidade.</v>
      </c>
      <c r="G77" s="97" t="str">
        <f>VLOOKUP('1º Ciclo de Teste'!$B77,'Casos de Teste'!$B$9:$J$87,G$7)</f>
        <v xml:space="preserve">Pacote no Network Server (TTN) na porta 2 com a flag de luminosidade ativa
</v>
      </c>
      <c r="H77" s="91" t="s">
        <v>72</v>
      </c>
      <c r="I77" s="92"/>
      <c r="J77" s="91"/>
      <c r="K77" s="91"/>
      <c r="L77" s="93" t="s">
        <v>389</v>
      </c>
      <c r="M77" s="94" t="s">
        <v>387</v>
      </c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</row>
    <row r="78" spans="1:25" ht="89.25" x14ac:dyDescent="0.2">
      <c r="A78" s="68"/>
      <c r="B78" s="111">
        <v>69</v>
      </c>
      <c r="C78" s="97" t="str">
        <f>VLOOKUP('1º Ciclo de Teste'!$B78,'Casos de Teste'!$B$9:$J$87,C$7)</f>
        <v>Sensores acusando interrupções</v>
      </c>
      <c r="D78" s="97" t="str">
        <f>VLOOKUP('1º Ciclo de Teste'!$B78,'Casos de Teste'!$B$9:$J$87,D$7)</f>
        <v>Testar Interrupção de Movimento por mudança na inclinação do dispositivo</v>
      </c>
      <c r="E78" s="97" t="str">
        <f>VLOOKUP('1º Ciclo de Teste'!$B78,'Casos de Teste'!$B$9:$J$87,E$7)</f>
        <v>1 - Firmware Instalado (v1.2.0) 
2 - Device integrado com a rede LoRaWAN
3 - Device no modo 1</v>
      </c>
      <c r="F78" s="97" t="str">
        <f>VLOOKUP('1º Ciclo de Teste'!$B78,'Casos de Teste'!$B$9:$J$87,F$7)</f>
        <v>Passo 1 - Verificar o limiar de detecção de mudança de ângulo.
Passo 2 -  Inclinar (e manter inclinado) o dispositivo de forma abrupta de maneira a ultrapassar o limite observado no passo 1;
Passo 3 - Verificar se subsequente ao instante em que o passo 2 foi concluido um Uplink foi recebido no Network Server na porta 2.
Passo 3 - Verificar se no Uplink recebido consta a interrupção por movimento.</v>
      </c>
      <c r="G78" s="97" t="str">
        <f>VLOOKUP('1º Ciclo de Teste'!$B78,'Casos de Teste'!$B$9:$J$87,G$7)</f>
        <v xml:space="preserve">Pacote no Network Server (TTN) na porta 2 com a flag de movimento ativa
</v>
      </c>
      <c r="H78" s="91" t="s">
        <v>72</v>
      </c>
      <c r="I78" s="92"/>
      <c r="J78" s="91"/>
      <c r="K78" s="91"/>
      <c r="L78" s="93" t="s">
        <v>389</v>
      </c>
      <c r="M78" s="94" t="s">
        <v>387</v>
      </c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</row>
    <row r="79" spans="1:25" ht="89.25" x14ac:dyDescent="0.2">
      <c r="A79" s="68"/>
      <c r="B79" s="111">
        <v>70</v>
      </c>
      <c r="C79" s="97" t="str">
        <f>VLOOKUP('1º Ciclo de Teste'!$B79,'Casos de Teste'!$B$9:$J$87,C$7)</f>
        <v>Sensores acusando interrupções</v>
      </c>
      <c r="D79" s="97" t="str">
        <f>VLOOKUP('1º Ciclo de Teste'!$B79,'Casos de Teste'!$B$9:$J$87,D$7)</f>
        <v>Testar Interrupção de Movimento por queda livre do dispositivo</v>
      </c>
      <c r="E79" s="97" t="str">
        <f>VLOOKUP('1º Ciclo de Teste'!$B79,'Casos de Teste'!$B$9:$J$87,E$7)</f>
        <v>1 - Firmware Instalado (v1.2.0) 
2 - Device integrado com a rede LoRaWAN
3 - Device no modo 1</v>
      </c>
      <c r="F79" s="97" t="str">
        <f>VLOOKUP('1º Ciclo de Teste'!$B79,'Casos de Teste'!$B$9:$J$87,F$7)</f>
        <v>Passo 1 - Verificar os limiares de detecção de queda livre;
Passo 2 -  De maneira segura, deixar o dispositivo cair livremente de maneira a ultrapassar os limites observados no passo 1;
Passo 3 - Verificar se subsequente ao instante em que o passo 2 foi concluido um Uplink foi recebido no Network Server na porta 2.
Passo 3 - Verificar se no Uplink recebido consta a interrupção por movimento.</v>
      </c>
      <c r="G79" s="97" t="str">
        <f>VLOOKUP('1º Ciclo de Teste'!$B79,'Casos de Teste'!$B$9:$J$87,G$7)</f>
        <v xml:space="preserve">Pacote no Network Server (TTN) na porta 2 com a flag de movimento ativa
</v>
      </c>
      <c r="H79" s="91" t="s">
        <v>82</v>
      </c>
      <c r="I79" s="97"/>
      <c r="J79" s="91"/>
      <c r="K79" s="91"/>
      <c r="L79" s="93" t="s">
        <v>389</v>
      </c>
      <c r="M79" s="94">
        <v>43930</v>
      </c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</row>
    <row r="80" spans="1:25" ht="165.75" x14ac:dyDescent="0.2">
      <c r="A80" s="68"/>
      <c r="B80" s="111">
        <v>71</v>
      </c>
      <c r="C80" s="97" t="str">
        <f>VLOOKUP('1º Ciclo de Teste'!$B80,'Casos de Teste'!$B$9:$J$87,C$7)</f>
        <v>Sensores acusando interrupções</v>
      </c>
      <c r="D80" s="97" t="str">
        <f>VLOOKUP('1º Ciclo de Teste'!$B80,'Casos de Teste'!$B$9:$J$87,D$7)</f>
        <v>Testar interrupção de bateria com redução da tensão de alimentação enquanto no modo 1</v>
      </c>
      <c r="E80" s="97" t="str">
        <f>VLOOKUP('1º Ciclo de Teste'!$B80,'Casos de Teste'!$B$9:$J$87,E$7)</f>
        <v>1 - Firmware Instalado (v1.2.0) 
2 - Device integrado com a rede LoRaWAN
3 - Device no modo 1</v>
      </c>
      <c r="F80" s="97" t="str">
        <f>VLOOKUP('1º Ciclo de Teste'!$B80,'Casos de Teste'!$B$9:$J$87,F$7)</f>
        <v>Passo 1 - Verificar o limiar de interrupção de bateria atual. Recomenda-se que esteja acima de 3.2V;
Passo 2 - Usando uma fonte de tensão ajustável, manter  a tensão de alimentação do device acima do limiar.
Passo 3 - Após verificar o funcionamento padrão do device, reduzir a tensão para um valor abaixo do limiar. Recomenda-se não ir abaixo de 3.1V;
Passo 4 - Aguardar o próximo downlink de Keep Alive;
Passo 5 - Com o device no modo 1, verificar a recepção de um uplink na porta 2, 15 segundos após a chegada do Keep Alive do passo 4;
Passo 6 - Conferir, no conteúdo do uplink recebido na porta 2, o alerta de bateria;
Passo 7 - Verificar que o dispositivo continua no modo 1 após o alerta de bateria.</v>
      </c>
      <c r="G80" s="97" t="str">
        <f>VLOOKUP('1º Ciclo de Teste'!$B80,'Casos de Teste'!$B$9:$J$87,G$7)</f>
        <v>Pacote on Network Server (TTN) na porta 2 informando que a tensão da bateria está abaixo do limite, sem entrar no modo 1</v>
      </c>
      <c r="H80" s="91" t="s">
        <v>76</v>
      </c>
      <c r="I80" s="97" t="s">
        <v>396</v>
      </c>
      <c r="J80" s="91"/>
      <c r="K80" s="91"/>
      <c r="L80" s="93"/>
      <c r="M80" s="94" t="s">
        <v>11</v>
      </c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</row>
    <row r="81" spans="1:25" ht="204" x14ac:dyDescent="0.2">
      <c r="A81" s="68"/>
      <c r="B81" s="111">
        <v>72</v>
      </c>
      <c r="C81" s="97" t="str">
        <f>VLOOKUP('1º Ciclo de Teste'!$B81,'Casos de Teste'!$B$9:$J$87,C$7)</f>
        <v>Sensores acusando interrupções</v>
      </c>
      <c r="D81" s="97" t="str">
        <f>VLOOKUP('1º Ciclo de Teste'!$B81,'Casos de Teste'!$B$9:$J$87,D$7)</f>
        <v>Testar interrupção de bateria com redução da tensão de alimentação enquanto no modo 2</v>
      </c>
      <c r="E81" s="97" t="str">
        <f>VLOOKUP('1º Ciclo de Teste'!$B81,'Casos de Teste'!$B$9:$J$87,E$7)</f>
        <v>1 - Firmware Instalado (v1.2.0) 
2 - Device integrado com a rede LoRaWAN
3 - Device no modo 2</v>
      </c>
      <c r="F81" s="97" t="str">
        <f>VLOOKUP('1º Ciclo de Teste'!$B81,'Casos de Teste'!$B$9:$J$87,F$7)</f>
        <v>Passo 1 - Verificar o limiar de interrupção de bateria atual. Recomenda-se que esteja acima de 3.2V;
Passo 2 - Usando uma fonte de tensão ajustável, manter  a tensão de alimentação do device acima do limiar.
Passo 3 - Após verificar o funcionamento padrão do device, enquanto no modo 2, reduzir a tensão para um valor abaixo do limiar. Recomenda-se não ir abaixo de 3.1V;
Passo 4 - Aguardar ou forçar o device a ir para o modo 1, o que é sinalizado com um uplink na porta 1, 15 segundos após o fim do modo 2.
Passo 5 - Com o device no modo 1, aguardar o próximo downlink de Keep Alive. Verificar a recepção de um uplink na porta 2, 15 segundos após a chegada do Keep Alive;
Passo 6 - Conferir, no conteúdo do uplink recebido na porta 2, o alerta de bateria;
Passo 7 - Verificar que o dispositivo continua no modo 1 após o alerta de bateria.</v>
      </c>
      <c r="G81" s="97" t="str">
        <f>VLOOKUP('1º Ciclo de Teste'!$B81,'Casos de Teste'!$B$9:$J$87,G$7)</f>
        <v>Pacote on Network Server (TTN) na porta 2 informando que a tensão da bateria está abaixo do limite, sem entrar no modo 2 (estado de alarme)</v>
      </c>
      <c r="H81" s="91" t="s">
        <v>76</v>
      </c>
      <c r="I81" s="97" t="s">
        <v>396</v>
      </c>
      <c r="J81" s="91"/>
      <c r="K81" s="91"/>
      <c r="L81" s="93"/>
      <c r="M81" s="94" t="s">
        <v>11</v>
      </c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</row>
    <row r="82" spans="1:25" ht="140.25" x14ac:dyDescent="0.2">
      <c r="A82" s="68"/>
      <c r="B82" s="111">
        <v>73</v>
      </c>
      <c r="C82" s="97" t="str">
        <f>VLOOKUP('1º Ciclo de Teste'!$B82,'Casos de Teste'!$B$9:$J$87,C$7)</f>
        <v>Alterar timers via downlink</v>
      </c>
      <c r="D82" s="97" t="str">
        <f>VLOOKUP('1º Ciclo de Teste'!$B82,'Casos de Teste'!$B$9:$J$87,D$7)</f>
        <v>Testar configuração de Keep Alive para 24 horas através do dowlink específico enquanto no modo 1</v>
      </c>
      <c r="E82" s="97" t="str">
        <f>VLOOKUP('1º Ciclo de Teste'!$B82,'Casos de Teste'!$B$9:$J$87,E$7)</f>
        <v>1 - Firmware Instalado (v1.2.0) 
2 - Device integrado com a rede LoRaWAN
3 - Device no modo 1</v>
      </c>
      <c r="F82" s="97" t="str">
        <f>VLOOKUP('1º Ciclo de Teste'!$B82,'Casos de Teste'!$B$9:$J$87,F$7)</f>
        <v>Passo 1 - Na TTN, abrir a página de 'Device Overview' do dispositivo conectado;
Passo 2 - Na seção de Downlink, agendar o downlink 00FE (2 bytes);
Passo 3 - Monitorar a chegada de Uplinks. No primeiro Uplink que chegar após o passo 2, o Downlink agendado deve ser recebido pelo dispositivo, que deve mandar sua próxima mensagem de Keep Alive 24 horas a partir desse momento;
Passo 4 - Aguardar as 24 horas e verificar o recebimento do uplink (desde que o device esteja no modo 1, caso contrário o device irá aguardar o retorno ao modo 1);
Passo 5 - Conferir a configuração do via downlink (código 0077 na porta 6).</v>
      </c>
      <c r="G82" s="97" t="str">
        <f>VLOOKUP('1º Ciclo de Teste'!$B82,'Casos de Teste'!$B$9:$J$87,G$7)</f>
        <v>Device configurado enquanto no modo 1, enviando mensagens de Keep Alive com período de 24 horas após o recebimento do downlink 00FE.</v>
      </c>
      <c r="H82" s="91" t="s">
        <v>82</v>
      </c>
      <c r="I82" s="92"/>
      <c r="J82" s="91"/>
      <c r="K82" s="91"/>
      <c r="L82" s="93"/>
      <c r="M82" s="94" t="s">
        <v>11</v>
      </c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</row>
    <row r="83" spans="1:25" ht="140.25" x14ac:dyDescent="0.2">
      <c r="A83" s="68"/>
      <c r="B83" s="111">
        <v>74</v>
      </c>
      <c r="C83" s="97" t="str">
        <f>VLOOKUP('1º Ciclo de Teste'!$B83,'Casos de Teste'!$B$9:$J$87,C$7)</f>
        <v>Alterar timers via downlink</v>
      </c>
      <c r="D83" s="97" t="str">
        <f>VLOOKUP('1º Ciclo de Teste'!$B83,'Casos de Teste'!$B$9:$J$87,D$7)</f>
        <v>Testar configuração de Keep Alive para 24 horas através do dowlink específico enquanto no modo 2</v>
      </c>
      <c r="E83" s="97" t="str">
        <f>VLOOKUP('1º Ciclo de Teste'!$B83,'Casos de Teste'!$B$9:$J$87,E$7)</f>
        <v>1 - Firmware Instalado (v1.2.0) 
2 - Device integrado com a rede LoRaWAN
3 - Device no modo 2</v>
      </c>
      <c r="F83" s="97" t="str">
        <f>VLOOKUP('1º Ciclo de Teste'!$B83,'Casos de Teste'!$B$9:$J$87,F$7)</f>
        <v>Passo 1 - Na TTN, abrir a página de 'Device Overview' do dispositivo conectado;
Passo 2 - Na seção de Downlink, agendar o downlink 00FE (2 bytes);
Passo 3 - Monitorar a chegada de Uplinks. No primeiro Uplink que chegar após o passo 2, o Downlink agendado deve ser recebido pelo dispositivo, que deve mandar sua próxima mensagem de Keep Alive 24 horas a partir desse momento;
Passo 4 - Aguardar as 24 horas e verificar o recebimento do uplink (desde que o device esteja no modo 1, caso contrário o device irá aguardar o retorno ao modo 1);
Passo 5 - Conferir a configuração do via downlink (código 0077 na porta 6).</v>
      </c>
      <c r="G83" s="97" t="str">
        <f>VLOOKUP('1º Ciclo de Teste'!$B83,'Casos de Teste'!$B$9:$J$87,G$7)</f>
        <v>Device configurado enquanto no modo 2, enviando mensagens de Keep Alive com período de 24 horas após o recebimento do downlink 00FE.</v>
      </c>
      <c r="H83" s="91" t="s">
        <v>82</v>
      </c>
      <c r="I83" s="92"/>
      <c r="J83" s="91"/>
      <c r="K83" s="91"/>
      <c r="L83" s="93"/>
      <c r="M83" s="94" t="s">
        <v>11</v>
      </c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</row>
    <row r="84" spans="1:25" ht="165.75" x14ac:dyDescent="0.2">
      <c r="A84" s="68"/>
      <c r="B84" s="111">
        <v>75</v>
      </c>
      <c r="C84" s="97" t="str">
        <f>VLOOKUP('1º Ciclo de Teste'!$B84,'Casos de Teste'!$B$9:$J$87,C$7)</f>
        <v>Verificar persistência dos limiares e timers na placa após ligar e desligar.</v>
      </c>
      <c r="D84" s="97" t="str">
        <f>VLOOKUP('1º Ciclo de Teste'!$B84,'Casos de Teste'!$B$9:$J$87,D$7)</f>
        <v>Verificar Keep Alive, WarnDutyCycle e WarnTx e demais tanto na EEPROM, quanto por Downlink, quanto por funcionamento</v>
      </c>
      <c r="E84" s="97" t="str">
        <f>VLOOKUP('1º Ciclo de Teste'!$B84,'Casos de Teste'!$B$9:$J$87,E$7)</f>
        <v>1 - Firmware Instalado (v1.2.0) (v1.2.0)
2 - Device integrado com a rede LoRaWAN
3 - Timers : KeepAlive - 6m 30s
WarnDutyCycle - 1m 35s
WarnTx - 25s
limiar Lum - 526 lux
Limiar bat = 3,2 volts
 Mov_Angular_threshold - limiar de 50º 
 Mov_QuedaLivre_duracao - 38.125 segundos
 Mov_QuedaLivre_threshold - 469 mg</v>
      </c>
      <c r="F84" s="97" t="str">
        <f>VLOOKUP('1º Ciclo de Teste'!$B84,'Casos de Teste'!$B$9:$J$87,F$7)</f>
        <v>1 - Enviar comando de downlink simples 00 77 porta 6.
2 - Aguardar downlink ser recebido
3 - Verificar persistência ou não da configuração passada anteriormente.</v>
      </c>
      <c r="G84" s="97" t="str">
        <f>VLOOKUP('1º Ciclo de Teste'!$B84,'Casos de Teste'!$B$9:$J$87,G$7)</f>
        <v>Após solicitar 0077 na porta 6 deve-se obter os valores correspondente ao passado além de seu funcionamento de acordo com os valores de timers e de limiares passado. Resultado 0077 :
  "Battery_threshold": "3.20 Volts",
  "Keep_Alive_Timer": ": 6 minutos, 30 segundos",
  "Lux_threshold": "526 lux",
  "Mov_Angular_threshold": "limiar de 50°",
  "Mov_QuedaLivre_duracao": "38.125 segundos",
  "Mov_QuedaLivre_threshold": "469 mg",
  "Warn_TX_Timer": ": 25 segundos",
  "Warn_dutycicle_Timer": ": 1 minuto, 35 segundos"
Tanto na EEPROM, quanto no funcionamento observou-se o comportamento correto.</v>
      </c>
      <c r="H84" s="91" t="s">
        <v>72</v>
      </c>
      <c r="I84" s="92"/>
      <c r="J84" s="91"/>
      <c r="K84" s="91"/>
      <c r="L84" s="93"/>
      <c r="M84" s="94">
        <v>43935</v>
      </c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</row>
    <row r="85" spans="1:25" ht="165.75" x14ac:dyDescent="0.2">
      <c r="A85" s="68"/>
      <c r="B85" s="111">
        <v>76</v>
      </c>
      <c r="C85" s="97" t="str">
        <f>VLOOKUP('1º Ciclo de Teste'!$B85,'Casos de Teste'!$B$9:$J$87,C$7)</f>
        <v>Verificar persistência dos limiares e timers na placa após ligar e desligar.</v>
      </c>
      <c r="D85" s="97" t="str">
        <f>VLOOKUP('1º Ciclo de Teste'!$B85,'Casos de Teste'!$B$9:$J$87,D$7)</f>
        <v>Verificar Keep Alive, WarnDutyCycle e WarnTx e demais tanto na EEPROM, quanto por Downlink, quanto por funcionamento</v>
      </c>
      <c r="E85" s="97" t="str">
        <f>VLOOKUP('1º Ciclo de Teste'!$B85,'Casos de Teste'!$B$9:$J$87,E$7)</f>
        <v>1 - Firmware Instalado (v1.2.0) (v1.2.0)
2 - Device integrado com a rede LoRaWAN
3 - Timers : KeepAlive - 3m
WarnDutyCycle - 55s
WarnTx - 10s
limiar Lum - 700 lux
Limiar bat = 3,1 volts
 Mov_Angular_threshold - limiar de 50
 Mov_QuedaLivre_duracao - 38.125 segundos
 Mov_QuedaLivre_threshold - 469 mg</v>
      </c>
      <c r="F85" s="97" t="str">
        <f>VLOOKUP('1º Ciclo de Teste'!$B85,'Casos de Teste'!$B$9:$J$87,F$7)</f>
        <v>1 - Entrar no modo de alerta pelo excesso de luz.  
2- Enviar comando de downlink simples 00 77 porta 6.
2 - Aguardar downlink ser recebido
3 - Verificar persistência ou não da configuração passada anteriormente.</v>
      </c>
      <c r="G85" s="97" t="str">
        <f>VLOOKUP('1º Ciclo de Teste'!$B85,'Casos de Teste'!$B$9:$J$87,G$7)</f>
        <v>Após solicitar 0077 na porta 6 deve-se obter os valores correspondente ao passado além de seu funcionamento de acordo com os valores de timers e de limiares passado. Resultado 0077 :
  "Battery_threshold": "3.10 Volts",
  "Keep_Alive_Timer": ": 3 minutos",
  "Lux_threshold": "700 lux",
  "Mov_Angular_threshold": "limiar de 70°",
  "Mov_QuedaLivre_duracao": "0.625 segundos",
  "Mov_QuedaLivre_threshold": "219 mg",
  "Warn_TX_Timer": ": 10 segundos",
  "Warn_dutycicle_Timer": ": 55 segundos"
Tanto na EEPROM, quanto no funcionamento observou-se o comportamento correto.</v>
      </c>
      <c r="H85" s="91" t="s">
        <v>72</v>
      </c>
      <c r="I85" s="92"/>
      <c r="J85" s="91"/>
      <c r="K85" s="91"/>
      <c r="L85" s="93"/>
      <c r="M85" s="94">
        <v>43935</v>
      </c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</row>
    <row r="86" spans="1:25" ht="127.5" x14ac:dyDescent="0.2">
      <c r="A86" s="68"/>
      <c r="B86" s="111">
        <v>77</v>
      </c>
      <c r="C86" s="97" t="str">
        <f>VLOOKUP('1º Ciclo de Teste'!$B86,'Casos de Teste'!$B$9:$J$87,C$7)</f>
        <v>Simulação de Travamento de placa e verificação do contador de faltas na EEPROM.</v>
      </c>
      <c r="D86" s="97" t="str">
        <f>VLOOKUP('1º Ciclo de Teste'!$B86,'Casos de Teste'!$B$9:$J$87,D$7)</f>
        <v xml:space="preserve">Verificar o reset da placa quando a placa trava, tal simulação foi feita chamando (via downlink) funções que tem loop infinitos, a saber:  Hard_Fault, 	Bus_Fault,
	MEM_Fault,
	Usage_Fault . E verificar se as mesmas são escritas na região da EEPROM correspondente, incrementando o valor correspondente a cada um dos 4 casos. </v>
      </c>
      <c r="E86" s="97" t="str">
        <f>VLOOKUP('1º Ciclo de Teste'!$B86,'Casos de Teste'!$B$9:$J$87,E$7)</f>
        <v>1 - Firmware Instalado (v1.2.0) 
2 - Device integrado com a rede LoRaWAN
3 - Configuração do limiar de interrupção de movimento reconfigurado via downlink</v>
      </c>
      <c r="F86" s="97" t="str">
        <f>VLOOKUP('1º Ciclo de Teste'!$B86,'Casos de Teste'!$B$9:$J$87,F$7)</f>
        <v>Passo 1 - Agendar um downlink para acionar as funções Hard_fault/ Bus_Fault/ MEM_Fault/ Usage_Fault (opção de downlink não disponível, usado apenas para teste);
Passo 2 - Aguardar o tempo necessário para reset após Watchdog não ser resetado e verificar o dispositivo ser ressetado;
Passo 3 - Repetir passos 1 e 2 diversas vezes, chamando funções diferentes.</v>
      </c>
      <c r="G86" s="97" t="str">
        <f>VLOOKUP('1º Ciclo de Teste'!$B86,'Casos de Teste'!$B$9:$J$87,G$7)</f>
        <v>No passo 2 foi possível ver a placa ressetando e configurando novamente para se conectar a rede LoRA. Após o passo 3 verificar se houve a contagem certa.</v>
      </c>
      <c r="H86" s="91" t="s">
        <v>72</v>
      </c>
      <c r="I86" s="92"/>
      <c r="J86" s="91"/>
      <c r="K86" s="91"/>
      <c r="L86" s="93"/>
      <c r="M86" s="94">
        <v>43935</v>
      </c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</row>
    <row r="87" spans="1:25" ht="14.25" customHeight="1" x14ac:dyDescent="0.2">
      <c r="A87" s="68"/>
      <c r="B87" s="96"/>
      <c r="C87" s="97"/>
      <c r="D87" s="97"/>
      <c r="E87" s="98"/>
      <c r="F87" s="100"/>
      <c r="G87" s="100"/>
      <c r="H87" s="91"/>
      <c r="I87" s="92"/>
      <c r="J87" s="91"/>
      <c r="K87" s="91"/>
      <c r="L87" s="93"/>
      <c r="M87" s="101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</row>
    <row r="88" spans="1:25" ht="14.25" customHeight="1" x14ac:dyDescent="0.2">
      <c r="A88" s="68"/>
      <c r="B88" s="96"/>
      <c r="C88" s="97"/>
      <c r="D88" s="97"/>
      <c r="E88" s="98"/>
      <c r="F88" s="100"/>
      <c r="G88" s="100"/>
      <c r="H88" s="91"/>
      <c r="I88" s="92"/>
      <c r="J88" s="91"/>
      <c r="K88" s="91"/>
      <c r="L88" s="93"/>
      <c r="M88" s="101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</row>
    <row r="89" spans="1:25" ht="14.25" customHeight="1" x14ac:dyDescent="0.2">
      <c r="A89" s="68"/>
      <c r="B89" s="96"/>
      <c r="C89" s="97"/>
      <c r="D89" s="97"/>
      <c r="E89" s="98"/>
      <c r="F89" s="100"/>
      <c r="G89" s="100"/>
      <c r="H89" s="91"/>
      <c r="I89" s="92"/>
      <c r="J89" s="91"/>
      <c r="K89" s="91"/>
      <c r="L89" s="93"/>
      <c r="M89" s="101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</row>
    <row r="90" spans="1:25" ht="14.25" customHeight="1" x14ac:dyDescent="0.2">
      <c r="A90" s="68"/>
      <c r="B90" s="96"/>
      <c r="C90" s="97"/>
      <c r="D90" s="97"/>
      <c r="E90" s="98"/>
      <c r="F90" s="100"/>
      <c r="G90" s="100"/>
      <c r="H90" s="91"/>
      <c r="I90" s="92"/>
      <c r="J90" s="91"/>
      <c r="K90" s="91"/>
      <c r="L90" s="93"/>
      <c r="M90" s="101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</row>
    <row r="91" spans="1:25" ht="14.25" customHeight="1" x14ac:dyDescent="0.2">
      <c r="A91" s="68"/>
      <c r="B91" s="96"/>
      <c r="C91" s="97"/>
      <c r="D91" s="97"/>
      <c r="E91" s="98"/>
      <c r="F91" s="100"/>
      <c r="G91" s="100"/>
      <c r="H91" s="91"/>
      <c r="I91" s="92"/>
      <c r="J91" s="91"/>
      <c r="K91" s="91"/>
      <c r="L91" s="93"/>
      <c r="M91" s="101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</row>
    <row r="92" spans="1:25" ht="14.25" customHeight="1" x14ac:dyDescent="0.2">
      <c r="A92" s="68"/>
      <c r="B92" s="96"/>
      <c r="C92" s="97"/>
      <c r="D92" s="97"/>
      <c r="E92" s="98"/>
      <c r="F92" s="100"/>
      <c r="G92" s="100"/>
      <c r="H92" s="91"/>
      <c r="I92" s="92"/>
      <c r="J92" s="91"/>
      <c r="K92" s="91"/>
      <c r="L92" s="93"/>
      <c r="M92" s="101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</row>
    <row r="93" spans="1:25" ht="14.25" customHeight="1" x14ac:dyDescent="0.2">
      <c r="A93" s="68"/>
      <c r="B93" s="96"/>
      <c r="C93" s="97"/>
      <c r="D93" s="97"/>
      <c r="E93" s="98"/>
      <c r="F93" s="100"/>
      <c r="G93" s="100"/>
      <c r="H93" s="91"/>
      <c r="I93" s="92"/>
      <c r="J93" s="91"/>
      <c r="K93" s="91"/>
      <c r="L93" s="93"/>
      <c r="M93" s="101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</row>
    <row r="94" spans="1:25" ht="14.25" customHeight="1" x14ac:dyDescent="0.2">
      <c r="A94" s="68"/>
      <c r="B94" s="96"/>
      <c r="C94" s="97"/>
      <c r="D94" s="97"/>
      <c r="E94" s="98"/>
      <c r="F94" s="100"/>
      <c r="G94" s="100"/>
      <c r="H94" s="91"/>
      <c r="I94" s="92"/>
      <c r="J94" s="91"/>
      <c r="K94" s="91"/>
      <c r="L94" s="93"/>
      <c r="M94" s="101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</row>
    <row r="95" spans="1:25" ht="14.25" customHeight="1" x14ac:dyDescent="0.2">
      <c r="A95" s="68"/>
      <c r="B95" s="96"/>
      <c r="C95" s="97"/>
      <c r="D95" s="97"/>
      <c r="E95" s="98"/>
      <c r="F95" s="100"/>
      <c r="G95" s="100"/>
      <c r="H95" s="91"/>
      <c r="I95" s="92"/>
      <c r="J95" s="91"/>
      <c r="K95" s="91"/>
      <c r="L95" s="93"/>
      <c r="M95" s="101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</row>
    <row r="96" spans="1:25" ht="14.25" customHeight="1" x14ac:dyDescent="0.2">
      <c r="A96" s="68"/>
      <c r="B96" s="96"/>
      <c r="C96" s="97"/>
      <c r="D96" s="97"/>
      <c r="E96" s="98"/>
      <c r="F96" s="100"/>
      <c r="G96" s="100"/>
      <c r="H96" s="91"/>
      <c r="I96" s="92"/>
      <c r="J96" s="91"/>
      <c r="K96" s="91"/>
      <c r="L96" s="93"/>
      <c r="M96" s="101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</row>
    <row r="97" spans="1:25" ht="14.25" customHeight="1" x14ac:dyDescent="0.2">
      <c r="A97" s="68"/>
      <c r="B97" s="96"/>
      <c r="C97" s="97"/>
      <c r="D97" s="97"/>
      <c r="E97" s="98"/>
      <c r="F97" s="100"/>
      <c r="G97" s="100"/>
      <c r="H97" s="91"/>
      <c r="I97" s="92"/>
      <c r="J97" s="91"/>
      <c r="K97" s="91"/>
      <c r="L97" s="93"/>
      <c r="M97" s="101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</row>
    <row r="98" spans="1:25" ht="14.25" customHeight="1" x14ac:dyDescent="0.2">
      <c r="A98" s="68"/>
      <c r="B98" s="96"/>
      <c r="C98" s="97"/>
      <c r="D98" s="97"/>
      <c r="E98" s="98"/>
      <c r="F98" s="100"/>
      <c r="G98" s="100"/>
      <c r="H98" s="91"/>
      <c r="I98" s="92"/>
      <c r="J98" s="91"/>
      <c r="K98" s="91"/>
      <c r="L98" s="93"/>
      <c r="M98" s="101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</row>
    <row r="99" spans="1:25" ht="14.25" customHeight="1" x14ac:dyDescent="0.2">
      <c r="A99" s="68"/>
      <c r="B99" s="96"/>
      <c r="C99" s="97"/>
      <c r="D99" s="97"/>
      <c r="E99" s="98"/>
      <c r="F99" s="100"/>
      <c r="G99" s="100"/>
      <c r="H99" s="91"/>
      <c r="I99" s="92"/>
      <c r="J99" s="91"/>
      <c r="K99" s="91"/>
      <c r="L99" s="93"/>
      <c r="M99" s="101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</row>
    <row r="100" spans="1:25" ht="14.25" customHeight="1" x14ac:dyDescent="0.2">
      <c r="A100" s="68"/>
      <c r="B100" s="96"/>
      <c r="C100" s="97"/>
      <c r="D100" s="97"/>
      <c r="E100" s="98"/>
      <c r="F100" s="100"/>
      <c r="G100" s="100"/>
      <c r="H100" s="91"/>
      <c r="I100" s="92"/>
      <c r="J100" s="91"/>
      <c r="K100" s="91"/>
      <c r="L100" s="93"/>
      <c r="M100" s="101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</row>
    <row r="101" spans="1:25" ht="14.25" customHeight="1" x14ac:dyDescent="0.2">
      <c r="A101" s="68"/>
      <c r="B101" s="96"/>
      <c r="C101" s="97"/>
      <c r="D101" s="97"/>
      <c r="E101" s="98"/>
      <c r="F101" s="100"/>
      <c r="G101" s="100"/>
      <c r="H101" s="91"/>
      <c r="I101" s="92"/>
      <c r="J101" s="91"/>
      <c r="K101" s="91"/>
      <c r="L101" s="93"/>
      <c r="M101" s="101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</row>
    <row r="102" spans="1:25" ht="14.25" customHeight="1" x14ac:dyDescent="0.2">
      <c r="A102" s="68"/>
      <c r="B102" s="96"/>
      <c r="C102" s="97"/>
      <c r="D102" s="97"/>
      <c r="E102" s="98"/>
      <c r="F102" s="100"/>
      <c r="G102" s="100"/>
      <c r="H102" s="91"/>
      <c r="I102" s="92"/>
      <c r="J102" s="91"/>
      <c r="K102" s="91"/>
      <c r="L102" s="93"/>
      <c r="M102" s="101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</row>
    <row r="103" spans="1:25" ht="14.25" customHeight="1" x14ac:dyDescent="0.2">
      <c r="A103" s="68"/>
      <c r="B103" s="96"/>
      <c r="C103" s="97"/>
      <c r="D103" s="97"/>
      <c r="E103" s="98"/>
      <c r="F103" s="100"/>
      <c r="G103" s="100"/>
      <c r="H103" s="91"/>
      <c r="I103" s="92"/>
      <c r="J103" s="91"/>
      <c r="K103" s="91"/>
      <c r="L103" s="93"/>
      <c r="M103" s="101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</row>
    <row r="104" spans="1:25" ht="14.25" customHeight="1" x14ac:dyDescent="0.2">
      <c r="A104" s="68"/>
      <c r="B104" s="96"/>
      <c r="C104" s="97"/>
      <c r="D104" s="97"/>
      <c r="E104" s="98"/>
      <c r="F104" s="100"/>
      <c r="G104" s="100"/>
      <c r="H104" s="91"/>
      <c r="I104" s="92"/>
      <c r="J104" s="91"/>
      <c r="K104" s="91"/>
      <c r="L104" s="93"/>
      <c r="M104" s="101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</row>
    <row r="105" spans="1:25" ht="14.25" customHeight="1" x14ac:dyDescent="0.2">
      <c r="A105" s="68"/>
      <c r="B105" s="96"/>
      <c r="C105" s="97"/>
      <c r="D105" s="97"/>
      <c r="E105" s="98"/>
      <c r="F105" s="100"/>
      <c r="G105" s="100"/>
      <c r="H105" s="91"/>
      <c r="I105" s="92"/>
      <c r="J105" s="91"/>
      <c r="K105" s="91"/>
      <c r="L105" s="93"/>
      <c r="M105" s="101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</row>
    <row r="106" spans="1:25" ht="14.25" customHeight="1" x14ac:dyDescent="0.2">
      <c r="A106" s="68"/>
      <c r="B106" s="96"/>
      <c r="C106" s="97"/>
      <c r="D106" s="97"/>
      <c r="E106" s="98"/>
      <c r="F106" s="100"/>
      <c r="G106" s="100"/>
      <c r="H106" s="91"/>
      <c r="I106" s="92"/>
      <c r="J106" s="91"/>
      <c r="K106" s="91"/>
      <c r="L106" s="93"/>
      <c r="M106" s="101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</row>
    <row r="107" spans="1:25" ht="14.25" customHeight="1" x14ac:dyDescent="0.2">
      <c r="A107" s="68"/>
      <c r="B107" s="96"/>
      <c r="C107" s="97"/>
      <c r="D107" s="97"/>
      <c r="E107" s="98"/>
      <c r="F107" s="100"/>
      <c r="G107" s="100"/>
      <c r="H107" s="91"/>
      <c r="I107" s="92"/>
      <c r="J107" s="91"/>
      <c r="K107" s="91"/>
      <c r="L107" s="93"/>
      <c r="M107" s="101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</row>
    <row r="108" spans="1:25" ht="14.25" customHeight="1" x14ac:dyDescent="0.2">
      <c r="A108" s="68"/>
      <c r="B108" s="96"/>
      <c r="C108" s="97"/>
      <c r="D108" s="97"/>
      <c r="E108" s="98"/>
      <c r="F108" s="100"/>
      <c r="G108" s="100"/>
      <c r="H108" s="91"/>
      <c r="I108" s="92"/>
      <c r="J108" s="91"/>
      <c r="K108" s="91"/>
      <c r="L108" s="93"/>
      <c r="M108" s="101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</row>
    <row r="109" spans="1:25" ht="14.25" customHeight="1" x14ac:dyDescent="0.2">
      <c r="A109" s="68"/>
      <c r="B109" s="96"/>
      <c r="C109" s="97"/>
      <c r="D109" s="97"/>
      <c r="E109" s="98"/>
      <c r="F109" s="100"/>
      <c r="G109" s="100"/>
      <c r="H109" s="91"/>
      <c r="I109" s="92"/>
      <c r="J109" s="91"/>
      <c r="K109" s="91"/>
      <c r="L109" s="93"/>
      <c r="M109" s="101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</row>
    <row r="110" spans="1:25" ht="14.25" customHeight="1" x14ac:dyDescent="0.2">
      <c r="A110" s="68"/>
      <c r="B110" s="96"/>
      <c r="C110" s="97"/>
      <c r="D110" s="97"/>
      <c r="E110" s="98"/>
      <c r="F110" s="100"/>
      <c r="G110" s="100"/>
      <c r="H110" s="91"/>
      <c r="I110" s="92"/>
      <c r="J110" s="91"/>
      <c r="K110" s="91"/>
      <c r="L110" s="93"/>
      <c r="M110" s="101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</row>
    <row r="111" spans="1:25" ht="14.25" customHeight="1" x14ac:dyDescent="0.2">
      <c r="A111" s="68"/>
      <c r="B111" s="96"/>
      <c r="C111" s="97"/>
      <c r="D111" s="97"/>
      <c r="E111" s="98"/>
      <c r="F111" s="100"/>
      <c r="G111" s="100"/>
      <c r="H111" s="91"/>
      <c r="I111" s="92"/>
      <c r="J111" s="91"/>
      <c r="K111" s="91"/>
      <c r="L111" s="93"/>
      <c r="M111" s="101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</row>
    <row r="112" spans="1:25" ht="14.25" customHeight="1" x14ac:dyDescent="0.2">
      <c r="A112" s="68"/>
      <c r="B112" s="68"/>
      <c r="C112" s="69"/>
      <c r="D112" s="69"/>
      <c r="E112" s="69"/>
      <c r="F112" s="70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</row>
    <row r="113" spans="1:25" ht="14.25" customHeight="1" x14ac:dyDescent="0.2">
      <c r="A113" s="68"/>
      <c r="B113" s="68"/>
      <c r="C113" s="69"/>
      <c r="D113" s="69"/>
      <c r="E113" s="69"/>
      <c r="F113" s="70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</row>
    <row r="114" spans="1:25" ht="14.25" customHeight="1" x14ac:dyDescent="0.2">
      <c r="A114" s="68"/>
      <c r="B114" s="68"/>
      <c r="C114" s="69"/>
      <c r="D114" s="69"/>
      <c r="E114" s="69"/>
      <c r="F114" s="70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</row>
    <row r="115" spans="1:25" ht="14.25" customHeight="1" x14ac:dyDescent="0.2">
      <c r="A115" s="68"/>
      <c r="B115" s="68"/>
      <c r="C115" s="69"/>
      <c r="D115" s="69"/>
      <c r="E115" s="69"/>
      <c r="F115" s="70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</row>
    <row r="116" spans="1:25" ht="14.25" customHeight="1" x14ac:dyDescent="0.2">
      <c r="A116" s="68"/>
      <c r="B116" s="68"/>
      <c r="C116" s="69"/>
      <c r="D116" s="69"/>
      <c r="E116" s="69"/>
      <c r="F116" s="70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</row>
    <row r="117" spans="1:25" ht="14.25" customHeight="1" x14ac:dyDescent="0.2">
      <c r="A117" s="68"/>
      <c r="B117" s="68"/>
      <c r="C117" s="69"/>
      <c r="D117" s="69"/>
      <c r="E117" s="69"/>
      <c r="F117" s="70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</row>
    <row r="118" spans="1:25" ht="14.25" customHeight="1" x14ac:dyDescent="0.2">
      <c r="A118" s="68"/>
      <c r="B118" s="68"/>
      <c r="C118" s="69"/>
      <c r="D118" s="69"/>
      <c r="E118" s="69"/>
      <c r="F118" s="70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</row>
    <row r="119" spans="1:25" ht="14.25" customHeight="1" x14ac:dyDescent="0.2">
      <c r="A119" s="68"/>
      <c r="B119" s="68"/>
      <c r="C119" s="69"/>
      <c r="D119" s="69"/>
      <c r="E119" s="69"/>
      <c r="F119" s="70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</row>
    <row r="120" spans="1:25" ht="14.25" customHeight="1" x14ac:dyDescent="0.2">
      <c r="A120" s="68"/>
      <c r="B120" s="68"/>
      <c r="C120" s="69"/>
      <c r="D120" s="69"/>
      <c r="E120" s="69"/>
      <c r="F120" s="70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</row>
    <row r="121" spans="1:25" ht="14.25" customHeight="1" x14ac:dyDescent="0.2">
      <c r="A121" s="68"/>
      <c r="B121" s="68"/>
      <c r="C121" s="69"/>
      <c r="D121" s="69"/>
      <c r="E121" s="69"/>
      <c r="F121" s="70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</row>
    <row r="122" spans="1:25" ht="14.25" customHeight="1" x14ac:dyDescent="0.2">
      <c r="A122" s="68"/>
      <c r="B122" s="68"/>
      <c r="C122" s="69"/>
      <c r="D122" s="69"/>
      <c r="E122" s="69"/>
      <c r="F122" s="70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</row>
    <row r="123" spans="1:25" ht="14.25" customHeight="1" x14ac:dyDescent="0.2">
      <c r="A123" s="68"/>
      <c r="B123" s="68"/>
      <c r="C123" s="69"/>
      <c r="D123" s="69"/>
      <c r="E123" s="69"/>
      <c r="F123" s="70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</row>
    <row r="124" spans="1:25" ht="14.25" customHeight="1" x14ac:dyDescent="0.2">
      <c r="A124" s="68"/>
      <c r="B124" s="68"/>
      <c r="C124" s="69"/>
      <c r="D124" s="69"/>
      <c r="E124" s="69"/>
      <c r="F124" s="70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</row>
    <row r="125" spans="1:25" ht="14.25" customHeight="1" x14ac:dyDescent="0.2">
      <c r="A125" s="68"/>
      <c r="B125" s="68"/>
      <c r="C125" s="69"/>
      <c r="D125" s="69"/>
      <c r="E125" s="69"/>
      <c r="F125" s="70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</row>
    <row r="126" spans="1:25" ht="14.25" customHeight="1" x14ac:dyDescent="0.2">
      <c r="A126" s="68"/>
      <c r="B126" s="68"/>
      <c r="C126" s="69"/>
      <c r="D126" s="69"/>
      <c r="E126" s="69"/>
      <c r="F126" s="70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</row>
    <row r="127" spans="1:25" ht="14.25" customHeight="1" x14ac:dyDescent="0.2">
      <c r="A127" s="68"/>
      <c r="B127" s="68"/>
      <c r="C127" s="69"/>
      <c r="D127" s="69"/>
      <c r="E127" s="69"/>
      <c r="F127" s="70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</row>
    <row r="128" spans="1:25" ht="14.25" customHeight="1" x14ac:dyDescent="0.2">
      <c r="A128" s="68"/>
      <c r="B128" s="68"/>
      <c r="C128" s="69"/>
      <c r="D128" s="69"/>
      <c r="E128" s="69"/>
      <c r="F128" s="70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</row>
    <row r="129" spans="1:25" ht="14.25" customHeight="1" x14ac:dyDescent="0.2">
      <c r="A129" s="68"/>
      <c r="B129" s="68"/>
      <c r="C129" s="69"/>
      <c r="D129" s="69"/>
      <c r="E129" s="69"/>
      <c r="F129" s="70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</row>
    <row r="130" spans="1:25" ht="14.25" customHeight="1" x14ac:dyDescent="0.2">
      <c r="A130" s="68"/>
      <c r="B130" s="68"/>
      <c r="C130" s="69"/>
      <c r="D130" s="69"/>
      <c r="E130" s="69"/>
      <c r="F130" s="70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</row>
    <row r="131" spans="1:25" ht="14.25" customHeight="1" x14ac:dyDescent="0.2">
      <c r="A131" s="68"/>
      <c r="B131" s="68"/>
      <c r="C131" s="69"/>
      <c r="D131" s="69"/>
      <c r="E131" s="69"/>
      <c r="F131" s="70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</row>
    <row r="132" spans="1:25" ht="14.25" customHeight="1" x14ac:dyDescent="0.2">
      <c r="A132" s="68"/>
      <c r="B132" s="68"/>
      <c r="C132" s="69"/>
      <c r="D132" s="69"/>
      <c r="E132" s="69"/>
      <c r="F132" s="70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</row>
    <row r="133" spans="1:25" ht="14.25" customHeight="1" x14ac:dyDescent="0.2">
      <c r="A133" s="68"/>
      <c r="B133" s="68"/>
      <c r="C133" s="69"/>
      <c r="D133" s="69"/>
      <c r="E133" s="69"/>
      <c r="F133" s="70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</row>
    <row r="134" spans="1:25" ht="14.25" customHeight="1" x14ac:dyDescent="0.2">
      <c r="A134" s="68"/>
      <c r="B134" s="68"/>
      <c r="C134" s="69"/>
      <c r="D134" s="69"/>
      <c r="E134" s="69"/>
      <c r="F134" s="70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</row>
    <row r="135" spans="1:25" ht="14.25" customHeight="1" x14ac:dyDescent="0.2">
      <c r="A135" s="68"/>
      <c r="B135" s="68"/>
      <c r="C135" s="69"/>
      <c r="D135" s="69"/>
      <c r="E135" s="69"/>
      <c r="F135" s="70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</row>
    <row r="136" spans="1:25" ht="14.25" customHeight="1" x14ac:dyDescent="0.2">
      <c r="A136" s="68"/>
      <c r="B136" s="68"/>
      <c r="C136" s="69"/>
      <c r="D136" s="69"/>
      <c r="E136" s="69"/>
      <c r="F136" s="70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</row>
    <row r="137" spans="1:25" ht="14.25" customHeight="1" x14ac:dyDescent="0.2">
      <c r="A137" s="68"/>
      <c r="B137" s="68"/>
      <c r="C137" s="69"/>
      <c r="D137" s="69"/>
      <c r="E137" s="69"/>
      <c r="F137" s="70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</row>
    <row r="138" spans="1:25" ht="14.25" customHeight="1" x14ac:dyDescent="0.2">
      <c r="A138" s="68"/>
      <c r="B138" s="68"/>
      <c r="C138" s="69"/>
      <c r="D138" s="69"/>
      <c r="E138" s="69"/>
      <c r="F138" s="70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</row>
    <row r="139" spans="1:25" ht="14.25" customHeight="1" x14ac:dyDescent="0.2">
      <c r="A139" s="68"/>
      <c r="B139" s="68"/>
      <c r="C139" s="69"/>
      <c r="D139" s="69"/>
      <c r="E139" s="69"/>
      <c r="F139" s="70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</row>
    <row r="140" spans="1:25" ht="14.25" customHeight="1" x14ac:dyDescent="0.2">
      <c r="A140" s="68"/>
      <c r="B140" s="68"/>
      <c r="C140" s="69"/>
      <c r="D140" s="69"/>
      <c r="E140" s="69"/>
      <c r="F140" s="70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</row>
    <row r="141" spans="1:25" ht="14.25" customHeight="1" x14ac:dyDescent="0.2">
      <c r="A141" s="68"/>
      <c r="B141" s="68"/>
      <c r="C141" s="69"/>
      <c r="D141" s="69"/>
      <c r="E141" s="69"/>
      <c r="F141" s="70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</row>
    <row r="142" spans="1:25" ht="14.25" customHeight="1" x14ac:dyDescent="0.2">
      <c r="A142" s="68"/>
      <c r="B142" s="68"/>
      <c r="C142" s="69"/>
      <c r="D142" s="69"/>
      <c r="E142" s="69"/>
      <c r="F142" s="70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</row>
    <row r="143" spans="1:25" ht="14.25" customHeight="1" x14ac:dyDescent="0.2">
      <c r="A143" s="68"/>
      <c r="B143" s="68"/>
      <c r="C143" s="69"/>
      <c r="D143" s="69"/>
      <c r="E143" s="69"/>
      <c r="F143" s="70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</row>
    <row r="144" spans="1:25" ht="14.25" customHeight="1" x14ac:dyDescent="0.2">
      <c r="A144" s="68"/>
      <c r="B144" s="68"/>
      <c r="C144" s="69"/>
      <c r="D144" s="69"/>
      <c r="E144" s="69"/>
      <c r="F144" s="70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</row>
    <row r="145" spans="1:25" ht="14.25" customHeight="1" x14ac:dyDescent="0.2">
      <c r="A145" s="68"/>
      <c r="B145" s="68"/>
      <c r="C145" s="69"/>
      <c r="D145" s="69"/>
      <c r="E145" s="69"/>
      <c r="F145" s="70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</row>
    <row r="146" spans="1:25" ht="14.25" customHeight="1" x14ac:dyDescent="0.2">
      <c r="A146" s="68"/>
      <c r="B146" s="68"/>
      <c r="C146" s="69"/>
      <c r="D146" s="69"/>
      <c r="E146" s="69"/>
      <c r="F146" s="70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</row>
    <row r="147" spans="1:25" ht="14.25" customHeight="1" x14ac:dyDescent="0.2">
      <c r="A147" s="68"/>
      <c r="B147" s="68"/>
      <c r="C147" s="69"/>
      <c r="D147" s="69"/>
      <c r="E147" s="69"/>
      <c r="F147" s="70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</row>
    <row r="148" spans="1:25" ht="14.25" customHeight="1" x14ac:dyDescent="0.2">
      <c r="A148" s="68"/>
      <c r="B148" s="68"/>
      <c r="C148" s="69"/>
      <c r="D148" s="69"/>
      <c r="E148" s="69"/>
      <c r="F148" s="70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</row>
    <row r="149" spans="1:25" ht="14.25" customHeight="1" x14ac:dyDescent="0.2">
      <c r="A149" s="68"/>
      <c r="B149" s="68"/>
      <c r="C149" s="69"/>
      <c r="D149" s="69"/>
      <c r="E149" s="69"/>
      <c r="F149" s="70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</row>
    <row r="150" spans="1:25" ht="14.25" customHeight="1" x14ac:dyDescent="0.2">
      <c r="A150" s="68"/>
      <c r="B150" s="68"/>
      <c r="C150" s="69"/>
      <c r="D150" s="69"/>
      <c r="E150" s="69"/>
      <c r="F150" s="70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</row>
    <row r="151" spans="1:25" ht="14.25" customHeight="1" x14ac:dyDescent="0.2">
      <c r="A151" s="68"/>
      <c r="B151" s="68"/>
      <c r="C151" s="69"/>
      <c r="D151" s="69"/>
      <c r="E151" s="69"/>
      <c r="F151" s="70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</row>
    <row r="152" spans="1:25" ht="14.25" customHeight="1" x14ac:dyDescent="0.2">
      <c r="A152" s="68"/>
      <c r="B152" s="68"/>
      <c r="C152" s="69"/>
      <c r="D152" s="69"/>
      <c r="E152" s="69"/>
      <c r="F152" s="70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</row>
    <row r="153" spans="1:25" ht="14.25" customHeight="1" x14ac:dyDescent="0.2">
      <c r="A153" s="68"/>
      <c r="B153" s="68"/>
      <c r="C153" s="69"/>
      <c r="D153" s="69"/>
      <c r="E153" s="69"/>
      <c r="F153" s="70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</row>
    <row r="154" spans="1:25" ht="14.25" customHeight="1" x14ac:dyDescent="0.2">
      <c r="A154" s="68"/>
      <c r="B154" s="68"/>
      <c r="C154" s="69"/>
      <c r="D154" s="69"/>
      <c r="E154" s="69"/>
      <c r="F154" s="70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</row>
    <row r="155" spans="1:25" ht="14.25" customHeight="1" x14ac:dyDescent="0.2">
      <c r="A155" s="68"/>
      <c r="B155" s="68"/>
      <c r="C155" s="69"/>
      <c r="D155" s="69"/>
      <c r="E155" s="69"/>
      <c r="F155" s="70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</row>
    <row r="156" spans="1:25" ht="14.25" customHeight="1" x14ac:dyDescent="0.2">
      <c r="A156" s="68"/>
      <c r="B156" s="68"/>
      <c r="C156" s="69"/>
      <c r="D156" s="69"/>
      <c r="E156" s="69"/>
      <c r="F156" s="70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</row>
    <row r="157" spans="1:25" ht="14.25" customHeight="1" x14ac:dyDescent="0.2">
      <c r="A157" s="68"/>
      <c r="B157" s="68"/>
      <c r="C157" s="69"/>
      <c r="D157" s="69"/>
      <c r="E157" s="69"/>
      <c r="F157" s="70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</row>
    <row r="158" spans="1:25" ht="14.25" customHeight="1" x14ac:dyDescent="0.2">
      <c r="A158" s="68"/>
      <c r="B158" s="68"/>
      <c r="C158" s="69"/>
      <c r="D158" s="69"/>
      <c r="E158" s="69"/>
      <c r="F158" s="70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</row>
    <row r="159" spans="1:25" ht="14.25" customHeight="1" x14ac:dyDescent="0.2">
      <c r="A159" s="68"/>
      <c r="B159" s="68"/>
      <c r="C159" s="69"/>
      <c r="D159" s="69"/>
      <c r="E159" s="69"/>
      <c r="F159" s="70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</row>
    <row r="160" spans="1:25" ht="14.25" customHeight="1" x14ac:dyDescent="0.2">
      <c r="A160" s="68"/>
      <c r="B160" s="68"/>
      <c r="C160" s="69"/>
      <c r="D160" s="69"/>
      <c r="E160" s="69"/>
      <c r="F160" s="70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</row>
    <row r="161" spans="1:25" ht="14.25" customHeight="1" x14ac:dyDescent="0.2">
      <c r="A161" s="68"/>
      <c r="B161" s="68"/>
      <c r="C161" s="69"/>
      <c r="D161" s="69"/>
      <c r="E161" s="69"/>
      <c r="F161" s="70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</row>
    <row r="162" spans="1:25" ht="14.25" customHeight="1" x14ac:dyDescent="0.2">
      <c r="A162" s="68"/>
      <c r="B162" s="68"/>
      <c r="C162" s="69"/>
      <c r="D162" s="69"/>
      <c r="E162" s="69"/>
      <c r="F162" s="70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</row>
    <row r="163" spans="1:25" ht="14.25" customHeight="1" x14ac:dyDescent="0.2">
      <c r="A163" s="68"/>
      <c r="B163" s="68"/>
      <c r="C163" s="69"/>
      <c r="D163" s="69"/>
      <c r="E163" s="69"/>
      <c r="F163" s="70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</row>
    <row r="164" spans="1:25" ht="14.25" customHeight="1" x14ac:dyDescent="0.2">
      <c r="A164" s="68"/>
      <c r="B164" s="68"/>
      <c r="C164" s="69"/>
      <c r="D164" s="69"/>
      <c r="E164" s="69"/>
      <c r="F164" s="70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</row>
    <row r="165" spans="1:25" ht="14.25" customHeight="1" x14ac:dyDescent="0.2">
      <c r="A165" s="68"/>
      <c r="B165" s="68"/>
      <c r="C165" s="69"/>
      <c r="D165" s="69"/>
      <c r="E165" s="69"/>
      <c r="F165" s="70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</row>
    <row r="166" spans="1:25" ht="14.25" customHeight="1" x14ac:dyDescent="0.2">
      <c r="A166" s="68"/>
      <c r="B166" s="68"/>
      <c r="C166" s="69"/>
      <c r="D166" s="69"/>
      <c r="E166" s="69"/>
      <c r="F166" s="70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</row>
    <row r="167" spans="1:25" ht="14.25" customHeight="1" x14ac:dyDescent="0.2">
      <c r="A167" s="68"/>
      <c r="B167" s="68"/>
      <c r="C167" s="69"/>
      <c r="D167" s="69"/>
      <c r="E167" s="69"/>
      <c r="F167" s="70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</row>
    <row r="168" spans="1:25" ht="14.25" customHeight="1" x14ac:dyDescent="0.2">
      <c r="A168" s="68"/>
      <c r="B168" s="68"/>
      <c r="C168" s="69"/>
      <c r="D168" s="69"/>
      <c r="E168" s="69"/>
      <c r="F168" s="70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</row>
    <row r="169" spans="1:25" ht="14.25" customHeight="1" x14ac:dyDescent="0.2">
      <c r="A169" s="68"/>
      <c r="B169" s="68"/>
      <c r="C169" s="69"/>
      <c r="D169" s="69"/>
      <c r="E169" s="69"/>
      <c r="F169" s="70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</row>
    <row r="170" spans="1:25" ht="14.25" customHeight="1" x14ac:dyDescent="0.2">
      <c r="A170" s="68"/>
      <c r="B170" s="68"/>
      <c r="C170" s="69"/>
      <c r="D170" s="69"/>
      <c r="E170" s="69"/>
      <c r="F170" s="70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</row>
    <row r="171" spans="1:25" ht="14.25" customHeight="1" x14ac:dyDescent="0.2">
      <c r="A171" s="68"/>
      <c r="B171" s="68"/>
      <c r="C171" s="69"/>
      <c r="D171" s="69"/>
      <c r="E171" s="69"/>
      <c r="F171" s="70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</row>
    <row r="172" spans="1:25" ht="14.25" customHeight="1" x14ac:dyDescent="0.2">
      <c r="A172" s="68"/>
      <c r="B172" s="68"/>
      <c r="C172" s="69"/>
      <c r="D172" s="69"/>
      <c r="E172" s="69"/>
      <c r="F172" s="70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</row>
    <row r="173" spans="1:25" ht="14.25" customHeight="1" x14ac:dyDescent="0.2">
      <c r="A173" s="68"/>
      <c r="B173" s="68"/>
      <c r="C173" s="69"/>
      <c r="D173" s="69"/>
      <c r="E173" s="69"/>
      <c r="F173" s="70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</row>
    <row r="174" spans="1:25" ht="14.25" customHeight="1" x14ac:dyDescent="0.2">
      <c r="A174" s="68"/>
      <c r="B174" s="68"/>
      <c r="C174" s="69"/>
      <c r="D174" s="69"/>
      <c r="E174" s="69"/>
      <c r="F174" s="70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</row>
    <row r="175" spans="1:25" ht="14.25" customHeight="1" x14ac:dyDescent="0.2">
      <c r="A175" s="68"/>
      <c r="B175" s="68"/>
      <c r="C175" s="69"/>
      <c r="D175" s="69"/>
      <c r="E175" s="69"/>
      <c r="F175" s="70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</row>
    <row r="176" spans="1:25" ht="14.25" customHeight="1" x14ac:dyDescent="0.2">
      <c r="A176" s="68"/>
      <c r="B176" s="68"/>
      <c r="C176" s="69"/>
      <c r="D176" s="69"/>
      <c r="E176" s="69"/>
      <c r="F176" s="70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</row>
    <row r="177" spans="1:25" ht="14.25" customHeight="1" x14ac:dyDescent="0.2">
      <c r="A177" s="68"/>
      <c r="B177" s="68"/>
      <c r="C177" s="69"/>
      <c r="D177" s="69"/>
      <c r="E177" s="69"/>
      <c r="F177" s="70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</row>
    <row r="178" spans="1:25" ht="14.25" customHeight="1" x14ac:dyDescent="0.2">
      <c r="A178" s="68"/>
      <c r="B178" s="68"/>
      <c r="C178" s="69"/>
      <c r="D178" s="69"/>
      <c r="E178" s="69"/>
      <c r="F178" s="70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</row>
    <row r="179" spans="1:25" ht="14.25" customHeight="1" x14ac:dyDescent="0.2">
      <c r="A179" s="68"/>
      <c r="B179" s="68"/>
      <c r="C179" s="69"/>
      <c r="D179" s="69"/>
      <c r="E179" s="69"/>
      <c r="F179" s="70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</row>
    <row r="180" spans="1:25" ht="14.25" customHeight="1" x14ac:dyDescent="0.2">
      <c r="A180" s="68"/>
      <c r="B180" s="68"/>
      <c r="C180" s="69"/>
      <c r="D180" s="69"/>
      <c r="E180" s="69"/>
      <c r="F180" s="70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</row>
    <row r="181" spans="1:25" ht="14.25" customHeight="1" x14ac:dyDescent="0.2">
      <c r="A181" s="68"/>
      <c r="B181" s="68"/>
      <c r="C181" s="69"/>
      <c r="D181" s="69"/>
      <c r="E181" s="69"/>
      <c r="F181" s="70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</row>
    <row r="182" spans="1:25" ht="14.25" customHeight="1" x14ac:dyDescent="0.2">
      <c r="A182" s="68"/>
      <c r="B182" s="68"/>
      <c r="C182" s="69"/>
      <c r="D182" s="69"/>
      <c r="E182" s="69"/>
      <c r="F182" s="70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</row>
    <row r="183" spans="1:25" ht="14.25" customHeight="1" x14ac:dyDescent="0.2">
      <c r="A183" s="68"/>
      <c r="B183" s="68"/>
      <c r="C183" s="69"/>
      <c r="D183" s="69"/>
      <c r="E183" s="69"/>
      <c r="F183" s="70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</row>
    <row r="184" spans="1:25" ht="14.25" customHeight="1" x14ac:dyDescent="0.2">
      <c r="A184" s="68"/>
      <c r="B184" s="68"/>
      <c r="C184" s="69"/>
      <c r="D184" s="69"/>
      <c r="E184" s="69"/>
      <c r="F184" s="70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</row>
    <row r="185" spans="1:25" ht="14.25" customHeight="1" x14ac:dyDescent="0.2">
      <c r="A185" s="68"/>
      <c r="B185" s="68"/>
      <c r="C185" s="69"/>
      <c r="D185" s="69"/>
      <c r="E185" s="69"/>
      <c r="F185" s="70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</row>
    <row r="186" spans="1:25" ht="14.25" customHeight="1" x14ac:dyDescent="0.2">
      <c r="A186" s="68"/>
      <c r="B186" s="68"/>
      <c r="C186" s="69"/>
      <c r="D186" s="69"/>
      <c r="E186" s="69"/>
      <c r="F186" s="70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</row>
    <row r="187" spans="1:25" ht="14.25" customHeight="1" x14ac:dyDescent="0.2">
      <c r="A187" s="68"/>
      <c r="B187" s="68"/>
      <c r="C187" s="69"/>
      <c r="D187" s="69"/>
      <c r="E187" s="69"/>
      <c r="F187" s="70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</row>
    <row r="188" spans="1:25" ht="14.25" customHeight="1" x14ac:dyDescent="0.2">
      <c r="A188" s="68"/>
      <c r="B188" s="68"/>
      <c r="C188" s="69"/>
      <c r="D188" s="69"/>
      <c r="E188" s="69"/>
      <c r="F188" s="70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</row>
    <row r="189" spans="1:25" ht="14.25" customHeight="1" x14ac:dyDescent="0.2">
      <c r="A189" s="68"/>
      <c r="B189" s="68"/>
      <c r="C189" s="69"/>
      <c r="D189" s="69"/>
      <c r="E189" s="69"/>
      <c r="F189" s="70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</row>
    <row r="190" spans="1:25" ht="14.25" customHeight="1" x14ac:dyDescent="0.2">
      <c r="A190" s="68"/>
      <c r="B190" s="68"/>
      <c r="C190" s="69"/>
      <c r="D190" s="69"/>
      <c r="E190" s="69"/>
      <c r="F190" s="70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</row>
    <row r="191" spans="1:25" ht="14.25" customHeight="1" x14ac:dyDescent="0.2">
      <c r="A191" s="68"/>
      <c r="B191" s="68"/>
      <c r="C191" s="69"/>
      <c r="D191" s="69"/>
      <c r="E191" s="69"/>
      <c r="F191" s="70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</row>
    <row r="192" spans="1:25" ht="14.25" customHeight="1" x14ac:dyDescent="0.2">
      <c r="A192" s="68"/>
      <c r="B192" s="68"/>
      <c r="C192" s="69"/>
      <c r="D192" s="69"/>
      <c r="E192" s="69"/>
      <c r="F192" s="70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</row>
    <row r="193" spans="1:25" ht="14.25" customHeight="1" x14ac:dyDescent="0.2">
      <c r="A193" s="68"/>
      <c r="B193" s="68"/>
      <c r="C193" s="69"/>
      <c r="D193" s="69"/>
      <c r="E193" s="69"/>
      <c r="F193" s="70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</row>
    <row r="194" spans="1:25" ht="14.25" customHeight="1" x14ac:dyDescent="0.2">
      <c r="A194" s="68"/>
      <c r="B194" s="68"/>
      <c r="C194" s="69"/>
      <c r="D194" s="69"/>
      <c r="E194" s="69"/>
      <c r="F194" s="70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</row>
    <row r="195" spans="1:25" ht="14.25" customHeight="1" x14ac:dyDescent="0.2">
      <c r="A195" s="68"/>
      <c r="B195" s="68"/>
      <c r="C195" s="69"/>
      <c r="D195" s="69"/>
      <c r="E195" s="69"/>
      <c r="F195" s="70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</row>
    <row r="196" spans="1:25" ht="14.25" customHeight="1" x14ac:dyDescent="0.2">
      <c r="A196" s="68"/>
      <c r="B196" s="68"/>
      <c r="C196" s="69"/>
      <c r="D196" s="69"/>
      <c r="E196" s="69"/>
      <c r="F196" s="70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</row>
    <row r="197" spans="1:25" ht="14.25" customHeight="1" x14ac:dyDescent="0.2">
      <c r="A197" s="68"/>
      <c r="B197" s="68"/>
      <c r="C197" s="69"/>
      <c r="D197" s="69"/>
      <c r="E197" s="69"/>
      <c r="F197" s="70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</row>
    <row r="198" spans="1:25" ht="14.25" customHeight="1" x14ac:dyDescent="0.2">
      <c r="A198" s="68"/>
      <c r="B198" s="68"/>
      <c r="C198" s="69"/>
      <c r="D198" s="69"/>
      <c r="E198" s="69"/>
      <c r="F198" s="70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</row>
    <row r="199" spans="1:25" ht="14.25" customHeight="1" x14ac:dyDescent="0.2">
      <c r="A199" s="68"/>
      <c r="B199" s="68"/>
      <c r="C199" s="69"/>
      <c r="D199" s="69"/>
      <c r="E199" s="69"/>
      <c r="F199" s="70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</row>
    <row r="200" spans="1:25" ht="14.25" customHeight="1" x14ac:dyDescent="0.2">
      <c r="A200" s="68"/>
      <c r="B200" s="68"/>
      <c r="C200" s="69"/>
      <c r="D200" s="69"/>
      <c r="E200" s="69"/>
      <c r="F200" s="70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</row>
    <row r="201" spans="1:25" ht="14.25" customHeight="1" x14ac:dyDescent="0.2">
      <c r="A201" s="68"/>
      <c r="B201" s="68"/>
      <c r="C201" s="69"/>
      <c r="D201" s="69"/>
      <c r="E201" s="69"/>
      <c r="F201" s="70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</row>
    <row r="202" spans="1:25" ht="14.25" customHeight="1" x14ac:dyDescent="0.2">
      <c r="A202" s="68"/>
      <c r="B202" s="68"/>
      <c r="C202" s="69"/>
      <c r="D202" s="69"/>
      <c r="E202" s="69"/>
      <c r="F202" s="70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</row>
    <row r="203" spans="1:25" ht="14.25" customHeight="1" x14ac:dyDescent="0.2">
      <c r="A203" s="68"/>
      <c r="B203" s="68"/>
      <c r="C203" s="69"/>
      <c r="D203" s="69"/>
      <c r="E203" s="69"/>
      <c r="F203" s="70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</row>
    <row r="204" spans="1:25" ht="14.25" customHeight="1" x14ac:dyDescent="0.2">
      <c r="A204" s="68"/>
      <c r="B204" s="68"/>
      <c r="C204" s="69"/>
      <c r="D204" s="69"/>
      <c r="E204" s="69"/>
      <c r="F204" s="70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</row>
    <row r="205" spans="1:25" ht="14.25" customHeight="1" x14ac:dyDescent="0.2">
      <c r="A205" s="68"/>
      <c r="B205" s="68"/>
      <c r="C205" s="69"/>
      <c r="D205" s="69"/>
      <c r="E205" s="69"/>
      <c r="F205" s="70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</row>
    <row r="206" spans="1:25" ht="14.25" customHeight="1" x14ac:dyDescent="0.2">
      <c r="A206" s="68"/>
      <c r="B206" s="68"/>
      <c r="C206" s="69"/>
      <c r="D206" s="69"/>
      <c r="E206" s="69"/>
      <c r="F206" s="70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</row>
    <row r="207" spans="1:25" ht="14.25" customHeight="1" x14ac:dyDescent="0.2">
      <c r="A207" s="68"/>
      <c r="B207" s="68"/>
      <c r="C207" s="69"/>
      <c r="D207" s="69"/>
      <c r="E207" s="69"/>
      <c r="F207" s="70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</row>
    <row r="208" spans="1:25" ht="14.25" customHeight="1" x14ac:dyDescent="0.2">
      <c r="A208" s="68"/>
      <c r="B208" s="68"/>
      <c r="C208" s="69"/>
      <c r="D208" s="69"/>
      <c r="E208" s="69"/>
      <c r="F208" s="70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</row>
    <row r="209" spans="1:25" ht="14.25" customHeight="1" x14ac:dyDescent="0.2">
      <c r="A209" s="68"/>
      <c r="B209" s="68"/>
      <c r="C209" s="69"/>
      <c r="D209" s="69"/>
      <c r="E209" s="69"/>
      <c r="F209" s="70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</row>
    <row r="210" spans="1:25" ht="14.25" customHeight="1" x14ac:dyDescent="0.2">
      <c r="A210" s="68"/>
      <c r="B210" s="68"/>
      <c r="C210" s="69"/>
      <c r="D210" s="69"/>
      <c r="E210" s="69"/>
      <c r="F210" s="70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</row>
    <row r="211" spans="1:25" ht="14.25" customHeight="1" x14ac:dyDescent="0.2">
      <c r="A211" s="68"/>
      <c r="B211" s="68"/>
      <c r="C211" s="69"/>
      <c r="D211" s="69"/>
      <c r="E211" s="69"/>
      <c r="F211" s="70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</row>
    <row r="212" spans="1:25" ht="14.25" customHeight="1" x14ac:dyDescent="0.2">
      <c r="A212" s="68"/>
      <c r="B212" s="68"/>
      <c r="C212" s="69"/>
      <c r="D212" s="69"/>
      <c r="E212" s="69"/>
      <c r="F212" s="70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</row>
    <row r="213" spans="1:25" ht="14.25" customHeight="1" x14ac:dyDescent="0.2">
      <c r="A213" s="68"/>
      <c r="B213" s="68"/>
      <c r="C213" s="69"/>
      <c r="D213" s="69"/>
      <c r="E213" s="69"/>
      <c r="F213" s="70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</row>
    <row r="214" spans="1:25" ht="14.25" customHeight="1" x14ac:dyDescent="0.2">
      <c r="A214" s="68"/>
      <c r="B214" s="68"/>
      <c r="C214" s="69"/>
      <c r="D214" s="69"/>
      <c r="E214" s="69"/>
      <c r="F214" s="70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</row>
    <row r="215" spans="1:25" ht="14.25" customHeight="1" x14ac:dyDescent="0.2">
      <c r="A215" s="68"/>
      <c r="B215" s="68"/>
      <c r="C215" s="69"/>
      <c r="D215" s="69"/>
      <c r="E215" s="69"/>
      <c r="F215" s="70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</row>
    <row r="216" spans="1:25" ht="14.25" customHeight="1" x14ac:dyDescent="0.2">
      <c r="A216" s="68"/>
      <c r="B216" s="68"/>
      <c r="C216" s="69"/>
      <c r="D216" s="69"/>
      <c r="E216" s="69"/>
      <c r="F216" s="70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</row>
    <row r="217" spans="1:25" ht="14.25" customHeight="1" x14ac:dyDescent="0.2">
      <c r="A217" s="68"/>
      <c r="B217" s="68"/>
      <c r="C217" s="69"/>
      <c r="D217" s="69"/>
      <c r="E217" s="69"/>
      <c r="F217" s="70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</row>
    <row r="218" spans="1:25" ht="14.25" customHeight="1" x14ac:dyDescent="0.2">
      <c r="A218" s="68"/>
      <c r="B218" s="68"/>
      <c r="C218" s="69"/>
      <c r="D218" s="69"/>
      <c r="E218" s="69"/>
      <c r="F218" s="70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</row>
    <row r="219" spans="1:25" ht="14.25" customHeight="1" x14ac:dyDescent="0.2">
      <c r="A219" s="68"/>
      <c r="B219" s="68"/>
      <c r="C219" s="69"/>
      <c r="D219" s="69"/>
      <c r="E219" s="69"/>
      <c r="F219" s="70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</row>
    <row r="220" spans="1:25" ht="14.25" customHeight="1" x14ac:dyDescent="0.2">
      <c r="A220" s="68"/>
      <c r="B220" s="68"/>
      <c r="C220" s="69"/>
      <c r="D220" s="69"/>
      <c r="E220" s="69"/>
      <c r="F220" s="70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B6"/>
  </mergeCells>
  <conditionalFormatting sqref="K17:K20 K22:K111 K9:K14">
    <cfRule type="cellIs" dxfId="152" priority="7" stopIfTrue="1" operator="equal">
      <formula>"Crítica"</formula>
    </cfRule>
  </conditionalFormatting>
  <conditionalFormatting sqref="K17:K20 K22:K111 K9:K14">
    <cfRule type="cellIs" dxfId="151" priority="8" stopIfTrue="1" operator="equal">
      <formula>"Grave"</formula>
    </cfRule>
  </conditionalFormatting>
  <conditionalFormatting sqref="K17:K20 K22:K111 K9:K14">
    <cfRule type="cellIs" dxfId="150" priority="9" stopIfTrue="1" operator="equal">
      <formula>"Média"</formula>
    </cfRule>
  </conditionalFormatting>
  <conditionalFormatting sqref="H9:H111">
    <cfRule type="cellIs" dxfId="149" priority="10" stopIfTrue="1" operator="equal">
      <formula>"Aprovado"</formula>
    </cfRule>
  </conditionalFormatting>
  <conditionalFormatting sqref="H9:H111">
    <cfRule type="cellIs" dxfId="148" priority="11" stopIfTrue="1" operator="equal">
      <formula>"Reprovado"</formula>
    </cfRule>
  </conditionalFormatting>
  <conditionalFormatting sqref="H9:H111">
    <cfRule type="cellIs" dxfId="147" priority="12" stopIfTrue="1" operator="equal">
      <formula>"Bloqueado"</formula>
    </cfRule>
  </conditionalFormatting>
  <conditionalFormatting sqref="H9:H111">
    <cfRule type="cellIs" dxfId="146" priority="13" stopIfTrue="1" operator="equal">
      <formula>"Não Implementado"</formula>
    </cfRule>
  </conditionalFormatting>
  <conditionalFormatting sqref="H9:H111">
    <cfRule type="cellIs" dxfId="145" priority="14" stopIfTrue="1" operator="equal">
      <formula>"Não Aplicável"</formula>
    </cfRule>
  </conditionalFormatting>
  <conditionalFormatting sqref="H9:H111">
    <cfRule type="cellIs" dxfId="144" priority="15" stopIfTrue="1" operator="equal">
      <formula>"Não Testado"</formula>
    </cfRule>
  </conditionalFormatting>
  <conditionalFormatting sqref="J2:M2">
    <cfRule type="cellIs" dxfId="143" priority="16" stopIfTrue="1" operator="equal">
      <formula>$B$1</formula>
    </cfRule>
  </conditionalFormatting>
  <conditionalFormatting sqref="J2:M2">
    <cfRule type="cellIs" dxfId="142" priority="17" stopIfTrue="1" operator="notEqual">
      <formula>$B$1</formula>
    </cfRule>
  </conditionalFormatting>
  <conditionalFormatting sqref="J3:M6">
    <cfRule type="expression" dxfId="141" priority="18" stopIfTrue="1">
      <formula>NOT(ISBLANK(J$2))</formula>
    </cfRule>
  </conditionalFormatting>
  <conditionalFormatting sqref="I2">
    <cfRule type="cellIs" dxfId="140" priority="19" stopIfTrue="1" operator="equal">
      <formula>$B$1</formula>
    </cfRule>
  </conditionalFormatting>
  <conditionalFormatting sqref="I2">
    <cfRule type="cellIs" dxfId="139" priority="20" stopIfTrue="1" operator="notEqual">
      <formula>$B$1</formula>
    </cfRule>
  </conditionalFormatting>
  <conditionalFormatting sqref="I3">
    <cfRule type="expression" dxfId="138" priority="21" stopIfTrue="1">
      <formula>NOT(ISBLANK(I$2))</formula>
    </cfRule>
  </conditionalFormatting>
  <conditionalFormatting sqref="I6">
    <cfRule type="expression" dxfId="137" priority="22" stopIfTrue="1">
      <formula>NOT(ISBLANK(I$2))</formula>
    </cfRule>
  </conditionalFormatting>
  <conditionalFormatting sqref="I5">
    <cfRule type="expression" dxfId="136" priority="23" stopIfTrue="1">
      <formula>NOT(ISBLANK(I$2))</formula>
    </cfRule>
  </conditionalFormatting>
  <conditionalFormatting sqref="G6">
    <cfRule type="expression" dxfId="135" priority="24" stopIfTrue="1">
      <formula>NOT(ISBLANK(G$2))</formula>
    </cfRule>
  </conditionalFormatting>
  <conditionalFormatting sqref="H5">
    <cfRule type="expression" dxfId="134" priority="25" stopIfTrue="1">
      <formula>NOT(ISBLANK(H$2))</formula>
    </cfRule>
  </conditionalFormatting>
  <conditionalFormatting sqref="I4">
    <cfRule type="expression" dxfId="133" priority="26" stopIfTrue="1">
      <formula>NOT(ISBLANK(I$2))</formula>
    </cfRule>
  </conditionalFormatting>
  <conditionalFormatting sqref="G2">
    <cfRule type="cellIs" dxfId="132" priority="27" stopIfTrue="1" operator="equal">
      <formula>$B$1</formula>
    </cfRule>
  </conditionalFormatting>
  <conditionalFormatting sqref="G2">
    <cfRule type="cellIs" dxfId="131" priority="28" stopIfTrue="1" operator="notEqual">
      <formula>$B$1</formula>
    </cfRule>
  </conditionalFormatting>
  <conditionalFormatting sqref="G3">
    <cfRule type="expression" dxfId="130" priority="29" stopIfTrue="1">
      <formula>NOT(ISBLANK(G$2))</formula>
    </cfRule>
  </conditionalFormatting>
  <conditionalFormatting sqref="G5">
    <cfRule type="expression" dxfId="129" priority="30" stopIfTrue="1">
      <formula>NOT(ISBLANK(G$2))</formula>
    </cfRule>
  </conditionalFormatting>
  <conditionalFormatting sqref="G4">
    <cfRule type="expression" dxfId="128" priority="31" stopIfTrue="1">
      <formula>NOT(ISBLANK(G$2))</formula>
    </cfRule>
  </conditionalFormatting>
  <conditionalFormatting sqref="F6">
    <cfRule type="expression" dxfId="127" priority="32" stopIfTrue="1">
      <formula>NOT(ISBLANK(F$2))</formula>
    </cfRule>
  </conditionalFormatting>
  <conditionalFormatting sqref="F3:F4">
    <cfRule type="expression" dxfId="126" priority="34" stopIfTrue="1">
      <formula>NOT(ISBLANK(F$2))</formula>
    </cfRule>
  </conditionalFormatting>
  <conditionalFormatting sqref="F5">
    <cfRule type="expression" dxfId="125" priority="35" stopIfTrue="1">
      <formula>NOT(ISBLANK(F$2))</formula>
    </cfRule>
  </conditionalFormatting>
  <conditionalFormatting sqref="D5">
    <cfRule type="expression" dxfId="124" priority="36" stopIfTrue="1">
      <formula>NOT(ISBLANK(D$2))</formula>
    </cfRule>
  </conditionalFormatting>
  <conditionalFormatting sqref="D6">
    <cfRule type="expression" dxfId="123" priority="37" stopIfTrue="1">
      <formula>NOT(ISBLANK(D$2))</formula>
    </cfRule>
  </conditionalFormatting>
  <conditionalFormatting sqref="F2">
    <cfRule type="cellIs" dxfId="122" priority="38" stopIfTrue="1" operator="equal">
      <formula>$B$1</formula>
    </cfRule>
  </conditionalFormatting>
  <conditionalFormatting sqref="F2">
    <cfRule type="cellIs" dxfId="121" priority="39" stopIfTrue="1" operator="notEqual">
      <formula>$B$1</formula>
    </cfRule>
  </conditionalFormatting>
  <conditionalFormatting sqref="D4">
    <cfRule type="expression" dxfId="120" priority="42" stopIfTrue="1">
      <formula>NOT(ISBLANK(D$2))</formula>
    </cfRule>
  </conditionalFormatting>
  <conditionalFormatting sqref="D2">
    <cfRule type="cellIs" dxfId="119" priority="43" stopIfTrue="1" operator="equal">
      <formula>$B$1</formula>
    </cfRule>
  </conditionalFormatting>
  <conditionalFormatting sqref="D2">
    <cfRule type="cellIs" dxfId="118" priority="44" stopIfTrue="1" operator="notEqual">
      <formula>$B$1</formula>
    </cfRule>
  </conditionalFormatting>
  <conditionalFormatting sqref="D3">
    <cfRule type="expression" dxfId="117" priority="45" stopIfTrue="1">
      <formula>NOT(ISBLANK(D$2))</formula>
    </cfRule>
  </conditionalFormatting>
  <conditionalFormatting sqref="H6">
    <cfRule type="expression" dxfId="116" priority="46" stopIfTrue="1">
      <formula>NOT(ISBLANK(H$2))</formula>
    </cfRule>
  </conditionalFormatting>
  <conditionalFormatting sqref="H4">
    <cfRule type="expression" dxfId="115" priority="47" stopIfTrue="1">
      <formula>NOT(ISBLANK(H$2))</formula>
    </cfRule>
  </conditionalFormatting>
  <conditionalFormatting sqref="H2">
    <cfRule type="cellIs" dxfId="114" priority="48" stopIfTrue="1" operator="equal">
      <formula>$B$1</formula>
    </cfRule>
  </conditionalFormatting>
  <conditionalFormatting sqref="H2">
    <cfRule type="cellIs" dxfId="113" priority="49" stopIfTrue="1" operator="notEqual">
      <formula>$B$1</formula>
    </cfRule>
  </conditionalFormatting>
  <conditionalFormatting sqref="H3">
    <cfRule type="expression" dxfId="112" priority="50" stopIfTrue="1">
      <formula>NOT(ISBLANK(H$2))</formula>
    </cfRule>
  </conditionalFormatting>
  <conditionalFormatting sqref="E5">
    <cfRule type="expression" dxfId="111" priority="1" stopIfTrue="1">
      <formula>NOT(ISBLANK(E$2))</formula>
    </cfRule>
  </conditionalFormatting>
  <conditionalFormatting sqref="E6">
    <cfRule type="expression" dxfId="110" priority="2" stopIfTrue="1">
      <formula>NOT(ISBLANK(E$2))</formula>
    </cfRule>
  </conditionalFormatting>
  <conditionalFormatting sqref="E4">
    <cfRule type="expression" dxfId="109" priority="3" stopIfTrue="1">
      <formula>NOT(ISBLANK(E$2))</formula>
    </cfRule>
  </conditionalFormatting>
  <conditionalFormatting sqref="E2">
    <cfRule type="cellIs" dxfId="108" priority="4" stopIfTrue="1" operator="equal">
      <formula>$B$1</formula>
    </cfRule>
  </conditionalFormatting>
  <conditionalFormatting sqref="E2">
    <cfRule type="cellIs" dxfId="107" priority="5" stopIfTrue="1" operator="notEqual">
      <formula>$B$1</formula>
    </cfRule>
  </conditionalFormatting>
  <conditionalFormatting sqref="E3">
    <cfRule type="expression" dxfId="106" priority="6" stopIfTrue="1">
      <formula>NOT(ISBLANK(E$2))</formula>
    </cfRule>
  </conditionalFormatting>
  <dataValidations count="3">
    <dataValidation type="list" allowBlank="1" showInputMessage="1" prompt="TIPO DE COMPONENTE - Selecionar um componente a partir do Catálogo de Materiais da planilha Projeto de Teste._x000a__x000a_IMPORTANTE: Ao inserir novos tipos de componentes, favor atualizar a lista em &quot;Validação de Dados&quot;." sqref="D2:M2" xr:uid="{00000000-0002-0000-0400-000000000000}">
      <formula1>TipoList</formula1>
    </dataValidation>
    <dataValidation type="list" allowBlank="1" showErrorMessage="1" sqref="H9:H111" xr:uid="{00000000-0002-0000-0400-000001000000}">
      <formula1>CriteriosList</formula1>
    </dataValidation>
    <dataValidation type="list" allowBlank="1" showErrorMessage="1" sqref="J1 J7:J111" xr:uid="{00000000-0002-0000-0400-000002000000}">
      <formula1>"Leve,Média,Grave,Crítica"</formula1>
    </dataValidation>
  </dataValidations>
  <pageMargins left="0.78740157499999996" right="0.78740157499999996" top="0.984251969" bottom="0.984251969" header="0" footer="0"/>
  <pageSetup paperSize="9" scale="18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E9EAF-D576-4A76-81EF-DDA63CF1B8E2}">
  <dimension ref="A1:Z1000"/>
  <sheetViews>
    <sheetView showGridLines="0" workbookViewId="0">
      <pane xSplit="3" ySplit="8" topLeftCell="E77" activePane="bottomRight" state="frozen"/>
      <selection pane="topRight" activeCell="D1" sqref="D1"/>
      <selection pane="bottomLeft" activeCell="A9" sqref="A9"/>
      <selection pane="bottomRight" activeCell="H79" sqref="H79"/>
    </sheetView>
  </sheetViews>
  <sheetFormatPr defaultColWidth="14.42578125" defaultRowHeight="15" customHeight="1" x14ac:dyDescent="0.2"/>
  <cols>
    <col min="1" max="1" width="5" style="71" customWidth="1"/>
    <col min="2" max="2" width="10.28515625" style="71" customWidth="1"/>
    <col min="3" max="3" width="27.7109375" style="71" customWidth="1"/>
    <col min="4" max="4" width="34.7109375" style="71" customWidth="1"/>
    <col min="5" max="5" width="39.85546875" style="71" bestFit="1" customWidth="1"/>
    <col min="6" max="6" width="63.85546875" style="71" hidden="1" customWidth="1"/>
    <col min="7" max="7" width="56.140625" style="71" customWidth="1"/>
    <col min="8" max="8" width="15.7109375" style="71" customWidth="1"/>
    <col min="9" max="9" width="22" style="71" customWidth="1"/>
    <col min="10" max="10" width="21.28515625" style="71" customWidth="1"/>
    <col min="11" max="11" width="15.28515625" style="71" customWidth="1"/>
    <col min="12" max="12" width="22.85546875" style="71" customWidth="1"/>
    <col min="13" max="13" width="27.140625" style="71" customWidth="1"/>
    <col min="14" max="26" width="9.140625" style="71" customWidth="1"/>
    <col min="27" max="16384" width="14.42578125" style="71"/>
  </cols>
  <sheetData>
    <row r="1" spans="1:26" ht="14.25" customHeight="1" x14ac:dyDescent="0.2">
      <c r="A1" s="68"/>
      <c r="B1" s="68"/>
      <c r="C1" s="69"/>
      <c r="D1" s="69"/>
      <c r="E1" s="69"/>
      <c r="F1" s="70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1:26" ht="14.25" customHeight="1" x14ac:dyDescent="0.2">
      <c r="A2" s="68"/>
      <c r="B2" s="238" t="s">
        <v>333</v>
      </c>
      <c r="C2" s="145" t="s">
        <v>334</v>
      </c>
      <c r="D2" s="146" t="s">
        <v>91</v>
      </c>
      <c r="E2" s="146"/>
      <c r="F2" s="146"/>
      <c r="G2" s="146"/>
      <c r="H2" s="146"/>
      <c r="I2" s="147"/>
      <c r="J2" s="148"/>
      <c r="K2" s="148"/>
      <c r="L2" s="148"/>
      <c r="M2" s="14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14.25" customHeight="1" x14ac:dyDescent="0.2">
      <c r="A3" s="68"/>
      <c r="B3" s="239"/>
      <c r="C3" s="149" t="s">
        <v>335</v>
      </c>
      <c r="D3" s="64"/>
      <c r="E3" s="64"/>
      <c r="F3" s="72"/>
      <c r="G3" s="73"/>
      <c r="H3" s="73"/>
      <c r="I3" s="73"/>
      <c r="J3" s="74"/>
      <c r="K3" s="74"/>
      <c r="L3" s="74"/>
      <c r="M3" s="74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ht="14.25" customHeight="1" x14ac:dyDescent="0.2">
      <c r="A4" s="68"/>
      <c r="B4" s="239"/>
      <c r="C4" s="149" t="s">
        <v>336</v>
      </c>
      <c r="D4" s="65" t="s">
        <v>337</v>
      </c>
      <c r="E4" s="72" t="s">
        <v>394</v>
      </c>
      <c r="F4" s="72"/>
      <c r="G4" s="72"/>
      <c r="H4" s="65"/>
      <c r="I4" s="72"/>
      <c r="J4" s="75"/>
      <c r="K4" s="75"/>
      <c r="L4" s="75"/>
      <c r="M4" s="75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1:26" ht="14.25" customHeight="1" x14ac:dyDescent="0.2">
      <c r="A5" s="68"/>
      <c r="B5" s="239"/>
      <c r="C5" s="149"/>
      <c r="D5" s="66"/>
      <c r="E5" s="66"/>
      <c r="F5" s="72"/>
      <c r="G5" s="66"/>
      <c r="H5" s="76"/>
      <c r="I5" s="66"/>
      <c r="J5" s="77"/>
      <c r="K5" s="77"/>
      <c r="L5" s="77"/>
      <c r="M5" s="77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spans="1:26" ht="16.5" thickBot="1" x14ac:dyDescent="0.25">
      <c r="A6" s="68"/>
      <c r="B6" s="240"/>
      <c r="C6" s="150" t="s">
        <v>89</v>
      </c>
      <c r="D6" s="67"/>
      <c r="E6" s="67"/>
      <c r="F6" s="78"/>
      <c r="G6" s="79"/>
      <c r="H6" s="79"/>
      <c r="I6" s="79"/>
      <c r="J6" s="80"/>
      <c r="K6" s="80"/>
      <c r="L6" s="80"/>
      <c r="M6" s="80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spans="1:26" ht="9.75" hidden="1" customHeight="1" x14ac:dyDescent="0.2">
      <c r="A7" s="68"/>
      <c r="B7" s="68"/>
      <c r="C7" s="69">
        <v>2</v>
      </c>
      <c r="D7" s="81">
        <v>3</v>
      </c>
      <c r="E7" s="81">
        <v>7</v>
      </c>
      <c r="F7" s="82">
        <v>8</v>
      </c>
      <c r="G7" s="83">
        <v>9</v>
      </c>
      <c r="H7" s="83"/>
      <c r="I7" s="83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spans="1:26" ht="14.25" customHeight="1" x14ac:dyDescent="0.2">
      <c r="A8" s="84"/>
      <c r="B8" s="85" t="s">
        <v>85</v>
      </c>
      <c r="C8" s="86" t="s">
        <v>100</v>
      </c>
      <c r="D8" s="86" t="s">
        <v>101</v>
      </c>
      <c r="E8" s="86" t="s">
        <v>104</v>
      </c>
      <c r="F8" s="87" t="s">
        <v>338</v>
      </c>
      <c r="G8" s="86" t="s">
        <v>106</v>
      </c>
      <c r="H8" s="87" t="s">
        <v>339</v>
      </c>
      <c r="I8" s="86" t="s">
        <v>340</v>
      </c>
      <c r="J8" s="87" t="s">
        <v>38</v>
      </c>
      <c r="K8" s="86" t="s">
        <v>341</v>
      </c>
      <c r="L8" s="86" t="s">
        <v>342</v>
      </c>
      <c r="M8" s="88" t="s">
        <v>343</v>
      </c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spans="1:26" ht="27.75" customHeight="1" x14ac:dyDescent="0.25">
      <c r="A9" s="89"/>
      <c r="B9" s="111">
        <v>0</v>
      </c>
      <c r="C9" s="97" t="str">
        <f>VLOOKUP('2° Ciclo de Teste'!$B9,'Casos de Teste'!$B$9:$J$87,C$7)</f>
        <v>Inicialização correta do dispositivo</v>
      </c>
      <c r="D9" s="97" t="str">
        <f>VLOOKUP('2° Ciclo de Teste'!$B9,'Casos de Teste'!$B$9:$J$87,D$7)</f>
        <v>Inicializar o device sem interrupção</v>
      </c>
      <c r="E9" s="97" t="str">
        <f>VLOOKUP('2° Ciclo de Teste'!$B9,'Casos de Teste'!$B$9:$J$87,E$7)</f>
        <v>1 - Firmware Instalado (v1.2.0) 
2 - Device desligado</v>
      </c>
      <c r="F9" s="97" t="str">
        <f>VLOOKUP('2° Ciclo de Teste'!$B9,'Casos de Teste'!$B$9:$J$87,F$7)</f>
        <v>Passo 1 - Conferir os limiares configurados para interrupção. Conferir também os timers configurados;
Passo 2 - Inicializar o dispositivo em um abiente que não gere interrupções no mesmo.
Passo 3 - Aguardar o processo de Join, que deverá ser mostrado na TTN e sinalizado pelo device.
Passo 4 - Verificar que, imediatamente após o Join, um uplink de Keep Alive é recebido pela TTN na porta 1.
Passo 5 - Verificar, no Keep Alive recebido, que todos os status estão "ok", ou seja, não há nenhuma interrupção e os sensores estão operando.
Passo 6 - Aguardar um tempo e verificar que os uplinks de Keep Alive chegam com a periodicidade configurada.</v>
      </c>
      <c r="G9" s="97" t="str">
        <f>VLOOKUP('2° Ciclo de Teste'!$B9,'Casos de Teste'!$B$9:$J$87,G$7)</f>
        <v>Device inicializado no modo 1 e com envios periódicos de Keep Alive conforme configuração padrão</v>
      </c>
      <c r="H9" s="91" t="s">
        <v>72</v>
      </c>
      <c r="I9" s="92"/>
      <c r="J9" s="91"/>
      <c r="K9" s="91"/>
      <c r="L9" s="93" t="s">
        <v>389</v>
      </c>
      <c r="M9" s="94">
        <v>43936.884410995372</v>
      </c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spans="1:26" ht="38.25" customHeight="1" x14ac:dyDescent="0.25">
      <c r="A10" s="89"/>
      <c r="B10" s="111">
        <v>1</v>
      </c>
      <c r="C10" s="97" t="str">
        <f>VLOOKUP('2° Ciclo de Teste'!$B10,'Casos de Teste'!$B$9:$J$87,C$7)</f>
        <v>Requisição de informações via downlink</v>
      </c>
      <c r="D10" s="97" t="str">
        <f>VLOOKUP('2° Ciclo de Teste'!$B10,'Casos de Teste'!$B$9:$J$87,D$7)</f>
        <v>Conferir configurações de timers e limiares enquanto no modo 1</v>
      </c>
      <c r="E10" s="97" t="str">
        <f>VLOOKUP('2° Ciclo de Teste'!$B10,'Casos de Teste'!$B$9:$J$87,E$7)</f>
        <v>1 - Firmware Instalado (v1.2.0) 
2 - Device integrado com a rede LoRaWAN
3 - Device no modo 1</v>
      </c>
      <c r="F10" s="97" t="str">
        <f>VLOOKUP('2° Ciclo de Teste'!$B10,'Casos de Teste'!$B$9:$J$87,F$7)</f>
        <v>Passo 1 - Na TTN, abrir a página de 'Device Overview' do dispositivo conectado;
Passo 2 - Na seção de Downlink, agendar o downlink 0077 (2 bytes) para a porta 6;
Passo 3 - Monitorar a chegada de Uplinks. No primeiro Uplink que chegar após o passo 2, o Downlink agendado deve ser recebido pelo dispositivo e, em seguida, o dispositivo deve mandar um Uplink de resposta na porta 6;
Passo 4 - Conferir, no Uplink da porta 6, as configurações de timers e limiares.</v>
      </c>
      <c r="G10" s="97" t="str">
        <f>VLOOKUP('2° Ciclo de Teste'!$B10,'Casos de Teste'!$B$9:$J$87,G$7)</f>
        <v>Uplink na porta 6 com as configurações de timers e limiares configurados no dispositivo, enquanto o device opera no modo 1</v>
      </c>
      <c r="H10" s="91" t="s">
        <v>72</v>
      </c>
      <c r="I10" s="92"/>
      <c r="J10" s="91"/>
      <c r="K10" s="91"/>
      <c r="L10" s="93" t="s">
        <v>389</v>
      </c>
      <c r="M10" s="94">
        <v>43936.884410995372</v>
      </c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spans="1:26" ht="39.75" customHeight="1" x14ac:dyDescent="0.25">
      <c r="A11" s="89"/>
      <c r="B11" s="111">
        <v>2</v>
      </c>
      <c r="C11" s="97" t="str">
        <f>VLOOKUP('2° Ciclo de Teste'!$B11,'Casos de Teste'!$B$9:$J$87,C$7)</f>
        <v>Requisição de informações via downlink</v>
      </c>
      <c r="D11" s="97" t="str">
        <f>VLOOKUP('2° Ciclo de Teste'!$B11,'Casos de Teste'!$B$9:$J$87,D$7)</f>
        <v>Requisitar leitura dos sensores no dispositivo e conferir o funcionamento dos mesmos enquanto no modo 1</v>
      </c>
      <c r="E11" s="97" t="str">
        <f>VLOOKUP('2° Ciclo de Teste'!$B11,'Casos de Teste'!$B$9:$J$87,E$7)</f>
        <v>1 - Firmware Instalado (v1.2.0) 
2 - Device integrado com a rede LoRaWAN
3 - Device no modo 1</v>
      </c>
      <c r="F11" s="97" t="str">
        <f>VLOOKUP('2° Ciclo de Teste'!$B11,'Casos de Teste'!$B$9:$J$87,F$7)</f>
        <v>Passo 1 - Na TTN, abrir a página de 'Device Overview' do dispositivo conectado;
Passo 2 - Na seção de Downlink, agendar o downlink 0011 (2 bytes) para a porta 3;
Passo 3 - Monitorar a chegada de Uplinks. No primeiro Uplink que chegar após o passo 2, o Downlink agendado deve ser recebido pelo dispositivo e, em seguida, o dispositivo deve mandar um Uplink de resposta na porta 3;
Passo 4 - Conferir, no Uplink da porta 3, os valores lidos pelos sensores no dispositivo. 
Passo 5 - Verificar se os valores condizem com o esperado. A soma das acelerações dos eixos X, Y e Z deve ser próxima de 10 m/s caso o dispositivo esteja em repouso. Se as acelerações estiverem em 0 e a temperatura em 25°C, o sensor de movimento apresenta mau funcionamento. 
Passo 6 - Verificar se a intensidade de luminosidade condiz com o ambiente do device. Testar com luminosidade abaixo de 255 lux, já que este é o limite enviado no pacote.</v>
      </c>
      <c r="G11" s="97" t="str">
        <f>VLOOKUP('2° Ciclo de Teste'!$B11,'Casos de Teste'!$B$9:$J$87,G$7)</f>
        <v>Uplink na porta 3 com os valores lidos pelos sensores no dispositivo, enquanto o device opera no modo 1.</v>
      </c>
      <c r="H11" s="91" t="s">
        <v>72</v>
      </c>
      <c r="I11" s="92"/>
      <c r="J11" s="91"/>
      <c r="K11" s="91"/>
      <c r="L11" s="93" t="s">
        <v>389</v>
      </c>
      <c r="M11" s="94">
        <v>43936.884410995372</v>
      </c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spans="1:26" ht="36.75" customHeight="1" x14ac:dyDescent="0.25">
      <c r="A12" s="89"/>
      <c r="B12" s="111">
        <v>3</v>
      </c>
      <c r="C12" s="97" t="str">
        <f>VLOOKUP('2° Ciclo de Teste'!$B12,'Casos de Teste'!$B$9:$J$87,C$7)</f>
        <v>Requisição de informações via downlink</v>
      </c>
      <c r="D12" s="97" t="str">
        <f>VLOOKUP('2° Ciclo de Teste'!$B12,'Casos de Teste'!$B$9:$J$87,D$7)</f>
        <v>Conferir versão de Hardware e Software via downlink enquanto no modo 1</v>
      </c>
      <c r="E12" s="97" t="str">
        <f>VLOOKUP('2° Ciclo de Teste'!$B12,'Casos de Teste'!$B$9:$J$87,E$7)</f>
        <v>1 - Firmware Instalado (v1.2.0) 
2 - Device integrado com a rede LoRaWAN
3 - Device no modo 1</v>
      </c>
      <c r="F12" s="97" t="str">
        <f>VLOOKUP('2° Ciclo de Teste'!$B12,'Casos de Teste'!$B$9:$J$87,F$7)</f>
        <v>Passo 1 - Na TTN, abrir a página de 'Device Overview' do dispositivo conectado;
Passo 2 - Na seção de Downlink, agendar o downlink 0033 (2 bytes) para a porta 5;
Passo 3 - Monitorar a chegada de Uplinks. No primeiro Uplink que chegar após o passo 2, o Downlink agendado deve ser recebido pelo dispositivo e, em seguida, o dispositivo deve mandar um Uplink de resposta na porta 5;
Passo 4 - Conferir, no Uplink da porta 6, as versões de Hardware e Firmware do dispositivo.</v>
      </c>
      <c r="G12" s="97" t="str">
        <f>VLOOKUP('2° Ciclo de Teste'!$B12,'Casos de Teste'!$B$9:$J$87,G$7)</f>
        <v>Uplink na porta 5 com as versões de Hardware e Software do dispositivo, enquanto do device opera no modo 1.</v>
      </c>
      <c r="H12" s="91" t="s">
        <v>72</v>
      </c>
      <c r="I12" s="92"/>
      <c r="J12" s="91"/>
      <c r="K12" s="91"/>
      <c r="L12" s="93" t="s">
        <v>389</v>
      </c>
      <c r="M12" s="94">
        <v>43936.884410995372</v>
      </c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spans="1:26" ht="39" customHeight="1" x14ac:dyDescent="0.25">
      <c r="A13" s="89"/>
      <c r="B13" s="111">
        <v>4</v>
      </c>
      <c r="C13" s="97" t="str">
        <f>VLOOKUP('2° Ciclo de Teste'!$B13,'Casos de Teste'!$B$9:$J$87,C$7)</f>
        <v>Correto funcionamento do dispositivo</v>
      </c>
      <c r="D13" s="97" t="str">
        <f>VLOOKUP('2° Ciclo de Teste'!$B13,'Casos de Teste'!$B$9:$J$87,D$7)</f>
        <v>Testar Máquina de Estados modo 1</v>
      </c>
      <c r="E13" s="97" t="str">
        <f>VLOOKUP('2° Ciclo de Teste'!$B13,'Casos de Teste'!$B$9:$J$87,E$7)</f>
        <v>1 - Firmware Instalado (v1.2.0) 
2 - Device integrado com a rede LoRaWAN
3 - Device no modo 1</v>
      </c>
      <c r="F13" s="97" t="str">
        <f>VLOOKUP('2° Ciclo de Teste'!$B13,'Casos de Teste'!$B$9:$J$87,F$7)</f>
        <v xml:space="preserve">Passo 1 - Verificar o valor do timer de Keep Alive;
Passo 2 - Verificar se os pacotes estão chegando no Network Server (TTN) na periodicidade dessa variável, desde que não haja interrupção.
</v>
      </c>
      <c r="G13" s="97" t="str">
        <f>VLOOKUP('2° Ciclo de Teste'!$B13,'Casos de Teste'!$B$9:$J$87,G$7)</f>
        <v xml:space="preserve">Device enviando pacotes no tempo configurado para o modo 1
</v>
      </c>
      <c r="H13" s="91" t="s">
        <v>72</v>
      </c>
      <c r="I13" s="92"/>
      <c r="J13" s="91"/>
      <c r="K13" s="91"/>
      <c r="L13" s="93" t="s">
        <v>389</v>
      </c>
      <c r="M13" s="94">
        <v>43936.884410995372</v>
      </c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spans="1:26" ht="41.25" customHeight="1" x14ac:dyDescent="0.25">
      <c r="A14" s="89"/>
      <c r="B14" s="111">
        <v>5</v>
      </c>
      <c r="C14" s="97" t="str">
        <f>VLOOKUP('2° Ciclo de Teste'!$B14,'Casos de Teste'!$B$9:$J$87,C$7)</f>
        <v>Sensores acusando interrupções</v>
      </c>
      <c r="D14" s="97" t="str">
        <f>VLOOKUP('2° Ciclo de Teste'!$B14,'Casos de Teste'!$B$9:$J$87,D$7)</f>
        <v>Testar interrupção de bateria com alteração por downlink enquanto no modo 1</v>
      </c>
      <c r="E14" s="97" t="str">
        <f>VLOOKUP('2° Ciclo de Teste'!$B14,'Casos de Teste'!$B$9:$J$87,E$7)</f>
        <v>1 - Firmware Instalado (v1.2.0) 
2 - Device integrado com a rede LoRaWAN
3 - Device no modo 1</v>
      </c>
      <c r="F14" s="97" t="str">
        <f>VLOOKUP('2° Ciclo de Teste'!$B14,'Casos de Teste'!$B$9:$J$87,F$7)</f>
        <v>Passo 1 - Verificar o limiar de interrupção de bateria, que deve ser maior que a tensão de alimentação atual, mostrado na TTN;
Passo 2 - Alterar o limiar de interrupção de bateria para um valor superior ao valor de tensão de alimentação atual;
Passo 3 - Após a recepção do downlink, aguardar o próximo downlink de Keep Alive;
Passo 4 - Com o device no modo 1, verificar a recepção de um uplink na porta 2, 15 segundos após a chegada do Keep Alive do passo 3;
Passo 5 - Conferir, no conteúdo do uplink recebido na porta 2, o alerta de bateria;
Passo 6 - Verificar que, em seguida, o dispositivo continua no modo 1 e envia o uplink de alerta de bateria na porta 2 após todo  Keep Alive.</v>
      </c>
      <c r="G14" s="97" t="str">
        <f>VLOOKUP('2° Ciclo de Teste'!$B14,'Casos de Teste'!$B$9:$J$87,G$7)</f>
        <v>Pacote on Network Server (TTN) na porta 2 informando que a tensão da bateria está abaixo do limite, sem entrar no modo 1</v>
      </c>
      <c r="H14" s="91" t="s">
        <v>72</v>
      </c>
      <c r="I14" s="92"/>
      <c r="J14" s="91"/>
      <c r="K14" s="91"/>
      <c r="L14" s="93" t="s">
        <v>389</v>
      </c>
      <c r="M14" s="94">
        <v>43936.884410995372</v>
      </c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spans="1:26" ht="44.25" customHeight="1" x14ac:dyDescent="0.25">
      <c r="A15" s="89"/>
      <c r="B15" s="111">
        <v>6</v>
      </c>
      <c r="C15" s="97" t="str">
        <f>VLOOKUP('2° Ciclo de Teste'!$B15,'Casos de Teste'!$B$9:$J$87,C$7)</f>
        <v>Correto funcionamento do dispositivo</v>
      </c>
      <c r="D15" s="97" t="str">
        <f>VLOOKUP('2° Ciclo de Teste'!$B15,'Casos de Teste'!$B$9:$J$87,D$7)</f>
        <v>Testar Máquina de estados modo 2 (Alerta)</v>
      </c>
      <c r="E15" s="97" t="str">
        <f>VLOOKUP('2° Ciclo de Teste'!$B15,'Casos de Teste'!$B$9:$J$87,E$7)</f>
        <v>1 - Firmware Instalado (v1.2.0) 
2 - Device integrado com a rede LoRaWAN
3 - Device no modo 1</v>
      </c>
      <c r="F15" s="97" t="str">
        <f>VLOOKUP('2° Ciclo de Teste'!$B15,'Casos de Teste'!$B$9:$J$87,F$7)</f>
        <v>Passo 1 -   Verificar os valores do Warn_TX_Timer e do Warn_dutyCycle_Timer. Verificar também os limiares para interrupção;
Passo 2 - Gerar uma interrupção de luminosidade ou de movimento. Não gerar mais nenhuma interrupção após esse passo;
Passo 2 -  Após gerada a interrupção, verificar se os pacotes estão chegando no Network Server (TTN) na porta 2 e na periodicidade indicada por  Warn_TX_Timer;
Passo 3 -  Verificar que, cerca de 15 segundos após o tempo indicado em Warn_dutyCycle_Timer, o dipositivo envia um uplink para a porta 1, indicando que saiu do modo 2 para o modo 1.
Passo 4 - Verificar que, no uplink recebido na porta 1, nenhuma flag de interrupção está ativa.</v>
      </c>
      <c r="G15" s="97" t="str">
        <f>VLOOKUP('2° Ciclo de Teste'!$B15,'Casos de Teste'!$B$9:$J$87,G$7)</f>
        <v xml:space="preserve">Device enviando pacotes, na porta 2, na frequencia e duração configurados para o modo 2 (Alerta)
</v>
      </c>
      <c r="H15" s="91" t="s">
        <v>72</v>
      </c>
      <c r="I15" s="90"/>
      <c r="J15" s="91"/>
      <c r="K15" s="95"/>
      <c r="L15" s="93" t="s">
        <v>389</v>
      </c>
      <c r="M15" s="94">
        <v>43936.884410995372</v>
      </c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spans="1:26" ht="42.75" customHeight="1" x14ac:dyDescent="0.25">
      <c r="A16" s="89"/>
      <c r="B16" s="111">
        <v>7</v>
      </c>
      <c r="C16" s="97" t="str">
        <f>VLOOKUP('2° Ciclo de Teste'!$B16,'Casos de Teste'!$B$9:$J$87,C$7)</f>
        <v>Alterar modo via downlink</v>
      </c>
      <c r="D16" s="97" t="str">
        <f>VLOOKUP('2° Ciclo de Teste'!$B16,'Casos de Teste'!$B$9:$J$87,D$7)</f>
        <v>Testar Downlink de desativação do modo 2</v>
      </c>
      <c r="E16" s="97" t="str">
        <f>VLOOKUP('2° Ciclo de Teste'!$B16,'Casos de Teste'!$B$9:$J$87,E$7)</f>
        <v>1 - Firmware Instalado (v1.2.0) 
2 - Device integrado com a rede LoRaWAN
3 - Device no modo 2</v>
      </c>
      <c r="F16" s="97" t="str">
        <f>VLOOKUP('2° Ciclo de Teste'!$B16,'Casos de Teste'!$B$9:$J$87,F$7)</f>
        <v xml:space="preserve">Passo 1 - Na TTN, abrir a página de 'Device Overview' do dispositivo conectado;
Passo 2 - Na seção de Downlink, agendar o downlink 0000 (2 bytes);
Passo 3 - Monitorar a chegada de Uplinks. No primeiro Uplink que chegar após o passo 2, o Downlink agendado deve ser recebido pelo dispositivo e, cerca de 15 segundos depois, o dispositivo deve mandar uma mensagem de Keep Alive na porta 1, indicando que o dispositivo foi do modo 2 para o modo 1.
Passo 4 - Verificar que, no uplink recebido na porta 1, nenhuma flag de interrupção está ativa. </v>
      </c>
      <c r="G16" s="97" t="str">
        <f>VLOOKUP('2° Ciclo de Teste'!$B16,'Casos de Teste'!$B$9:$J$87,G$7)</f>
        <v xml:space="preserve">Device sai do modo 2 e vai para o modo 1
</v>
      </c>
      <c r="H16" s="91" t="s">
        <v>72</v>
      </c>
      <c r="I16" s="90"/>
      <c r="J16" s="91"/>
      <c r="K16" s="151"/>
      <c r="L16" s="93" t="s">
        <v>389</v>
      </c>
      <c r="M16" s="94">
        <v>43936.884410995372</v>
      </c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spans="1:26" ht="33" customHeight="1" x14ac:dyDescent="0.25">
      <c r="A17" s="89"/>
      <c r="B17" s="111">
        <v>8</v>
      </c>
      <c r="C17" s="97" t="str">
        <f>VLOOKUP('2° Ciclo de Teste'!$B17,'Casos de Teste'!$B$9:$J$87,C$7)</f>
        <v>Inicialização correta do dispositivo</v>
      </c>
      <c r="D17" s="97" t="str">
        <f>VLOOKUP('2° Ciclo de Teste'!$B17,'Casos de Teste'!$B$9:$J$87,D$7)</f>
        <v>Inicializar o device com interrupção de luminosidade</v>
      </c>
      <c r="E17" s="97" t="str">
        <f>VLOOKUP('2° Ciclo de Teste'!$B17,'Casos de Teste'!$B$9:$J$87,E$7)</f>
        <v>1 - Firmware Instalado (v1.2.0) 
2 - Device desligado</v>
      </c>
      <c r="F17" s="97" t="str">
        <f>VLOOKUP('2° Ciclo de Teste'!$B17,'Casos de Teste'!$B$9:$J$87,F$7)</f>
        <v>Passo 1 - Conferir o limiear configurado para interrupção de luminosidade. Conferir também os timers configurados;
Passo 2 - Inicializar o dispositivo em um abiente que gere somente uma interrupção de luminosidade no mesmo.
Passo 3 - Aguardar o processo de Join, que deverá ser mostrado na TTN e sinalizado pelo dispositivo com um sinal sonoro.
Passo 4 - Verificar que, imediatamente após o Join, um uplink de é recebido pela TTN na porta 2.
Passo 5 - Verificar, no Keep Alive recebido, que todos os status estão "ok", com excessão da flag de  luminosidade, ou seja, foi gerada uma interrupção de luminosidade. Verificar também se a luminosidade lida pelo sensor é maior que o limiar configurado.
Passo 6 - Aguardar um tempo e verificar que os uplinks do modo 2 chegam com a periodicidade configurada.</v>
      </c>
      <c r="G17" s="97" t="str">
        <f>VLOOKUP('2° Ciclo de Teste'!$B17,'Casos de Teste'!$B$9:$J$87,G$7)</f>
        <v>Device inicializado no modo 2 e com envios periódicos  conforme configuração padrão</v>
      </c>
      <c r="H17" s="91" t="s">
        <v>72</v>
      </c>
      <c r="I17" s="92"/>
      <c r="J17" s="91"/>
      <c r="K17" s="91"/>
      <c r="L17" s="93" t="s">
        <v>389</v>
      </c>
      <c r="M17" s="94">
        <v>43936.884410995372</v>
      </c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spans="1:26" ht="48" customHeight="1" x14ac:dyDescent="0.25">
      <c r="A18" s="89"/>
      <c r="B18" s="111">
        <v>9</v>
      </c>
      <c r="C18" s="97" t="str">
        <f>VLOOKUP('2° Ciclo de Teste'!$B18,'Casos de Teste'!$B$9:$J$87,C$7)</f>
        <v>Inicialização correta do dispositivo</v>
      </c>
      <c r="D18" s="97" t="str">
        <f>VLOOKUP('2° Ciclo de Teste'!$B18,'Casos de Teste'!$B$9:$J$87,D$7)</f>
        <v>Inicializar o device com interrupção de bateria</v>
      </c>
      <c r="E18" s="97" t="str">
        <f>VLOOKUP('2° Ciclo de Teste'!$B18,'Casos de Teste'!$B$9:$J$87,E$7)</f>
        <v>1 - Firmware Instalado (v1.2.0) 
2 - Device desligado</v>
      </c>
      <c r="F18" s="97" t="str">
        <f>VLOOKUP('2° Ciclo de Teste'!$B18,'Casos de Teste'!$B$9:$J$87,F$7)</f>
        <v>Passo 1 - Conferir o limiar configurado para interrupção de bateria. Conferir também os timers configurados;
Passo 2 - Inicializar o dispositivo de forma que gere somente uma interrupção de bateria no mesmo.
Passo 3 - Aguardar o processo de Join, que deverá ser mostrado na TTN.
Passo 4 - Verificar que, imediatamente após o Join, um uplink de Keep Alive é recebido pela TTN na porta 1, que mostra a tensão lida como menor que o limiar configurado.
Passo 5 - Verificar, 15 segundos após o Keep Alive, um uplink chega na porta 2.
Passo 6 - Verificar, no uplink recebido na porta 2, que todos os satatus estão "ok", com excessão da bateria, ou seja, foi gerada uma interrupção de bateria.
Passo 6 - Verificar que, após o uplink na porta 2, chegam somente uplinks Keep Alive na porta 1, com a periodicidade configurada. Verificar também que o valor de tensão lido continua abaixo do limiar configurado.</v>
      </c>
      <c r="G18" s="97" t="str">
        <f>VLOOKUP('2° Ciclo de Teste'!$B18,'Casos de Teste'!$B$9:$J$87,G$7)</f>
        <v>Device inicializado no modo 1, com indicação de alerta de bateria baixa e com envios periódicos de Keep Alive conforme configuração padrão</v>
      </c>
      <c r="H18" s="91" t="s">
        <v>72</v>
      </c>
      <c r="I18" s="92"/>
      <c r="J18" s="91"/>
      <c r="K18" s="91"/>
      <c r="L18" s="93" t="s">
        <v>389</v>
      </c>
      <c r="M18" s="94">
        <v>43936.884410995372</v>
      </c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spans="1:26" ht="41.25" customHeight="1" x14ac:dyDescent="0.2">
      <c r="A19" s="68"/>
      <c r="B19" s="111">
        <v>10</v>
      </c>
      <c r="C19" s="97" t="str">
        <f>VLOOKUP('2° Ciclo de Teste'!$B19,'Casos de Teste'!$B$9:$J$87,C$7)</f>
        <v>Alterar timers via downlink</v>
      </c>
      <c r="D19" s="97" t="str">
        <f>VLOOKUP('2° Ciclo de Teste'!$B19,'Casos de Teste'!$B$9:$J$87,D$7)</f>
        <v>Alterar configurações de keep alive via downlink simples (código 1) enquanto no modo 1</v>
      </c>
      <c r="E19" s="97" t="str">
        <f>VLOOKUP('2° Ciclo de Teste'!$B19,'Casos de Teste'!$B$9:$J$87,E$7)</f>
        <v>1 - Firmware Instalado (v1.2.0) 
2 - Device integrado com a rede LoRaWAN
3 - Device no modo 1</v>
      </c>
      <c r="F19" s="97" t="str">
        <f>VLOOKUP('2° Ciclo de Teste'!$B19,'Casos de Teste'!$B$9:$J$87,F$7)</f>
        <v>Passo 1 - Agendar um downlink do tipo 1XXX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v>
      </c>
      <c r="G19" s="97" t="str">
        <f>VLOOKUP('2° Ciclo de Teste'!$B19,'Casos de Teste'!$B$9:$J$87,G$7)</f>
        <v>Frequência de envio do Keep Alive alterado conforme valor especificado no downlink. Configuração realizada com sucesso no modo 1.</v>
      </c>
      <c r="H19" s="91" t="s">
        <v>72</v>
      </c>
      <c r="I19" s="92"/>
      <c r="J19" s="91"/>
      <c r="K19" s="91"/>
      <c r="L19" s="93" t="s">
        <v>389</v>
      </c>
      <c r="M19" s="94">
        <v>43936.884410995372</v>
      </c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spans="1:26" ht="45" customHeight="1" x14ac:dyDescent="0.2">
      <c r="A20" s="68"/>
      <c r="B20" s="111">
        <v>11</v>
      </c>
      <c r="C20" s="97" t="str">
        <f>VLOOKUP('2° Ciclo de Teste'!$B20,'Casos de Teste'!$B$9:$J$87,C$7)</f>
        <v>Alterar timers via downlink</v>
      </c>
      <c r="D20" s="97" t="str">
        <f>VLOOKUP('2° Ciclo de Teste'!$B20,'Casos de Teste'!$B$9:$J$87,D$7)</f>
        <v>Alterar configurações de keep alive via downlink múltiplo  enquanto no modo 1</v>
      </c>
      <c r="E20" s="97" t="str">
        <f>VLOOKUP('2° Ciclo de Teste'!$B20,'Casos de Teste'!$B$9:$J$87,E$7)</f>
        <v>1 - Firmware Instalado (v1.2.0) 
2 - Device integrado com a rede LoRaWAN
3 - Device no modo 1</v>
      </c>
      <c r="F20" s="97" t="str">
        <f>VLOOKUP('2° Ciclo de Teste'!$B20,'Casos de Teste'!$B$9:$J$87,F$7)</f>
        <v>Passo 1 - Agendar um downlink múltiplo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v>
      </c>
      <c r="G20" s="97" t="str">
        <f>VLOOKUP('2° Ciclo de Teste'!$B20,'Casos de Teste'!$B$9:$J$87,G$7)</f>
        <v>Frequência de envio do Keep Alive alterado conforme valor especificado no downlink. Configuração realizada com sucesso no modo 1.</v>
      </c>
      <c r="H20" s="91" t="s">
        <v>72</v>
      </c>
      <c r="I20" s="92"/>
      <c r="J20" s="91"/>
      <c r="K20" s="91"/>
      <c r="L20" s="93" t="s">
        <v>389</v>
      </c>
      <c r="M20" s="94">
        <v>43936.884410995372</v>
      </c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spans="1:26" ht="40.5" customHeight="1" x14ac:dyDescent="0.2">
      <c r="A21" s="68"/>
      <c r="B21" s="111">
        <v>12</v>
      </c>
      <c r="C21" s="97" t="str">
        <f>VLOOKUP('2° Ciclo de Teste'!$B21,'Casos de Teste'!$B$9:$J$87,C$7)</f>
        <v>Alterar timers via downlink</v>
      </c>
      <c r="D21" s="97" t="str">
        <f>VLOOKUP('2° Ciclo de Teste'!$B21,'Casos de Teste'!$B$9:$J$87,D$7)</f>
        <v>Alterar configurações de duração do estado de alerta via downlink simples (código 2) enquanto no modo 1</v>
      </c>
      <c r="E21" s="97" t="str">
        <f>VLOOKUP('2° Ciclo de Teste'!$B21,'Casos de Teste'!$B$9:$J$87,E$7)</f>
        <v>1 - Firmware Instalado (v1.2.0) 
2 - Device integrado com a rede LoRaWAN
3 - Device no modo 1</v>
      </c>
      <c r="F21" s="97" t="str">
        <f>VLOOKUP('2° Ciclo de Teste'!$B21,'Casos de Teste'!$B$9:$J$87,F$7)</f>
        <v>Passo 1 - Agendar um downlink do tipo 2XXX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a duração do estado de alarme deve ser o valor específicado;
Passo 3 - Levar o dispositivo para o modo 2 e, sem causar novas interrupções, verificar que a duração do modo é como configurada;
Passo 4 - Verificar a configuração via downlink (código 0077 na porta 6);</v>
      </c>
      <c r="G21" s="97" t="str">
        <f>VLOOKUP('2° Ciclo de Teste'!$B21,'Casos de Teste'!$B$9:$J$87,G$7)</f>
        <v>Duração mínima do estado de alerta alterado conforme valor especificado no downlink. Configuração realizada com sucesso no modo 1.</v>
      </c>
      <c r="H21" s="91" t="s">
        <v>72</v>
      </c>
      <c r="I21" s="90"/>
      <c r="J21" s="91"/>
      <c r="K21" s="99"/>
      <c r="L21" s="93" t="s">
        <v>389</v>
      </c>
      <c r="M21" s="94">
        <v>43936.884410995372</v>
      </c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spans="1:26" ht="45" customHeight="1" x14ac:dyDescent="0.2">
      <c r="A22" s="68"/>
      <c r="B22" s="111">
        <v>13</v>
      </c>
      <c r="C22" s="97" t="str">
        <f>VLOOKUP('2° Ciclo de Teste'!$B22,'Casos de Teste'!$B$9:$J$87,C$7)</f>
        <v>Alterar timers via downlink</v>
      </c>
      <c r="D22" s="97" t="str">
        <f>VLOOKUP('2° Ciclo de Teste'!$B22,'Casos de Teste'!$B$9:$J$87,D$7)</f>
        <v>Alterar configurações de duração do estado de alerta via downlink múltiplo enquanto no modo 1</v>
      </c>
      <c r="E22" s="97" t="str">
        <f>VLOOKUP('2° Ciclo de Teste'!$B22,'Casos de Teste'!$B$9:$J$87,E$7)</f>
        <v>1 - Firmware Instalado (v1.2.0) 
2 - Device integrado com a rede LoRaWAN
3 - Device no modo 1</v>
      </c>
      <c r="F22" s="97" t="str">
        <f>VLOOKUP('2° Ciclo de Teste'!$B22,'Casos de Teste'!$B$9:$J$87,F$7)</f>
        <v>Passo 1 - Agendar um downlink múltiplo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a duração do estado de alarme deve ser o valor específicado;
Passo 3 - Levar o dispositivo para o modo 2 e, sem causar novas interrupções, verificar que a duração do modo é como configurada;
Passo 4 - Verificar a configuração via downlink (código 0077 na porta 6);</v>
      </c>
      <c r="G22" s="97" t="str">
        <f>VLOOKUP('2° Ciclo de Teste'!$B22,'Casos de Teste'!$B$9:$J$87,G$7)</f>
        <v>Duração mínima do estado de alerta alterado conforme valor especificado no downlink. Configuração realizada com sucesso no modo 1.</v>
      </c>
      <c r="H22" s="91" t="s">
        <v>72</v>
      </c>
      <c r="I22" s="90"/>
      <c r="J22" s="91"/>
      <c r="K22" s="91"/>
      <c r="L22" s="93" t="s">
        <v>389</v>
      </c>
      <c r="M22" s="94">
        <v>43936.884410995372</v>
      </c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spans="1:26" ht="42.75" customHeight="1" x14ac:dyDescent="0.2">
      <c r="A23" s="68"/>
      <c r="B23" s="111">
        <v>14</v>
      </c>
      <c r="C23" s="97" t="str">
        <f>VLOOKUP('2° Ciclo de Teste'!$B23,'Casos de Teste'!$B$9:$J$87,C$7)</f>
        <v>Alterar timers via downlink</v>
      </c>
      <c r="D23" s="97" t="str">
        <f>VLOOKUP('2° Ciclo de Teste'!$B23,'Casos de Teste'!$B$9:$J$87,D$7)</f>
        <v>Alterar configurações de frequência de envio no modo 2 via downlink simples (código 3) enquanto no modo 1</v>
      </c>
      <c r="E23" s="97" t="str">
        <f>VLOOKUP('2° Ciclo de Teste'!$B23,'Casos de Teste'!$B$9:$J$87,E$7)</f>
        <v>1 - Firmware Instalado (v1.2.0) 
2 - Device integrado com a rede LoRaWAN
3 - Device no modo 1</v>
      </c>
      <c r="F23" s="97" t="str">
        <f>VLOOKUP('2° Ciclo de Teste'!$B23,'Casos de Teste'!$B$9:$J$87,F$7)</f>
        <v>Passo 1 - Agendar um downlink do tipo 3XXX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Levar o dispositivo para o modo 2 e verificar que a frequência dos uplinks é como configurada;
Passo 4 - Verificar a configuração via downlink (código 0077 na porta 6);</v>
      </c>
      <c r="G23" s="97" t="str">
        <f>VLOOKUP('2° Ciclo de Teste'!$B23,'Casos de Teste'!$B$9:$J$87,G$7)</f>
        <v>Frequência de envio das mensagens de alerta alterado conforme valor especificado no downlink. Configuração realizada com sucesso no modo 1.</v>
      </c>
      <c r="H23" s="91" t="s">
        <v>72</v>
      </c>
      <c r="I23" s="90"/>
      <c r="J23" s="91"/>
      <c r="K23" s="91"/>
      <c r="L23" s="93" t="s">
        <v>389</v>
      </c>
      <c r="M23" s="94">
        <v>43936.884410995372</v>
      </c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spans="1:26" ht="42.75" customHeight="1" x14ac:dyDescent="0.2">
      <c r="A24" s="68"/>
      <c r="B24" s="111">
        <v>15</v>
      </c>
      <c r="C24" s="97" t="str">
        <f>VLOOKUP('2° Ciclo de Teste'!$B24,'Casos de Teste'!$B$9:$J$87,C$7)</f>
        <v>Alterar timers via downlink</v>
      </c>
      <c r="D24" s="97" t="str">
        <f>VLOOKUP('2° Ciclo de Teste'!$B24,'Casos de Teste'!$B$9:$J$87,D$7)</f>
        <v>Alterar configurações de frequência de envio no modo 2 via downlink múltiplo enquanto no modo 1</v>
      </c>
      <c r="E24" s="97" t="str">
        <f>VLOOKUP('2° Ciclo de Teste'!$B24,'Casos de Teste'!$B$9:$J$87,E$7)</f>
        <v>1 - Firmware Instalado (v1.2.0) 
2 - Device integrado com a rede LoRaWAN
3 - Device no modo 1</v>
      </c>
      <c r="F24" s="97" t="str">
        <f>VLOOKUP('2° Ciclo de Teste'!$B24,'Casos de Teste'!$B$9:$J$87,F$7)</f>
        <v>Passo 1 - Agendar um downlink múltiplo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Levar o dispositivo para o modo 2 e verificar que a frequência dos uplinks é como configurada;
Passo 4 - Verificar a configuração via downlink (código 0077 na porta 6);</v>
      </c>
      <c r="G24" s="97" t="str">
        <f>VLOOKUP('2° Ciclo de Teste'!$B24,'Casos de Teste'!$B$9:$J$87,G$7)</f>
        <v>Frequência de envio das mensagens de alerta alterado conforme valor especificado no downlink. Configuração realizada com sucesso no modo 1.</v>
      </c>
      <c r="H24" s="91" t="s">
        <v>72</v>
      </c>
      <c r="I24" s="92"/>
      <c r="J24" s="91"/>
      <c r="K24" s="91"/>
      <c r="L24" s="93" t="s">
        <v>389</v>
      </c>
      <c r="M24" s="94">
        <v>43936.884410995372</v>
      </c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spans="1:26" ht="45" customHeight="1" x14ac:dyDescent="0.2">
      <c r="A25" s="68"/>
      <c r="B25" s="111">
        <v>16</v>
      </c>
      <c r="C25" s="97" t="str">
        <f>VLOOKUP('2° Ciclo de Teste'!$B25,'Casos de Teste'!$B$9:$J$87,C$7)</f>
        <v>Alterar limiares via downlink</v>
      </c>
      <c r="D25" s="97" t="str">
        <f>VLOOKUP('2° Ciclo de Teste'!$B25,'Casos de Teste'!$B$9:$J$87,D$7)</f>
        <v>Alterar limiar de interrupção de bateria via downlink simples (código 5) enquanto no modo 1</v>
      </c>
      <c r="E25" s="97" t="str">
        <f>VLOOKUP('2° Ciclo de Teste'!$B25,'Casos de Teste'!$B$9:$J$87,E$7)</f>
        <v>1 - Firmware Instalado (v1.2.0) 
2 - Device integrado com a rede LoRaWAN
3 - Device no modo 1</v>
      </c>
      <c r="F25" s="97" t="str">
        <f>VLOOKUP('2° Ciclo de Teste'!$B25,'Casos de Teste'!$B$9:$J$87,F$7)</f>
        <v>Passo 1 - Agendar um downlink do tipo 5XXX com um novo limiar para interrupção de bateria;
Passo 2 - Monitorar a chegada de Uplinks. No primeiro Uplink que chegar após o passo 1, o Downlink agendado deve ser recebido pelo dispositivo. A partir desse momento, o limiar para interrupção de bateria está alterado;
Passo 3 - Verificar que a interrupção de bateria está sendo dada abaixo da tensão especificada;
Passo 4 - Verificar a configuração via downlink (código 0077 na porta 6);</v>
      </c>
      <c r="G25" s="97" t="str">
        <f>VLOOKUP('2° Ciclo de Teste'!$B25,'Casos de Teste'!$B$9:$J$87,G$7)</f>
        <v>Limiar de interrupção de bateria configurado conforme o valor especificado no dowlink. Configuração realizada com sucesso no modo 1.</v>
      </c>
      <c r="H25" s="91" t="s">
        <v>72</v>
      </c>
      <c r="I25" s="92"/>
      <c r="J25" s="91"/>
      <c r="K25" s="91"/>
      <c r="L25" s="93" t="s">
        <v>389</v>
      </c>
      <c r="M25" s="94">
        <v>43936.884410995372</v>
      </c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spans="1:26" ht="45" customHeight="1" x14ac:dyDescent="0.2">
      <c r="A26" s="68"/>
      <c r="B26" s="111">
        <v>17</v>
      </c>
      <c r="C26" s="97" t="str">
        <f>VLOOKUP('2° Ciclo de Teste'!$B26,'Casos de Teste'!$B$9:$J$87,C$7)</f>
        <v>Alterar limiares via downlink</v>
      </c>
      <c r="D26" s="97" t="str">
        <f>VLOOKUP('2° Ciclo de Teste'!$B26,'Casos de Teste'!$B$9:$J$87,D$7)</f>
        <v>Alterar limiar de interrupção de bateria via downlink múltiplo enquanto no modo 1</v>
      </c>
      <c r="E26" s="97" t="str">
        <f>VLOOKUP('2° Ciclo de Teste'!$B26,'Casos de Teste'!$B$9:$J$87,E$7)</f>
        <v>1 - Firmware Instalado (v1.2.0) 
2 - Device integrado com a rede LoRaWAN
3 - Device no modo 1</v>
      </c>
      <c r="F26" s="97" t="str">
        <f>VLOOKUP('2° Ciclo de Teste'!$B26,'Casos de Teste'!$B$9:$J$87,F$7)</f>
        <v>Passo 1 - Agendar um downlink múltiplo com um novo limiar para interrupção de bateria;
Passo 2 - Monitorar a chegada de Uplinks. No primeiro Uplink que chegar após o passo 1, o Downlink agendado deve ser recebido pelo dispositivo. A partir desse momento, o limiar para interrupção de bateria está alterado;
Passo 3 - Verificar que a interrupção de bateria está sendo dada abaixo da tensão especificada;
Passo 4 - Verificar a configuração via downlink (código 0077 na porta 6);</v>
      </c>
      <c r="G26" s="97" t="str">
        <f>VLOOKUP('2° Ciclo de Teste'!$B26,'Casos de Teste'!$B$9:$J$87,G$7)</f>
        <v>Limiar de interrupção de bateria configurado conforme o valor especificado no dowlink. Configuração realizada com sucesso no modo 1.</v>
      </c>
      <c r="H26" s="91" t="s">
        <v>72</v>
      </c>
      <c r="I26" s="92"/>
      <c r="J26" s="91"/>
      <c r="K26" s="91"/>
      <c r="L26" s="93" t="s">
        <v>389</v>
      </c>
      <c r="M26" s="94">
        <v>43936.884410995372</v>
      </c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spans="1:26" ht="46.5" customHeight="1" x14ac:dyDescent="0.2">
      <c r="A27" s="68"/>
      <c r="B27" s="111">
        <v>18</v>
      </c>
      <c r="C27" s="97" t="str">
        <f>VLOOKUP('2° Ciclo de Teste'!$B27,'Casos de Teste'!$B$9:$J$87,C$7)</f>
        <v>Alterar limiares via downlink</v>
      </c>
      <c r="D27" s="97" t="str">
        <f>VLOOKUP('2° Ciclo de Teste'!$B27,'Casos de Teste'!$B$9:$J$87,D$7)</f>
        <v>Alterar limiar de interrupção de luminosidade via downlink simples (código 8) enquanto no modo 1</v>
      </c>
      <c r="E27" s="97" t="str">
        <f>VLOOKUP('2° Ciclo de Teste'!$B27,'Casos de Teste'!$B$9:$J$87,E$7)</f>
        <v>1 - Firmware Instalado (v1.2.0) 
2 - Device integrado com a rede LoRaWAN
3 - Device no modo 1</v>
      </c>
      <c r="F27" s="97" t="str">
        <f>VLOOKUP('2° Ciclo de Teste'!$B27,'Casos de Teste'!$B$9:$J$87,F$7)</f>
        <v>Passo 1 - Agendar um downlink do tipo 8XXX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v>
      </c>
      <c r="G27" s="97" t="str">
        <f>VLOOKUP('2° Ciclo de Teste'!$B27,'Casos de Teste'!$B$9:$J$87,G$7)</f>
        <v>Limiar de interrupção de luminosidade configurado conforme o valor especificado no dowlink. Configuração realizada com sucesso no modo 1.</v>
      </c>
      <c r="H27" s="91" t="s">
        <v>72</v>
      </c>
      <c r="I27" s="92"/>
      <c r="J27" s="91"/>
      <c r="K27" s="91"/>
      <c r="L27" s="93" t="s">
        <v>389</v>
      </c>
      <c r="M27" s="94">
        <v>43936.884410995372</v>
      </c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spans="1:26" ht="44.25" customHeight="1" x14ac:dyDescent="0.2">
      <c r="A28" s="68"/>
      <c r="B28" s="111">
        <v>19</v>
      </c>
      <c r="C28" s="97" t="str">
        <f>VLOOKUP('2° Ciclo de Teste'!$B28,'Casos de Teste'!$B$9:$J$87,C$7)</f>
        <v>Alterar limiares via downlink</v>
      </c>
      <c r="D28" s="97" t="str">
        <f>VLOOKUP('2° Ciclo de Teste'!$B28,'Casos de Teste'!$B$9:$J$87,D$7)</f>
        <v>Alterar limiar de interrupção de luminosidade via downlink múltiplo enquanto no modo 1</v>
      </c>
      <c r="E28" s="97" t="str">
        <f>VLOOKUP('2° Ciclo de Teste'!$B28,'Casos de Teste'!$B$9:$J$87,E$7)</f>
        <v>1 - Firmware Instalado (v1.2.0) 
2 - Device integrado com a rede LoRaWAN
3 - Device no modo 1</v>
      </c>
      <c r="F28" s="97" t="str">
        <f>VLOOKUP('2° Ciclo de Teste'!$B28,'Casos de Teste'!$B$9:$J$87,F$7)</f>
        <v>Passo 1 - Agendar um downlink múltiplo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v>
      </c>
      <c r="G28" s="97" t="str">
        <f>VLOOKUP('2° Ciclo de Teste'!$B28,'Casos de Teste'!$B$9:$J$87,G$7)</f>
        <v>Limiar de interrupção de luminosidade configurado conforme o valor especificado no dowlink. Configuração realizada com sucesso no modo 1.</v>
      </c>
      <c r="H28" s="91" t="s">
        <v>72</v>
      </c>
      <c r="I28" s="92"/>
      <c r="J28" s="91"/>
      <c r="K28" s="91"/>
      <c r="L28" s="93" t="s">
        <v>389</v>
      </c>
      <c r="M28" s="94">
        <v>43936.884410995372</v>
      </c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spans="1:26" ht="42.75" customHeight="1" x14ac:dyDescent="0.2">
      <c r="A29" s="68"/>
      <c r="B29" s="111">
        <v>20</v>
      </c>
      <c r="C29" s="97" t="str">
        <f>VLOOKUP('2° Ciclo de Teste'!$B29,'Casos de Teste'!$B$9:$J$87,C$7)</f>
        <v>Alterar limiares via downlink</v>
      </c>
      <c r="D29" s="97" t="str">
        <f>VLOOKUP('2° Ciclo de Teste'!$B29,'Casos de Teste'!$B$9:$J$87,D$7)</f>
        <v>Alterar os limiares de interrupção de movimento via downlink simples (código 9) enquanto no modo 1</v>
      </c>
      <c r="E29" s="97" t="str">
        <f>VLOOKUP('2° Ciclo de Teste'!$B29,'Casos de Teste'!$B$9:$J$87,E$7)</f>
        <v>1 - Firmware Instalado (v1.2.0) 
2 - Device integrado com a rede LoRaWAN
3 - Device no modo 1</v>
      </c>
      <c r="F29" s="97" t="str">
        <f>VLOOKUP('2° Ciclo de Teste'!$B29,'Casos de Teste'!$B$9:$J$87,F$7)</f>
        <v>Passo 1 - Agendar um downlink do tipo 90XXXX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Verificar que a interrupção de movimento está sendo dado conforme os limiares configurados.
Passo 4 - Verificar a configuração via downlink (código 0077 na porta 6);</v>
      </c>
      <c r="G29" s="97" t="str">
        <f>VLOOKUP('2° Ciclo de Teste'!$B29,'Casos de Teste'!$B$9:$J$87,G$7)</f>
        <v>Limiar de interrupção de movimento configurado conforme o valor especificado no dowlink. Configuração realizada com sucesso no modo 1.</v>
      </c>
      <c r="H29" s="91" t="s">
        <v>72</v>
      </c>
      <c r="I29" s="92"/>
      <c r="J29" s="91"/>
      <c r="K29" s="91"/>
      <c r="L29" s="93" t="s">
        <v>389</v>
      </c>
      <c r="M29" s="94">
        <v>43936.884410995372</v>
      </c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spans="1:26" ht="43.5" customHeight="1" x14ac:dyDescent="0.2">
      <c r="A30" s="68"/>
      <c r="B30" s="111">
        <v>21</v>
      </c>
      <c r="C30" s="97" t="str">
        <f>VLOOKUP('2° Ciclo de Teste'!$B30,'Casos de Teste'!$B$9:$J$87,C$7)</f>
        <v>Alterar limiares via downlink</v>
      </c>
      <c r="D30" s="97" t="str">
        <f>VLOOKUP('2° Ciclo de Teste'!$B30,'Casos de Teste'!$B$9:$J$87,D$7)</f>
        <v>Alterar os limiares de interrupção de movimento via downlink múltiplo enquanto no modo 1</v>
      </c>
      <c r="E30" s="97" t="str">
        <f>VLOOKUP('2° Ciclo de Teste'!$B30,'Casos de Teste'!$B$9:$J$87,E$7)</f>
        <v>1 - Firmware Instalado (v1.2.0) 
2 - Device integrado com a rede LoRaWAN
3 - Device no modo 1</v>
      </c>
      <c r="F30" s="97" t="str">
        <f>VLOOKUP('2° Ciclo de Teste'!$B30,'Casos de Teste'!$B$9:$J$87,F$7)</f>
        <v>Passo 1 - Agendar um downlink múltiplo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Verificar que a interrupção de movimento está sendo dado conforme os limiares configurados.
Passo 4 - Verificar a configuração via downlink (código 0077 na porta 6);</v>
      </c>
      <c r="G30" s="97" t="str">
        <f>VLOOKUP('2° Ciclo de Teste'!$B30,'Casos de Teste'!$B$9:$J$87,G$7)</f>
        <v>Limiar de interrupção de movimento configurado conforme o valor especificado no dowlink. Configuração realizada com sucesso no modo 1.</v>
      </c>
      <c r="H30" s="91" t="s">
        <v>72</v>
      </c>
      <c r="I30" s="92"/>
      <c r="J30" s="91"/>
      <c r="K30" s="91"/>
      <c r="L30" s="93" t="s">
        <v>389</v>
      </c>
      <c r="M30" s="94">
        <v>43936.884410995372</v>
      </c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spans="1:26" ht="43.5" customHeight="1" x14ac:dyDescent="0.2">
      <c r="A31" s="68"/>
      <c r="B31" s="111">
        <v>22</v>
      </c>
      <c r="C31" s="97" t="str">
        <f>VLOOKUP('2° Ciclo de Teste'!$B31,'Casos de Teste'!$B$9:$J$87,C$7)</f>
        <v>Requisição de informações via downlink</v>
      </c>
      <c r="D31" s="97" t="str">
        <f>VLOOKUP('2° Ciclo de Teste'!$B31,'Casos de Teste'!$B$9:$J$87,D$7)</f>
        <v>Conferir configurações de timers e limiares enquanto no modo 2</v>
      </c>
      <c r="E31" s="97" t="str">
        <f>VLOOKUP('2° Ciclo de Teste'!$B31,'Casos de Teste'!$B$9:$J$87,E$7)</f>
        <v>1 - Firmware Instalado (v1.2.0) 
2 - Device integrado com a rede LoRaWAN
3 - Device no modo 2</v>
      </c>
      <c r="F31" s="97" t="str">
        <f>VLOOKUP('2° Ciclo de Teste'!$B31,'Casos de Teste'!$B$9:$J$87,F$7)</f>
        <v>Passo 1 - Na TTN, abrir a página de 'Device Overview' do dispositivo conectado;
Passo 2 - Na seção de Downlink, agendar o downlink 0077 (2 bytes) para a porta 6;
Passo 3 - Monitorar a chegada de Uplinks. No primeiro Uplink que chegar após o passo 2, o Downlink agendado deve ser recebido pelo dispositivo e, em seguida, o dispositivo deve mandar um Uplink de resposta na porta 6;
Passo 4 - Conferir, no Uplink da porta 6, as configurações de timers e limiares.</v>
      </c>
      <c r="G31" s="97" t="str">
        <f>VLOOKUP('2° Ciclo de Teste'!$B31,'Casos de Teste'!$B$9:$J$87,G$7)</f>
        <v>Uplink na porta 6 com as configurações de timers e limiares configurados no dispositivo, enquanto o device opera no modo 2</v>
      </c>
      <c r="H31" s="91" t="s">
        <v>72</v>
      </c>
      <c r="I31" s="92"/>
      <c r="J31" s="91"/>
      <c r="K31" s="91"/>
      <c r="L31" s="93" t="s">
        <v>389</v>
      </c>
      <c r="M31" s="94">
        <v>43936.884410995372</v>
      </c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spans="1:26" ht="42.75" customHeight="1" x14ac:dyDescent="0.2">
      <c r="A32" s="68"/>
      <c r="B32" s="111">
        <v>23</v>
      </c>
      <c r="C32" s="97" t="str">
        <f>VLOOKUP('2° Ciclo de Teste'!$B32,'Casos de Teste'!$B$9:$J$87,C$7)</f>
        <v>Requisição de informações via downlink</v>
      </c>
      <c r="D32" s="97" t="str">
        <f>VLOOKUP('2° Ciclo de Teste'!$B32,'Casos de Teste'!$B$9:$J$87,D$7)</f>
        <v>Requisitar leitura dos sensores no dispositivo e conferir o funcionamento dos mesmos enquanto no modo 2</v>
      </c>
      <c r="E32" s="97" t="str">
        <f>VLOOKUP('2° Ciclo de Teste'!$B32,'Casos de Teste'!$B$9:$J$87,E$7)</f>
        <v>1 - Firmware Instalado (v1.2.0) 
2 - Device integrado com a rede LoRaWAN
3 - Device no modo 2</v>
      </c>
      <c r="F32" s="97" t="str">
        <f>VLOOKUP('2° Ciclo de Teste'!$B32,'Casos de Teste'!$B$9:$J$87,F$7)</f>
        <v>Passo 1 - Na TTN, abrir a página de 'Device Overview' do dispositivo conectado;
Passo 2 - Na seção de Downlink, agendar o downlink 0011 (2 bytes) para a porta 3;
Passo 3 - Monitorar a chegada de Uplinks. No primeiro Uplink que chegar após o passo 2, o Downlink agendado deve ser recebido pelo dispositivo e, em seguida, o dispositivo deve mandar um Uplink de resposta na porta 3;
Passo 4 - Conferir, no Uplink da porta 3, os valores lidos pelos sensores no dispositivo. 
Passo 5 - Verificar se os valores condizem com o esperado. A soma das acelerações dos eixos X, Y e Z deve ser próxima de 10 m/s caso o dispositivo esteja em repouso. Se as acelerações estiverem em 0 e a temperatura em 25°C, o sensor de movimento apresenta mau funcionamento. 
Passo 6 - Verificar se a intensidade de luminosidade condiz com o ambiente do device. Testar com luminosidade abaixo de 255 lux, já que este é o limite enviado no pacote.</v>
      </c>
      <c r="G32" s="97" t="str">
        <f>VLOOKUP('2° Ciclo de Teste'!$B32,'Casos de Teste'!$B$9:$J$87,G$7)</f>
        <v>Uplink na porta 3 com os valores lidos pelos sensores no dispositivo, enquanto o device opera no modo 2.</v>
      </c>
      <c r="H32" s="91" t="s">
        <v>72</v>
      </c>
      <c r="I32" s="92"/>
      <c r="J32" s="91"/>
      <c r="K32" s="91"/>
      <c r="L32" s="93" t="s">
        <v>389</v>
      </c>
      <c r="M32" s="94">
        <v>43936.884410995372</v>
      </c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spans="1:26" ht="48" customHeight="1" x14ac:dyDescent="0.2">
      <c r="A33" s="68"/>
      <c r="B33" s="111">
        <v>24</v>
      </c>
      <c r="C33" s="97" t="str">
        <f>VLOOKUP('2° Ciclo de Teste'!$B33,'Casos de Teste'!$B$9:$J$87,C$7)</f>
        <v>Requisição de informações via downlink</v>
      </c>
      <c r="D33" s="97" t="str">
        <f>VLOOKUP('2° Ciclo de Teste'!$B33,'Casos de Teste'!$B$9:$J$87,D$7)</f>
        <v>Conferir versão de Hardware e Software via downlink enquanto no modo 2</v>
      </c>
      <c r="E33" s="97" t="str">
        <f>VLOOKUP('2° Ciclo de Teste'!$B33,'Casos de Teste'!$B$9:$J$87,E$7)</f>
        <v>1 - Firmware Instalado (v1.2.0) 
2 - Device integrado com a rede LoRaWAN
3 - Device no modo 2</v>
      </c>
      <c r="F33" s="97" t="str">
        <f>VLOOKUP('2° Ciclo de Teste'!$B33,'Casos de Teste'!$B$9:$J$87,F$7)</f>
        <v>Passo 1 - Na TTN, abrir a página de 'Device Overview' do dispositivo conectado;
Passo 2 - Na seção de Downlink, agendar o downlink 0033 (2 bytes) para a porta 5;
Passo 3 - Monitorar a chegada de Uplinks. No primeiro Uplink que chegar após o passo 2, o Downlink agendado deve ser recebido pelo dispositivo e, em seguida, o dispositivo deve mandar um Uplink de resposta na porta 5;
Passo 4 - Conferir, no Uplink da porta 6, as versões de Hardware e Firmware do dispositivo.</v>
      </c>
      <c r="G33" s="97" t="str">
        <f>VLOOKUP('2° Ciclo de Teste'!$B33,'Casos de Teste'!$B$9:$J$87,G$7)</f>
        <v>Uplink na porta 5 com as versões de Hardware e Software do dispositivo, enquanto do device opera no modo 2.</v>
      </c>
      <c r="H33" s="91" t="s">
        <v>72</v>
      </c>
      <c r="I33" s="92"/>
      <c r="J33" s="91"/>
      <c r="K33" s="91"/>
      <c r="L33" s="93" t="s">
        <v>389</v>
      </c>
      <c r="M33" s="94">
        <v>43936.884410995372</v>
      </c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spans="1:26" ht="42.75" customHeight="1" x14ac:dyDescent="0.2">
      <c r="A34" s="68"/>
      <c r="B34" s="111">
        <v>25</v>
      </c>
      <c r="C34" s="97" t="str">
        <f>VLOOKUP('2° Ciclo de Teste'!$B34,'Casos de Teste'!$B$9:$J$87,C$7)</f>
        <v>Sensores acusando interrupções</v>
      </c>
      <c r="D34" s="97" t="str">
        <f>VLOOKUP('2° Ciclo de Teste'!$B34,'Casos de Teste'!$B$9:$J$87,D$7)</f>
        <v>Testar interrupção de bateria com alteração por downlink enquanto no modo 2</v>
      </c>
      <c r="E34" s="97" t="str">
        <f>VLOOKUP('2° Ciclo de Teste'!$B34,'Casos de Teste'!$B$9:$J$87,E$7)</f>
        <v>1 - Firmware Instalado (v1.2.0) 
2 - Device integrado com a rede LoRaWAN
3 - Device no modo 2</v>
      </c>
      <c r="F34" s="97" t="str">
        <f>VLOOKUP('2° Ciclo de Teste'!$B34,'Casos de Teste'!$B$9:$J$87,F$7)</f>
        <v>Passo 1 - Verificar o limiar de interrupção de bateria, que deve ser maior que a tensão de alimentação atual, mostrado na TTN;
Passo 2 - Alterar o limiar de interrupção de bateria para um valor superior ao valor de tensão de alimentação atual;
Passo 3 - Após a recepção do downlink, aguardar ou forçar o device a ir para o modo 1, o que é sinalizado com um uplink na porta 1, 15 segundos após o fim do modo 2.
Passo 4 - Com o device no modo 1, aguardar a recepção do próximo Keep Alive agendado. Verificar a recepção de um uplink na porta 2, 15 segundos após a chegada do Keep Alive;
Passo 5 - Conferir, no conteúdo do uplink recebido na porta 2, o alerta de bateria;
Passo 6 - Verificar que, em seguida, o dispositivo continua no modo 1 e envia o uplink de alerta de bateria na porta 2 após todo  Keep Alive.</v>
      </c>
      <c r="G34" s="97" t="str">
        <f>VLOOKUP('2° Ciclo de Teste'!$B34,'Casos de Teste'!$B$9:$J$87,G$7)</f>
        <v>Pacote on Network Server (TTN) na porta 2 informando que a tensão da bateria está abaixo do limite, sem entrar no modo 2 (estado de alarme)</v>
      </c>
      <c r="H34" s="91" t="s">
        <v>72</v>
      </c>
      <c r="I34" s="92"/>
      <c r="J34" s="91"/>
      <c r="K34" s="91"/>
      <c r="L34" s="93" t="s">
        <v>389</v>
      </c>
      <c r="M34" s="94">
        <v>43936.884410995372</v>
      </c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spans="1:26" ht="42.75" customHeight="1" x14ac:dyDescent="0.2">
      <c r="A35" s="68"/>
      <c r="B35" s="111">
        <v>26</v>
      </c>
      <c r="C35" s="97" t="str">
        <f>VLOOKUP('2° Ciclo de Teste'!$B35,'Casos de Teste'!$B$9:$J$87,C$7)</f>
        <v>Alterar timers via downlink</v>
      </c>
      <c r="D35" s="97" t="str">
        <f>VLOOKUP('2° Ciclo de Teste'!$B35,'Casos de Teste'!$B$9:$J$87,D$7)</f>
        <v>Alterar configurações de keep alive via downlink simples (código 1) enquanto no modo 2</v>
      </c>
      <c r="E35" s="97" t="str">
        <f>VLOOKUP('2° Ciclo de Teste'!$B35,'Casos de Teste'!$B$9:$J$87,E$7)</f>
        <v>1 - Firmware Instalado (v1.2.0) 
2 - Device integrado com a rede LoRaWAN
3 - Device no modo 2</v>
      </c>
      <c r="F35" s="97" t="str">
        <f>VLOOKUP('2° Ciclo de Teste'!$B35,'Casos de Teste'!$B$9:$J$87,F$7)</f>
        <v>Passo 1 - Agendar um downlink do tipo 1XXX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v>
      </c>
      <c r="G35" s="97" t="str">
        <f>VLOOKUP('2° Ciclo de Teste'!$B35,'Casos de Teste'!$B$9:$J$87,G$7)</f>
        <v>Frequência de envio do Keep Alive alterado conforme valor especificado no downlink. Configuração realizada com sucesso no modo 2.</v>
      </c>
      <c r="H35" s="91" t="s">
        <v>72</v>
      </c>
      <c r="I35" s="92"/>
      <c r="J35" s="91"/>
      <c r="K35" s="91"/>
      <c r="L35" s="93" t="s">
        <v>389</v>
      </c>
      <c r="M35" s="94">
        <v>43936.884410995372</v>
      </c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spans="1:26" ht="42.75" customHeight="1" x14ac:dyDescent="0.2">
      <c r="A36" s="68"/>
      <c r="B36" s="111">
        <v>27</v>
      </c>
      <c r="C36" s="97" t="str">
        <f>VLOOKUP('2° Ciclo de Teste'!$B36,'Casos de Teste'!$B$9:$J$87,C$7)</f>
        <v>Alterar timers via downlink</v>
      </c>
      <c r="D36" s="97" t="str">
        <f>VLOOKUP('2° Ciclo de Teste'!$B36,'Casos de Teste'!$B$9:$J$87,D$7)</f>
        <v>Alterar configurações de keep alive via downlink múltiplo  enquanto no modo 2</v>
      </c>
      <c r="E36" s="97" t="str">
        <f>VLOOKUP('2° Ciclo de Teste'!$B36,'Casos de Teste'!$B$9:$J$87,E$7)</f>
        <v>1 - Firmware Instalado (v1.2.0) 
2 - Device integrado com a rede LoRaWAN
3 - Device no modo 2</v>
      </c>
      <c r="F36" s="97" t="str">
        <f>VLOOKUP('2° Ciclo de Teste'!$B36,'Casos de Teste'!$B$9:$J$87,F$7)</f>
        <v>Passo 1 - Agendar um downlink múltiplo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v>
      </c>
      <c r="G36" s="97" t="str">
        <f>VLOOKUP('2° Ciclo de Teste'!$B36,'Casos de Teste'!$B$9:$J$87,G$7)</f>
        <v>Frequência de envio do Keep Alive alterado conforme valor especificado no downlink. Configuração realizada com sucesso no modo 2.</v>
      </c>
      <c r="H36" s="91" t="s">
        <v>72</v>
      </c>
      <c r="I36" s="92"/>
      <c r="J36" s="91"/>
      <c r="K36" s="91"/>
      <c r="L36" s="93" t="s">
        <v>389</v>
      </c>
      <c r="M36" s="94">
        <v>43936.884410995372</v>
      </c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spans="1:26" ht="71.25" customHeight="1" x14ac:dyDescent="0.2">
      <c r="A37" s="68"/>
      <c r="B37" s="111">
        <v>28</v>
      </c>
      <c r="C37" s="97" t="str">
        <f>VLOOKUP('2° Ciclo de Teste'!$B37,'Casos de Teste'!$B$9:$J$87,C$7)</f>
        <v>Configurações não voláteis</v>
      </c>
      <c r="D37" s="97" t="str">
        <f>VLOOKUP('2° Ciclo de Teste'!$B37,'Casos de Teste'!$B$9:$J$87,D$7)</f>
        <v>Verificar que a nova configuração do timer de Keep Alive permanece válida após reiniciar o dispositivo.</v>
      </c>
      <c r="E37" s="97" t="str">
        <f>VLOOKUP('2° Ciclo de Teste'!$B37,'Casos de Teste'!$B$9:$J$87,E$7)</f>
        <v>1 - Firmware Instalado (v1.2.0) 
2 - Device integrado com a rede LoRaWAN
3 - Configuração do timer de Keep Alive reconfigurado via downlink
4 - Device no modo 1</v>
      </c>
      <c r="F37" s="97" t="str">
        <f>VLOOKUP('2° Ciclo de Teste'!$B37,'Casos de Teste'!$B$9:$J$87,F$7)</f>
        <v>Passo 1 - Verificar o valor do timer de Keep Alive via downlink (código 0077 na porta 6).
Passo 2 - Verificar que a periodicidade do Keep Alive é como configurada.
Passo 3 - Reiniciar o dispositivo.
Passo 4 - Repetir os passo 1 e 2 e verificar que a configuração é a mesma.</v>
      </c>
      <c r="G37" s="97" t="str">
        <f>VLOOKUP('2° Ciclo de Teste'!$B37,'Casos de Teste'!$B$9:$J$87,G$7)</f>
        <v>Nova configuração da frequência de envio de Keep Alive não se altera após reiniciar o device.</v>
      </c>
      <c r="H37" s="91" t="s">
        <v>72</v>
      </c>
      <c r="I37" s="92"/>
      <c r="J37" s="91"/>
      <c r="K37" s="91"/>
      <c r="L37" s="93" t="s">
        <v>389</v>
      </c>
      <c r="M37" s="94">
        <v>43936.884410995372</v>
      </c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spans="1:26" ht="48" customHeight="1" x14ac:dyDescent="0.2">
      <c r="A38" s="68"/>
      <c r="B38" s="111">
        <v>29</v>
      </c>
      <c r="C38" s="97" t="str">
        <f>VLOOKUP('2° Ciclo de Teste'!$B38,'Casos de Teste'!$B$9:$J$87,C$7)</f>
        <v>Alterar timers via downlink</v>
      </c>
      <c r="D38" s="97" t="str">
        <f>VLOOKUP('2° Ciclo de Teste'!$B38,'Casos de Teste'!$B$9:$J$87,D$7)</f>
        <v>Alterar configurações de duração do estado de alerta via downlink simples (código 2) enquanto no modo 2</v>
      </c>
      <c r="E38" s="97" t="str">
        <f>VLOOKUP('2° Ciclo de Teste'!$B38,'Casos de Teste'!$B$9:$J$87,E$7)</f>
        <v>1 - Firmware Instalado (v1.2.0) 
2 - Device integrado com a rede LoRaWAN
3 - Device no modo 2</v>
      </c>
      <c r="F38" s="97" t="str">
        <f>VLOOKUP('2° Ciclo de Teste'!$B38,'Casos de Teste'!$B$9:$J$87,F$7)</f>
        <v>Passo 1 - Agendar um downlink do tipo 2XXX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o timer que mede a duração do modo 2 é resetado.
Passo 3 - Sem causar nenhuma interrupção, verificar que o modo 2 dura o período configurado, a partir do passo 2;
Passo 4 - Após o dispositivo voltar para o modo 1, levar o dispositivo para o modo 2 e, sem causar novas interrupções, verificar que a duração do modo é como configurada;
Passo 5 - Verificar a configuração via downlink (código 0077 na porta 6);</v>
      </c>
      <c r="G38" s="97" t="str">
        <f>VLOOKUP('2° Ciclo de Teste'!$B38,'Casos de Teste'!$B$9:$J$87,G$7)</f>
        <v>Duração mínima do estado de alerta alterado conforme valor especificado no downlink. Configuração realizada com sucesso no modo 2.</v>
      </c>
      <c r="H38" s="91" t="s">
        <v>72</v>
      </c>
      <c r="I38" s="92"/>
      <c r="J38" s="91"/>
      <c r="K38" s="91"/>
      <c r="L38" s="93" t="s">
        <v>389</v>
      </c>
      <c r="M38" s="94">
        <v>43936.884410995372</v>
      </c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spans="1:26" ht="50.25" customHeight="1" x14ac:dyDescent="0.2">
      <c r="A39" s="68"/>
      <c r="B39" s="111">
        <v>30</v>
      </c>
      <c r="C39" s="97" t="str">
        <f>VLOOKUP('2° Ciclo de Teste'!$B39,'Casos de Teste'!$B$9:$J$87,C$7)</f>
        <v>Alterar timers via downlink</v>
      </c>
      <c r="D39" s="97" t="str">
        <f>VLOOKUP('2° Ciclo de Teste'!$B39,'Casos de Teste'!$B$9:$J$87,D$7)</f>
        <v>Alterar configurações de duração do estado de alerta via downlink múltiplo enquanto no modo 2</v>
      </c>
      <c r="E39" s="97" t="str">
        <f>VLOOKUP('2° Ciclo de Teste'!$B39,'Casos de Teste'!$B$9:$J$87,E$7)</f>
        <v>1 - Firmware Instalado (v1.2.0) 
2 - Device integrado com a rede LoRaWAN
3 - Device no modo 2</v>
      </c>
      <c r="F39" s="97" t="str">
        <f>VLOOKUP('2° Ciclo de Teste'!$B39,'Casos de Teste'!$B$9:$J$87,F$7)</f>
        <v>Passo 1 - Agendar um downlink múltiplo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o timer que mede a duração do modo 2 é resetado.
Passo 3 - Sem causar nenhuma interrupção, verificar que o modo 2 dura o período configurado, a partir do passo 2;
Passo 4 - Após o dispositivo voltar para o modo 1, levar o dispositivo para o modo 2 e, sem causar novas interrupções, verificar que a duração do modo é como configurada;
Passo 5 - Verificar a configuração via downlink (código 0077 na porta 6);</v>
      </c>
      <c r="G39" s="97" t="str">
        <f>VLOOKUP('2° Ciclo de Teste'!$B39,'Casos de Teste'!$B$9:$J$87,G$7)</f>
        <v>Duração mínima do estado de alerta alterado conforme valor especificado no downlink. Configuração realizada com sucesso no modo 2.</v>
      </c>
      <c r="H39" s="91" t="s">
        <v>72</v>
      </c>
      <c r="I39" s="92"/>
      <c r="J39" s="91"/>
      <c r="K39" s="91"/>
      <c r="L39" s="93" t="s">
        <v>389</v>
      </c>
      <c r="M39" s="94">
        <v>43936.884410995372</v>
      </c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spans="1:26" ht="61.5" customHeight="1" x14ac:dyDescent="0.2">
      <c r="A40" s="68"/>
      <c r="B40" s="111">
        <v>31</v>
      </c>
      <c r="C40" s="97" t="str">
        <f>VLOOKUP('2° Ciclo de Teste'!$B40,'Casos de Teste'!$B$9:$J$87,C$7)</f>
        <v>Configurações não voláteis</v>
      </c>
      <c r="D40" s="97" t="str">
        <f>VLOOKUP('2° Ciclo de Teste'!$B40,'Casos de Teste'!$B$9:$J$87,D$7)</f>
        <v>Verificar que a nova configuração do timer de duração do modo 2 permanece válida após reiniciar o dispositivo.</v>
      </c>
      <c r="E40" s="97" t="str">
        <f>VLOOKUP('2° Ciclo de Teste'!$B40,'Casos de Teste'!$B$9:$J$87,E$7)</f>
        <v>1 - Firmware Instalado (v1.2.0) 
2 - Device integrado com a rede LoRaWAN
3 - Configuração do timer de duração do modo 2 reconfigurado via downlink</v>
      </c>
      <c r="F40" s="97" t="str">
        <f>VLOOKUP('2° Ciclo de Teste'!$B40,'Casos de Teste'!$B$9:$J$87,F$7)</f>
        <v>Passo 1 - Verificar o valor do timer de duração do modo 2 via downlink (código 0077 na porta 6).
Passo 2 - Verificar que a duração do modo 2 é como configurada.
Passo 3 - Reiniciar o dispositivo.
Passo 4 - Repetir os passo 1 e 2 e verificar que a configuração é a mesma.</v>
      </c>
      <c r="G40" s="97" t="str">
        <f>VLOOKUP('2° Ciclo de Teste'!$B40,'Casos de Teste'!$B$9:$J$87,G$7)</f>
        <v>Nova configuração do timer de duração do modo 2 não se altera após reiniciar o device.</v>
      </c>
      <c r="H40" s="91" t="s">
        <v>72</v>
      </c>
      <c r="I40" s="92"/>
      <c r="J40" s="91"/>
      <c r="K40" s="91"/>
      <c r="L40" s="93" t="s">
        <v>389</v>
      </c>
      <c r="M40" s="94">
        <v>43936.884410995372</v>
      </c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spans="1:26" ht="56.25" customHeight="1" x14ac:dyDescent="0.2">
      <c r="A41" s="68"/>
      <c r="B41" s="111">
        <v>32</v>
      </c>
      <c r="C41" s="97" t="str">
        <f>VLOOKUP('2° Ciclo de Teste'!$B41,'Casos de Teste'!$B$9:$J$87,C$7)</f>
        <v>Alterar timers via downlink</v>
      </c>
      <c r="D41" s="97" t="str">
        <f>VLOOKUP('2° Ciclo de Teste'!$B41,'Casos de Teste'!$B$9:$J$87,D$7)</f>
        <v>Alterar configurações de frequência de envio no modo 2 via downlink simples (código 3) enquanto no modo 2</v>
      </c>
      <c r="E41" s="97" t="str">
        <f>VLOOKUP('2° Ciclo de Teste'!$B41,'Casos de Teste'!$B$9:$J$87,E$7)</f>
        <v>1 - Firmware Instalado (v1.2.0) 
2 - Device integrado com a rede LoRaWAN
3 - Device no modo 2</v>
      </c>
      <c r="F41" s="97" t="str">
        <f>VLOOKUP('2° Ciclo de Teste'!$B41,'Casos de Teste'!$B$9:$J$87,F$7)</f>
        <v>Passo 1 - Agendar um downlink do tipo 3XXX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Verificar que a frequência dos uplinks passa a ser o tempo configurado a partir do passo 2;
Passo 4 - Após retornar ao modo 1, levar o dispositivo para o modo 2 e verificar que a frequência dos uplinks é como configurada;
Passo 5 - Verificar a configuração via downlink (código 0077 na porta 6);</v>
      </c>
      <c r="G41" s="97" t="str">
        <f>VLOOKUP('2° Ciclo de Teste'!$B41,'Casos de Teste'!$B$9:$J$87,G$7)</f>
        <v>Frequência de envio das mensagens de alerta alterado conforme valor especificado no downlink. Configuração realizada com sucesso no modo 2.</v>
      </c>
      <c r="H41" s="91" t="s">
        <v>72</v>
      </c>
      <c r="I41" s="92"/>
      <c r="J41" s="91"/>
      <c r="K41" s="91"/>
      <c r="L41" s="93" t="s">
        <v>389</v>
      </c>
      <c r="M41" s="94">
        <v>43936.884410995372</v>
      </c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spans="1:26" ht="43.5" customHeight="1" x14ac:dyDescent="0.2">
      <c r="A42" s="68"/>
      <c r="B42" s="111">
        <v>33</v>
      </c>
      <c r="C42" s="97" t="str">
        <f>VLOOKUP('2° Ciclo de Teste'!$B42,'Casos de Teste'!$B$9:$J$87,C$7)</f>
        <v>Alterar timers via downlink</v>
      </c>
      <c r="D42" s="97" t="str">
        <f>VLOOKUP('2° Ciclo de Teste'!$B42,'Casos de Teste'!$B$9:$J$87,D$7)</f>
        <v>Alterar configurações de frequência de envio no modo 2 via downlink múltiplo enquanto no modo 2</v>
      </c>
      <c r="E42" s="97" t="str">
        <f>VLOOKUP('2° Ciclo de Teste'!$B42,'Casos de Teste'!$B$9:$J$87,E$7)</f>
        <v>1 - Firmware Instalado (v1.2.0) 
2 - Device integrado com a rede LoRaWAN
3 - Device no modo 2</v>
      </c>
      <c r="F42" s="97" t="str">
        <f>VLOOKUP('2° Ciclo de Teste'!$B42,'Casos de Teste'!$B$9:$J$87,F$7)</f>
        <v>Passo 1 - Agendar um downlink múltiplo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Verificar que a frequência dos uplinks passa a ser o tempo configurado a partir do passo 2;
Passo 4 - Após retornar ao modo 1, levar o dispositivo para o modo 2 e verificar que a frequência dos uplinks é como configurada;
Passo 5 - Verificar a configuração via downlink (código 0077 na porta 6);</v>
      </c>
      <c r="G42" s="97" t="str">
        <f>VLOOKUP('2° Ciclo de Teste'!$B42,'Casos de Teste'!$B$9:$J$87,G$7)</f>
        <v>Frequência de envio das mensagens de alerta alterado conforme valor especificado no downlink. Configuração realizada com sucesso no modo 2.</v>
      </c>
      <c r="H42" s="91" t="s">
        <v>72</v>
      </c>
      <c r="I42" s="92"/>
      <c r="J42" s="91"/>
      <c r="K42" s="91"/>
      <c r="L42" s="93" t="s">
        <v>389</v>
      </c>
      <c r="M42" s="94">
        <v>43936.884410995372</v>
      </c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spans="1:26" ht="61.5" customHeight="1" x14ac:dyDescent="0.2">
      <c r="A43" s="68"/>
      <c r="B43" s="111">
        <v>34</v>
      </c>
      <c r="C43" s="97" t="str">
        <f>VLOOKUP('2° Ciclo de Teste'!$B43,'Casos de Teste'!$B$9:$J$87,C$7)</f>
        <v>Configurações não voláteis</v>
      </c>
      <c r="D43" s="97" t="str">
        <f>VLOOKUP('2° Ciclo de Teste'!$B43,'Casos de Teste'!$B$9:$J$87,D$7)</f>
        <v>Verificar que a nova configuração do timer de frequência de envio no modo 2 permanece válida após reiniciar o dispositivo.</v>
      </c>
      <c r="E43" s="97" t="str">
        <f>VLOOKUP('2° Ciclo de Teste'!$B43,'Casos de Teste'!$B$9:$J$87,E$7)</f>
        <v>1 - Firmware Instalado (v1.2.0) 
2 - Device integrado com a rede LoRaWAN
3 - Configuração do timer de frequência de envio no modo 2 reconfigurado via downlink</v>
      </c>
      <c r="F43" s="97" t="str">
        <f>VLOOKUP('2° Ciclo de Teste'!$B43,'Casos de Teste'!$B$9:$J$87,F$7)</f>
        <v>Passo 1 - Verificar o valor do timer de frequência de envio no modo 2 via downlink (código 0077 na porta 6).
Passo 2 - Verificar que a frequência de envio no modo 2 é como configurada.
Passo 3 - Reiniciar o dispositivo.
Passo 4 - Repetir os passo 1 e 2 e verificar que a configuração é a mesma.</v>
      </c>
      <c r="G43" s="97" t="str">
        <f>VLOOKUP('2° Ciclo de Teste'!$B43,'Casos de Teste'!$B$9:$J$87,G$7)</f>
        <v>Nova configuração do timer de de frequência de envio no modo 2 não se altera após reiniciar o device.</v>
      </c>
      <c r="H43" s="91" t="s">
        <v>72</v>
      </c>
      <c r="I43" s="92"/>
      <c r="J43" s="91"/>
      <c r="K43" s="91"/>
      <c r="L43" s="93" t="s">
        <v>389</v>
      </c>
      <c r="M43" s="94">
        <v>43936.884410995372</v>
      </c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spans="1:26" ht="54" customHeight="1" x14ac:dyDescent="0.2">
      <c r="A44" s="68"/>
      <c r="B44" s="111">
        <v>35</v>
      </c>
      <c r="C44" s="97" t="str">
        <f>VLOOKUP('2° Ciclo de Teste'!$B44,'Casos de Teste'!$B$9:$J$87,C$7)</f>
        <v>Alterar limiares via downlink</v>
      </c>
      <c r="D44" s="97" t="str">
        <f>VLOOKUP('2° Ciclo de Teste'!$B44,'Casos de Teste'!$B$9:$J$87,D$7)</f>
        <v>Alterar limiar de interrupção de bateria via downlink múltiplo enquanto no modo 2</v>
      </c>
      <c r="E44" s="97" t="str">
        <f>VLOOKUP('2° Ciclo de Teste'!$B44,'Casos de Teste'!$B$9:$J$87,E$7)</f>
        <v>1 - Firmware Instalado (v1.2.0) 
2 - Device integrado com a rede LoRaWAN
3 - Device no modo 2</v>
      </c>
      <c r="F44" s="97" t="str">
        <f>VLOOKUP('2° Ciclo de Teste'!$B44,'Casos de Teste'!$B$9:$J$87,F$7)</f>
        <v>Passo 1 - Agendar um downlink múltiplo com um novo limiar para interrupção de bateria;
Passo 2 - Monitorar a chegada de Uplinks. No primeiro Uplink que chegar após o passo 1, o Downlink agendado deve ser recebido pelo dispositivo. A partir desse momento, o limiar para interrupção de bateria está alterado;
Passo 3 - Verificar que a interrupção de bateria está sendo dada abaixo da tensão especificada (a mensagem de interrupção será enviada pelo dispositivo somente se ele estiver no modo 1);
Passo 4 - Verificar a configuração via downlink (código 0077 na porta 6);</v>
      </c>
      <c r="G44" s="97" t="str">
        <f>VLOOKUP('2° Ciclo de Teste'!$B44,'Casos de Teste'!$B$9:$J$87,G$7)</f>
        <v>Limiar de interrupção de bateria configurado conforme o valor especificado no dowlink. Configuração realizada com sucesso no modo 2.</v>
      </c>
      <c r="H44" s="91" t="s">
        <v>72</v>
      </c>
      <c r="I44" s="92"/>
      <c r="J44" s="91"/>
      <c r="K44" s="91"/>
      <c r="L44" s="93" t="s">
        <v>389</v>
      </c>
      <c r="M44" s="94">
        <v>43936.884410995372</v>
      </c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64.5" customHeight="1" x14ac:dyDescent="0.2">
      <c r="A45" s="68"/>
      <c r="B45" s="111">
        <v>36</v>
      </c>
      <c r="C45" s="97" t="str">
        <f>VLOOKUP('2° Ciclo de Teste'!$B45,'Casos de Teste'!$B$9:$J$87,C$7)</f>
        <v>Configurações não voláteis</v>
      </c>
      <c r="D45" s="97" t="str">
        <f>VLOOKUP('2° Ciclo de Teste'!$B45,'Casos de Teste'!$B$9:$J$87,D$7)</f>
        <v>Verificar que o novo limiar de bateria baixa permanece válido após reiniciar o dispositivo.</v>
      </c>
      <c r="E45" s="97" t="str">
        <f>VLOOKUP('2° Ciclo de Teste'!$B45,'Casos de Teste'!$B$9:$J$87,E$7)</f>
        <v>1 - Firmware Instalado (v1.2.0) 
2 - Device integrado com a rede LoRaWAN
3 - Configuração do limiar de bateria baixa reconfigurado via downlink</v>
      </c>
      <c r="F45" s="97" t="str">
        <f>VLOOKUP('2° Ciclo de Teste'!$B45,'Casos de Teste'!$B$9:$J$87,F$7)</f>
        <v>Passo 1 - Verificar o valor do limiar de bateria baixa via downlink (código 0077 na porta 6).
Passo 2 - Verificar que o limiar de bateria baixa é como configurado.
Passo 3 - Reiniciar o dispositivo.
Passo 4 - Repetir os passo 1 e 2 e verificar que a configuração é a mesma.</v>
      </c>
      <c r="G45" s="97" t="str">
        <f>VLOOKUP('2° Ciclo de Teste'!$B45,'Casos de Teste'!$B$9:$J$87,G$7)</f>
        <v>Nova configuração do limiar de bateria baixa não se altera após reiniciar o device.</v>
      </c>
      <c r="H45" s="91" t="s">
        <v>72</v>
      </c>
      <c r="I45" s="92"/>
      <c r="J45" s="91"/>
      <c r="K45" s="91"/>
      <c r="L45" s="93" t="s">
        <v>389</v>
      </c>
      <c r="M45" s="94">
        <v>43936.884295949072</v>
      </c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spans="1:26" ht="51" customHeight="1" x14ac:dyDescent="0.2">
      <c r="A46" s="68"/>
      <c r="B46" s="111">
        <v>37</v>
      </c>
      <c r="C46" s="97" t="str">
        <f>VLOOKUP('2° Ciclo de Teste'!$B46,'Casos de Teste'!$B$9:$J$87,C$7)</f>
        <v>Alterar limiares via downlink</v>
      </c>
      <c r="D46" s="97" t="str">
        <f>VLOOKUP('2° Ciclo de Teste'!$B46,'Casos de Teste'!$B$9:$J$87,D$7)</f>
        <v>Alterar limiar de interrupção de luminosidade via downlink simples (código 8) enquanto no modo 2</v>
      </c>
      <c r="E46" s="97" t="str">
        <f>VLOOKUP('2° Ciclo de Teste'!$B46,'Casos de Teste'!$B$9:$J$87,E$7)</f>
        <v>1 - Firmware Instalado (v1.2.0) 
2 - Device integrado com a rede LoRaWAN
3 - Device no modo 2</v>
      </c>
      <c r="F46" s="97" t="str">
        <f>VLOOKUP('2° Ciclo de Teste'!$B46,'Casos de Teste'!$B$9:$J$87,F$7)</f>
        <v>Passo 1 - Agendar um downlink do tipo 8XXX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v>
      </c>
      <c r="G46" s="97" t="str">
        <f>VLOOKUP('2° Ciclo de Teste'!$B46,'Casos de Teste'!$B$9:$J$87,G$7)</f>
        <v>Limiar de interrupção de luminosidade configurado conforme o valor especificado no dowlink. Configuração realizada com sucesso no modo 2.</v>
      </c>
      <c r="H46" s="91" t="s">
        <v>72</v>
      </c>
      <c r="I46" s="92"/>
      <c r="J46" s="91"/>
      <c r="K46" s="91"/>
      <c r="L46" s="93" t="s">
        <v>389</v>
      </c>
      <c r="M46" s="94">
        <v>43936.884295949072</v>
      </c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spans="1:26" ht="48" customHeight="1" x14ac:dyDescent="0.2">
      <c r="A47" s="68"/>
      <c r="B47" s="111">
        <v>38</v>
      </c>
      <c r="C47" s="97" t="str">
        <f>VLOOKUP('2° Ciclo de Teste'!$B47,'Casos de Teste'!$B$9:$J$87,C$7)</f>
        <v>Alterar limiares via downlink</v>
      </c>
      <c r="D47" s="97" t="str">
        <f>VLOOKUP('2° Ciclo de Teste'!$B47,'Casos de Teste'!$B$9:$J$87,D$7)</f>
        <v>Alterar limiar de interrupção de luminosidade via downlink múltiplo enquanto no modo 2</v>
      </c>
      <c r="E47" s="97" t="str">
        <f>VLOOKUP('2° Ciclo de Teste'!$B47,'Casos de Teste'!$B$9:$J$87,E$7)</f>
        <v>1 - Firmware Instalado (v1.2.0) 
2 - Device integrado com a rede LoRaWAN
3 - Device no modo 2</v>
      </c>
      <c r="F47" s="97" t="str">
        <f>VLOOKUP('2° Ciclo de Teste'!$B47,'Casos de Teste'!$B$9:$J$87,F$7)</f>
        <v>Passo 1 - Agendar um downlink múltiplo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v>
      </c>
      <c r="G47" s="97" t="str">
        <f>VLOOKUP('2° Ciclo de Teste'!$B47,'Casos de Teste'!$B$9:$J$87,G$7)</f>
        <v>Limiar de interrupção de luminosidade configurado conforme o valor especificado no dowlink. Configuração realizada com sucesso no modo 2.</v>
      </c>
      <c r="H47" s="91" t="s">
        <v>72</v>
      </c>
      <c r="I47" s="92"/>
      <c r="J47" s="91"/>
      <c r="K47" s="91"/>
      <c r="L47" s="93" t="s">
        <v>389</v>
      </c>
      <c r="M47" s="94">
        <v>43936.884295949072</v>
      </c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spans="1:26" ht="56.25" customHeight="1" x14ac:dyDescent="0.2">
      <c r="A48" s="68"/>
      <c r="B48" s="111">
        <v>39</v>
      </c>
      <c r="C48" s="97" t="str">
        <f>VLOOKUP('2° Ciclo de Teste'!$B48,'Casos de Teste'!$B$9:$J$87,C$7)</f>
        <v>Configurações não voláteis</v>
      </c>
      <c r="D48" s="97" t="str">
        <f>VLOOKUP('2° Ciclo de Teste'!$B48,'Casos de Teste'!$B$9:$J$87,D$7)</f>
        <v>Verificar que o novo limiar de luminosidade alta permanece válido após reiniciar o dispositivo.</v>
      </c>
      <c r="E48" s="97" t="str">
        <f>VLOOKUP('2° Ciclo de Teste'!$B48,'Casos de Teste'!$B$9:$J$87,E$7)</f>
        <v>1 - Firmware Instalado (v1.2.0) 
2 - Device integrado com a rede LoRaWAN
3 - Configuração do limiar de luminosidade alta reconfigurado via downlink</v>
      </c>
      <c r="F48" s="97" t="str">
        <f>VLOOKUP('2° Ciclo de Teste'!$B48,'Casos de Teste'!$B$9:$J$87,F$7)</f>
        <v>Passo 1 - Verificar o valor do limiar de luminosidade alta via downlink (código 0077 na porta 6).
Passo 2 - Verificar que o limiar de luminosidade alta é como configurado.
Passo 3 - Reiniciar o dispositivo.
Passo 4 - Repetir os passo 1 e 2 e verificar que a configuração é a mesma.</v>
      </c>
      <c r="G48" s="97" t="str">
        <f>VLOOKUP('2° Ciclo de Teste'!$B48,'Casos de Teste'!$B$9:$J$87,G$7)</f>
        <v>Nova configuração do limiar de luminosidade alta não se altera após reiniciar o device.</v>
      </c>
      <c r="H48" s="91" t="s">
        <v>72</v>
      </c>
      <c r="I48" s="194"/>
      <c r="J48" s="91"/>
      <c r="K48" s="91"/>
      <c r="L48" s="93" t="s">
        <v>389</v>
      </c>
      <c r="M48" s="94">
        <v>43936.884295949072</v>
      </c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spans="1:26" ht="50.25" customHeight="1" x14ac:dyDescent="0.2">
      <c r="A49" s="68"/>
      <c r="B49" s="111">
        <v>40</v>
      </c>
      <c r="C49" s="97" t="str">
        <f>VLOOKUP('2° Ciclo de Teste'!$B49,'Casos de Teste'!$B$9:$J$87,C$7)</f>
        <v>Alterar limiares via downlink</v>
      </c>
      <c r="D49" s="97" t="str">
        <f>VLOOKUP('2° Ciclo de Teste'!$B49,'Casos de Teste'!$B$9:$J$87,D$7)</f>
        <v>Alterar os limiares de interrupção de movimento via downlink simples (código 9) enquanto no modo 2</v>
      </c>
      <c r="E49" s="97" t="str">
        <f>VLOOKUP('2° Ciclo de Teste'!$B49,'Casos de Teste'!$B$9:$J$87,E$7)</f>
        <v>1 - Firmware Instalado (v1.2.0) 
2 - Device integrado com a rede LoRaWAN
3 - Device no modo 2</v>
      </c>
      <c r="F49" s="97" t="str">
        <f>VLOOKUP('2° Ciclo de Teste'!$B49,'Casos de Teste'!$B$9:$J$87,F$7)</f>
        <v>Passo 1 - Agendar um downlink do tipo 90XXXX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Após o dispositivo retornar ao modo 1, verificar que a interrupção de movimento está sendo dado conforme os limiares configurados.
Passo 4 - Verificar a configuração via downlink (código 0077 na porta 6);</v>
      </c>
      <c r="G49" s="97" t="str">
        <f>VLOOKUP('2° Ciclo de Teste'!$B49,'Casos de Teste'!$B$9:$J$87,G$7)</f>
        <v>Limiar de interrupção de movimento configurado conforme o valor especificado no dowlink. Configuração realizada com sucesso no modo 2.</v>
      </c>
      <c r="H49" s="91" t="s">
        <v>72</v>
      </c>
      <c r="I49" s="92"/>
      <c r="J49" s="91"/>
      <c r="K49" s="91"/>
      <c r="L49" s="93" t="s">
        <v>389</v>
      </c>
      <c r="M49" s="94">
        <v>43936.884295949072</v>
      </c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spans="1:26" ht="44.25" customHeight="1" x14ac:dyDescent="0.2">
      <c r="A50" s="68"/>
      <c r="B50" s="111">
        <v>41</v>
      </c>
      <c r="C50" s="97" t="str">
        <f>VLOOKUP('2° Ciclo de Teste'!$B50,'Casos de Teste'!$B$9:$J$87,C$7)</f>
        <v>Alterar limiares via downlink</v>
      </c>
      <c r="D50" s="97" t="str">
        <f>VLOOKUP('2° Ciclo de Teste'!$B50,'Casos de Teste'!$B$9:$J$87,D$7)</f>
        <v>Alterar os limiares de interrupção de movimento via downlink múltiplo enquanto no modo 2</v>
      </c>
      <c r="E50" s="97" t="str">
        <f>VLOOKUP('2° Ciclo de Teste'!$B50,'Casos de Teste'!$B$9:$J$87,E$7)</f>
        <v>1 - Firmware Instalado (v1.2.0) 
2 - Device integrado com a rede LoRaWAN
3 - Device no modo 2</v>
      </c>
      <c r="F50" s="97" t="str">
        <f>VLOOKUP('2° Ciclo de Teste'!$B50,'Casos de Teste'!$B$9:$J$87,F$7)</f>
        <v>Passo 1 - Agendar um downlink múltiplo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Após o dispositivo retornar ao modo 1, verificar que a interrupção de movimento está sendo dado conforme os limiares configurados.
Passo 4 - Verificar a configuração via downlink (código 0077 na porta 6);</v>
      </c>
      <c r="G50" s="97" t="str">
        <f>VLOOKUP('2° Ciclo de Teste'!$B50,'Casos de Teste'!$B$9:$J$87,G$7)</f>
        <v>Limiar de interrupção de movimento configurado conforme o valor especificado no dowlink. Configuração realizada com sucesso no modo 2.</v>
      </c>
      <c r="H50" s="91" t="s">
        <v>72</v>
      </c>
      <c r="I50" s="92"/>
      <c r="J50" s="91"/>
      <c r="K50" s="91"/>
      <c r="L50" s="93" t="s">
        <v>389</v>
      </c>
      <c r="M50" s="94">
        <v>43936.884295949072</v>
      </c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spans="1:26" ht="53.25" customHeight="1" x14ac:dyDescent="0.2">
      <c r="A51" s="68"/>
      <c r="B51" s="111">
        <v>42</v>
      </c>
      <c r="C51" s="97" t="str">
        <f>VLOOKUP('2° Ciclo de Teste'!$B51,'Casos de Teste'!$B$9:$J$87,C$7)</f>
        <v>Configurações não voláteis</v>
      </c>
      <c r="D51" s="97" t="str">
        <f>VLOOKUP('2° Ciclo de Teste'!$B51,'Casos de Teste'!$B$9:$J$87,D$7)</f>
        <v>Verificar que o novo limiar de interrupção de movimento permanece válido após reiniciar o dispositivo.</v>
      </c>
      <c r="E51" s="97" t="str">
        <f>VLOOKUP('2° Ciclo de Teste'!$B51,'Casos de Teste'!$B$9:$J$87,E$7)</f>
        <v>1 - Firmware Instalado (v1.2.0) 
2 - Device integrado com a rede LoRaWAN
3 - Configuração do limiar de interrupção de movimento reconfigurado via downlink</v>
      </c>
      <c r="F51" s="97" t="str">
        <f>VLOOKUP('2° Ciclo de Teste'!$B51,'Casos de Teste'!$B$9:$J$87,F$7)</f>
        <v>Passo 1 - Verificar o valor do limiar de interrupção de movimento via downlink (código 0077 na porta 6).
Passo 2 - Verificar que o limiar de interrupção de movimento é como configurado.
Passo 3 - Reiniciar o dispositivo.
Passo 4 - Repetir os passo 1 e 2 e verificar que a configuração é a mesma.</v>
      </c>
      <c r="G51" s="97" t="str">
        <f>VLOOKUP('2° Ciclo de Teste'!$B51,'Casos de Teste'!$B$9:$J$87,G$7)</f>
        <v>Nova configuração do limiar de interrupção de movimento não se altera após reiniciar o device.</v>
      </c>
      <c r="H51" s="91" t="s">
        <v>72</v>
      </c>
      <c r="I51" s="92"/>
      <c r="J51" s="91"/>
      <c r="K51" s="91"/>
      <c r="L51" s="93" t="s">
        <v>389</v>
      </c>
      <c r="M51" s="94">
        <v>43936.884295949072</v>
      </c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spans="1:26" ht="74.25" customHeight="1" x14ac:dyDescent="0.2">
      <c r="A52" s="68"/>
      <c r="B52" s="111">
        <v>43</v>
      </c>
      <c r="C52" s="97" t="str">
        <f>VLOOKUP('2° Ciclo de Teste'!$B52,'Casos de Teste'!$B$9:$J$87,C$7)</f>
        <v>Alterar timers via downlink</v>
      </c>
      <c r="D52" s="97" t="str">
        <f>VLOOKUP('2° Ciclo de Teste'!$B52,'Casos de Teste'!$B$9:$J$87,D$7)</f>
        <v>Alterar Keep Alive em vários valores</v>
      </c>
      <c r="E52" s="97" t="str">
        <f>VLOOKUP('2° Ciclo de Teste'!$B52,'Casos de Teste'!$B$9:$J$87,E$7)</f>
        <v>1 - Firmware Instalado (v1.2.0) (v1.2.0)
2 - Device integrado com a rede LoRaWAN
3 - Timers : KeepAlive - 4m10s
WarnDutyCycle - 2m
WarnTx - 30s</v>
      </c>
      <c r="F52" s="97" t="str">
        <f>VLOOKUP('2° Ciclo de Teste'!$B52,'Casos de Teste'!$B$9:$J$87,F$7)</f>
        <v>1 - Enviar comando de downlink simples 1001 (30 segundos)
2 - Aguardar downlink ser recebido
3 - Verificar persistência ou não da nova configuração.</v>
      </c>
      <c r="G52" s="97" t="str">
        <f>VLOOKUP('2° Ciclo de Teste'!$B52,'Casos de Teste'!$B$9:$J$87,G$7)</f>
        <v xml:space="preserve">Após o passo 2, foi retornado pelo dispositivo na porta 9 (porta destinada a erros) - a expressão: 'Keep Alive deve ser maior do que WarnDutyCycle'. Portanto, os dados não foram gravados. </v>
      </c>
      <c r="H52" s="91" t="s">
        <v>72</v>
      </c>
      <c r="I52" s="92"/>
      <c r="J52" s="91"/>
      <c r="K52" s="91"/>
      <c r="L52" s="93" t="s">
        <v>389</v>
      </c>
      <c r="M52" s="94">
        <v>43936.884295949072</v>
      </c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spans="1:26" ht="72.75" customHeight="1" x14ac:dyDescent="0.2">
      <c r="A53" s="68"/>
      <c r="B53" s="111">
        <v>44</v>
      </c>
      <c r="C53" s="97" t="str">
        <f>VLOOKUP('2° Ciclo de Teste'!$B53,'Casos de Teste'!$B$9:$J$87,C$7)</f>
        <v>Alterar timers via downlink</v>
      </c>
      <c r="D53" s="97" t="str">
        <f>VLOOKUP('2° Ciclo de Teste'!$B53,'Casos de Teste'!$B$9:$J$87,D$7)</f>
        <v>Alterar Keep Alive em vários valores</v>
      </c>
      <c r="E53" s="97" t="str">
        <f>VLOOKUP('2° Ciclo de Teste'!$B53,'Casos de Teste'!$B$9:$J$87,E$7)</f>
        <v>1 - Firmware Instalado (v1.2.0) (v1.2.0)
2 - Device integrado com a rede LoRaWAN
3 - Timers : KeepAlive - 4m10s
WarnDutyCycle - 2m
WarnTx - 30s</v>
      </c>
      <c r="F53" s="97" t="str">
        <f>VLOOKUP('2° Ciclo de Teste'!$B53,'Casos de Teste'!$B$9:$J$87,F$7)</f>
        <v>1 - Enviar comando de downlink simples 1003 (1m 30 segundos)
2 - Aguardar downlink ser recebido
3 - Verificar persistência ou não da nova configuração.</v>
      </c>
      <c r="G53" s="97" t="str">
        <f>VLOOKUP('2° Ciclo de Teste'!$B53,'Casos de Teste'!$B$9:$J$87,G$7)</f>
        <v xml:space="preserve">Após o passo 2, foi retornado pelo dispositivo na porta 9 (porta destinada a erros) - a expressão: 'Keep Alive deve ser maior do que WarnDutyCycle'. Portanto, os dados não foram gravados. </v>
      </c>
      <c r="H53" s="91" t="s">
        <v>72</v>
      </c>
      <c r="I53" s="92"/>
      <c r="J53" s="91"/>
      <c r="K53" s="91"/>
      <c r="L53" s="93" t="s">
        <v>389</v>
      </c>
      <c r="M53" s="94">
        <v>43936.884295949072</v>
      </c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spans="1:26" ht="68.25" customHeight="1" x14ac:dyDescent="0.2">
      <c r="A54" s="68"/>
      <c r="B54" s="111">
        <v>45</v>
      </c>
      <c r="C54" s="97" t="str">
        <f>VLOOKUP('2° Ciclo de Teste'!$B54,'Casos de Teste'!$B$9:$J$87,C$7)</f>
        <v>Alterar timers via downlink</v>
      </c>
      <c r="D54" s="97" t="str">
        <f>VLOOKUP('2° Ciclo de Teste'!$B54,'Casos de Teste'!$B$9:$J$87,D$7)</f>
        <v>Alterar Keep Alive em vários valores</v>
      </c>
      <c r="E54" s="97" t="str">
        <f>VLOOKUP('2° Ciclo de Teste'!$B54,'Casos de Teste'!$B$9:$J$87,E$7)</f>
        <v>1 - Firmware Instalado (v1.2.0) (v1.2.0)
2 - Device integrado com a rede LoRaWAN
3 - Timers : KeepAlive - 4m10s
WarnDutyCycle - 2m
WarnTx - 30s</v>
      </c>
      <c r="F54" s="97" t="str">
        <f>VLOOKUP('2° Ciclo de Teste'!$B54,'Casos de Teste'!$B$9:$J$87,F$7)</f>
        <v>1 - Enviar comando de downlink simples 1008 (4m)
2 - Aguardar downlink ser recebido
3 - Verificar persistência ou não da nova configuração.</v>
      </c>
      <c r="G54" s="97" t="str">
        <f>VLOOKUP('2° Ciclo de Teste'!$B54,'Casos de Teste'!$B$9:$J$87,G$7)</f>
        <v xml:space="preserve">Após a configuração aguardar o tempo configurado e verificar se foi alterado. </v>
      </c>
      <c r="H54" s="91" t="s">
        <v>72</v>
      </c>
      <c r="I54" s="92"/>
      <c r="J54" s="91"/>
      <c r="K54" s="91"/>
      <c r="L54" s="93" t="s">
        <v>389</v>
      </c>
      <c r="M54" s="94">
        <v>43936.884295949072</v>
      </c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spans="1:26" ht="68.25" customHeight="1" x14ac:dyDescent="0.2">
      <c r="A55" s="68"/>
      <c r="B55" s="111">
        <v>46</v>
      </c>
      <c r="C55" s="97" t="str">
        <f>VLOOKUP('2° Ciclo de Teste'!$B55,'Casos de Teste'!$B$9:$J$87,C$7)</f>
        <v>Alterar timers via downlink</v>
      </c>
      <c r="D55" s="97" t="str">
        <f>VLOOKUP('2° Ciclo de Teste'!$B55,'Casos de Teste'!$B$9:$J$87,D$7)</f>
        <v>Alterar WarnDutyCycle em vários valores</v>
      </c>
      <c r="E55" s="97" t="str">
        <f>VLOOKUP('2° Ciclo de Teste'!$B55,'Casos de Teste'!$B$9:$J$87,E$7)</f>
        <v>1 - Firmware Instalado (v1.2.0) (v1.2.0)
2 - Device integrado com a rede LoRaWAN
3 - Timers : KeepAlive - 4m
WarnDutyCycle - 2m
WarnTx - 30s</v>
      </c>
      <c r="F55" s="97" t="str">
        <f>VLOOKUP('2° Ciclo de Teste'!$B55,'Casos de Teste'!$B$9:$J$87,F$7)</f>
        <v>1 - Enviar comando de downlink simples 203A (4m 50s)
2 - Aguardar downlink ser recebido
3 - Verificar persistência ou não da nova configuração.</v>
      </c>
      <c r="G55" s="97" t="str">
        <f>VLOOKUP('2° Ciclo de Teste'!$B55,'Casos de Teste'!$B$9:$J$87,G$7)</f>
        <v xml:space="preserve">Após o passo 2, foi retornado pelo dispositivo na porta 9 (porta destinada a erros) - a expressão: 'Keep Alive deve ser maior do que WarnDutyCycle'. Portanto, os dados não foram gravados. </v>
      </c>
      <c r="H55" s="91" t="s">
        <v>72</v>
      </c>
      <c r="I55" s="92"/>
      <c r="J55" s="91"/>
      <c r="K55" s="91"/>
      <c r="L55" s="93" t="s">
        <v>389</v>
      </c>
      <c r="M55" s="94">
        <v>43936.884295949072</v>
      </c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spans="1:26" ht="70.5" customHeight="1" x14ac:dyDescent="0.2">
      <c r="A56" s="68"/>
      <c r="B56" s="111">
        <v>47</v>
      </c>
      <c r="C56" s="97" t="str">
        <f>VLOOKUP('2° Ciclo de Teste'!$B56,'Casos de Teste'!$B$9:$J$87,C$7)</f>
        <v>Alterar timers via downlink</v>
      </c>
      <c r="D56" s="97" t="str">
        <f>VLOOKUP('2° Ciclo de Teste'!$B56,'Casos de Teste'!$B$9:$J$87,D$7)</f>
        <v>Alterar WarnDutyCycle em vários valores</v>
      </c>
      <c r="E56" s="97" t="str">
        <f>VLOOKUP('2° Ciclo de Teste'!$B56,'Casos de Teste'!$B$9:$J$87,E$7)</f>
        <v>1 - Firmware Instalado (v1.2.0) (v1.2.0)
2 - Device integrado com a rede LoRaWAN
3 - Timers : KeepAlive - 4m
WarnDutyCycle - 2m
WarnTx - 30s</v>
      </c>
      <c r="F56" s="97" t="str">
        <f>VLOOKUP('2° Ciclo de Teste'!$B56,'Casos de Teste'!$B$9:$J$87,F$7)</f>
        <v>1 - Enviar comando de downlink simples 200F (1m 35s)
2 - Aguardar downlink ser recebido
3 - Verificar persistência ou não da nova configuração.</v>
      </c>
      <c r="G56" s="97" t="str">
        <f>VLOOKUP('2° Ciclo de Teste'!$B56,'Casos de Teste'!$B$9:$J$87,G$7)</f>
        <v xml:space="preserve">Após a configuração aguardar o tempo configurado e verificar se foi alterado. </v>
      </c>
      <c r="H56" s="91" t="s">
        <v>72</v>
      </c>
      <c r="I56" s="92"/>
      <c r="J56" s="91"/>
      <c r="K56" s="91"/>
      <c r="L56" s="93" t="s">
        <v>389</v>
      </c>
      <c r="M56" s="94">
        <v>43936.884295949072</v>
      </c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spans="1:26" ht="81" customHeight="1" x14ac:dyDescent="0.2">
      <c r="A57" s="68"/>
      <c r="B57" s="111">
        <v>48</v>
      </c>
      <c r="C57" s="97" t="str">
        <f>VLOOKUP('2° Ciclo de Teste'!$B57,'Casos de Teste'!$B$9:$J$87,C$7)</f>
        <v>Alterar timers via downlink</v>
      </c>
      <c r="D57" s="97" t="str">
        <f>VLOOKUP('2° Ciclo de Teste'!$B57,'Casos de Teste'!$B$9:$J$87,D$7)</f>
        <v>Alterar WarnDutyCycle em vários valores</v>
      </c>
      <c r="E57" s="97" t="str">
        <f>VLOOKUP('2° Ciclo de Teste'!$B57,'Casos de Teste'!$B$9:$J$87,E$7)</f>
        <v>1 - Firmware Instalado (v1.2.0) (v1.2.0)
2 - Device integrado com a rede LoRaWAN
3 - Timers : KeepAlive - 4m
WarnDutyCycle - 1m35s
WarnTx - 30s</v>
      </c>
      <c r="F57" s="97" t="str">
        <f>VLOOKUP('2° Ciclo de Teste'!$B57,'Casos de Teste'!$B$9:$J$87,F$7)</f>
        <v>1 - Enviar comando de downlink simples 200A (50s)
2 - Aguardar downlink ser recebido
3 - Verificar persistência ou não da nova configuração.</v>
      </c>
      <c r="G57" s="97" t="str">
        <f>VLOOKUP('2° Ciclo de Teste'!$B57,'Casos de Teste'!$B$9:$J$87,G$7)</f>
        <v xml:space="preserve">Após a configuração aguardar o tempo configurado e verificar se foi alterado. </v>
      </c>
      <c r="H57" s="91" t="s">
        <v>72</v>
      </c>
      <c r="I57" s="92"/>
      <c r="J57" s="91"/>
      <c r="K57" s="91"/>
      <c r="L57" s="93" t="s">
        <v>389</v>
      </c>
      <c r="M57" s="94">
        <v>43936.884295949072</v>
      </c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spans="1:26" ht="71.25" customHeight="1" x14ac:dyDescent="0.2">
      <c r="A58" s="68"/>
      <c r="B58" s="111">
        <v>49</v>
      </c>
      <c r="C58" s="97" t="str">
        <f>VLOOKUP('2° Ciclo de Teste'!$B58,'Casos de Teste'!$B$9:$J$87,C$7)</f>
        <v>Alterar timers via downlink</v>
      </c>
      <c r="D58" s="97" t="str">
        <f>VLOOKUP('2° Ciclo de Teste'!$B58,'Casos de Teste'!$B$9:$J$87,D$7)</f>
        <v>Alterar WarnDutyCycle em vários valores</v>
      </c>
      <c r="E58" s="97" t="str">
        <f>VLOOKUP('2° Ciclo de Teste'!$B58,'Casos de Teste'!$B$9:$J$87,E$7)</f>
        <v>1 - Firmware Instalado (v1.2.0) (v1.2.0)
2 - Device integrado com a rede LoRaWAN
3 - Timers : KeepAlive - 4m
WarnDutyCycle - 50s
WarnTx - 30s</v>
      </c>
      <c r="F58" s="97" t="str">
        <f>VLOOKUP('2° Ciclo de Teste'!$B58,'Casos de Teste'!$B$9:$J$87,F$7)</f>
        <v>1 - Enviar comando de downlink simples 2001 (5s)
2 - Aguardar downlink ser recebido
3 - Verificar persistência ou não da nova configuração.</v>
      </c>
      <c r="G58" s="97" t="str">
        <f>VLOOKUP('2° Ciclo de Teste'!$B58,'Casos de Teste'!$B$9:$J$87,G$7)</f>
        <v xml:space="preserve">Após o passo 2, foi retornado pelo dispositivo na porta 9 (porta destinada a erros) - a expressão: ' Warn DutyCycle deve ser maior que warnTx'. Portanto, os dados não foram gravados. </v>
      </c>
      <c r="H58" s="91" t="s">
        <v>72</v>
      </c>
      <c r="I58" s="92"/>
      <c r="J58" s="91"/>
      <c r="K58" s="91"/>
      <c r="L58" s="93" t="s">
        <v>389</v>
      </c>
      <c r="M58" s="94">
        <v>43936.884295949072</v>
      </c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spans="1:26" ht="64.5" customHeight="1" x14ac:dyDescent="0.2">
      <c r="A59" s="68"/>
      <c r="B59" s="111">
        <v>50</v>
      </c>
      <c r="C59" s="97" t="str">
        <f>VLOOKUP('2° Ciclo de Teste'!$B59,'Casos de Teste'!$B$9:$J$87,C$7)</f>
        <v>Alterar timers via downlink</v>
      </c>
      <c r="D59" s="97" t="str">
        <f>VLOOKUP('2° Ciclo de Teste'!$B59,'Casos de Teste'!$B$9:$J$87,D$7)</f>
        <v>Alterar WarnTx em vários valores</v>
      </c>
      <c r="E59" s="97" t="str">
        <f>VLOOKUP('2° Ciclo de Teste'!$B59,'Casos de Teste'!$B$9:$J$87,E$7)</f>
        <v>1 - Firmware Instalado (v1.2.0) (v1.2.0)
2 - Device integrado com a rede LoRaWAN
3 - Timers : KeepAlive - 4m
WarnDutyCycle - 50s
WarnTx - 30s</v>
      </c>
      <c r="F59" s="97" t="str">
        <f>VLOOKUP('2° Ciclo de Teste'!$B59,'Casos de Teste'!$B$9:$J$87,F$7)</f>
        <v>1 - Enviar comando de downlink simples 101F (3m 5s)
2 - Aguardar downlink ser recebido
3 - Verificar persistência ou não da nova configuração.</v>
      </c>
      <c r="G59" s="97" t="str">
        <f>VLOOKUP('2° Ciclo de Teste'!$B59,'Casos de Teste'!$B$9:$J$87,G$7)</f>
        <v xml:space="preserve">Após o passo 2, foi retornado pelo dispositivo na porta 9 (porta destinada a erros) - a expressão: ' Warn DutyCycle deve ser maior que warnTx'. Portanto, os dados não foram gravados. </v>
      </c>
      <c r="H59" s="91" t="s">
        <v>72</v>
      </c>
      <c r="I59" s="92"/>
      <c r="J59" s="91"/>
      <c r="K59" s="91"/>
      <c r="L59" s="93" t="s">
        <v>389</v>
      </c>
      <c r="M59" s="94">
        <v>43936.884295949072</v>
      </c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ht="67.5" customHeight="1" x14ac:dyDescent="0.2">
      <c r="A60" s="68"/>
      <c r="B60" s="111">
        <v>51</v>
      </c>
      <c r="C60" s="97" t="str">
        <f>VLOOKUP('2° Ciclo de Teste'!$B60,'Casos de Teste'!$B$9:$J$87,C$7)</f>
        <v>Alterar timers via downlink</v>
      </c>
      <c r="D60" s="97" t="str">
        <f>VLOOKUP('2° Ciclo de Teste'!$B60,'Casos de Teste'!$B$9:$J$87,D$7)</f>
        <v>Alterar WarnTx em vários valores</v>
      </c>
      <c r="E60" s="97" t="str">
        <f>VLOOKUP('2° Ciclo de Teste'!$B60,'Casos de Teste'!$B$9:$J$87,E$7)</f>
        <v>1 - Firmware Instalado (v1.2.0) (v1.2.0)
2 - Device integrado com a rede LoRaWAN
3 - Timers : KeepAlive - 4m
WarnDutyCycle - 50s
WarnTx - 30s</v>
      </c>
      <c r="F60" s="97" t="str">
        <f>VLOOKUP('2° Ciclo de Teste'!$B60,'Casos de Teste'!$B$9:$J$87,F$7)</f>
        <v>1 - Enviar comando de downlink simples 100A (50s)
2 - Aguardar downlink ser recebido
3 - Verificar persistência ou não da nova configuração.</v>
      </c>
      <c r="G60" s="97" t="str">
        <f>VLOOKUP('2° Ciclo de Teste'!$B60,'Casos de Teste'!$B$9:$J$87,G$7)</f>
        <v xml:space="preserve">Após o passo 2, foi retornado pelo dispositivo na porta 9 (porta destinada a erros) - a expressão: ' Warn DutyCycle deve ser maior que warnTx'. Portanto, os dados não foram gravados. </v>
      </c>
      <c r="H60" s="91" t="s">
        <v>72</v>
      </c>
      <c r="I60" s="92"/>
      <c r="J60" s="91"/>
      <c r="K60" s="91"/>
      <c r="L60" s="93" t="s">
        <v>389</v>
      </c>
      <c r="M60" s="94">
        <v>43936.884295949072</v>
      </c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spans="1:26" ht="72.75" customHeight="1" x14ac:dyDescent="0.2">
      <c r="A61" s="68"/>
      <c r="B61" s="111">
        <v>52</v>
      </c>
      <c r="C61" s="97" t="str">
        <f>VLOOKUP('2° Ciclo de Teste'!$B61,'Casos de Teste'!$B$9:$J$87,C$7)</f>
        <v>Alterar timers via downlink</v>
      </c>
      <c r="D61" s="97" t="str">
        <f>VLOOKUP('2° Ciclo de Teste'!$B61,'Casos de Teste'!$B$9:$J$87,D$7)</f>
        <v>Alterar WarnTx em vários valores</v>
      </c>
      <c r="E61" s="97" t="str">
        <f>VLOOKUP('2° Ciclo de Teste'!$B61,'Casos de Teste'!$B$9:$J$87,E$7)</f>
        <v>1 - Firmware Instalado (v1.2.0) (v1.2.0)
2 - Device integrado com a rede LoRaWAN
3 - Timers : KeepAlive - 4m
WarnDutyCycle - 50s
WarnTx - 30s</v>
      </c>
      <c r="F61" s="97" t="str">
        <f>VLOOKUP('2° Ciclo de Teste'!$B61,'Casos de Teste'!$B$9:$J$87,F$7)</f>
        <v>1 - Enviar comando de downlink simples 1001 (5s)
2 - Aguardar downlink ser recebido
3 - Verificar persistência ou não da nova configuração.</v>
      </c>
      <c r="G61" s="97" t="str">
        <f>VLOOKUP('2° Ciclo de Teste'!$B61,'Casos de Teste'!$B$9:$J$87,G$7)</f>
        <v xml:space="preserve">Após a configuração aguardar o tempo configurado e verificar se foi alterado. </v>
      </c>
      <c r="H61" s="91" t="s">
        <v>72</v>
      </c>
      <c r="I61" s="92"/>
      <c r="J61" s="91"/>
      <c r="K61" s="91"/>
      <c r="L61" s="93" t="s">
        <v>389</v>
      </c>
      <c r="M61" s="94">
        <v>43936.884295949072</v>
      </c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spans="1:26" ht="73.5" customHeight="1" x14ac:dyDescent="0.2">
      <c r="A62" s="68"/>
      <c r="B62" s="111">
        <v>53</v>
      </c>
      <c r="C62" s="97" t="str">
        <f>VLOOKUP('2° Ciclo de Teste'!$B62,'Casos de Teste'!$B$9:$J$87,C$7)</f>
        <v>Alterar timers via downlink múltiplo</v>
      </c>
      <c r="D62" s="97" t="str">
        <f>VLOOKUP('2° Ciclo de Teste'!$B62,'Casos de Teste'!$B$9:$J$87,D$7)</f>
        <v>Alterar Keep Alive, WarnDutyCycle e WarnTx em vários valores</v>
      </c>
      <c r="E62" s="97" t="str">
        <f>VLOOKUP('2° Ciclo de Teste'!$B62,'Casos de Teste'!$B$9:$J$87,E$7)</f>
        <v>1 - Firmware Instalado (v1.2.0) (v1.2.0)
2 - Device integrado com a rede LoRaWAN
3 - Timers : KeepAlive - 4m
WarnDutyCycle - 50s
WarnTx - 5s</v>
      </c>
      <c r="F62" s="97" t="str">
        <f>VLOOKUP('2° Ciclo de Teste'!$B62,'Casos de Teste'!$B$9:$J$87,F$7)</f>
        <v>1 - Enviar comando de downlink múltiplo 0001 000A 0001 00 00 00 00 00 (KA = 30s, Wdc = 50s e Wtx = 5s )
2 - Aguardar downlink ser recebido
3 - Verificar persistência ou não da nova configuração.</v>
      </c>
      <c r="G62" s="97" t="str">
        <f>VLOOKUP('2° Ciclo de Teste'!$B62,'Casos de Teste'!$B$9:$J$87,G$7)</f>
        <v xml:space="preserve">Após o passo 2, foi retornado pelo dispositivo na porta 9 (porta destinada a erros) - a expressão: 'Keep Alive deve ser maior do que WarnDutyCycle'. Mas os demais valores foram atualizados (embora tenha sido iguais). </v>
      </c>
      <c r="H62" s="91" t="s">
        <v>72</v>
      </c>
      <c r="I62" s="92"/>
      <c r="J62" s="91"/>
      <c r="K62" s="91"/>
      <c r="L62" s="93" t="s">
        <v>389</v>
      </c>
      <c r="M62" s="94">
        <v>43936.884295949072</v>
      </c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spans="1:26" ht="63.75" x14ac:dyDescent="0.2">
      <c r="A63" s="68"/>
      <c r="B63" s="111">
        <v>54</v>
      </c>
      <c r="C63" s="97" t="str">
        <f>VLOOKUP('2° Ciclo de Teste'!$B63,'Casos de Teste'!$B$9:$J$87,C$7)</f>
        <v>Alterar timers via downlink múltiplo</v>
      </c>
      <c r="D63" s="97" t="str">
        <f>VLOOKUP('2° Ciclo de Teste'!$B63,'Casos de Teste'!$B$9:$J$87,D$7)</f>
        <v>Alterar Keep Alive, WarnDutyCycle e WarnTx em vários valores</v>
      </c>
      <c r="E63" s="97" t="str">
        <f>VLOOKUP('2° Ciclo de Teste'!$B63,'Casos de Teste'!$B$9:$J$87,E$7)</f>
        <v>1 - Firmware Instalado (v1.2.0) (v1.2.0)
2 - Device integrado com a rede LoRaWAN
3 - Timers : KeepAlive - 4m
WarnDutyCycle - 50s
WarnTx - 5s</v>
      </c>
      <c r="F63" s="97" t="str">
        <f>VLOOKUP('2° Ciclo de Teste'!$B63,'Casos de Teste'!$B$9:$J$87,F$7)</f>
        <v>1 - Enviar comando de downlink múltiplo 0003 000A 0009 00 00 00 00 00 (KA = 1m30s, Wdc = 50s e Wtx = 45s )
2 - Aguardar downlink ser recebido
3 - Verificar persistência ou não da nova configuração.</v>
      </c>
      <c r="G63" s="97" t="str">
        <f>VLOOKUP('2° Ciclo de Teste'!$B63,'Casos de Teste'!$B$9:$J$87,G$7)</f>
        <v xml:space="preserve">Após a configuração aguardar o tempo configurado e verificar se foi alterado. </v>
      </c>
      <c r="H63" s="91" t="s">
        <v>72</v>
      </c>
      <c r="I63" s="92"/>
      <c r="J63" s="91"/>
      <c r="K63" s="91"/>
      <c r="L63" s="93" t="s">
        <v>389</v>
      </c>
      <c r="M63" s="94">
        <v>43936.884295949072</v>
      </c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spans="1:26" ht="63.75" x14ac:dyDescent="0.2">
      <c r="A64" s="68"/>
      <c r="B64" s="111">
        <v>55</v>
      </c>
      <c r="C64" s="97" t="str">
        <f>VLOOKUP('2° Ciclo de Teste'!$B64,'Casos de Teste'!$B$9:$J$87,C$7)</f>
        <v>Alterar timers via downlink múltiplo</v>
      </c>
      <c r="D64" s="97" t="str">
        <f>VLOOKUP('2° Ciclo de Teste'!$B64,'Casos de Teste'!$B$9:$J$87,D$7)</f>
        <v>Alterar Keep Alive, WarnDutyCycle e WarnTx em vários valores</v>
      </c>
      <c r="E64" s="97" t="str">
        <f>VLOOKUP('2° Ciclo de Teste'!$B64,'Casos de Teste'!$B$9:$J$87,E$7)</f>
        <v>1 - Firmware Instalado (v1.2.0) (v1.2.0)
2 - Device integrado com a rede LoRaWAN
3 - Timers : KeepAlive - 1m 30s
WarnDutyCycle - 50s
WarnTx - 45s</v>
      </c>
      <c r="F64" s="97" t="str">
        <f>VLOOKUP('2° Ciclo de Teste'!$B64,'Casos de Teste'!$B$9:$J$87,F$7)</f>
        <v>1 - Enviar comando de downlink múltiplo 0005 001F 0003 00 00 00 00 00 (KA = 2m30s, Wdc = 3m5s e Wtx = 15s )
2 - Aguardar downlink ser recebido
3 - Verificar persistência ou não da nova configuração.</v>
      </c>
      <c r="G64" s="97" t="str">
        <f>VLOOKUP('2° Ciclo de Teste'!$B64,'Casos de Teste'!$B$9:$J$87,G$7)</f>
        <v>Após o passo 2, foi retornado pelo dispositivo na porta 9 (porta destinada a erros) - a expressão: 'Keep Alive deve ser maior do que WarnDutyCycle'. Keep Alive e Warn DutyCycle não serão alterados. WarnTx, por sua vez, será alterado.</v>
      </c>
      <c r="H64" s="91" t="s">
        <v>72</v>
      </c>
      <c r="I64" s="92"/>
      <c r="J64" s="91"/>
      <c r="K64" s="91"/>
      <c r="L64" s="93" t="s">
        <v>389</v>
      </c>
      <c r="M64" s="94">
        <v>43936.884295949072</v>
      </c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spans="1:26" ht="63.75" x14ac:dyDescent="0.2">
      <c r="A65" s="68"/>
      <c r="B65" s="111">
        <v>56</v>
      </c>
      <c r="C65" s="97" t="str">
        <f>VLOOKUP('2° Ciclo de Teste'!$B65,'Casos de Teste'!$B$9:$J$87,C$7)</f>
        <v>Alterar timers via downlink múltiplo</v>
      </c>
      <c r="D65" s="97" t="str">
        <f>VLOOKUP('2° Ciclo de Teste'!$B65,'Casos de Teste'!$B$9:$J$87,D$7)</f>
        <v>Alterar Keep Alive, WarnDutyCycle e WarnTx em vários valores</v>
      </c>
      <c r="E65" s="97" t="str">
        <f>VLOOKUP('2° Ciclo de Teste'!$B65,'Casos de Teste'!$B$9:$J$87,E$7)</f>
        <v>1 - Firmware Instalado (v1.2.0) (v1.2.0)
2 - Device integrado com a rede LoRaWAN
3 - Timers : KeepAlive - 1m 30s
WarnDutyCycle - 50s
WarnTx - 15s</v>
      </c>
      <c r="F65" s="97" t="str">
        <f>VLOOKUP('2° Ciclo de Teste'!$B65,'Casos de Teste'!$B$9:$J$87,F$7)</f>
        <v>1 - Enviar comando de downlink múltiplo 0005 000F 0010 00 00 00 00 00 (KA = 2m30s, Wdc = 1m35s e Wtx = 1m 40s )
2 - Aguardar downlink ser recebido
3 - Verificar persistência ou não da nova configuração.</v>
      </c>
      <c r="G65" s="97" t="str">
        <f>VLOOKUP('2° Ciclo de Teste'!$B65,'Casos de Teste'!$B$9:$J$87,G$7)</f>
        <v xml:space="preserve">Após o passo 2, foi retornado pelo dispositivo na porta 9 (porta destinada a erros) - a expressão: ' Warn DutyCycle deve ser maior que warnTx'. Keep Alive e Warn DutyCycle foram atualizados. WarnTx não foi por tentar ser maior que dutyCycle. </v>
      </c>
      <c r="H65" s="91" t="s">
        <v>72</v>
      </c>
      <c r="I65" s="92"/>
      <c r="J65" s="91"/>
      <c r="K65" s="91"/>
      <c r="L65" s="93" t="s">
        <v>389</v>
      </c>
      <c r="M65" s="94">
        <v>43936.884295949072</v>
      </c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spans="1:26" ht="63.75" x14ac:dyDescent="0.2">
      <c r="A66" s="68"/>
      <c r="B66" s="111">
        <v>57</v>
      </c>
      <c r="C66" s="97" t="str">
        <f>VLOOKUP('2° Ciclo de Teste'!$B66,'Casos de Teste'!$B$9:$J$87,C$7)</f>
        <v>Alterar timers via downlink múltiplo</v>
      </c>
      <c r="D66" s="97" t="str">
        <f>VLOOKUP('2° Ciclo de Teste'!$B66,'Casos de Teste'!$B$9:$J$87,D$7)</f>
        <v>Alterar Keep Alive, WarnDutyCycle e WarnTx em vários valores</v>
      </c>
      <c r="E66" s="97" t="str">
        <f>VLOOKUP('2° Ciclo de Teste'!$B66,'Casos de Teste'!$B$9:$J$87,E$7)</f>
        <v>1 - Firmware Instalado (v1.2.0) (v1.2.0)
2 - Device integrado com a rede LoRaWAN
3 - Timers : KeepAlive - 2m 30s
WarnDutyCycle - 1m 35s
WarnTx - 15s</v>
      </c>
      <c r="F66" s="97" t="str">
        <f>VLOOKUP('2° Ciclo de Teste'!$B66,'Casos de Teste'!$B$9:$J$87,F$7)</f>
        <v>1 - Enviar comando de downlink múltiplo 0002 000F 0010 00 00 00 00 00 (KA = 1m, Wdc = 1m35s e Wtx = 3m 05s )
2 - Aguardar downlink ser recebido
3 - Verificar persistência ou não da nova configuração.</v>
      </c>
      <c r="G66" s="97" t="str">
        <f>VLOOKUP('2° Ciclo de Teste'!$B66,'Casos de Teste'!$B$9:$J$87,G$7)</f>
        <v xml:space="preserve">Após o passo 2, foi retornado pelo dispositivo na porta 9 (porta destinada a erros) - a expressão: ' Warn DutyCycle deve ser maior que warnTx'. Keep Alive, WarnTx e Warn DutyCycle não  foram atualizados. </v>
      </c>
      <c r="H66" s="91" t="s">
        <v>72</v>
      </c>
      <c r="I66" s="92"/>
      <c r="J66" s="91"/>
      <c r="K66" s="91"/>
      <c r="L66" s="93" t="s">
        <v>389</v>
      </c>
      <c r="M66" s="94">
        <v>43936.884295949072</v>
      </c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spans="1:26" ht="63.75" x14ac:dyDescent="0.2">
      <c r="A67" s="68"/>
      <c r="B67" s="111">
        <v>58</v>
      </c>
      <c r="C67" s="97" t="str">
        <f>VLOOKUP('2° Ciclo de Teste'!$B67,'Casos de Teste'!$B$9:$J$87,C$7)</f>
        <v>Alterar timers via downlink múltiplo</v>
      </c>
      <c r="D67" s="97" t="str">
        <f>VLOOKUP('2° Ciclo de Teste'!$B67,'Casos de Teste'!$B$9:$J$87,D$7)</f>
        <v>Alterar Keep Alive, WarnDutyCycle e WarnTx em vários valores</v>
      </c>
      <c r="E67" s="97" t="str">
        <f>VLOOKUP('2° Ciclo de Teste'!$B67,'Casos de Teste'!$B$9:$J$87,E$7)</f>
        <v>1 - Firmware Instalado (v1.2.0) (v1.2.0)
2 - Device integrado com a rede LoRaWAN
3 - Timers : KeepAlive - 2m 30s
WarnDutyCycle - 1m 35s
WarnTx - 15s</v>
      </c>
      <c r="F67" s="97" t="str">
        <f>VLOOKUP('2° Ciclo de Teste'!$B67,'Casos de Teste'!$B$9:$J$87,F$7)</f>
        <v>1 - Enviar comando de downlink múltiplo 0002 000F 0010 00 00 00 00 00 (KA = 1m, Wdc = 1m35s e Wtx = 3m 05s )
2 - Aguardar downlink ser recebido
3 - Verificar persistência ou não da nova configuração.</v>
      </c>
      <c r="G67" s="97" t="str">
        <f>VLOOKUP('2° Ciclo de Teste'!$B67,'Casos de Teste'!$B$9:$J$87,G$7)</f>
        <v xml:space="preserve">Após o passo 2, foi retornado pelo dispositivo na porta 9 (porta destinada a erros) - a expressão: ' Warn DutyCycle deve ser maior que warnTx'. Keep Alive, WarnTx e Warn DutyCycle não  foram atualizados. </v>
      </c>
      <c r="H67" s="91" t="s">
        <v>72</v>
      </c>
      <c r="I67" s="92"/>
      <c r="J67" s="91"/>
      <c r="K67" s="91"/>
      <c r="L67" s="93" t="s">
        <v>389</v>
      </c>
      <c r="M67" s="94">
        <v>43936.884295949072</v>
      </c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spans="1:26" ht="63.75" x14ac:dyDescent="0.2">
      <c r="A68" s="68"/>
      <c r="B68" s="111">
        <v>59</v>
      </c>
      <c r="C68" s="97" t="str">
        <f>VLOOKUP('2° Ciclo de Teste'!$B68,'Casos de Teste'!$B$9:$J$87,C$7)</f>
        <v>Alterar timers via downlink múltiplo</v>
      </c>
      <c r="D68" s="97" t="str">
        <f>VLOOKUP('2° Ciclo de Teste'!$B68,'Casos de Teste'!$B$9:$J$87,D$7)</f>
        <v>Alterar Keep Alive, WarnDutyCycle e WarnTx em vários valores</v>
      </c>
      <c r="E68" s="97" t="str">
        <f>VLOOKUP('2° Ciclo de Teste'!$B68,'Casos de Teste'!$B$9:$J$87,E$7)</f>
        <v>1 - Firmware Instalado (v1.2.0) (v1.2.0)
2 - Device integrado com a rede LoRaWAN
3 - Timers : KeepAlive - 2m 30s
WarnDutyCycle - 1m 35s
WarnTx - 15s</v>
      </c>
      <c r="F68" s="97" t="str">
        <f>VLOOKUP('2° Ciclo de Teste'!$B68,'Casos de Teste'!$B$9:$J$87,F$7)</f>
        <v>1 - Enviar comando de downlink simples 0078 0018 0004 14 000A 473E  (KA = 1hora, Wdc = 2m e Wtx =  20s, lim_bat = 2,0, lim_lux = 10 lux, mov = configuração padrão)
2 - Aguardar downlink ser recebido
3 - Verificar persistência ou não da nova configuração.</v>
      </c>
      <c r="G68" s="97" t="str">
        <f>VLOOKUP('2° Ciclo de Teste'!$B68,'Casos de Teste'!$B$9:$J$87,G$7)</f>
        <v xml:space="preserve">Após a configuração aguardar o tempo configurado e verificar se foi alterado. </v>
      </c>
      <c r="H68" s="91" t="s">
        <v>72</v>
      </c>
      <c r="I68" s="92"/>
      <c r="J68" s="91"/>
      <c r="K68" s="91"/>
      <c r="L68" s="93" t="s">
        <v>389</v>
      </c>
      <c r="M68" s="94">
        <v>43936.884295949072</v>
      </c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spans="1:26" ht="63.75" x14ac:dyDescent="0.2">
      <c r="A69" s="68"/>
      <c r="B69" s="111">
        <v>60</v>
      </c>
      <c r="C69" s="97" t="str">
        <f>VLOOKUP('2° Ciclo de Teste'!$B69,'Casos de Teste'!$B$9:$J$87,C$7)</f>
        <v>Alterar timers via downlink múltiplo</v>
      </c>
      <c r="D69" s="97" t="str">
        <f>VLOOKUP('2° Ciclo de Teste'!$B69,'Casos de Teste'!$B$9:$J$87,D$7)</f>
        <v>Alterar Keep Alive, WarnDutyCycle e WarnTx em vários valores</v>
      </c>
      <c r="E69" s="97" t="str">
        <f>VLOOKUP('2° Ciclo de Teste'!$B69,'Casos de Teste'!$B$9:$J$87,E$7)</f>
        <v>1 - Firmware Instalado (v1.2.0) (v1.2.0)
2 - Device integrado com a rede LoRaWAN
3 - Timers : KeepAlive - 4m
WarnDutyCycle - 2m
WarnTx - 20s</v>
      </c>
      <c r="F69" s="97" t="str">
        <f>VLOOKUP('2° Ciclo de Teste'!$B69,'Casos de Teste'!$B$9:$J$87,F$7)</f>
        <v>1 - Entrar no modo de alerta pelo excesso de luz.  
2- Durante, o estado de alerta enviar comando de downlink simples 0005 000F 0030 00 00 00 00 00  (KA = 2m 30s, Wdc = 3m 05s e Wtx =  )
2 - Aguardar downlink ser recebido
3 - Verificar persistência ou não da nova configuração.</v>
      </c>
      <c r="G69" s="97" t="str">
        <f>VLOOKUP('2° Ciclo de Teste'!$B69,'Casos de Teste'!$B$9:$J$87,G$7)</f>
        <v>"KeepAlive deve ser maior que WarnDutyCicle| Warn DutyCycle deve ser maior que warnTx "</v>
      </c>
      <c r="H69" s="91" t="s">
        <v>72</v>
      </c>
      <c r="I69" s="92"/>
      <c r="J69" s="91"/>
      <c r="K69" s="91"/>
      <c r="L69" s="93" t="s">
        <v>389</v>
      </c>
      <c r="M69" s="94">
        <v>43936.884295949072</v>
      </c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spans="1:26" ht="140.25" x14ac:dyDescent="0.2">
      <c r="A70" s="68"/>
      <c r="B70" s="111">
        <v>61</v>
      </c>
      <c r="C70" s="97" t="str">
        <f>VLOOKUP('2° Ciclo de Teste'!$B70,'Casos de Teste'!$B$9:$J$87,C$7)</f>
        <v>Alterar timers via downlink múltiplo</v>
      </c>
      <c r="D70" s="97" t="str">
        <f>VLOOKUP('2° Ciclo de Teste'!$B70,'Casos de Teste'!$B$9:$J$87,D$7)</f>
        <v>Alterar Keep Alive, WarnDutyCycle e WarnTx e demais</v>
      </c>
      <c r="E70" s="97" t="str">
        <f>VLOOKUP('2° Ciclo de Teste'!$B70,'Casos de Teste'!$B$9:$J$87,E$7)</f>
        <v>1 - Firmware Instalado (v1.2.0) (v1.2.0)
2 - Device integrado com a rede LoRaWAN
3 - Timers : KeepAlive - 4m
WarnDutyCycle - 2m
WarnTx - 20s
limiar Lum - 700 lux
Limiar bat = 2,0 volts
 Mov_Angular_threshold - limiar de 70
 Mov_QuedaLivre_duracao - 0.625 segundos
 Mov_QuedaLivre_threshold - 219 mg</v>
      </c>
      <c r="F70" s="97" t="str">
        <f>VLOOKUP('2° Ciclo de Teste'!$B70,'Casos de Teste'!$B$9:$J$87,F$7)</f>
        <v>2- Durante o estado de keep alive enviar comando de downlink simples 000D 0013 0005 A0 020E 473E (KA = 6m 30s, Wdc = 1m 35s e Wtx = 25s LimBat = 3,2V LimLux = 526 lux LimMov =  50°; 469 mg; 38,125 seg)
2 - Aguardar downlink ser recebido
3 - Verificar persistência ou não da nova configuração.</v>
      </c>
      <c r="G70" s="97" t="str">
        <f>VLOOKUP('2° Ciclo de Teste'!$B70,'Casos de Teste'!$B$9:$J$87,G$7)</f>
        <v>Após solicitar 0077 na porta 6 deve-se obter os valores correspondente ao passado além de seu funcionamento de acordo com os valores de timers e de limiares passado. Resultado 0077 :
  "Battery_threshold": "3.20 Volts",
  "Keep_Alive_Timer": ": 6 minutos, 30 segundos",
  "Lux_threshold": "526 lux",
  "Mov_Angular_threshold": "limiar de 50°",
  "Mov_QuedaLivre_duracao": "38.125 segundos",
  "Mov_QuedaLivre_threshold": "469 mg",
  "Warn_TX_Timer": ": 25 segundos",
  "Warn_dutycicle_Timer": ": 1 minuto, 35 segundos"</v>
      </c>
      <c r="H70" s="91" t="s">
        <v>72</v>
      </c>
      <c r="I70" s="92"/>
      <c r="J70" s="91"/>
      <c r="K70" s="91"/>
      <c r="L70" s="93" t="s">
        <v>389</v>
      </c>
      <c r="M70" s="94">
        <v>43936.884295949072</v>
      </c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spans="1:26" ht="140.25" x14ac:dyDescent="0.2">
      <c r="A71" s="68"/>
      <c r="B71" s="111">
        <v>62</v>
      </c>
      <c r="C71" s="97" t="str">
        <f>VLOOKUP('2° Ciclo de Teste'!$B71,'Casos de Teste'!$B$9:$J$87,C$7)</f>
        <v>Alterar timers via downlink múltiplo</v>
      </c>
      <c r="D71" s="97" t="str">
        <f>VLOOKUP('2° Ciclo de Teste'!$B71,'Casos de Teste'!$B$9:$J$87,D$7)</f>
        <v>Alterar Keep Alive, WarnDutyCycle e WarnTx e demais</v>
      </c>
      <c r="E71" s="97" t="str">
        <f>VLOOKUP('2° Ciclo de Teste'!$B71,'Casos de Teste'!$B$9:$J$87,E$7)</f>
        <v>1 - Firmware Instalado (v1.2.0) (v1.2.0)
2 - Device integrado com a rede LoRaWAN
3 - Timers : KeepAlive - 6m 30s
WarnDutyCycle - 1m 35s
WarnTx - 25s
limiar Lum - 526 lux
Limiar bat = 3,2 volts
 Mov_Angular_threshold - limiar de 50º 
 Mov_QuedaLivre_duracao - 38.125 segundos
 Mov_QuedaLivre_threshold - 469 mg</v>
      </c>
      <c r="F71" s="97" t="str">
        <f>VLOOKUP('2° Ciclo de Teste'!$B71,'Casos de Teste'!$B$9:$J$87,F$7)</f>
        <v>1 - Entrar no modo de alerta pelo excesso de luz.  
2- Durante, o estado de alerta enviar comando de downlink simples 0006 000B 0002 9B 02BC 47 3E (KA = 3m , Wdc = 55s e Wtx = 10s LimBat = 3,1V LimLux = 700 LimMov =  50°; 469 mg; 38,125 seg)
2 - Aguardar downlink ser recebido
3 - Verificar persistência ou não da nova configuração.</v>
      </c>
      <c r="G71" s="97" t="str">
        <f>VLOOKUP('2° Ciclo de Teste'!$B71,'Casos de Teste'!$B$9:$J$87,G$7)</f>
        <v>Após solicitar 0077 na porta 6 deve-se obter os valores correspondente ao passado além de seu funcionamento de acordo com os valores de timers e de limiares passado. Resultado 0077 :
  "Battery_threshold": "3.10 Volts",
  "Keep_Alive_Timer": ": 3 minutos",
  "Lux_threshold": "700 lux",
  "Mov_Angular_threshold": "limiar de 50°",
  "Mov_QuedaLivre_duracao": "38.125 segundos",
  "Mov_QuedaLivre_threshold": "469 mg",
  "Warn_TX_Timer": ": 10 segundos",
  "Warn_dutycicle_Timer": ": 55 segundos"</v>
      </c>
      <c r="H71" s="91" t="s">
        <v>72</v>
      </c>
      <c r="I71" s="92"/>
      <c r="J71" s="91"/>
      <c r="K71" s="91"/>
      <c r="L71" s="93" t="s">
        <v>389</v>
      </c>
      <c r="M71" s="94">
        <v>43936.884295949072</v>
      </c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ht="51" x14ac:dyDescent="0.2">
      <c r="A72" s="68"/>
      <c r="B72" s="111">
        <v>63</v>
      </c>
      <c r="C72" s="97" t="str">
        <f>VLOOKUP('2° Ciclo de Teste'!$B72,'Casos de Teste'!$B$9:$J$87,C$7)</f>
        <v>Operação dentro dos limites legais</v>
      </c>
      <c r="D72" s="97" t="str">
        <f>VLOOKUP('2° Ciclo de Teste'!$B72,'Casos de Teste'!$B$9:$J$87,D$7)</f>
        <v>Verificar se AirTime de todos os pacotes é menor que 400 ms</v>
      </c>
      <c r="E72" s="97" t="str">
        <f>VLOOKUP('2° Ciclo de Teste'!$B72,'Casos de Teste'!$B$9:$J$87,E$7)</f>
        <v>1 - Firmware Instalado (v1.2.0) 
2 - Device integrado com a rede LoRaWAN
3 - Device desligado</v>
      </c>
      <c r="F72" s="97" t="str">
        <f>VLOOKUP('2° Ciclo de Teste'!$B72,'Casos de Teste'!$B$9:$J$87,F$7)</f>
        <v>Passo 1 - Na TTN, abrir a página de 'Gateways' e selecionar o gateway sendo usado pelo device sob teste;
Passo 2 - Realizar os demais casos de teste e monitorar, nessa página, o airtime dos pacotes, a começar pelo Join.</v>
      </c>
      <c r="G72" s="97" t="str">
        <f>VLOOKUP('2° Ciclo de Teste'!$B72,'Casos de Teste'!$B$9:$J$87,G$7)</f>
        <v>Airtime sempre inferior a 400 ms, incluindo o Join.</v>
      </c>
      <c r="H72" s="91" t="s">
        <v>72</v>
      </c>
      <c r="I72" s="92"/>
      <c r="J72" s="91"/>
      <c r="K72" s="91"/>
      <c r="L72" s="93" t="s">
        <v>389</v>
      </c>
      <c r="M72" s="94">
        <v>43936.884295949072</v>
      </c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spans="1:26" ht="58.5" customHeight="1" x14ac:dyDescent="0.2">
      <c r="A73" s="68"/>
      <c r="B73" s="111">
        <v>64</v>
      </c>
      <c r="C73" s="97" t="str">
        <f>VLOOKUP('2° Ciclo de Teste'!$B73,'Casos de Teste'!$B$9:$J$87,C$7)</f>
        <v>Simulação de Travamento de placa</v>
      </c>
      <c r="D73" s="97" t="str">
        <f>VLOOKUP('2° Ciclo de Teste'!$B73,'Casos de Teste'!$B$9:$J$87,D$7)</f>
        <v>Verificar o reset da placa quando a placa trava, tal simulação foi feita chamando (via downlink) funções que tem loop infinitos, a saber:  Hard_Fault, 	Bus_Fault,
	MEM_Fault,
	Usage_Fault .</v>
      </c>
      <c r="E73" s="97" t="str">
        <f>VLOOKUP('2° Ciclo de Teste'!$B73,'Casos de Teste'!$B$9:$J$87,E$7)</f>
        <v>1 - Firmware Instalado (v1.2.0) 
2 - Device integrado com a rede LoRaWAN
3 - Configuração do limiar de interrupção de movimento reconfigurado via downlink</v>
      </c>
      <c r="F73" s="97" t="str">
        <f>VLOOKUP('2° Ciclo de Teste'!$B73,'Casos de Teste'!$B$9:$J$87,F$7)</f>
        <v>Passo 1 - Agendar um downlink para acionar as funções Hard_fault/ Bus_Fault/ MEM_Fault/ Usage_Fault (opção de downlink não disponível, usado apenas para teste);
Passo 2 - Aguardar o tempo necessário para reset após Watchdog não ser resetado e verificar o dispositivo ser ressetado;</v>
      </c>
      <c r="G73" s="97" t="str">
        <f>VLOOKUP('2° Ciclo de Teste'!$B73,'Casos de Teste'!$B$9:$J$87,G$7)</f>
        <v>No passo 2 foi possível ver a placa ressetando e configurando novamente para se conectar a rede LoRA</v>
      </c>
      <c r="H73" s="91" t="s">
        <v>72</v>
      </c>
      <c r="I73" s="194" t="s">
        <v>393</v>
      </c>
      <c r="J73" s="91"/>
      <c r="K73" s="91"/>
      <c r="L73" s="93" t="s">
        <v>389</v>
      </c>
      <c r="M73" s="94">
        <v>43936.884295949072</v>
      </c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spans="1:26" ht="102" x14ac:dyDescent="0.2">
      <c r="A74" s="68"/>
      <c r="B74" s="111">
        <v>65</v>
      </c>
      <c r="C74" s="97" t="str">
        <f>VLOOKUP('2° Ciclo de Teste'!$B74,'Casos de Teste'!$B$9:$J$87,C$7)</f>
        <v xml:space="preserve">Software Atolic
</v>
      </c>
      <c r="D74" s="97" t="str">
        <f>VLOOKUP('2° Ciclo de Teste'!$B74,'Casos de Teste'!$B$9:$J$87,D$7)</f>
        <v>Importar o Firmware</v>
      </c>
      <c r="E74" s="97" t="str">
        <f>VLOOKUP('2° Ciclo de Teste'!$B74,'Casos de Teste'!$B$9:$J$87,E$7)</f>
        <v xml:space="preserve">1 -Software Atolic Instalado
2 - Arquivo com o Firmware (v1.2.0) 
</v>
      </c>
      <c r="F74" s="97" t="str">
        <f>VLOOKUP('2° Ciclo de Teste'!$B74,'Casos de Teste'!$B$9:$J$87,F$7)</f>
        <v xml:space="preserve">Passo 1 - Importar o firmware para o software, ao se inicializar o programa vai abrir uma janela para importação;
Passo 2 - Clicar no botão configurate Debug;
Passo 3 - Configurar o modo Debug do Atollic para o hardware utilizado, selecionar o target como sendo STM32L072CZ em target settings ;
Passo 4 - Na janela Debug Configuration na aba debugger selecionar conexão serial utilizada (ST-Link/JTAG/Outros)
</v>
      </c>
      <c r="G74" s="97" t="str">
        <f>VLOOKUP('2° Ciclo de Teste'!$B74,'Casos de Teste'!$B$9:$J$87,G$7)</f>
        <v>Firmware Importado sem erros</v>
      </c>
      <c r="H74" s="91" t="s">
        <v>72</v>
      </c>
      <c r="I74" s="92"/>
      <c r="J74" s="91"/>
      <c r="K74" s="91"/>
      <c r="L74" s="93"/>
      <c r="M74" s="94">
        <v>43938</v>
      </c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spans="1:26" ht="102" x14ac:dyDescent="0.2">
      <c r="A75" s="68"/>
      <c r="B75" s="111">
        <v>66</v>
      </c>
      <c r="C75" s="97" t="str">
        <f>VLOOKUP('2° Ciclo de Teste'!$B75,'Casos de Teste'!$B$9:$J$87,C$7)</f>
        <v xml:space="preserve">Firmware Importado / Network Server
</v>
      </c>
      <c r="D75" s="97" t="str">
        <f>VLOOKUP('2° Ciclo de Teste'!$B75,'Casos de Teste'!$B$9:$J$87,D$7)</f>
        <v>Conexão com a rede LoRAWAN</v>
      </c>
      <c r="E75" s="97" t="str">
        <f>VLOOKUP('2° Ciclo de Teste'!$B75,'Casos de Teste'!$B$9:$J$87,E$7)</f>
        <v xml:space="preserve">1 - Firmware Importado (v1.2.0) 
2 - Network Server (TTN)
</v>
      </c>
      <c r="F75" s="97" t="str">
        <f>VLOOKUP('2° Ciclo de Teste'!$B75,'Casos de Teste'!$B$9:$J$87,F$7)</f>
        <v>Passo 1 - Cadastrar o device no Network Server (TTN) com o activation mode OTAA e salvar as credenciais Device EUI, Application EUI e App Key para cadastrar no Firmware;
Passo 2 - Configurar os campos LORAWAN_DEVICE_EUI, LORAWAN_APPLICATION_EUI e LORAWAN_APPLICATION_KEY na biblioteca inc/Comissioning.h do Firmware;
Passo 3 - Clicar em Run (Ctrl +F11)
Passo 4 - Verificar no Network Server (TTN) a conexão do novo dispositivo</v>
      </c>
      <c r="G75" s="97" t="str">
        <f>VLOOKUP('2° Ciclo de Teste'!$B75,'Casos de Teste'!$B$9:$J$87,G$7)</f>
        <v xml:space="preserve">Device cadastrado e conectado no Network Server (TTN)
</v>
      </c>
      <c r="H75" s="91" t="s">
        <v>72</v>
      </c>
      <c r="I75" s="92"/>
      <c r="J75" s="91"/>
      <c r="K75" s="91"/>
      <c r="L75" s="93"/>
      <c r="M75" s="94">
        <v>43938</v>
      </c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spans="1:26" ht="76.5" x14ac:dyDescent="0.2">
      <c r="A76" s="68"/>
      <c r="B76" s="111">
        <v>67</v>
      </c>
      <c r="C76" s="97" t="str">
        <f>VLOOKUP('2° Ciclo de Teste'!$B76,'Casos de Teste'!$B$9:$J$87,C$7)</f>
        <v>Consumo de corrente dentro do esperado</v>
      </c>
      <c r="D76" s="97" t="str">
        <f>VLOOKUP('2° Ciclo de Teste'!$B76,'Casos de Teste'!$B$9:$J$87,D$7)</f>
        <v>Verificar se o consumo de corrente se mantém dentro do esperado</v>
      </c>
      <c r="E76" s="97" t="str">
        <f>VLOOKUP('2° Ciclo de Teste'!$B76,'Casos de Teste'!$B$9:$J$87,E$7)</f>
        <v>1 - Firmware Instalado (v1.2.0) 
2 - Device integrado com a rede LoRaWAN
3 - Device desligado</v>
      </c>
      <c r="F76" s="97" t="str">
        <f>VLOOKUP('2° Ciclo de Teste'!$B76,'Casos de Teste'!$B$9:$J$87,F$7)</f>
        <v>Passo 1 - Ligar, em série com os cabos de alimentação do device, um aparelho para medição da corrente em mA/uA;
Passo 2 - Realizar os demais casos de teste e monitorar a corrente nos modos 1, 2, durante interrupção, inicialização, etc.</v>
      </c>
      <c r="G76" s="97" t="str">
        <f>VLOOKUP('2° Ciclo de Teste'!$B76,'Casos de Teste'!$B$9:$J$87,G$7)</f>
        <v>A corrente nos modos 1 e 2, sem interrupções sendo geradas, deve ser inferior a 250 uA. O consumo pode oscilar e mudar de acordo com os eventos que ocorrem ao device, mas em seus modos de operação mais frequentes o consumo deve apresentar estabilidade, sem tendência a aumentar com o tempo e estar dentro do consumo esperado.</v>
      </c>
      <c r="H76" s="91" t="s">
        <v>76</v>
      </c>
      <c r="I76" s="97" t="s">
        <v>396</v>
      </c>
      <c r="J76" s="91"/>
      <c r="K76" s="91"/>
      <c r="L76" s="93"/>
      <c r="M76" s="94" t="s">
        <v>11</v>
      </c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spans="1:26" ht="89.25" x14ac:dyDescent="0.2">
      <c r="A77" s="68"/>
      <c r="B77" s="111">
        <v>68</v>
      </c>
      <c r="C77" s="97" t="str">
        <f>VLOOKUP('2° Ciclo de Teste'!$B77,'Casos de Teste'!$B$9:$J$87,C$7)</f>
        <v>Sensores acusando interrupções</v>
      </c>
      <c r="D77" s="97" t="str">
        <f>VLOOKUP('2° Ciclo de Teste'!$B77,'Casos de Teste'!$B$9:$J$87,D$7)</f>
        <v>Testar Interrupção de Luminosidade</v>
      </c>
      <c r="E77" s="97" t="str">
        <f>VLOOKUP('2° Ciclo de Teste'!$B77,'Casos de Teste'!$B$9:$J$87,E$7)</f>
        <v>1 - Firmware Instalado (v1.2.0) 
2 - Device integrado com a rede LoRaWAN
3 - Device no modo 1</v>
      </c>
      <c r="F77" s="97" t="str">
        <f>VLOOKUP('2° Ciclo de Teste'!$B77,'Casos de Teste'!$B$9:$J$87,F$7)</f>
        <v>Passo 1 - Verificar o limite de luminosidade, que deve ser maior que o nível de luminosidade do ambiente do dispositivo; 
Passo 2 - Colocar o device em ambiente com luminosidade acima do limite;
Passo 3 - Verificar se subsequente ao instante em que o passo 2 foi concluido um Uplink foi recebido no Network Server na porta 2.
Passo 4 - Verificar se no Uplink recebido consta a interrupção por luminosidade.</v>
      </c>
      <c r="G77" s="97" t="str">
        <f>VLOOKUP('2° Ciclo de Teste'!$B77,'Casos de Teste'!$B$9:$J$87,G$7)</f>
        <v xml:space="preserve">Pacote no Network Server (TTN) na porta 2 com a flag de luminosidade ativa
</v>
      </c>
      <c r="H77" s="91" t="s">
        <v>72</v>
      </c>
      <c r="I77" s="92"/>
      <c r="J77" s="91"/>
      <c r="K77" s="91"/>
      <c r="L77" s="93"/>
      <c r="M77" s="94">
        <v>43938</v>
      </c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spans="1:26" ht="89.25" x14ac:dyDescent="0.2">
      <c r="A78" s="68"/>
      <c r="B78" s="111">
        <v>69</v>
      </c>
      <c r="C78" s="97" t="str">
        <f>VLOOKUP('2° Ciclo de Teste'!$B78,'Casos de Teste'!$B$9:$J$87,C$7)</f>
        <v>Sensores acusando interrupções</v>
      </c>
      <c r="D78" s="97" t="str">
        <f>VLOOKUP('2° Ciclo de Teste'!$B78,'Casos de Teste'!$B$9:$J$87,D$7)</f>
        <v>Testar Interrupção de Movimento por mudança na inclinação do dispositivo</v>
      </c>
      <c r="E78" s="97" t="str">
        <f>VLOOKUP('2° Ciclo de Teste'!$B78,'Casos de Teste'!$B$9:$J$87,E$7)</f>
        <v>1 - Firmware Instalado (v1.2.0) 
2 - Device integrado com a rede LoRaWAN
3 - Device no modo 1</v>
      </c>
      <c r="F78" s="97" t="str">
        <f>VLOOKUP('2° Ciclo de Teste'!$B78,'Casos de Teste'!$B$9:$J$87,F$7)</f>
        <v>Passo 1 - Verificar o limiar de detecção de mudança de ângulo.
Passo 2 -  Inclinar (e manter inclinado) o dispositivo de forma abrupta de maneira a ultrapassar o limite observado no passo 1;
Passo 3 - Verificar se subsequente ao instante em que o passo 2 foi concluido um Uplink foi recebido no Network Server na porta 2.
Passo 3 - Verificar se no Uplink recebido consta a interrupção por movimento.</v>
      </c>
      <c r="G78" s="97" t="str">
        <f>VLOOKUP('2° Ciclo de Teste'!$B78,'Casos de Teste'!$B$9:$J$87,G$7)</f>
        <v xml:space="preserve">Pacote no Network Server (TTN) na porta 2 com a flag de movimento ativa
</v>
      </c>
      <c r="H78" s="91" t="s">
        <v>72</v>
      </c>
      <c r="I78" s="92"/>
      <c r="J78" s="91"/>
      <c r="K78" s="91"/>
      <c r="L78" s="93"/>
      <c r="M78" s="94">
        <v>43938</v>
      </c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spans="1:26" ht="89.25" x14ac:dyDescent="0.2">
      <c r="A79" s="68"/>
      <c r="B79" s="111">
        <v>70</v>
      </c>
      <c r="C79" s="97" t="str">
        <f>VLOOKUP('2° Ciclo de Teste'!$B79,'Casos de Teste'!$B$9:$J$87,C$7)</f>
        <v>Sensores acusando interrupções</v>
      </c>
      <c r="D79" s="97" t="str">
        <f>VLOOKUP('2° Ciclo de Teste'!$B79,'Casos de Teste'!$B$9:$J$87,D$7)</f>
        <v>Testar Interrupção de Movimento por queda livre do dispositivo</v>
      </c>
      <c r="E79" s="97" t="str">
        <f>VLOOKUP('2° Ciclo de Teste'!$B79,'Casos de Teste'!$B$9:$J$87,E$7)</f>
        <v>1 - Firmware Instalado (v1.2.0) 
2 - Device integrado com a rede LoRaWAN
3 - Device no modo 1</v>
      </c>
      <c r="F79" s="97" t="str">
        <f>VLOOKUP('2° Ciclo de Teste'!$B79,'Casos de Teste'!$B$9:$J$87,F$7)</f>
        <v>Passo 1 - Verificar os limiares de detecção de queda livre;
Passo 2 -  De maneira segura, deixar o dispositivo cair livremente de maneira a ultrapassar os limites observados no passo 1;
Passo 3 - Verificar se subsequente ao instante em que o passo 2 foi concluido um Uplink foi recebido no Network Server na porta 2.
Passo 3 - Verificar se no Uplink recebido consta a interrupção por movimento.</v>
      </c>
      <c r="G79" s="97" t="str">
        <f>VLOOKUP('2° Ciclo de Teste'!$B79,'Casos de Teste'!$B$9:$J$87,G$7)</f>
        <v xml:space="preserve">Pacote no Network Server (TTN) na porta 2 com a flag de movimento ativa
</v>
      </c>
      <c r="H79" s="91" t="s">
        <v>82</v>
      </c>
      <c r="I79" s="194"/>
      <c r="J79" s="91"/>
      <c r="K79" s="91"/>
      <c r="L79" s="93"/>
      <c r="M79" s="94">
        <v>43938</v>
      </c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spans="1:26" ht="165.75" x14ac:dyDescent="0.2">
      <c r="A80" s="68"/>
      <c r="B80" s="111">
        <v>71</v>
      </c>
      <c r="C80" s="97" t="str">
        <f>VLOOKUP('2° Ciclo de Teste'!$B80,'Casos de Teste'!$B$9:$J$87,C$7)</f>
        <v>Sensores acusando interrupções</v>
      </c>
      <c r="D80" s="97" t="str">
        <f>VLOOKUP('2° Ciclo de Teste'!$B80,'Casos de Teste'!$B$9:$J$87,D$7)</f>
        <v>Testar interrupção de bateria com redução da tensão de alimentação enquanto no modo 1</v>
      </c>
      <c r="E80" s="97" t="str">
        <f>VLOOKUP('2° Ciclo de Teste'!$B80,'Casos de Teste'!$B$9:$J$87,E$7)</f>
        <v>1 - Firmware Instalado (v1.2.0) 
2 - Device integrado com a rede LoRaWAN
3 - Device no modo 1</v>
      </c>
      <c r="F80" s="97" t="str">
        <f>VLOOKUP('2° Ciclo de Teste'!$B80,'Casos de Teste'!$B$9:$J$87,F$7)</f>
        <v>Passo 1 - Verificar o limiar de interrupção de bateria atual. Recomenda-se que esteja acima de 3.2V;
Passo 2 - Usando uma fonte de tensão ajustável, manter  a tensão de alimentação do device acima do limiar.
Passo 3 - Após verificar o funcionamento padrão do device, reduzir a tensão para um valor abaixo do limiar. Recomenda-se não ir abaixo de 3.1V;
Passo 4 - Aguardar o próximo downlink de Keep Alive;
Passo 5 - Com o device no modo 1, verificar a recepção de um uplink na porta 2, 15 segundos após a chegada do Keep Alive do passo 4;
Passo 6 - Conferir, no conteúdo do uplink recebido na porta 2, o alerta de bateria;
Passo 7 - Verificar que o dispositivo continua no modo 1 após o alerta de bateria.</v>
      </c>
      <c r="G80" s="97" t="str">
        <f>VLOOKUP('2° Ciclo de Teste'!$B80,'Casos de Teste'!$B$9:$J$87,G$7)</f>
        <v>Pacote on Network Server (TTN) na porta 2 informando que a tensão da bateria está abaixo do limite, sem entrar no modo 1</v>
      </c>
      <c r="H80" s="91" t="s">
        <v>76</v>
      </c>
      <c r="I80" s="97" t="s">
        <v>396</v>
      </c>
      <c r="J80" s="91"/>
      <c r="K80" s="91"/>
      <c r="L80" s="93"/>
      <c r="M80" s="94" t="s">
        <v>11</v>
      </c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spans="1:26" ht="204" x14ac:dyDescent="0.2">
      <c r="A81" s="68"/>
      <c r="B81" s="111">
        <v>72</v>
      </c>
      <c r="C81" s="97" t="str">
        <f>VLOOKUP('2° Ciclo de Teste'!$B81,'Casos de Teste'!$B$9:$J$87,C$7)</f>
        <v>Sensores acusando interrupções</v>
      </c>
      <c r="D81" s="97" t="str">
        <f>VLOOKUP('2° Ciclo de Teste'!$B81,'Casos de Teste'!$B$9:$J$87,D$7)</f>
        <v>Testar interrupção de bateria com redução da tensão de alimentação enquanto no modo 2</v>
      </c>
      <c r="E81" s="97" t="str">
        <f>VLOOKUP('2° Ciclo de Teste'!$B81,'Casos de Teste'!$B$9:$J$87,E$7)</f>
        <v>1 - Firmware Instalado (v1.2.0) 
2 - Device integrado com a rede LoRaWAN
3 - Device no modo 2</v>
      </c>
      <c r="F81" s="97" t="str">
        <f>VLOOKUP('2° Ciclo de Teste'!$B81,'Casos de Teste'!$B$9:$J$87,F$7)</f>
        <v>Passo 1 - Verificar o limiar de interrupção de bateria atual. Recomenda-se que esteja acima de 3.2V;
Passo 2 - Usando uma fonte de tensão ajustável, manter  a tensão de alimentação do device acima do limiar.
Passo 3 - Após verificar o funcionamento padrão do device, enquanto no modo 2, reduzir a tensão para um valor abaixo do limiar. Recomenda-se não ir abaixo de 3.1V;
Passo 4 - Aguardar ou forçar o device a ir para o modo 1, o que é sinalizado com um uplink na porta 1, 15 segundos após o fim do modo 2.
Passo 5 - Com o device no modo 1, aguardar o próximo downlink de Keep Alive. Verificar a recepção de um uplink na porta 2, 15 segundos após a chegada do Keep Alive;
Passo 6 - Conferir, no conteúdo do uplink recebido na porta 2, o alerta de bateria;
Passo 7 - Verificar que o dispositivo continua no modo 1 após o alerta de bateria.</v>
      </c>
      <c r="G81" s="97" t="str">
        <f>VLOOKUP('2° Ciclo de Teste'!$B81,'Casos de Teste'!$B$9:$J$87,G$7)</f>
        <v>Pacote on Network Server (TTN) na porta 2 informando que a tensão da bateria está abaixo do limite, sem entrar no modo 2 (estado de alarme)</v>
      </c>
      <c r="H81" s="91" t="s">
        <v>76</v>
      </c>
      <c r="I81" s="97" t="s">
        <v>396</v>
      </c>
      <c r="J81" s="91"/>
      <c r="K81" s="91"/>
      <c r="L81" s="93"/>
      <c r="M81" s="94" t="s">
        <v>11</v>
      </c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spans="1:26" ht="140.25" x14ac:dyDescent="0.2">
      <c r="A82" s="68"/>
      <c r="B82" s="111">
        <v>73</v>
      </c>
      <c r="C82" s="97" t="str">
        <f>VLOOKUP('2° Ciclo de Teste'!$B82,'Casos de Teste'!$B$9:$J$87,C$7)</f>
        <v>Alterar timers via downlink</v>
      </c>
      <c r="D82" s="97" t="str">
        <f>VLOOKUP('2° Ciclo de Teste'!$B82,'Casos de Teste'!$B$9:$J$87,D$7)</f>
        <v>Testar configuração de Keep Alive para 24 horas através do dowlink específico enquanto no modo 1</v>
      </c>
      <c r="E82" s="97" t="str">
        <f>VLOOKUP('2° Ciclo de Teste'!$B82,'Casos de Teste'!$B$9:$J$87,E$7)</f>
        <v>1 - Firmware Instalado (v1.2.0) 
2 - Device integrado com a rede LoRaWAN
3 - Device no modo 1</v>
      </c>
      <c r="F82" s="97" t="str">
        <f>VLOOKUP('2° Ciclo de Teste'!$B82,'Casos de Teste'!$B$9:$J$87,F$7)</f>
        <v>Passo 1 - Na TTN, abrir a página de 'Device Overview' do dispositivo conectado;
Passo 2 - Na seção de Downlink, agendar o downlink 00FE (2 bytes);
Passo 3 - Monitorar a chegada de Uplinks. No primeiro Uplink que chegar após o passo 2, o Downlink agendado deve ser recebido pelo dispositivo, que deve mandar sua próxima mensagem de Keep Alive 24 horas a partir desse momento;
Passo 4 - Aguardar as 24 horas e verificar o recebimento do uplink (desde que o device esteja no modo 1, caso contrário o device irá aguardar o retorno ao modo 1);
Passo 5 - Conferir a configuração do via downlink (código 0077 na porta 6).</v>
      </c>
      <c r="G82" s="97" t="str">
        <f>VLOOKUP('2° Ciclo de Teste'!$B82,'Casos de Teste'!$B$9:$J$87,G$7)</f>
        <v>Device configurado enquanto no modo 1, enviando mensagens de Keep Alive com período de 24 horas após o recebimento do downlink 00FE.</v>
      </c>
      <c r="H82" s="91" t="s">
        <v>82</v>
      </c>
      <c r="I82" s="92"/>
      <c r="J82" s="91"/>
      <c r="K82" s="91"/>
      <c r="L82" s="93"/>
      <c r="M82" s="94" t="s">
        <v>11</v>
      </c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spans="1:26" ht="140.25" x14ac:dyDescent="0.2">
      <c r="A83" s="68"/>
      <c r="B83" s="111">
        <v>74</v>
      </c>
      <c r="C83" s="97" t="str">
        <f>VLOOKUP('2° Ciclo de Teste'!$B83,'Casos de Teste'!$B$9:$J$87,C$7)</f>
        <v>Alterar timers via downlink</v>
      </c>
      <c r="D83" s="97" t="str">
        <f>VLOOKUP('2° Ciclo de Teste'!$B83,'Casos de Teste'!$B$9:$J$87,D$7)</f>
        <v>Testar configuração de Keep Alive para 24 horas através do dowlink específico enquanto no modo 2</v>
      </c>
      <c r="E83" s="97" t="str">
        <f>VLOOKUP('2° Ciclo de Teste'!$B83,'Casos de Teste'!$B$9:$J$87,E$7)</f>
        <v>1 - Firmware Instalado (v1.2.0) 
2 - Device integrado com a rede LoRaWAN
3 - Device no modo 2</v>
      </c>
      <c r="F83" s="97" t="str">
        <f>VLOOKUP('2° Ciclo de Teste'!$B83,'Casos de Teste'!$B$9:$J$87,F$7)</f>
        <v>Passo 1 - Na TTN, abrir a página de 'Device Overview' do dispositivo conectado;
Passo 2 - Na seção de Downlink, agendar o downlink 00FE (2 bytes);
Passo 3 - Monitorar a chegada de Uplinks. No primeiro Uplink que chegar após o passo 2, o Downlink agendado deve ser recebido pelo dispositivo, que deve mandar sua próxima mensagem de Keep Alive 24 horas a partir desse momento;
Passo 4 - Aguardar as 24 horas e verificar o recebimento do uplink (desde que o device esteja no modo 1, caso contrário o device irá aguardar o retorno ao modo 1);
Passo 5 - Conferir a configuração do via downlink (código 0077 na porta 6).</v>
      </c>
      <c r="G83" s="97" t="str">
        <f>VLOOKUP('2° Ciclo de Teste'!$B83,'Casos de Teste'!$B$9:$J$87,G$7)</f>
        <v>Device configurado enquanto no modo 2, enviando mensagens de Keep Alive com período de 24 horas após o recebimento do downlink 00FE.</v>
      </c>
      <c r="H83" s="91" t="s">
        <v>82</v>
      </c>
      <c r="I83" s="92"/>
      <c r="J83" s="91"/>
      <c r="K83" s="91"/>
      <c r="L83" s="93"/>
      <c r="M83" s="94" t="s">
        <v>11</v>
      </c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spans="1:26" ht="165.75" x14ac:dyDescent="0.2">
      <c r="A84" s="68"/>
      <c r="B84" s="111">
        <v>75</v>
      </c>
      <c r="C84" s="97" t="str">
        <f>VLOOKUP('2° Ciclo de Teste'!$B84,'Casos de Teste'!$B$9:$J$87,C$7)</f>
        <v>Verificar persistência dos limiares e timers na placa após ligar e desligar.</v>
      </c>
      <c r="D84" s="97" t="str">
        <f>VLOOKUP('2° Ciclo de Teste'!$B84,'Casos de Teste'!$B$9:$J$87,D$7)</f>
        <v>Verificar Keep Alive, WarnDutyCycle e WarnTx e demais tanto na EEPROM, quanto por Downlink, quanto por funcionamento</v>
      </c>
      <c r="E84" s="97" t="str">
        <f>VLOOKUP('2° Ciclo de Teste'!$B84,'Casos de Teste'!$B$9:$J$87,E$7)</f>
        <v>1 - Firmware Instalado (v1.2.0) (v1.2.0)
2 - Device integrado com a rede LoRaWAN
3 - Timers : KeepAlive - 6m 30s
WarnDutyCycle - 1m 35s
WarnTx - 25s
limiar Lum - 526 lux
Limiar bat = 3,2 volts
 Mov_Angular_threshold - limiar de 50º 
 Mov_QuedaLivre_duracao - 38.125 segundos
 Mov_QuedaLivre_threshold - 469 mg</v>
      </c>
      <c r="F84" s="97" t="str">
        <f>VLOOKUP('2° Ciclo de Teste'!$B84,'Casos de Teste'!$B$9:$J$87,F$7)</f>
        <v>1 - Enviar comando de downlink simples 00 77 porta 6.
2 - Aguardar downlink ser recebido
3 - Verificar persistência ou não da configuração passada anteriormente.</v>
      </c>
      <c r="G84" s="97" t="str">
        <f>VLOOKUP('2° Ciclo de Teste'!$B84,'Casos de Teste'!$B$9:$J$87,G$7)</f>
        <v>Após solicitar 0077 na porta 6 deve-se obter os valores correspondente ao passado além de seu funcionamento de acordo com os valores de timers e de limiares passado. Resultado 0077 :
  "Battery_threshold": "3.20 Volts",
  "Keep_Alive_Timer": ": 6 minutos, 30 segundos",
  "Lux_threshold": "526 lux",
  "Mov_Angular_threshold": "limiar de 50°",
  "Mov_QuedaLivre_duracao": "38.125 segundos",
  "Mov_QuedaLivre_threshold": "469 mg",
  "Warn_TX_Timer": ": 25 segundos",
  "Warn_dutycicle_Timer": ": 1 minuto, 35 segundos"
Tanto na EEPROM, quanto no funcionamento observou-se o comportamento correto.</v>
      </c>
      <c r="H84" s="91" t="s">
        <v>72</v>
      </c>
      <c r="I84" s="92"/>
      <c r="J84" s="91"/>
      <c r="K84" s="91"/>
      <c r="L84" s="93"/>
      <c r="M84" s="94">
        <v>43938</v>
      </c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spans="1:26" ht="165.75" x14ac:dyDescent="0.2">
      <c r="A85" s="68"/>
      <c r="B85" s="111">
        <v>76</v>
      </c>
      <c r="C85" s="97" t="str">
        <f>VLOOKUP('2° Ciclo de Teste'!$B85,'Casos de Teste'!$B$9:$J$87,C$7)</f>
        <v>Verificar persistência dos limiares e timers na placa após ligar e desligar.</v>
      </c>
      <c r="D85" s="97" t="str">
        <f>VLOOKUP('2° Ciclo de Teste'!$B85,'Casos de Teste'!$B$9:$J$87,D$7)</f>
        <v>Verificar Keep Alive, WarnDutyCycle e WarnTx e demais tanto na EEPROM, quanto por Downlink, quanto por funcionamento</v>
      </c>
      <c r="E85" s="97" t="str">
        <f>VLOOKUP('2° Ciclo de Teste'!$B85,'Casos de Teste'!$B$9:$J$87,E$7)</f>
        <v>1 - Firmware Instalado (v1.2.0) (v1.2.0)
2 - Device integrado com a rede LoRaWAN
3 - Timers : KeepAlive - 3m
WarnDutyCycle - 55s
WarnTx - 10s
limiar Lum - 700 lux
Limiar bat = 3,1 volts
 Mov_Angular_threshold - limiar de 50
 Mov_QuedaLivre_duracao - 38.125 segundos
 Mov_QuedaLivre_threshold - 469 mg</v>
      </c>
      <c r="F85" s="97" t="str">
        <f>VLOOKUP('2° Ciclo de Teste'!$B85,'Casos de Teste'!$B$9:$J$87,F$7)</f>
        <v>1 - Entrar no modo de alerta pelo excesso de luz.  
2- Enviar comando de downlink simples 00 77 porta 6.
2 - Aguardar downlink ser recebido
3 - Verificar persistência ou não da configuração passada anteriormente.</v>
      </c>
      <c r="G85" s="97" t="str">
        <f>VLOOKUP('2° Ciclo de Teste'!$B85,'Casos de Teste'!$B$9:$J$87,G$7)</f>
        <v>Após solicitar 0077 na porta 6 deve-se obter os valores correspondente ao passado além de seu funcionamento de acordo com os valores de timers e de limiares passado. Resultado 0077 :
  "Battery_threshold": "3.10 Volts",
  "Keep_Alive_Timer": ": 3 minutos",
  "Lux_threshold": "700 lux",
  "Mov_Angular_threshold": "limiar de 70°",
  "Mov_QuedaLivre_duracao": "0.625 segundos",
  "Mov_QuedaLivre_threshold": "219 mg",
  "Warn_TX_Timer": ": 10 segundos",
  "Warn_dutycicle_Timer": ": 55 segundos"
Tanto na EEPROM, quanto no funcionamento observou-se o comportamento correto.</v>
      </c>
      <c r="H85" s="91" t="s">
        <v>72</v>
      </c>
      <c r="I85" s="92"/>
      <c r="J85" s="91"/>
      <c r="K85" s="91"/>
      <c r="L85" s="93"/>
      <c r="M85" s="94">
        <v>43938</v>
      </c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spans="1:26" ht="127.5" x14ac:dyDescent="0.2">
      <c r="A86" s="68"/>
      <c r="B86" s="111">
        <v>77</v>
      </c>
      <c r="C86" s="97" t="str">
        <f>VLOOKUP('2° Ciclo de Teste'!$B86,'Casos de Teste'!$B$9:$J$87,C$7)</f>
        <v>Simulação de Travamento de placa e verificação do contador de faltas na EEPROM.</v>
      </c>
      <c r="D86" s="97" t="str">
        <f>VLOOKUP('2° Ciclo de Teste'!$B86,'Casos de Teste'!$B$9:$J$87,D$7)</f>
        <v xml:space="preserve">Verificar o reset da placa quando a placa trava, tal simulação foi feita chamando (via downlink) funções que tem loop infinitos, a saber:  Hard_Fault, 	Bus_Fault,
	MEM_Fault,
	Usage_Fault . E verificar se as mesmas são escritas na região da EEPROM correspondente, incrementando o valor correspondente a cada um dos 4 casos. </v>
      </c>
      <c r="E86" s="97" t="str">
        <f>VLOOKUP('2° Ciclo de Teste'!$B86,'Casos de Teste'!$B$9:$J$87,E$7)</f>
        <v>1 - Firmware Instalado (v1.2.0) 
2 - Device integrado com a rede LoRaWAN
3 - Configuração do limiar de interrupção de movimento reconfigurado via downlink</v>
      </c>
      <c r="F86" s="97" t="str">
        <f>VLOOKUP('2° Ciclo de Teste'!$B86,'Casos de Teste'!$B$9:$J$87,F$7)</f>
        <v>Passo 1 - Agendar um downlink para acionar as funções Hard_fault/ Bus_Fault/ MEM_Fault/ Usage_Fault (opção de downlink não disponível, usado apenas para teste);
Passo 2 - Aguardar o tempo necessário para reset após Watchdog não ser resetado e verificar o dispositivo ser ressetado;
Passo 3 - Repetir passos 1 e 2 diversas vezes, chamando funções diferentes.</v>
      </c>
      <c r="G86" s="97" t="str">
        <f>VLOOKUP('2° Ciclo de Teste'!$B86,'Casos de Teste'!$B$9:$J$87,G$7)</f>
        <v>No passo 2 foi possível ver a placa ressetando e configurando novamente para se conectar a rede LoRA. Após o passo 3 verificar se houve a contagem certa.</v>
      </c>
      <c r="H86" s="91" t="s">
        <v>72</v>
      </c>
      <c r="I86" s="92"/>
      <c r="J86" s="91"/>
      <c r="K86" s="91"/>
      <c r="L86" s="93"/>
      <c r="M86" s="94">
        <v>43938</v>
      </c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spans="1:26" ht="14.25" customHeight="1" x14ac:dyDescent="0.2">
      <c r="A87" s="68"/>
      <c r="B87" s="96"/>
      <c r="C87" s="97"/>
      <c r="D87" s="97"/>
      <c r="E87" s="98"/>
      <c r="F87" s="100"/>
      <c r="G87" s="100"/>
      <c r="H87" s="91"/>
      <c r="I87" s="92"/>
      <c r="J87" s="91"/>
      <c r="K87" s="91"/>
      <c r="L87" s="93"/>
      <c r="M87" s="101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spans="1:26" ht="14.25" customHeight="1" x14ac:dyDescent="0.2">
      <c r="A88" s="68"/>
      <c r="B88" s="96"/>
      <c r="C88" s="97"/>
      <c r="D88" s="97"/>
      <c r="E88" s="98"/>
      <c r="F88" s="100"/>
      <c r="G88" s="100"/>
      <c r="H88" s="91"/>
      <c r="I88" s="92"/>
      <c r="J88" s="91"/>
      <c r="K88" s="91"/>
      <c r="L88" s="93"/>
      <c r="M88" s="101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spans="1:26" ht="14.25" customHeight="1" x14ac:dyDescent="0.2">
      <c r="A89" s="68"/>
      <c r="B89" s="96"/>
      <c r="C89" s="97"/>
      <c r="D89" s="97"/>
      <c r="E89" s="98"/>
      <c r="F89" s="100"/>
      <c r="G89" s="100"/>
      <c r="H89" s="91"/>
      <c r="I89" s="92"/>
      <c r="J89" s="91"/>
      <c r="K89" s="91"/>
      <c r="L89" s="93"/>
      <c r="M89" s="101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26" ht="14.25" customHeight="1" x14ac:dyDescent="0.2">
      <c r="A90" s="68"/>
      <c r="B90" s="96"/>
      <c r="C90" s="97"/>
      <c r="D90" s="97"/>
      <c r="E90" s="98"/>
      <c r="F90" s="100"/>
      <c r="G90" s="100"/>
      <c r="H90" s="91"/>
      <c r="I90" s="92"/>
      <c r="J90" s="91"/>
      <c r="K90" s="91"/>
      <c r="L90" s="93"/>
      <c r="M90" s="101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spans="1:26" ht="14.25" customHeight="1" x14ac:dyDescent="0.2">
      <c r="A91" s="68"/>
      <c r="B91" s="96"/>
      <c r="C91" s="97"/>
      <c r="D91" s="97"/>
      <c r="E91" s="98"/>
      <c r="F91" s="100"/>
      <c r="G91" s="100"/>
      <c r="H91" s="91"/>
      <c r="I91" s="92"/>
      <c r="J91" s="91"/>
      <c r="K91" s="91"/>
      <c r="L91" s="93"/>
      <c r="M91" s="101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spans="1:26" ht="14.25" customHeight="1" x14ac:dyDescent="0.2">
      <c r="A92" s="68"/>
      <c r="B92" s="96"/>
      <c r="C92" s="97"/>
      <c r="D92" s="97"/>
      <c r="E92" s="98"/>
      <c r="F92" s="100"/>
      <c r="G92" s="100"/>
      <c r="H92" s="91"/>
      <c r="I92" s="92"/>
      <c r="J92" s="91"/>
      <c r="K92" s="91"/>
      <c r="L92" s="93"/>
      <c r="M92" s="101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spans="1:26" ht="14.25" customHeight="1" x14ac:dyDescent="0.2">
      <c r="A93" s="68"/>
      <c r="B93" s="96"/>
      <c r="C93" s="97"/>
      <c r="D93" s="97"/>
      <c r="E93" s="98"/>
      <c r="F93" s="100"/>
      <c r="G93" s="100"/>
      <c r="H93" s="91"/>
      <c r="I93" s="92"/>
      <c r="J93" s="91"/>
      <c r="K93" s="91"/>
      <c r="L93" s="93"/>
      <c r="M93" s="101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spans="1:26" ht="14.25" customHeight="1" x14ac:dyDescent="0.2">
      <c r="A94" s="68"/>
      <c r="B94" s="96"/>
      <c r="C94" s="97"/>
      <c r="D94" s="97"/>
      <c r="E94" s="98"/>
      <c r="F94" s="100"/>
      <c r="G94" s="100"/>
      <c r="H94" s="91"/>
      <c r="I94" s="92"/>
      <c r="J94" s="91"/>
      <c r="K94" s="91"/>
      <c r="L94" s="93"/>
      <c r="M94" s="101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spans="1:26" ht="14.25" customHeight="1" x14ac:dyDescent="0.2">
      <c r="A95" s="68"/>
      <c r="B95" s="96"/>
      <c r="C95" s="97"/>
      <c r="D95" s="97"/>
      <c r="E95" s="98"/>
      <c r="F95" s="100"/>
      <c r="G95" s="100"/>
      <c r="H95" s="91"/>
      <c r="I95" s="92"/>
      <c r="J95" s="91"/>
      <c r="K95" s="91"/>
      <c r="L95" s="93"/>
      <c r="M95" s="101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spans="1:26" ht="14.25" customHeight="1" x14ac:dyDescent="0.2">
      <c r="A96" s="68"/>
      <c r="B96" s="96"/>
      <c r="C96" s="97"/>
      <c r="D96" s="97"/>
      <c r="E96" s="98"/>
      <c r="F96" s="100"/>
      <c r="G96" s="100"/>
      <c r="H96" s="91"/>
      <c r="I96" s="92"/>
      <c r="J96" s="91"/>
      <c r="K96" s="91"/>
      <c r="L96" s="93"/>
      <c r="M96" s="101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spans="1:26" ht="14.25" customHeight="1" x14ac:dyDescent="0.2">
      <c r="A97" s="68"/>
      <c r="B97" s="96"/>
      <c r="C97" s="97"/>
      <c r="D97" s="97"/>
      <c r="E97" s="98"/>
      <c r="F97" s="100"/>
      <c r="G97" s="100"/>
      <c r="H97" s="91"/>
      <c r="I97" s="92"/>
      <c r="J97" s="91"/>
      <c r="K97" s="91"/>
      <c r="L97" s="93"/>
      <c r="M97" s="101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spans="1:26" ht="14.25" customHeight="1" x14ac:dyDescent="0.2">
      <c r="A98" s="68"/>
      <c r="B98" s="96"/>
      <c r="C98" s="97"/>
      <c r="D98" s="97"/>
      <c r="E98" s="98"/>
      <c r="F98" s="100"/>
      <c r="G98" s="100"/>
      <c r="H98" s="91"/>
      <c r="I98" s="92"/>
      <c r="J98" s="91"/>
      <c r="K98" s="91"/>
      <c r="L98" s="93"/>
      <c r="M98" s="101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spans="1:26" ht="14.25" customHeight="1" x14ac:dyDescent="0.2">
      <c r="A99" s="68"/>
      <c r="B99" s="96"/>
      <c r="C99" s="97"/>
      <c r="D99" s="97"/>
      <c r="E99" s="98"/>
      <c r="F99" s="100"/>
      <c r="G99" s="100"/>
      <c r="H99" s="91"/>
      <c r="I99" s="92"/>
      <c r="J99" s="91"/>
      <c r="K99" s="91"/>
      <c r="L99" s="93"/>
      <c r="M99" s="101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spans="1:26" ht="14.25" customHeight="1" x14ac:dyDescent="0.2">
      <c r="A100" s="68"/>
      <c r="B100" s="96"/>
      <c r="C100" s="97"/>
      <c r="D100" s="97"/>
      <c r="E100" s="98"/>
      <c r="F100" s="100"/>
      <c r="G100" s="100"/>
      <c r="H100" s="91"/>
      <c r="I100" s="92"/>
      <c r="J100" s="91"/>
      <c r="K100" s="91"/>
      <c r="L100" s="93"/>
      <c r="M100" s="101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spans="1:26" ht="14.25" customHeight="1" x14ac:dyDescent="0.2">
      <c r="A101" s="68"/>
      <c r="B101" s="96"/>
      <c r="C101" s="97"/>
      <c r="D101" s="97"/>
      <c r="E101" s="98"/>
      <c r="F101" s="100"/>
      <c r="G101" s="100"/>
      <c r="H101" s="91"/>
      <c r="I101" s="92"/>
      <c r="J101" s="91"/>
      <c r="K101" s="91"/>
      <c r="L101" s="93"/>
      <c r="M101" s="101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spans="1:26" ht="14.25" customHeight="1" x14ac:dyDescent="0.2">
      <c r="A102" s="68"/>
      <c r="B102" s="96"/>
      <c r="C102" s="97"/>
      <c r="D102" s="97"/>
      <c r="E102" s="98"/>
      <c r="F102" s="100"/>
      <c r="G102" s="100"/>
      <c r="H102" s="91"/>
      <c r="I102" s="92"/>
      <c r="J102" s="91"/>
      <c r="K102" s="91"/>
      <c r="L102" s="93"/>
      <c r="M102" s="101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spans="1:26" ht="14.25" customHeight="1" x14ac:dyDescent="0.2">
      <c r="A103" s="68"/>
      <c r="B103" s="96"/>
      <c r="C103" s="97"/>
      <c r="D103" s="97"/>
      <c r="E103" s="98"/>
      <c r="F103" s="100"/>
      <c r="G103" s="100"/>
      <c r="H103" s="91"/>
      <c r="I103" s="92"/>
      <c r="J103" s="91"/>
      <c r="K103" s="91"/>
      <c r="L103" s="93"/>
      <c r="M103" s="101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spans="1:26" ht="14.25" customHeight="1" x14ac:dyDescent="0.2">
      <c r="A104" s="68"/>
      <c r="B104" s="96"/>
      <c r="C104" s="97"/>
      <c r="D104" s="97"/>
      <c r="E104" s="98"/>
      <c r="F104" s="100"/>
      <c r="G104" s="100"/>
      <c r="H104" s="91"/>
      <c r="I104" s="92"/>
      <c r="J104" s="91"/>
      <c r="K104" s="91"/>
      <c r="L104" s="93"/>
      <c r="M104" s="101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spans="1:26" ht="14.25" customHeight="1" x14ac:dyDescent="0.2">
      <c r="A105" s="68"/>
      <c r="B105" s="96"/>
      <c r="C105" s="97"/>
      <c r="D105" s="97"/>
      <c r="E105" s="98"/>
      <c r="F105" s="100"/>
      <c r="G105" s="100"/>
      <c r="H105" s="91"/>
      <c r="I105" s="92"/>
      <c r="J105" s="91"/>
      <c r="K105" s="91"/>
      <c r="L105" s="93"/>
      <c r="M105" s="101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spans="1:26" ht="14.25" customHeight="1" x14ac:dyDescent="0.2">
      <c r="A106" s="68"/>
      <c r="B106" s="96"/>
      <c r="C106" s="97"/>
      <c r="D106" s="97"/>
      <c r="E106" s="98"/>
      <c r="F106" s="100"/>
      <c r="G106" s="100"/>
      <c r="H106" s="91"/>
      <c r="I106" s="92"/>
      <c r="J106" s="91"/>
      <c r="K106" s="91"/>
      <c r="L106" s="93"/>
      <c r="M106" s="101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spans="1:26" ht="14.25" customHeight="1" x14ac:dyDescent="0.2">
      <c r="A107" s="68"/>
      <c r="B107" s="96"/>
      <c r="C107" s="97"/>
      <c r="D107" s="97"/>
      <c r="E107" s="98"/>
      <c r="F107" s="100"/>
      <c r="G107" s="100"/>
      <c r="H107" s="91"/>
      <c r="I107" s="92"/>
      <c r="J107" s="91"/>
      <c r="K107" s="91"/>
      <c r="L107" s="93"/>
      <c r="M107" s="101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spans="1:26" ht="14.25" customHeight="1" x14ac:dyDescent="0.2">
      <c r="A108" s="68"/>
      <c r="B108" s="96"/>
      <c r="C108" s="97"/>
      <c r="D108" s="97"/>
      <c r="E108" s="98"/>
      <c r="F108" s="100"/>
      <c r="G108" s="100"/>
      <c r="H108" s="91"/>
      <c r="I108" s="92"/>
      <c r="J108" s="91"/>
      <c r="K108" s="91"/>
      <c r="L108" s="93"/>
      <c r="M108" s="101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spans="1:26" ht="14.25" customHeight="1" x14ac:dyDescent="0.2">
      <c r="A109" s="68"/>
      <c r="B109" s="96"/>
      <c r="C109" s="97"/>
      <c r="D109" s="97"/>
      <c r="E109" s="98"/>
      <c r="F109" s="100"/>
      <c r="G109" s="100"/>
      <c r="H109" s="91"/>
      <c r="I109" s="92"/>
      <c r="J109" s="91"/>
      <c r="K109" s="91"/>
      <c r="L109" s="93"/>
      <c r="M109" s="101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spans="1:26" ht="14.25" customHeight="1" x14ac:dyDescent="0.2">
      <c r="A110" s="68"/>
      <c r="B110" s="96"/>
      <c r="C110" s="97"/>
      <c r="D110" s="97"/>
      <c r="E110" s="98"/>
      <c r="F110" s="100"/>
      <c r="G110" s="100"/>
      <c r="H110" s="91"/>
      <c r="I110" s="92"/>
      <c r="J110" s="91"/>
      <c r="K110" s="91"/>
      <c r="L110" s="93"/>
      <c r="M110" s="101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spans="1:26" ht="14.25" customHeight="1" x14ac:dyDescent="0.2">
      <c r="A111" s="68"/>
      <c r="B111" s="96"/>
      <c r="C111" s="97"/>
      <c r="D111" s="97"/>
      <c r="E111" s="98"/>
      <c r="F111" s="100"/>
      <c r="G111" s="100"/>
      <c r="H111" s="91"/>
      <c r="I111" s="92"/>
      <c r="J111" s="91"/>
      <c r="K111" s="91"/>
      <c r="L111" s="93"/>
      <c r="M111" s="101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spans="1:26" ht="14.25" customHeight="1" x14ac:dyDescent="0.2">
      <c r="A112" s="68"/>
      <c r="B112" s="68"/>
      <c r="C112" s="69"/>
      <c r="D112" s="69"/>
      <c r="E112" s="69"/>
      <c r="F112" s="70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spans="1:26" ht="14.25" customHeight="1" x14ac:dyDescent="0.2">
      <c r="A113" s="68"/>
      <c r="B113" s="68"/>
      <c r="C113" s="69"/>
      <c r="D113" s="69"/>
      <c r="E113" s="69"/>
      <c r="F113" s="70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spans="1:26" ht="14.25" customHeight="1" x14ac:dyDescent="0.2">
      <c r="A114" s="68"/>
      <c r="B114" s="68"/>
      <c r="C114" s="69"/>
      <c r="D114" s="69"/>
      <c r="E114" s="69"/>
      <c r="F114" s="70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spans="1:26" ht="14.25" customHeight="1" x14ac:dyDescent="0.2">
      <c r="A115" s="68"/>
      <c r="B115" s="68"/>
      <c r="C115" s="69"/>
      <c r="D115" s="69"/>
      <c r="E115" s="69"/>
      <c r="F115" s="70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spans="1:26" ht="14.25" customHeight="1" x14ac:dyDescent="0.2">
      <c r="A116" s="68"/>
      <c r="B116" s="68"/>
      <c r="C116" s="69"/>
      <c r="D116" s="69"/>
      <c r="E116" s="69"/>
      <c r="F116" s="70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spans="1:26" ht="14.25" customHeight="1" x14ac:dyDescent="0.2">
      <c r="A117" s="68"/>
      <c r="B117" s="68"/>
      <c r="C117" s="69"/>
      <c r="D117" s="69"/>
      <c r="E117" s="69"/>
      <c r="F117" s="70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spans="1:26" ht="14.25" customHeight="1" x14ac:dyDescent="0.2">
      <c r="A118" s="68"/>
      <c r="B118" s="68"/>
      <c r="C118" s="69"/>
      <c r="D118" s="69"/>
      <c r="E118" s="69"/>
      <c r="F118" s="70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spans="1:26" ht="14.25" customHeight="1" x14ac:dyDescent="0.2">
      <c r="A119" s="68"/>
      <c r="B119" s="68"/>
      <c r="C119" s="69"/>
      <c r="D119" s="69"/>
      <c r="E119" s="69"/>
      <c r="F119" s="70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spans="1:26" ht="14.25" customHeight="1" x14ac:dyDescent="0.2">
      <c r="A120" s="68"/>
      <c r="B120" s="68"/>
      <c r="C120" s="69"/>
      <c r="D120" s="69"/>
      <c r="E120" s="69"/>
      <c r="F120" s="70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spans="1:26" ht="14.25" customHeight="1" x14ac:dyDescent="0.2">
      <c r="A121" s="68"/>
      <c r="B121" s="68"/>
      <c r="C121" s="69"/>
      <c r="D121" s="69"/>
      <c r="E121" s="69"/>
      <c r="F121" s="70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spans="1:26" ht="14.25" customHeight="1" x14ac:dyDescent="0.2">
      <c r="A122" s="68"/>
      <c r="B122" s="68"/>
      <c r="C122" s="69"/>
      <c r="D122" s="69"/>
      <c r="E122" s="69"/>
      <c r="F122" s="70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spans="1:26" ht="14.25" customHeight="1" x14ac:dyDescent="0.2">
      <c r="A123" s="68"/>
      <c r="B123" s="68"/>
      <c r="C123" s="69"/>
      <c r="D123" s="69"/>
      <c r="E123" s="69"/>
      <c r="F123" s="70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spans="1:26" ht="14.25" customHeight="1" x14ac:dyDescent="0.2">
      <c r="A124" s="68"/>
      <c r="B124" s="68"/>
      <c r="C124" s="69"/>
      <c r="D124" s="69"/>
      <c r="E124" s="69"/>
      <c r="F124" s="70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spans="1:26" ht="14.25" customHeight="1" x14ac:dyDescent="0.2">
      <c r="A125" s="68"/>
      <c r="B125" s="68"/>
      <c r="C125" s="69"/>
      <c r="D125" s="69"/>
      <c r="E125" s="69"/>
      <c r="F125" s="70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spans="1:26" ht="14.25" customHeight="1" x14ac:dyDescent="0.2">
      <c r="A126" s="68"/>
      <c r="B126" s="68"/>
      <c r="C126" s="69"/>
      <c r="D126" s="69"/>
      <c r="E126" s="69"/>
      <c r="F126" s="70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spans="1:26" ht="14.25" customHeight="1" x14ac:dyDescent="0.2">
      <c r="A127" s="68"/>
      <c r="B127" s="68"/>
      <c r="C127" s="69"/>
      <c r="D127" s="69"/>
      <c r="E127" s="69"/>
      <c r="F127" s="70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spans="1:26" ht="14.25" customHeight="1" x14ac:dyDescent="0.2">
      <c r="A128" s="68"/>
      <c r="B128" s="68"/>
      <c r="C128" s="69"/>
      <c r="D128" s="69"/>
      <c r="E128" s="69"/>
      <c r="F128" s="70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spans="1:26" ht="14.25" customHeight="1" x14ac:dyDescent="0.2">
      <c r="A129" s="68"/>
      <c r="B129" s="68"/>
      <c r="C129" s="69"/>
      <c r="D129" s="69"/>
      <c r="E129" s="69"/>
      <c r="F129" s="70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spans="1:26" ht="14.25" customHeight="1" x14ac:dyDescent="0.2">
      <c r="A130" s="68"/>
      <c r="B130" s="68"/>
      <c r="C130" s="69"/>
      <c r="D130" s="69"/>
      <c r="E130" s="69"/>
      <c r="F130" s="70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spans="1:26" ht="14.25" customHeight="1" x14ac:dyDescent="0.2">
      <c r="A131" s="68"/>
      <c r="B131" s="68"/>
      <c r="C131" s="69"/>
      <c r="D131" s="69"/>
      <c r="E131" s="69"/>
      <c r="F131" s="70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spans="1:26" ht="14.25" customHeight="1" x14ac:dyDescent="0.2">
      <c r="A132" s="68"/>
      <c r="B132" s="68"/>
      <c r="C132" s="69"/>
      <c r="D132" s="69"/>
      <c r="E132" s="69"/>
      <c r="F132" s="70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spans="1:26" ht="14.25" customHeight="1" x14ac:dyDescent="0.2">
      <c r="A133" s="68"/>
      <c r="B133" s="68"/>
      <c r="C133" s="69"/>
      <c r="D133" s="69"/>
      <c r="E133" s="69"/>
      <c r="F133" s="70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spans="1:26" ht="14.25" customHeight="1" x14ac:dyDescent="0.2">
      <c r="A134" s="68"/>
      <c r="B134" s="68"/>
      <c r="C134" s="69"/>
      <c r="D134" s="69"/>
      <c r="E134" s="69"/>
      <c r="F134" s="70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spans="1:26" ht="14.25" customHeight="1" x14ac:dyDescent="0.2">
      <c r="A135" s="68"/>
      <c r="B135" s="68"/>
      <c r="C135" s="69"/>
      <c r="D135" s="69"/>
      <c r="E135" s="69"/>
      <c r="F135" s="70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spans="1:26" ht="14.25" customHeight="1" x14ac:dyDescent="0.2">
      <c r="A136" s="68"/>
      <c r="B136" s="68"/>
      <c r="C136" s="69"/>
      <c r="D136" s="69"/>
      <c r="E136" s="69"/>
      <c r="F136" s="70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spans="1:26" ht="14.25" customHeight="1" x14ac:dyDescent="0.2">
      <c r="A137" s="68"/>
      <c r="B137" s="68"/>
      <c r="C137" s="69"/>
      <c r="D137" s="69"/>
      <c r="E137" s="69"/>
      <c r="F137" s="70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spans="1:26" ht="14.25" customHeight="1" x14ac:dyDescent="0.2">
      <c r="A138" s="68"/>
      <c r="B138" s="68"/>
      <c r="C138" s="69"/>
      <c r="D138" s="69"/>
      <c r="E138" s="69"/>
      <c r="F138" s="70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spans="1:26" ht="14.25" customHeight="1" x14ac:dyDescent="0.2">
      <c r="A139" s="68"/>
      <c r="B139" s="68"/>
      <c r="C139" s="69"/>
      <c r="D139" s="69"/>
      <c r="E139" s="69"/>
      <c r="F139" s="70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spans="1:26" ht="14.25" customHeight="1" x14ac:dyDescent="0.2">
      <c r="A140" s="68"/>
      <c r="B140" s="68"/>
      <c r="C140" s="69"/>
      <c r="D140" s="69"/>
      <c r="E140" s="69"/>
      <c r="F140" s="70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spans="1:26" ht="14.25" customHeight="1" x14ac:dyDescent="0.2">
      <c r="A141" s="68"/>
      <c r="B141" s="68"/>
      <c r="C141" s="69"/>
      <c r="D141" s="69"/>
      <c r="E141" s="69"/>
      <c r="F141" s="70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spans="1:26" ht="14.25" customHeight="1" x14ac:dyDescent="0.2">
      <c r="A142" s="68"/>
      <c r="B142" s="68"/>
      <c r="C142" s="69"/>
      <c r="D142" s="69"/>
      <c r="E142" s="69"/>
      <c r="F142" s="70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spans="1:26" ht="14.25" customHeight="1" x14ac:dyDescent="0.2">
      <c r="A143" s="68"/>
      <c r="B143" s="68"/>
      <c r="C143" s="69"/>
      <c r="D143" s="69"/>
      <c r="E143" s="69"/>
      <c r="F143" s="70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spans="1:26" ht="14.25" customHeight="1" x14ac:dyDescent="0.2">
      <c r="A144" s="68"/>
      <c r="B144" s="68"/>
      <c r="C144" s="69"/>
      <c r="D144" s="69"/>
      <c r="E144" s="69"/>
      <c r="F144" s="70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spans="1:26" ht="14.25" customHeight="1" x14ac:dyDescent="0.2">
      <c r="A145" s="68"/>
      <c r="B145" s="68"/>
      <c r="C145" s="69"/>
      <c r="D145" s="69"/>
      <c r="E145" s="69"/>
      <c r="F145" s="70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spans="1:26" ht="14.25" customHeight="1" x14ac:dyDescent="0.2">
      <c r="A146" s="68"/>
      <c r="B146" s="68"/>
      <c r="C146" s="69"/>
      <c r="D146" s="69"/>
      <c r="E146" s="69"/>
      <c r="F146" s="70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spans="1:26" ht="14.25" customHeight="1" x14ac:dyDescent="0.2">
      <c r="A147" s="68"/>
      <c r="B147" s="68"/>
      <c r="C147" s="69"/>
      <c r="D147" s="69"/>
      <c r="E147" s="69"/>
      <c r="F147" s="70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spans="1:26" ht="14.25" customHeight="1" x14ac:dyDescent="0.2">
      <c r="A148" s="68"/>
      <c r="B148" s="68"/>
      <c r="C148" s="69"/>
      <c r="D148" s="69"/>
      <c r="E148" s="69"/>
      <c r="F148" s="70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spans="1:26" ht="14.25" customHeight="1" x14ac:dyDescent="0.2">
      <c r="A149" s="68"/>
      <c r="B149" s="68"/>
      <c r="C149" s="69"/>
      <c r="D149" s="69"/>
      <c r="E149" s="69"/>
      <c r="F149" s="70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spans="1:26" ht="14.25" customHeight="1" x14ac:dyDescent="0.2">
      <c r="A150" s="68"/>
      <c r="B150" s="68"/>
      <c r="C150" s="69"/>
      <c r="D150" s="69"/>
      <c r="E150" s="69"/>
      <c r="F150" s="70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spans="1:26" ht="14.25" customHeight="1" x14ac:dyDescent="0.2">
      <c r="A151" s="68"/>
      <c r="B151" s="68"/>
      <c r="C151" s="69"/>
      <c r="D151" s="69"/>
      <c r="E151" s="69"/>
      <c r="F151" s="70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spans="1:26" ht="14.25" customHeight="1" x14ac:dyDescent="0.2">
      <c r="A152" s="68"/>
      <c r="B152" s="68"/>
      <c r="C152" s="69"/>
      <c r="D152" s="69"/>
      <c r="E152" s="69"/>
      <c r="F152" s="70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spans="1:26" ht="14.25" customHeight="1" x14ac:dyDescent="0.2">
      <c r="A153" s="68"/>
      <c r="B153" s="68"/>
      <c r="C153" s="69"/>
      <c r="D153" s="69"/>
      <c r="E153" s="69"/>
      <c r="F153" s="70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spans="1:26" ht="14.25" customHeight="1" x14ac:dyDescent="0.2">
      <c r="A154" s="68"/>
      <c r="B154" s="68"/>
      <c r="C154" s="69"/>
      <c r="D154" s="69"/>
      <c r="E154" s="69"/>
      <c r="F154" s="70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spans="1:26" ht="14.25" customHeight="1" x14ac:dyDescent="0.2">
      <c r="A155" s="68"/>
      <c r="B155" s="68"/>
      <c r="C155" s="69"/>
      <c r="D155" s="69"/>
      <c r="E155" s="69"/>
      <c r="F155" s="70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spans="1:26" ht="14.25" customHeight="1" x14ac:dyDescent="0.2">
      <c r="A156" s="68"/>
      <c r="B156" s="68"/>
      <c r="C156" s="69"/>
      <c r="D156" s="69"/>
      <c r="E156" s="69"/>
      <c r="F156" s="70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spans="1:26" ht="14.25" customHeight="1" x14ac:dyDescent="0.2">
      <c r="A157" s="68"/>
      <c r="B157" s="68"/>
      <c r="C157" s="69"/>
      <c r="D157" s="69"/>
      <c r="E157" s="69"/>
      <c r="F157" s="70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spans="1:26" ht="14.25" customHeight="1" x14ac:dyDescent="0.2">
      <c r="A158" s="68"/>
      <c r="B158" s="68"/>
      <c r="C158" s="69"/>
      <c r="D158" s="69"/>
      <c r="E158" s="69"/>
      <c r="F158" s="70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spans="1:26" ht="14.25" customHeight="1" x14ac:dyDescent="0.2">
      <c r="A159" s="68"/>
      <c r="B159" s="68"/>
      <c r="C159" s="69"/>
      <c r="D159" s="69"/>
      <c r="E159" s="69"/>
      <c r="F159" s="70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spans="1:26" ht="14.25" customHeight="1" x14ac:dyDescent="0.2">
      <c r="A160" s="68"/>
      <c r="B160" s="68"/>
      <c r="C160" s="69"/>
      <c r="D160" s="69"/>
      <c r="E160" s="69"/>
      <c r="F160" s="70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spans="1:26" ht="14.25" customHeight="1" x14ac:dyDescent="0.2">
      <c r="A161" s="68"/>
      <c r="B161" s="68"/>
      <c r="C161" s="69"/>
      <c r="D161" s="69"/>
      <c r="E161" s="69"/>
      <c r="F161" s="70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spans="1:26" ht="14.25" customHeight="1" x14ac:dyDescent="0.2">
      <c r="A162" s="68"/>
      <c r="B162" s="68"/>
      <c r="C162" s="69"/>
      <c r="D162" s="69"/>
      <c r="E162" s="69"/>
      <c r="F162" s="70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spans="1:26" ht="14.25" customHeight="1" x14ac:dyDescent="0.2">
      <c r="A163" s="68"/>
      <c r="B163" s="68"/>
      <c r="C163" s="69"/>
      <c r="D163" s="69"/>
      <c r="E163" s="69"/>
      <c r="F163" s="70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spans="1:26" ht="14.25" customHeight="1" x14ac:dyDescent="0.2">
      <c r="A164" s="68"/>
      <c r="B164" s="68"/>
      <c r="C164" s="69"/>
      <c r="D164" s="69"/>
      <c r="E164" s="69"/>
      <c r="F164" s="70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spans="1:26" ht="14.25" customHeight="1" x14ac:dyDescent="0.2">
      <c r="A165" s="68"/>
      <c r="B165" s="68"/>
      <c r="C165" s="69"/>
      <c r="D165" s="69"/>
      <c r="E165" s="69"/>
      <c r="F165" s="70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spans="1:26" ht="14.25" customHeight="1" x14ac:dyDescent="0.2">
      <c r="A166" s="68"/>
      <c r="B166" s="68"/>
      <c r="C166" s="69"/>
      <c r="D166" s="69"/>
      <c r="E166" s="69"/>
      <c r="F166" s="70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spans="1:26" ht="14.25" customHeight="1" x14ac:dyDescent="0.2">
      <c r="A167" s="68"/>
      <c r="B167" s="68"/>
      <c r="C167" s="69"/>
      <c r="D167" s="69"/>
      <c r="E167" s="69"/>
      <c r="F167" s="70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spans="1:26" ht="14.25" customHeight="1" x14ac:dyDescent="0.2">
      <c r="A168" s="68"/>
      <c r="B168" s="68"/>
      <c r="C168" s="69"/>
      <c r="D168" s="69"/>
      <c r="E168" s="69"/>
      <c r="F168" s="70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spans="1:26" ht="14.25" customHeight="1" x14ac:dyDescent="0.2">
      <c r="A169" s="68"/>
      <c r="B169" s="68"/>
      <c r="C169" s="69"/>
      <c r="D169" s="69"/>
      <c r="E169" s="69"/>
      <c r="F169" s="70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spans="1:26" ht="14.25" customHeight="1" x14ac:dyDescent="0.2">
      <c r="A170" s="68"/>
      <c r="B170" s="68"/>
      <c r="C170" s="69"/>
      <c r="D170" s="69"/>
      <c r="E170" s="69"/>
      <c r="F170" s="70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spans="1:26" ht="14.25" customHeight="1" x14ac:dyDescent="0.2">
      <c r="A171" s="68"/>
      <c r="B171" s="68"/>
      <c r="C171" s="69"/>
      <c r="D171" s="69"/>
      <c r="E171" s="69"/>
      <c r="F171" s="70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spans="1:26" ht="14.25" customHeight="1" x14ac:dyDescent="0.2">
      <c r="A172" s="68"/>
      <c r="B172" s="68"/>
      <c r="C172" s="69"/>
      <c r="D172" s="69"/>
      <c r="E172" s="69"/>
      <c r="F172" s="70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spans="1:26" ht="14.25" customHeight="1" x14ac:dyDescent="0.2">
      <c r="A173" s="68"/>
      <c r="B173" s="68"/>
      <c r="C173" s="69"/>
      <c r="D173" s="69"/>
      <c r="E173" s="69"/>
      <c r="F173" s="70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spans="1:26" ht="14.25" customHeight="1" x14ac:dyDescent="0.2">
      <c r="A174" s="68"/>
      <c r="B174" s="68"/>
      <c r="C174" s="69"/>
      <c r="D174" s="69"/>
      <c r="E174" s="69"/>
      <c r="F174" s="70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spans="1:26" ht="14.25" customHeight="1" x14ac:dyDescent="0.2">
      <c r="A175" s="68"/>
      <c r="B175" s="68"/>
      <c r="C175" s="69"/>
      <c r="D175" s="69"/>
      <c r="E175" s="69"/>
      <c r="F175" s="70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spans="1:26" ht="14.25" customHeight="1" x14ac:dyDescent="0.2">
      <c r="A176" s="68"/>
      <c r="B176" s="68"/>
      <c r="C176" s="69"/>
      <c r="D176" s="69"/>
      <c r="E176" s="69"/>
      <c r="F176" s="70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spans="1:26" ht="14.25" customHeight="1" x14ac:dyDescent="0.2">
      <c r="A177" s="68"/>
      <c r="B177" s="68"/>
      <c r="C177" s="69"/>
      <c r="D177" s="69"/>
      <c r="E177" s="69"/>
      <c r="F177" s="70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spans="1:26" ht="14.25" customHeight="1" x14ac:dyDescent="0.2">
      <c r="A178" s="68"/>
      <c r="B178" s="68"/>
      <c r="C178" s="69"/>
      <c r="D178" s="69"/>
      <c r="E178" s="69"/>
      <c r="F178" s="70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spans="1:26" ht="14.25" customHeight="1" x14ac:dyDescent="0.2">
      <c r="A179" s="68"/>
      <c r="B179" s="68"/>
      <c r="C179" s="69"/>
      <c r="D179" s="69"/>
      <c r="E179" s="69"/>
      <c r="F179" s="70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spans="1:26" ht="14.25" customHeight="1" x14ac:dyDescent="0.2">
      <c r="A180" s="68"/>
      <c r="B180" s="68"/>
      <c r="C180" s="69"/>
      <c r="D180" s="69"/>
      <c r="E180" s="69"/>
      <c r="F180" s="70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spans="1:26" ht="14.25" customHeight="1" x14ac:dyDescent="0.2">
      <c r="A181" s="68"/>
      <c r="B181" s="68"/>
      <c r="C181" s="69"/>
      <c r="D181" s="69"/>
      <c r="E181" s="69"/>
      <c r="F181" s="70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spans="1:26" ht="14.25" customHeight="1" x14ac:dyDescent="0.2">
      <c r="A182" s="68"/>
      <c r="B182" s="68"/>
      <c r="C182" s="69"/>
      <c r="D182" s="69"/>
      <c r="E182" s="69"/>
      <c r="F182" s="70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spans="1:26" ht="14.25" customHeight="1" x14ac:dyDescent="0.2">
      <c r="A183" s="68"/>
      <c r="B183" s="68"/>
      <c r="C183" s="69"/>
      <c r="D183" s="69"/>
      <c r="E183" s="69"/>
      <c r="F183" s="70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spans="1:26" ht="14.25" customHeight="1" x14ac:dyDescent="0.2">
      <c r="A184" s="68"/>
      <c r="B184" s="68"/>
      <c r="C184" s="69"/>
      <c r="D184" s="69"/>
      <c r="E184" s="69"/>
      <c r="F184" s="70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spans="1:26" ht="14.25" customHeight="1" x14ac:dyDescent="0.2">
      <c r="A185" s="68"/>
      <c r="B185" s="68"/>
      <c r="C185" s="69"/>
      <c r="D185" s="69"/>
      <c r="E185" s="69"/>
      <c r="F185" s="70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spans="1:26" ht="14.25" customHeight="1" x14ac:dyDescent="0.2">
      <c r="A186" s="68"/>
      <c r="B186" s="68"/>
      <c r="C186" s="69"/>
      <c r="D186" s="69"/>
      <c r="E186" s="69"/>
      <c r="F186" s="70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spans="1:26" ht="14.25" customHeight="1" x14ac:dyDescent="0.2">
      <c r="A187" s="68"/>
      <c r="B187" s="68"/>
      <c r="C187" s="69"/>
      <c r="D187" s="69"/>
      <c r="E187" s="69"/>
      <c r="F187" s="70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spans="1:26" ht="14.25" customHeight="1" x14ac:dyDescent="0.2">
      <c r="A188" s="68"/>
      <c r="B188" s="68"/>
      <c r="C188" s="69"/>
      <c r="D188" s="69"/>
      <c r="E188" s="69"/>
      <c r="F188" s="70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spans="1:26" ht="14.25" customHeight="1" x14ac:dyDescent="0.2">
      <c r="A189" s="68"/>
      <c r="B189" s="68"/>
      <c r="C189" s="69"/>
      <c r="D189" s="69"/>
      <c r="E189" s="69"/>
      <c r="F189" s="70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spans="1:26" ht="14.25" customHeight="1" x14ac:dyDescent="0.2">
      <c r="A190" s="68"/>
      <c r="B190" s="68"/>
      <c r="C190" s="69"/>
      <c r="D190" s="69"/>
      <c r="E190" s="69"/>
      <c r="F190" s="70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spans="1:26" ht="14.25" customHeight="1" x14ac:dyDescent="0.2">
      <c r="A191" s="68"/>
      <c r="B191" s="68"/>
      <c r="C191" s="69"/>
      <c r="D191" s="69"/>
      <c r="E191" s="69"/>
      <c r="F191" s="70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spans="1:26" ht="14.25" customHeight="1" x14ac:dyDescent="0.2">
      <c r="A192" s="68"/>
      <c r="B192" s="68"/>
      <c r="C192" s="69"/>
      <c r="D192" s="69"/>
      <c r="E192" s="69"/>
      <c r="F192" s="70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spans="1:26" ht="14.25" customHeight="1" x14ac:dyDescent="0.2">
      <c r="A193" s="68"/>
      <c r="B193" s="68"/>
      <c r="C193" s="69"/>
      <c r="D193" s="69"/>
      <c r="E193" s="69"/>
      <c r="F193" s="70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spans="1:26" ht="14.25" customHeight="1" x14ac:dyDescent="0.2">
      <c r="A194" s="68"/>
      <c r="B194" s="68"/>
      <c r="C194" s="69"/>
      <c r="D194" s="69"/>
      <c r="E194" s="69"/>
      <c r="F194" s="70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spans="1:26" ht="14.25" customHeight="1" x14ac:dyDescent="0.2">
      <c r="A195" s="68"/>
      <c r="B195" s="68"/>
      <c r="C195" s="69"/>
      <c r="D195" s="69"/>
      <c r="E195" s="69"/>
      <c r="F195" s="70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spans="1:26" ht="14.25" customHeight="1" x14ac:dyDescent="0.2">
      <c r="A196" s="68"/>
      <c r="B196" s="68"/>
      <c r="C196" s="69"/>
      <c r="D196" s="69"/>
      <c r="E196" s="69"/>
      <c r="F196" s="70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spans="1:26" ht="14.25" customHeight="1" x14ac:dyDescent="0.2">
      <c r="A197" s="68"/>
      <c r="B197" s="68"/>
      <c r="C197" s="69"/>
      <c r="D197" s="69"/>
      <c r="E197" s="69"/>
      <c r="F197" s="70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spans="1:26" ht="14.25" customHeight="1" x14ac:dyDescent="0.2">
      <c r="A198" s="68"/>
      <c r="B198" s="68"/>
      <c r="C198" s="69"/>
      <c r="D198" s="69"/>
      <c r="E198" s="69"/>
      <c r="F198" s="70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spans="1:26" ht="14.25" customHeight="1" x14ac:dyDescent="0.2">
      <c r="A199" s="68"/>
      <c r="B199" s="68"/>
      <c r="C199" s="69"/>
      <c r="D199" s="69"/>
      <c r="E199" s="69"/>
      <c r="F199" s="70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spans="1:26" ht="14.25" customHeight="1" x14ac:dyDescent="0.2">
      <c r="A200" s="68"/>
      <c r="B200" s="68"/>
      <c r="C200" s="69"/>
      <c r="D200" s="69"/>
      <c r="E200" s="69"/>
      <c r="F200" s="70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spans="1:26" ht="14.25" customHeight="1" x14ac:dyDescent="0.2">
      <c r="A201" s="68"/>
      <c r="B201" s="68"/>
      <c r="C201" s="69"/>
      <c r="D201" s="69"/>
      <c r="E201" s="69"/>
      <c r="F201" s="70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spans="1:26" ht="14.25" customHeight="1" x14ac:dyDescent="0.2">
      <c r="A202" s="68"/>
      <c r="B202" s="68"/>
      <c r="C202" s="69"/>
      <c r="D202" s="69"/>
      <c r="E202" s="69"/>
      <c r="F202" s="70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spans="1:26" ht="14.25" customHeight="1" x14ac:dyDescent="0.2">
      <c r="A203" s="68"/>
      <c r="B203" s="68"/>
      <c r="C203" s="69"/>
      <c r="D203" s="69"/>
      <c r="E203" s="69"/>
      <c r="F203" s="70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spans="1:26" ht="14.25" customHeight="1" x14ac:dyDescent="0.2">
      <c r="A204" s="68"/>
      <c r="B204" s="68"/>
      <c r="C204" s="69"/>
      <c r="D204" s="69"/>
      <c r="E204" s="69"/>
      <c r="F204" s="70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spans="1:26" ht="14.25" customHeight="1" x14ac:dyDescent="0.2">
      <c r="A205" s="68"/>
      <c r="B205" s="68"/>
      <c r="C205" s="69"/>
      <c r="D205" s="69"/>
      <c r="E205" s="69"/>
      <c r="F205" s="70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spans="1:26" ht="14.25" customHeight="1" x14ac:dyDescent="0.2">
      <c r="A206" s="68"/>
      <c r="B206" s="68"/>
      <c r="C206" s="69"/>
      <c r="D206" s="69"/>
      <c r="E206" s="69"/>
      <c r="F206" s="70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spans="1:26" ht="14.25" customHeight="1" x14ac:dyDescent="0.2">
      <c r="A207" s="68"/>
      <c r="B207" s="68"/>
      <c r="C207" s="69"/>
      <c r="D207" s="69"/>
      <c r="E207" s="69"/>
      <c r="F207" s="70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spans="1:26" ht="14.25" customHeight="1" x14ac:dyDescent="0.2">
      <c r="A208" s="68"/>
      <c r="B208" s="68"/>
      <c r="C208" s="69"/>
      <c r="D208" s="69"/>
      <c r="E208" s="69"/>
      <c r="F208" s="70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spans="1:26" ht="14.25" customHeight="1" x14ac:dyDescent="0.2">
      <c r="A209" s="68"/>
      <c r="B209" s="68"/>
      <c r="C209" s="69"/>
      <c r="D209" s="69"/>
      <c r="E209" s="69"/>
      <c r="F209" s="70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spans="1:26" ht="14.25" customHeight="1" x14ac:dyDescent="0.2">
      <c r="A210" s="68"/>
      <c r="B210" s="68"/>
      <c r="C210" s="69"/>
      <c r="D210" s="69"/>
      <c r="E210" s="69"/>
      <c r="F210" s="70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spans="1:26" ht="14.25" customHeight="1" x14ac:dyDescent="0.2">
      <c r="A211" s="68"/>
      <c r="B211" s="68"/>
      <c r="C211" s="69"/>
      <c r="D211" s="69"/>
      <c r="E211" s="69"/>
      <c r="F211" s="70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spans="1:26" ht="14.25" customHeight="1" x14ac:dyDescent="0.2">
      <c r="A212" s="68"/>
      <c r="B212" s="68"/>
      <c r="C212" s="69"/>
      <c r="D212" s="69"/>
      <c r="E212" s="69"/>
      <c r="F212" s="70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spans="1:26" ht="14.25" customHeight="1" x14ac:dyDescent="0.2">
      <c r="A213" s="68"/>
      <c r="B213" s="68"/>
      <c r="C213" s="69"/>
      <c r="D213" s="69"/>
      <c r="E213" s="69"/>
      <c r="F213" s="70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spans="1:26" ht="14.25" customHeight="1" x14ac:dyDescent="0.2">
      <c r="A214" s="68"/>
      <c r="B214" s="68"/>
      <c r="C214" s="69"/>
      <c r="D214" s="69"/>
      <c r="E214" s="69"/>
      <c r="F214" s="70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spans="1:26" ht="14.25" customHeight="1" x14ac:dyDescent="0.2">
      <c r="A215" s="68"/>
      <c r="B215" s="68"/>
      <c r="C215" s="69"/>
      <c r="D215" s="69"/>
      <c r="E215" s="69"/>
      <c r="F215" s="70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spans="1:26" ht="14.25" customHeight="1" x14ac:dyDescent="0.2">
      <c r="A216" s="68"/>
      <c r="B216" s="68"/>
      <c r="C216" s="69"/>
      <c r="D216" s="69"/>
      <c r="E216" s="69"/>
      <c r="F216" s="70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spans="1:26" ht="14.25" customHeight="1" x14ac:dyDescent="0.2">
      <c r="A217" s="68"/>
      <c r="B217" s="68"/>
      <c r="C217" s="69"/>
      <c r="D217" s="69"/>
      <c r="E217" s="69"/>
      <c r="F217" s="70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spans="1:26" ht="14.25" customHeight="1" x14ac:dyDescent="0.2">
      <c r="A218" s="68"/>
      <c r="B218" s="68"/>
      <c r="C218" s="69"/>
      <c r="D218" s="69"/>
      <c r="E218" s="69"/>
      <c r="F218" s="70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spans="1:26" ht="14.25" customHeight="1" x14ac:dyDescent="0.2">
      <c r="A219" s="68"/>
      <c r="B219" s="68"/>
      <c r="C219" s="69"/>
      <c r="D219" s="69"/>
      <c r="E219" s="69"/>
      <c r="F219" s="70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spans="1:26" ht="14.25" customHeight="1" x14ac:dyDescent="0.2">
      <c r="A220" s="68"/>
      <c r="B220" s="68"/>
      <c r="C220" s="69"/>
      <c r="D220" s="69"/>
      <c r="E220" s="69"/>
      <c r="F220" s="70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B6"/>
  </mergeCells>
  <conditionalFormatting sqref="K17:K20 K22:K111 K9:K14">
    <cfRule type="cellIs" dxfId="105" priority="13" stopIfTrue="1" operator="equal">
      <formula>"Crítica"</formula>
    </cfRule>
  </conditionalFormatting>
  <conditionalFormatting sqref="K17:K20 K22:K111 K9:K14">
    <cfRule type="cellIs" dxfId="104" priority="14" stopIfTrue="1" operator="equal">
      <formula>"Grave"</formula>
    </cfRule>
  </conditionalFormatting>
  <conditionalFormatting sqref="K17:K20 K22:K111 K9:K14">
    <cfRule type="cellIs" dxfId="103" priority="15" stopIfTrue="1" operator="equal">
      <formula>"Média"</formula>
    </cfRule>
  </conditionalFormatting>
  <conditionalFormatting sqref="H87:H111">
    <cfRule type="cellIs" dxfId="102" priority="16" stopIfTrue="1" operator="equal">
      <formula>"Aprovado"</formula>
    </cfRule>
  </conditionalFormatting>
  <conditionalFormatting sqref="H87:H111">
    <cfRule type="cellIs" dxfId="101" priority="17" stopIfTrue="1" operator="equal">
      <formula>"Reprovado"</formula>
    </cfRule>
  </conditionalFormatting>
  <conditionalFormatting sqref="H87:H111">
    <cfRule type="cellIs" dxfId="100" priority="18" stopIfTrue="1" operator="equal">
      <formula>"Bloqueado"</formula>
    </cfRule>
  </conditionalFormatting>
  <conditionalFormatting sqref="H87:H111">
    <cfRule type="cellIs" dxfId="99" priority="19" stopIfTrue="1" operator="equal">
      <formula>"Não Implementado"</formula>
    </cfRule>
  </conditionalFormatting>
  <conditionalFormatting sqref="H87:H111">
    <cfRule type="cellIs" dxfId="98" priority="20" stopIfTrue="1" operator="equal">
      <formula>"Não Aplicável"</formula>
    </cfRule>
  </conditionalFormatting>
  <conditionalFormatting sqref="H87:H111">
    <cfRule type="cellIs" dxfId="97" priority="21" stopIfTrue="1" operator="equal">
      <formula>"Não Testado"</formula>
    </cfRule>
  </conditionalFormatting>
  <conditionalFormatting sqref="J2:M2">
    <cfRule type="cellIs" dxfId="96" priority="22" stopIfTrue="1" operator="equal">
      <formula>$B$1</formula>
    </cfRule>
  </conditionalFormatting>
  <conditionalFormatting sqref="J2:M2">
    <cfRule type="cellIs" dxfId="95" priority="23" stopIfTrue="1" operator="notEqual">
      <formula>$B$1</formula>
    </cfRule>
  </conditionalFormatting>
  <conditionalFormatting sqref="J3:M6">
    <cfRule type="expression" dxfId="94" priority="24" stopIfTrue="1">
      <formula>NOT(ISBLANK(J$2))</formula>
    </cfRule>
  </conditionalFormatting>
  <conditionalFormatting sqref="I2">
    <cfRule type="cellIs" dxfId="93" priority="25" stopIfTrue="1" operator="equal">
      <formula>$B$1</formula>
    </cfRule>
  </conditionalFormatting>
  <conditionalFormatting sqref="I2">
    <cfRule type="cellIs" dxfId="92" priority="26" stopIfTrue="1" operator="notEqual">
      <formula>$B$1</formula>
    </cfRule>
  </conditionalFormatting>
  <conditionalFormatting sqref="I3">
    <cfRule type="expression" dxfId="91" priority="27" stopIfTrue="1">
      <formula>NOT(ISBLANK(I$2))</formula>
    </cfRule>
  </conditionalFormatting>
  <conditionalFormatting sqref="I6">
    <cfRule type="expression" dxfId="90" priority="28" stopIfTrue="1">
      <formula>NOT(ISBLANK(I$2))</formula>
    </cfRule>
  </conditionalFormatting>
  <conditionalFormatting sqref="I5">
    <cfRule type="expression" dxfId="89" priority="29" stopIfTrue="1">
      <formula>NOT(ISBLANK(I$2))</formula>
    </cfRule>
  </conditionalFormatting>
  <conditionalFormatting sqref="G6">
    <cfRule type="expression" dxfId="88" priority="30" stopIfTrue="1">
      <formula>NOT(ISBLANK(G$2))</formula>
    </cfRule>
  </conditionalFormatting>
  <conditionalFormatting sqref="H5">
    <cfRule type="expression" dxfId="87" priority="31" stopIfTrue="1">
      <formula>NOT(ISBLANK(H$2))</formula>
    </cfRule>
  </conditionalFormatting>
  <conditionalFormatting sqref="I4">
    <cfRule type="expression" dxfId="86" priority="32" stopIfTrue="1">
      <formula>NOT(ISBLANK(I$2))</formula>
    </cfRule>
  </conditionalFormatting>
  <conditionalFormatting sqref="G2">
    <cfRule type="cellIs" dxfId="85" priority="33" stopIfTrue="1" operator="equal">
      <formula>$B$1</formula>
    </cfRule>
  </conditionalFormatting>
  <conditionalFormatting sqref="G2">
    <cfRule type="cellIs" dxfId="84" priority="34" stopIfTrue="1" operator="notEqual">
      <formula>$B$1</formula>
    </cfRule>
  </conditionalFormatting>
  <conditionalFormatting sqref="G3">
    <cfRule type="expression" dxfId="83" priority="35" stopIfTrue="1">
      <formula>NOT(ISBLANK(G$2))</formula>
    </cfRule>
  </conditionalFormatting>
  <conditionalFormatting sqref="G5">
    <cfRule type="expression" dxfId="82" priority="36" stopIfTrue="1">
      <formula>NOT(ISBLANK(G$2))</formula>
    </cfRule>
  </conditionalFormatting>
  <conditionalFormatting sqref="G4">
    <cfRule type="expression" dxfId="81" priority="37" stopIfTrue="1">
      <formula>NOT(ISBLANK(G$2))</formula>
    </cfRule>
  </conditionalFormatting>
  <conditionalFormatting sqref="F6">
    <cfRule type="expression" dxfId="80" priority="38" stopIfTrue="1">
      <formula>NOT(ISBLANK(F$2))</formula>
    </cfRule>
  </conditionalFormatting>
  <conditionalFormatting sqref="F3:F4">
    <cfRule type="expression" dxfId="79" priority="39" stopIfTrue="1">
      <formula>NOT(ISBLANK(F$2))</formula>
    </cfRule>
  </conditionalFormatting>
  <conditionalFormatting sqref="F5">
    <cfRule type="expression" dxfId="78" priority="40" stopIfTrue="1">
      <formula>NOT(ISBLANK(F$2))</formula>
    </cfRule>
  </conditionalFormatting>
  <conditionalFormatting sqref="D5">
    <cfRule type="expression" dxfId="77" priority="41" stopIfTrue="1">
      <formula>NOT(ISBLANK(D$2))</formula>
    </cfRule>
  </conditionalFormatting>
  <conditionalFormatting sqref="D6">
    <cfRule type="expression" dxfId="76" priority="42" stopIfTrue="1">
      <formula>NOT(ISBLANK(D$2))</formula>
    </cfRule>
  </conditionalFormatting>
  <conditionalFormatting sqref="F2">
    <cfRule type="cellIs" dxfId="75" priority="43" stopIfTrue="1" operator="equal">
      <formula>$B$1</formula>
    </cfRule>
  </conditionalFormatting>
  <conditionalFormatting sqref="F2">
    <cfRule type="cellIs" dxfId="74" priority="44" stopIfTrue="1" operator="notEqual">
      <formula>$B$1</formula>
    </cfRule>
  </conditionalFormatting>
  <conditionalFormatting sqref="D4">
    <cfRule type="expression" dxfId="73" priority="45" stopIfTrue="1">
      <formula>NOT(ISBLANK(D$2))</formula>
    </cfRule>
  </conditionalFormatting>
  <conditionalFormatting sqref="D2">
    <cfRule type="cellIs" dxfId="72" priority="46" stopIfTrue="1" operator="equal">
      <formula>$B$1</formula>
    </cfRule>
  </conditionalFormatting>
  <conditionalFormatting sqref="D2">
    <cfRule type="cellIs" dxfId="71" priority="47" stopIfTrue="1" operator="notEqual">
      <formula>$B$1</formula>
    </cfRule>
  </conditionalFormatting>
  <conditionalFormatting sqref="D3">
    <cfRule type="expression" dxfId="70" priority="48" stopIfTrue="1">
      <formula>NOT(ISBLANK(D$2))</formula>
    </cfRule>
  </conditionalFormatting>
  <conditionalFormatting sqref="H6">
    <cfRule type="expression" dxfId="69" priority="49" stopIfTrue="1">
      <formula>NOT(ISBLANK(H$2))</formula>
    </cfRule>
  </conditionalFormatting>
  <conditionalFormatting sqref="H4">
    <cfRule type="expression" dxfId="68" priority="50" stopIfTrue="1">
      <formula>NOT(ISBLANK(H$2))</formula>
    </cfRule>
  </conditionalFormatting>
  <conditionalFormatting sqref="H2">
    <cfRule type="cellIs" dxfId="67" priority="51" stopIfTrue="1" operator="equal">
      <formula>$B$1</formula>
    </cfRule>
  </conditionalFormatting>
  <conditionalFormatting sqref="H2">
    <cfRule type="cellIs" dxfId="66" priority="52" stopIfTrue="1" operator="notEqual">
      <formula>$B$1</formula>
    </cfRule>
  </conditionalFormatting>
  <conditionalFormatting sqref="H3">
    <cfRule type="expression" dxfId="65" priority="53" stopIfTrue="1">
      <formula>NOT(ISBLANK(H$2))</formula>
    </cfRule>
  </conditionalFormatting>
  <conditionalFormatting sqref="E5">
    <cfRule type="expression" dxfId="64" priority="7" stopIfTrue="1">
      <formula>NOT(ISBLANK(E$2))</formula>
    </cfRule>
  </conditionalFormatting>
  <conditionalFormatting sqref="E6">
    <cfRule type="expression" dxfId="63" priority="8" stopIfTrue="1">
      <formula>NOT(ISBLANK(E$2))</formula>
    </cfRule>
  </conditionalFormatting>
  <conditionalFormatting sqref="E4">
    <cfRule type="expression" dxfId="62" priority="9" stopIfTrue="1">
      <formula>NOT(ISBLANK(E$2))</formula>
    </cfRule>
  </conditionalFormatting>
  <conditionalFormatting sqref="E2">
    <cfRule type="cellIs" dxfId="61" priority="10" stopIfTrue="1" operator="equal">
      <formula>$B$1</formula>
    </cfRule>
  </conditionalFormatting>
  <conditionalFormatting sqref="E2">
    <cfRule type="cellIs" dxfId="60" priority="11" stopIfTrue="1" operator="notEqual">
      <formula>$B$1</formula>
    </cfRule>
  </conditionalFormatting>
  <conditionalFormatting sqref="E3">
    <cfRule type="expression" dxfId="59" priority="12" stopIfTrue="1">
      <formula>NOT(ISBLANK(E$2))</formula>
    </cfRule>
  </conditionalFormatting>
  <conditionalFormatting sqref="H9:H86">
    <cfRule type="cellIs" dxfId="58" priority="1" stopIfTrue="1" operator="equal">
      <formula>"Aprovado"</formula>
    </cfRule>
  </conditionalFormatting>
  <conditionalFormatting sqref="H9:H86">
    <cfRule type="cellIs" dxfId="57" priority="2" stopIfTrue="1" operator="equal">
      <formula>"Reprovado"</formula>
    </cfRule>
  </conditionalFormatting>
  <conditionalFormatting sqref="H9:H86">
    <cfRule type="cellIs" dxfId="56" priority="3" stopIfTrue="1" operator="equal">
      <formula>"Bloqueado"</formula>
    </cfRule>
  </conditionalFormatting>
  <conditionalFormatting sqref="H9:H86">
    <cfRule type="cellIs" dxfId="55" priority="4" stopIfTrue="1" operator="equal">
      <formula>"Não Implementado"</formula>
    </cfRule>
  </conditionalFormatting>
  <conditionalFormatting sqref="H9:H86">
    <cfRule type="cellIs" dxfId="54" priority="5" stopIfTrue="1" operator="equal">
      <formula>"Não Aplicável"</formula>
    </cfRule>
  </conditionalFormatting>
  <conditionalFormatting sqref="H9:H86">
    <cfRule type="cellIs" dxfId="53" priority="6" stopIfTrue="1" operator="equal">
      <formula>"Não Testado"</formula>
    </cfRule>
  </conditionalFormatting>
  <dataValidations count="3">
    <dataValidation type="list" allowBlank="1" showErrorMessage="1" sqref="J1 J7:J111" xr:uid="{C6005DCA-B5A2-4EFE-AA13-48FCDDC17F41}">
      <formula1>"Leve,Média,Grave,Crítica"</formula1>
    </dataValidation>
    <dataValidation type="list" allowBlank="1" showErrorMessage="1" sqref="H9:H111" xr:uid="{12628590-416A-40BF-9B9A-2CDDBA3F240F}">
      <formula1>CriteriosList</formula1>
    </dataValidation>
    <dataValidation type="list" allowBlank="1" showInputMessage="1" prompt="TIPO DE COMPONENTE - Selecionar um componente a partir do Catálogo de Materiais da planilha Projeto de Teste._x000a__x000a_IMPORTANTE: Ao inserir novos tipos de componentes, favor atualizar a lista em &quot;Validação de Dados&quot;." sqref="D2:M2" xr:uid="{29837B92-4479-4C9A-993C-5D204947CFDF}">
      <formula1>TipoList</formula1>
    </dataValidation>
  </dataValidations>
  <pageMargins left="0.78740157499999996" right="0.78740157499999996" top="0.984251969" bottom="0.984251969" header="0" footer="0"/>
  <pageSetup paperSize="9" scale="1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6EC4-621B-47ED-ACF3-71A6CCCB24D9}">
  <dimension ref="A1:Z1000"/>
  <sheetViews>
    <sheetView showGridLines="0" workbookViewId="0">
      <pane xSplit="3" ySplit="8" topLeftCell="E78" activePane="bottomRight" state="frozen"/>
      <selection pane="topRight" activeCell="D1" sqref="D1"/>
      <selection pane="bottomLeft" activeCell="A9" sqref="A9"/>
      <selection pane="bottomRight" activeCell="H79" sqref="H79"/>
    </sheetView>
  </sheetViews>
  <sheetFormatPr defaultColWidth="14.42578125" defaultRowHeight="15" customHeight="1" x14ac:dyDescent="0.2"/>
  <cols>
    <col min="1" max="1" width="5" style="71" customWidth="1"/>
    <col min="2" max="2" width="10.28515625" style="71" customWidth="1"/>
    <col min="3" max="3" width="27.7109375" style="71" customWidth="1"/>
    <col min="4" max="4" width="34.7109375" style="71" customWidth="1"/>
    <col min="5" max="5" width="39.85546875" style="71" bestFit="1" customWidth="1"/>
    <col min="6" max="6" width="63.85546875" style="71" hidden="1" customWidth="1"/>
    <col min="7" max="7" width="56.140625" style="71" customWidth="1"/>
    <col min="8" max="8" width="15.7109375" style="71" customWidth="1"/>
    <col min="9" max="9" width="22" style="71" customWidth="1"/>
    <col min="10" max="10" width="21.28515625" style="71" customWidth="1"/>
    <col min="11" max="11" width="15.28515625" style="71" customWidth="1"/>
    <col min="12" max="12" width="22.85546875" style="71" customWidth="1"/>
    <col min="13" max="13" width="27.140625" style="71" customWidth="1"/>
    <col min="14" max="26" width="9.140625" style="71" customWidth="1"/>
    <col min="27" max="16384" width="14.42578125" style="71"/>
  </cols>
  <sheetData>
    <row r="1" spans="1:26" ht="14.25" customHeight="1" x14ac:dyDescent="0.2">
      <c r="A1" s="68"/>
      <c r="B1" s="68"/>
      <c r="C1" s="69"/>
      <c r="D1" s="69"/>
      <c r="E1" s="69"/>
      <c r="F1" s="70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1:26" ht="14.25" customHeight="1" x14ac:dyDescent="0.2">
      <c r="A2" s="68"/>
      <c r="B2" s="238" t="s">
        <v>333</v>
      </c>
      <c r="C2" s="145" t="s">
        <v>334</v>
      </c>
      <c r="D2" s="146" t="s">
        <v>91</v>
      </c>
      <c r="E2" s="146"/>
      <c r="F2" s="146"/>
      <c r="G2" s="146"/>
      <c r="H2" s="146"/>
      <c r="I2" s="147"/>
      <c r="J2" s="148"/>
      <c r="K2" s="148"/>
      <c r="L2" s="148"/>
      <c r="M2" s="14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14.25" customHeight="1" x14ac:dyDescent="0.2">
      <c r="A3" s="68"/>
      <c r="B3" s="239"/>
      <c r="C3" s="149" t="s">
        <v>335</v>
      </c>
      <c r="D3" s="64"/>
      <c r="E3" s="64"/>
      <c r="F3" s="72"/>
      <c r="G3" s="73"/>
      <c r="H3" s="73"/>
      <c r="I3" s="73"/>
      <c r="J3" s="74"/>
      <c r="K3" s="74"/>
      <c r="L3" s="74"/>
      <c r="M3" s="74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ht="14.25" customHeight="1" x14ac:dyDescent="0.2">
      <c r="A4" s="68"/>
      <c r="B4" s="239"/>
      <c r="C4" s="149" t="s">
        <v>336</v>
      </c>
      <c r="D4" s="65" t="s">
        <v>337</v>
      </c>
      <c r="E4" s="72" t="s">
        <v>394</v>
      </c>
      <c r="F4" s="72"/>
      <c r="G4" s="72"/>
      <c r="H4" s="65"/>
      <c r="I4" s="72"/>
      <c r="J4" s="75"/>
      <c r="K4" s="75"/>
      <c r="L4" s="75"/>
      <c r="M4" s="75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1:26" ht="14.25" customHeight="1" x14ac:dyDescent="0.2">
      <c r="A5" s="68"/>
      <c r="B5" s="239"/>
      <c r="C5" s="149"/>
      <c r="D5" s="66"/>
      <c r="E5" s="66"/>
      <c r="F5" s="72"/>
      <c r="G5" s="66"/>
      <c r="H5" s="76"/>
      <c r="I5" s="66"/>
      <c r="J5" s="77"/>
      <c r="K5" s="77"/>
      <c r="L5" s="77"/>
      <c r="M5" s="77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spans="1:26" ht="16.5" thickBot="1" x14ac:dyDescent="0.25">
      <c r="A6" s="68"/>
      <c r="B6" s="240"/>
      <c r="C6" s="150" t="s">
        <v>89</v>
      </c>
      <c r="D6" s="67"/>
      <c r="E6" s="67"/>
      <c r="F6" s="78"/>
      <c r="G6" s="79"/>
      <c r="H6" s="79"/>
      <c r="I6" s="79"/>
      <c r="J6" s="80"/>
      <c r="K6" s="80"/>
      <c r="L6" s="80"/>
      <c r="M6" s="80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spans="1:26" ht="9.75" hidden="1" customHeight="1" x14ac:dyDescent="0.2">
      <c r="A7" s="68"/>
      <c r="B7" s="68"/>
      <c r="C7" s="69">
        <v>2</v>
      </c>
      <c r="D7" s="81">
        <v>3</v>
      </c>
      <c r="E7" s="81">
        <v>7</v>
      </c>
      <c r="F7" s="82">
        <v>8</v>
      </c>
      <c r="G7" s="83">
        <v>9</v>
      </c>
      <c r="H7" s="83"/>
      <c r="I7" s="83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spans="1:26" ht="14.25" customHeight="1" x14ac:dyDescent="0.2">
      <c r="A8" s="84"/>
      <c r="B8" s="85" t="s">
        <v>85</v>
      </c>
      <c r="C8" s="86" t="s">
        <v>100</v>
      </c>
      <c r="D8" s="86" t="s">
        <v>101</v>
      </c>
      <c r="E8" s="86" t="s">
        <v>104</v>
      </c>
      <c r="F8" s="87" t="s">
        <v>338</v>
      </c>
      <c r="G8" s="86" t="s">
        <v>106</v>
      </c>
      <c r="H8" s="87" t="s">
        <v>339</v>
      </c>
      <c r="I8" s="86" t="s">
        <v>340</v>
      </c>
      <c r="J8" s="87" t="s">
        <v>38</v>
      </c>
      <c r="K8" s="86" t="s">
        <v>341</v>
      </c>
      <c r="L8" s="86" t="s">
        <v>342</v>
      </c>
      <c r="M8" s="88" t="s">
        <v>343</v>
      </c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spans="1:26" ht="27.75" customHeight="1" x14ac:dyDescent="0.25">
      <c r="A9" s="89"/>
      <c r="B9" s="111">
        <v>0</v>
      </c>
      <c r="C9" s="97" t="str">
        <f>VLOOKUP('3° Ciclo de Teste'!$B9,'Casos de Teste'!$B$9:$J$87,C$7)</f>
        <v>Inicialização correta do dispositivo</v>
      </c>
      <c r="D9" s="97" t="str">
        <f>VLOOKUP('3° Ciclo de Teste'!$B9,'Casos de Teste'!$B$9:$J$87,D$7)</f>
        <v>Inicializar o device sem interrupção</v>
      </c>
      <c r="E9" s="97" t="str">
        <f>VLOOKUP('3° Ciclo de Teste'!$B9,'Casos de Teste'!$B$9:$J$87,E$7)</f>
        <v>1 - Firmware Instalado (v1.2.0) 
2 - Device desligado</v>
      </c>
      <c r="F9" s="97" t="str">
        <f>VLOOKUP('3° Ciclo de Teste'!$B9,'Casos de Teste'!$B$9:$J$87,F$7)</f>
        <v>Passo 1 - Conferir os limiares configurados para interrupção. Conferir também os timers configurados;
Passo 2 - Inicializar o dispositivo em um abiente que não gere interrupções no mesmo.
Passo 3 - Aguardar o processo de Join, que deverá ser mostrado na TTN e sinalizado pelo device.
Passo 4 - Verificar que, imediatamente após o Join, um uplink de Keep Alive é recebido pela TTN na porta 1.
Passo 5 - Verificar, no Keep Alive recebido, que todos os status estão "ok", ou seja, não há nenhuma interrupção e os sensores estão operando.
Passo 6 - Aguardar um tempo e verificar que os uplinks de Keep Alive chegam com a periodicidade configurada.</v>
      </c>
      <c r="G9" s="97" t="str">
        <f>VLOOKUP('3° Ciclo de Teste'!$B9,'Casos de Teste'!$B$9:$J$87,G$7)</f>
        <v>Device inicializado no modo 1 e com envios periódicos de Keep Alive conforme configuração padrão</v>
      </c>
      <c r="H9" s="91" t="s">
        <v>72</v>
      </c>
      <c r="I9" s="92"/>
      <c r="J9" s="91"/>
      <c r="K9" s="91"/>
      <c r="L9" s="93" t="s">
        <v>389</v>
      </c>
      <c r="M9" s="94">
        <v>43941.909666782405</v>
      </c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spans="1:26" ht="38.25" customHeight="1" x14ac:dyDescent="0.25">
      <c r="A10" s="89"/>
      <c r="B10" s="111">
        <v>1</v>
      </c>
      <c r="C10" s="97" t="str">
        <f>VLOOKUP('3° Ciclo de Teste'!$B10,'Casos de Teste'!$B$9:$J$87,C$7)</f>
        <v>Requisição de informações via downlink</v>
      </c>
      <c r="D10" s="97" t="str">
        <f>VLOOKUP('3° Ciclo de Teste'!$B10,'Casos de Teste'!$B$9:$J$87,D$7)</f>
        <v>Conferir configurações de timers e limiares enquanto no modo 1</v>
      </c>
      <c r="E10" s="97" t="str">
        <f>VLOOKUP('3° Ciclo de Teste'!$B10,'Casos de Teste'!$B$9:$J$87,E$7)</f>
        <v>1 - Firmware Instalado (v1.2.0) 
2 - Device integrado com a rede LoRaWAN
3 - Device no modo 1</v>
      </c>
      <c r="F10" s="97" t="str">
        <f>VLOOKUP('3° Ciclo de Teste'!$B10,'Casos de Teste'!$B$9:$J$87,F$7)</f>
        <v>Passo 1 - Na TTN, abrir a página de 'Device Overview' do dispositivo conectado;
Passo 2 - Na seção de Downlink, agendar o downlink 0077 (2 bytes) para a porta 6;
Passo 3 - Monitorar a chegada de Uplinks. No primeiro Uplink que chegar após o passo 2, o Downlink agendado deve ser recebido pelo dispositivo e, em seguida, o dispositivo deve mandar um Uplink de resposta na porta 6;
Passo 4 - Conferir, no Uplink da porta 6, as configurações de timers e limiares.</v>
      </c>
      <c r="G10" s="97" t="str">
        <f>VLOOKUP('3° Ciclo de Teste'!$B10,'Casos de Teste'!$B$9:$J$87,G$7)</f>
        <v>Uplink na porta 6 com as configurações de timers e limiares configurados no dispositivo, enquanto o device opera no modo 1</v>
      </c>
      <c r="H10" s="91" t="s">
        <v>72</v>
      </c>
      <c r="I10" s="92"/>
      <c r="J10" s="91"/>
      <c r="K10" s="91"/>
      <c r="L10" s="93" t="s">
        <v>389</v>
      </c>
      <c r="M10" s="94">
        <v>43941.909666782405</v>
      </c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spans="1:26" ht="39.75" customHeight="1" x14ac:dyDescent="0.25">
      <c r="A11" s="89"/>
      <c r="B11" s="111">
        <v>2</v>
      </c>
      <c r="C11" s="97" t="str">
        <f>VLOOKUP('3° Ciclo de Teste'!$B11,'Casos de Teste'!$B$9:$J$87,C$7)</f>
        <v>Requisição de informações via downlink</v>
      </c>
      <c r="D11" s="97" t="str">
        <f>VLOOKUP('3° Ciclo de Teste'!$B11,'Casos de Teste'!$B$9:$J$87,D$7)</f>
        <v>Requisitar leitura dos sensores no dispositivo e conferir o funcionamento dos mesmos enquanto no modo 1</v>
      </c>
      <c r="E11" s="97" t="str">
        <f>VLOOKUP('3° Ciclo de Teste'!$B11,'Casos de Teste'!$B$9:$J$87,E$7)</f>
        <v>1 - Firmware Instalado (v1.2.0) 
2 - Device integrado com a rede LoRaWAN
3 - Device no modo 1</v>
      </c>
      <c r="F11" s="97" t="str">
        <f>VLOOKUP('3° Ciclo de Teste'!$B11,'Casos de Teste'!$B$9:$J$87,F$7)</f>
        <v>Passo 1 - Na TTN, abrir a página de 'Device Overview' do dispositivo conectado;
Passo 2 - Na seção de Downlink, agendar o downlink 0011 (2 bytes) para a porta 3;
Passo 3 - Monitorar a chegada de Uplinks. No primeiro Uplink que chegar após o passo 2, o Downlink agendado deve ser recebido pelo dispositivo e, em seguida, o dispositivo deve mandar um Uplink de resposta na porta 3;
Passo 4 - Conferir, no Uplink da porta 3, os valores lidos pelos sensores no dispositivo. 
Passo 5 - Verificar se os valores condizem com o esperado. A soma das acelerações dos eixos X, Y e Z deve ser próxima de 10 m/s caso o dispositivo esteja em repouso. Se as acelerações estiverem em 0 e a temperatura em 25°C, o sensor de movimento apresenta mau funcionamento. 
Passo 6 - Verificar se a intensidade de luminosidade condiz com o ambiente do device. Testar com luminosidade abaixo de 255 lux, já que este é o limite enviado no pacote.</v>
      </c>
      <c r="G11" s="97" t="str">
        <f>VLOOKUP('3° Ciclo de Teste'!$B11,'Casos de Teste'!$B$9:$J$87,G$7)</f>
        <v>Uplink na porta 3 com os valores lidos pelos sensores no dispositivo, enquanto o device opera no modo 1.</v>
      </c>
      <c r="H11" s="91" t="s">
        <v>72</v>
      </c>
      <c r="I11" s="92"/>
      <c r="J11" s="91"/>
      <c r="K11" s="91"/>
      <c r="L11" s="93" t="s">
        <v>389</v>
      </c>
      <c r="M11" s="94">
        <v>43941.909666782405</v>
      </c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spans="1:26" ht="36.75" customHeight="1" x14ac:dyDescent="0.25">
      <c r="A12" s="89"/>
      <c r="B12" s="111">
        <v>3</v>
      </c>
      <c r="C12" s="97" t="str">
        <f>VLOOKUP('3° Ciclo de Teste'!$B12,'Casos de Teste'!$B$9:$J$87,C$7)</f>
        <v>Requisição de informações via downlink</v>
      </c>
      <c r="D12" s="97" t="str">
        <f>VLOOKUP('3° Ciclo de Teste'!$B12,'Casos de Teste'!$B$9:$J$87,D$7)</f>
        <v>Conferir versão de Hardware e Software via downlink enquanto no modo 1</v>
      </c>
      <c r="E12" s="97" t="str">
        <f>VLOOKUP('3° Ciclo de Teste'!$B12,'Casos de Teste'!$B$9:$J$87,E$7)</f>
        <v>1 - Firmware Instalado (v1.2.0) 
2 - Device integrado com a rede LoRaWAN
3 - Device no modo 1</v>
      </c>
      <c r="F12" s="97" t="str">
        <f>VLOOKUP('3° Ciclo de Teste'!$B12,'Casos de Teste'!$B$9:$J$87,F$7)</f>
        <v>Passo 1 - Na TTN, abrir a página de 'Device Overview' do dispositivo conectado;
Passo 2 - Na seção de Downlink, agendar o downlink 0033 (2 bytes) para a porta 5;
Passo 3 - Monitorar a chegada de Uplinks. No primeiro Uplink que chegar após o passo 2, o Downlink agendado deve ser recebido pelo dispositivo e, em seguida, o dispositivo deve mandar um Uplink de resposta na porta 5;
Passo 4 - Conferir, no Uplink da porta 6, as versões de Hardware e Firmware do dispositivo.</v>
      </c>
      <c r="G12" s="97" t="str">
        <f>VLOOKUP('3° Ciclo de Teste'!$B12,'Casos de Teste'!$B$9:$J$87,G$7)</f>
        <v>Uplink na porta 5 com as versões de Hardware e Software do dispositivo, enquanto do device opera no modo 1.</v>
      </c>
      <c r="H12" s="91" t="s">
        <v>72</v>
      </c>
      <c r="I12" s="92"/>
      <c r="J12" s="91"/>
      <c r="K12" s="91"/>
      <c r="L12" s="93" t="s">
        <v>389</v>
      </c>
      <c r="M12" s="94">
        <v>43941.909666782405</v>
      </c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spans="1:26" ht="39" customHeight="1" x14ac:dyDescent="0.25">
      <c r="A13" s="89"/>
      <c r="B13" s="111">
        <v>4</v>
      </c>
      <c r="C13" s="97" t="str">
        <f>VLOOKUP('3° Ciclo de Teste'!$B13,'Casos de Teste'!$B$9:$J$87,C$7)</f>
        <v>Correto funcionamento do dispositivo</v>
      </c>
      <c r="D13" s="97" t="str">
        <f>VLOOKUP('3° Ciclo de Teste'!$B13,'Casos de Teste'!$B$9:$J$87,D$7)</f>
        <v>Testar Máquina de Estados modo 1</v>
      </c>
      <c r="E13" s="97" t="str">
        <f>VLOOKUP('3° Ciclo de Teste'!$B13,'Casos de Teste'!$B$9:$J$87,E$7)</f>
        <v>1 - Firmware Instalado (v1.2.0) 
2 - Device integrado com a rede LoRaWAN
3 - Device no modo 1</v>
      </c>
      <c r="F13" s="97" t="str">
        <f>VLOOKUP('3° Ciclo de Teste'!$B13,'Casos de Teste'!$B$9:$J$87,F$7)</f>
        <v xml:space="preserve">Passo 1 - Verificar o valor do timer de Keep Alive;
Passo 2 - Verificar se os pacotes estão chegando no Network Server (TTN) na periodicidade dessa variável, desde que não haja interrupção.
</v>
      </c>
      <c r="G13" s="97" t="str">
        <f>VLOOKUP('3° Ciclo de Teste'!$B13,'Casos de Teste'!$B$9:$J$87,G$7)</f>
        <v xml:space="preserve">Device enviando pacotes no tempo configurado para o modo 1
</v>
      </c>
      <c r="H13" s="91" t="s">
        <v>72</v>
      </c>
      <c r="I13" s="92"/>
      <c r="J13" s="91"/>
      <c r="K13" s="91"/>
      <c r="L13" s="93" t="s">
        <v>389</v>
      </c>
      <c r="M13" s="94">
        <v>43941.909666782405</v>
      </c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spans="1:26" ht="41.25" customHeight="1" x14ac:dyDescent="0.25">
      <c r="A14" s="89"/>
      <c r="B14" s="111">
        <v>5</v>
      </c>
      <c r="C14" s="97" t="str">
        <f>VLOOKUP('3° Ciclo de Teste'!$B14,'Casos de Teste'!$B$9:$J$87,C$7)</f>
        <v>Sensores acusando interrupções</v>
      </c>
      <c r="D14" s="97" t="str">
        <f>VLOOKUP('3° Ciclo de Teste'!$B14,'Casos de Teste'!$B$9:$J$87,D$7)</f>
        <v>Testar interrupção de bateria com alteração por downlink enquanto no modo 1</v>
      </c>
      <c r="E14" s="97" t="str">
        <f>VLOOKUP('3° Ciclo de Teste'!$B14,'Casos de Teste'!$B$9:$J$87,E$7)</f>
        <v>1 - Firmware Instalado (v1.2.0) 
2 - Device integrado com a rede LoRaWAN
3 - Device no modo 1</v>
      </c>
      <c r="F14" s="97" t="str">
        <f>VLOOKUP('3° Ciclo de Teste'!$B14,'Casos de Teste'!$B$9:$J$87,F$7)</f>
        <v>Passo 1 - Verificar o limiar de interrupção de bateria, que deve ser maior que a tensão de alimentação atual, mostrado na TTN;
Passo 2 - Alterar o limiar de interrupção de bateria para um valor superior ao valor de tensão de alimentação atual;
Passo 3 - Após a recepção do downlink, aguardar o próximo downlink de Keep Alive;
Passo 4 - Com o device no modo 1, verificar a recepção de um uplink na porta 2, 15 segundos após a chegada do Keep Alive do passo 3;
Passo 5 - Conferir, no conteúdo do uplink recebido na porta 2, o alerta de bateria;
Passo 6 - Verificar que, em seguida, o dispositivo continua no modo 1 e envia o uplink de alerta de bateria na porta 2 após todo  Keep Alive.</v>
      </c>
      <c r="G14" s="97" t="str">
        <f>VLOOKUP('3° Ciclo de Teste'!$B14,'Casos de Teste'!$B$9:$J$87,G$7)</f>
        <v>Pacote on Network Server (TTN) na porta 2 informando que a tensão da bateria está abaixo do limite, sem entrar no modo 1</v>
      </c>
      <c r="H14" s="91" t="s">
        <v>72</v>
      </c>
      <c r="I14" s="92"/>
      <c r="J14" s="91"/>
      <c r="K14" s="91"/>
      <c r="L14" s="93" t="s">
        <v>389</v>
      </c>
      <c r="M14" s="94">
        <v>43941.909666782405</v>
      </c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spans="1:26" ht="44.25" customHeight="1" x14ac:dyDescent="0.25">
      <c r="A15" s="89"/>
      <c r="B15" s="111">
        <v>6</v>
      </c>
      <c r="C15" s="97" t="str">
        <f>VLOOKUP('3° Ciclo de Teste'!$B15,'Casos de Teste'!$B$9:$J$87,C$7)</f>
        <v>Correto funcionamento do dispositivo</v>
      </c>
      <c r="D15" s="97" t="str">
        <f>VLOOKUP('3° Ciclo de Teste'!$B15,'Casos de Teste'!$B$9:$J$87,D$7)</f>
        <v>Testar Máquina de estados modo 2 (Alerta)</v>
      </c>
      <c r="E15" s="97" t="str">
        <f>VLOOKUP('3° Ciclo de Teste'!$B15,'Casos de Teste'!$B$9:$J$87,E$7)</f>
        <v>1 - Firmware Instalado (v1.2.0) 
2 - Device integrado com a rede LoRaWAN
3 - Device no modo 1</v>
      </c>
      <c r="F15" s="97" t="str">
        <f>VLOOKUP('3° Ciclo de Teste'!$B15,'Casos de Teste'!$B$9:$J$87,F$7)</f>
        <v>Passo 1 -   Verificar os valores do Warn_TX_Timer e do Warn_dutyCycle_Timer. Verificar também os limiares para interrupção;
Passo 2 - Gerar uma interrupção de luminosidade ou de movimento. Não gerar mais nenhuma interrupção após esse passo;
Passo 2 -  Após gerada a interrupção, verificar se os pacotes estão chegando no Network Server (TTN) na porta 2 e na periodicidade indicada por  Warn_TX_Timer;
Passo 3 -  Verificar que, cerca de 15 segundos após o tempo indicado em Warn_dutyCycle_Timer, o dipositivo envia um uplink para a porta 1, indicando que saiu do modo 2 para o modo 1.
Passo 4 - Verificar que, no uplink recebido na porta 1, nenhuma flag de interrupção está ativa.</v>
      </c>
      <c r="G15" s="97" t="str">
        <f>VLOOKUP('3° Ciclo de Teste'!$B15,'Casos de Teste'!$B$9:$J$87,G$7)</f>
        <v xml:space="preserve">Device enviando pacotes, na porta 2, na frequencia e duração configurados para o modo 2 (Alerta)
</v>
      </c>
      <c r="H15" s="91" t="s">
        <v>72</v>
      </c>
      <c r="I15" s="90"/>
      <c r="J15" s="91"/>
      <c r="K15" s="95"/>
      <c r="L15" s="93" t="s">
        <v>389</v>
      </c>
      <c r="M15" s="94">
        <v>43941.909666782405</v>
      </c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spans="1:26" ht="42.75" customHeight="1" x14ac:dyDescent="0.25">
      <c r="A16" s="89"/>
      <c r="B16" s="111">
        <v>7</v>
      </c>
      <c r="C16" s="97" t="str">
        <f>VLOOKUP('3° Ciclo de Teste'!$B16,'Casos de Teste'!$B$9:$J$87,C$7)</f>
        <v>Alterar modo via downlink</v>
      </c>
      <c r="D16" s="97" t="str">
        <f>VLOOKUP('3° Ciclo de Teste'!$B16,'Casos de Teste'!$B$9:$J$87,D$7)</f>
        <v>Testar Downlink de desativação do modo 2</v>
      </c>
      <c r="E16" s="97" t="str">
        <f>VLOOKUP('3° Ciclo de Teste'!$B16,'Casos de Teste'!$B$9:$J$87,E$7)</f>
        <v>1 - Firmware Instalado (v1.2.0) 
2 - Device integrado com a rede LoRaWAN
3 - Device no modo 2</v>
      </c>
      <c r="F16" s="97" t="str">
        <f>VLOOKUP('3° Ciclo de Teste'!$B16,'Casos de Teste'!$B$9:$J$87,F$7)</f>
        <v xml:space="preserve">Passo 1 - Na TTN, abrir a página de 'Device Overview' do dispositivo conectado;
Passo 2 - Na seção de Downlink, agendar o downlink 0000 (2 bytes);
Passo 3 - Monitorar a chegada de Uplinks. No primeiro Uplink que chegar após o passo 2, o Downlink agendado deve ser recebido pelo dispositivo e, cerca de 15 segundos depois, o dispositivo deve mandar uma mensagem de Keep Alive na porta 1, indicando que o dispositivo foi do modo 2 para o modo 1.
Passo 4 - Verificar que, no uplink recebido na porta 1, nenhuma flag de interrupção está ativa. </v>
      </c>
      <c r="G16" s="97" t="str">
        <f>VLOOKUP('3° Ciclo de Teste'!$B16,'Casos de Teste'!$B$9:$J$87,G$7)</f>
        <v xml:space="preserve">Device sai do modo 2 e vai para o modo 1
</v>
      </c>
      <c r="H16" s="91" t="s">
        <v>72</v>
      </c>
      <c r="I16" s="90"/>
      <c r="J16" s="91"/>
      <c r="K16" s="151"/>
      <c r="L16" s="93" t="s">
        <v>389</v>
      </c>
      <c r="M16" s="94">
        <v>43941.909666782405</v>
      </c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spans="1:26" ht="33" customHeight="1" x14ac:dyDescent="0.25">
      <c r="A17" s="89"/>
      <c r="B17" s="111">
        <v>8</v>
      </c>
      <c r="C17" s="97" t="str">
        <f>VLOOKUP('3° Ciclo de Teste'!$B17,'Casos de Teste'!$B$9:$J$87,C$7)</f>
        <v>Inicialização correta do dispositivo</v>
      </c>
      <c r="D17" s="97" t="str">
        <f>VLOOKUP('3° Ciclo de Teste'!$B17,'Casos de Teste'!$B$9:$J$87,D$7)</f>
        <v>Inicializar o device com interrupção de luminosidade</v>
      </c>
      <c r="E17" s="97" t="str">
        <f>VLOOKUP('3° Ciclo de Teste'!$B17,'Casos de Teste'!$B$9:$J$87,E$7)</f>
        <v>1 - Firmware Instalado (v1.2.0) 
2 - Device desligado</v>
      </c>
      <c r="F17" s="97" t="str">
        <f>VLOOKUP('3° Ciclo de Teste'!$B17,'Casos de Teste'!$B$9:$J$87,F$7)</f>
        <v>Passo 1 - Conferir o limiear configurado para interrupção de luminosidade. Conferir também os timers configurados;
Passo 2 - Inicializar o dispositivo em um abiente que gere somente uma interrupção de luminosidade no mesmo.
Passo 3 - Aguardar o processo de Join, que deverá ser mostrado na TTN e sinalizado pelo dispositivo com um sinal sonoro.
Passo 4 - Verificar que, imediatamente após o Join, um uplink de é recebido pela TTN na porta 2.
Passo 5 - Verificar, no Keep Alive recebido, que todos os status estão "ok", com excessão da flag de  luminosidade, ou seja, foi gerada uma interrupção de luminosidade. Verificar também se a luminosidade lida pelo sensor é maior que o limiar configurado.
Passo 6 - Aguardar um tempo e verificar que os uplinks do modo 2 chegam com a periodicidade configurada.</v>
      </c>
      <c r="G17" s="97" t="str">
        <f>VLOOKUP('3° Ciclo de Teste'!$B17,'Casos de Teste'!$B$9:$J$87,G$7)</f>
        <v>Device inicializado no modo 2 e com envios periódicos  conforme configuração padrão</v>
      </c>
      <c r="H17" s="91" t="s">
        <v>72</v>
      </c>
      <c r="I17" s="92"/>
      <c r="J17" s="91"/>
      <c r="K17" s="91"/>
      <c r="L17" s="93" t="s">
        <v>389</v>
      </c>
      <c r="M17" s="94">
        <v>43941.909666782405</v>
      </c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spans="1:26" ht="48" customHeight="1" x14ac:dyDescent="0.25">
      <c r="A18" s="89"/>
      <c r="B18" s="111">
        <v>9</v>
      </c>
      <c r="C18" s="97" t="str">
        <f>VLOOKUP('3° Ciclo de Teste'!$B18,'Casos de Teste'!$B$9:$J$87,C$7)</f>
        <v>Inicialização correta do dispositivo</v>
      </c>
      <c r="D18" s="97" t="str">
        <f>VLOOKUP('3° Ciclo de Teste'!$B18,'Casos de Teste'!$B$9:$J$87,D$7)</f>
        <v>Inicializar o device com interrupção de bateria</v>
      </c>
      <c r="E18" s="97" t="str">
        <f>VLOOKUP('3° Ciclo de Teste'!$B18,'Casos de Teste'!$B$9:$J$87,E$7)</f>
        <v>1 - Firmware Instalado (v1.2.0) 
2 - Device desligado</v>
      </c>
      <c r="F18" s="97" t="str">
        <f>VLOOKUP('3° Ciclo de Teste'!$B18,'Casos de Teste'!$B$9:$J$87,F$7)</f>
        <v>Passo 1 - Conferir o limiar configurado para interrupção de bateria. Conferir também os timers configurados;
Passo 2 - Inicializar o dispositivo de forma que gere somente uma interrupção de bateria no mesmo.
Passo 3 - Aguardar o processo de Join, que deverá ser mostrado na TTN.
Passo 4 - Verificar que, imediatamente após o Join, um uplink de Keep Alive é recebido pela TTN na porta 1, que mostra a tensão lida como menor que o limiar configurado.
Passo 5 - Verificar, 15 segundos após o Keep Alive, um uplink chega na porta 2.
Passo 6 - Verificar, no uplink recebido na porta 2, que todos os satatus estão "ok", com excessão da bateria, ou seja, foi gerada uma interrupção de bateria.
Passo 6 - Verificar que, após o uplink na porta 2, chegam somente uplinks Keep Alive na porta 1, com a periodicidade configurada. Verificar também que o valor de tensão lido continua abaixo do limiar configurado.</v>
      </c>
      <c r="G18" s="97" t="str">
        <f>VLOOKUP('3° Ciclo de Teste'!$B18,'Casos de Teste'!$B$9:$J$87,G$7)</f>
        <v>Device inicializado no modo 1, com indicação de alerta de bateria baixa e com envios periódicos de Keep Alive conforme configuração padrão</v>
      </c>
      <c r="H18" s="91" t="s">
        <v>72</v>
      </c>
      <c r="I18" s="92"/>
      <c r="J18" s="91"/>
      <c r="K18" s="91"/>
      <c r="L18" s="93" t="s">
        <v>389</v>
      </c>
      <c r="M18" s="94">
        <v>43942</v>
      </c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spans="1:26" ht="41.25" customHeight="1" x14ac:dyDescent="0.2">
      <c r="A19" s="68"/>
      <c r="B19" s="111">
        <v>10</v>
      </c>
      <c r="C19" s="97" t="str">
        <f>VLOOKUP('3° Ciclo de Teste'!$B19,'Casos de Teste'!$B$9:$J$87,C$7)</f>
        <v>Alterar timers via downlink</v>
      </c>
      <c r="D19" s="97" t="str">
        <f>VLOOKUP('3° Ciclo de Teste'!$B19,'Casos de Teste'!$B$9:$J$87,D$7)</f>
        <v>Alterar configurações de keep alive via downlink simples (código 1) enquanto no modo 1</v>
      </c>
      <c r="E19" s="97" t="str">
        <f>VLOOKUP('3° Ciclo de Teste'!$B19,'Casos de Teste'!$B$9:$J$87,E$7)</f>
        <v>1 - Firmware Instalado (v1.2.0) 
2 - Device integrado com a rede LoRaWAN
3 - Device no modo 1</v>
      </c>
      <c r="F19" s="97" t="str">
        <f>VLOOKUP('3° Ciclo de Teste'!$B19,'Casos de Teste'!$B$9:$J$87,F$7)</f>
        <v>Passo 1 - Agendar um downlink do tipo 1XXX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v>
      </c>
      <c r="G19" s="97" t="str">
        <f>VLOOKUP('3° Ciclo de Teste'!$B19,'Casos de Teste'!$B$9:$J$87,G$7)</f>
        <v>Frequência de envio do Keep Alive alterado conforme valor especificado no downlink. Configuração realizada com sucesso no modo 1.</v>
      </c>
      <c r="H19" s="91" t="s">
        <v>72</v>
      </c>
      <c r="I19" s="92"/>
      <c r="J19" s="91"/>
      <c r="K19" s="91"/>
      <c r="L19" s="93" t="s">
        <v>389</v>
      </c>
      <c r="M19" s="94">
        <v>43942</v>
      </c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spans="1:26" ht="45" customHeight="1" x14ac:dyDescent="0.2">
      <c r="A20" s="68"/>
      <c r="B20" s="111">
        <v>11</v>
      </c>
      <c r="C20" s="97" t="str">
        <f>VLOOKUP('3° Ciclo de Teste'!$B20,'Casos de Teste'!$B$9:$J$87,C$7)</f>
        <v>Alterar timers via downlink</v>
      </c>
      <c r="D20" s="97" t="str">
        <f>VLOOKUP('3° Ciclo de Teste'!$B20,'Casos de Teste'!$B$9:$J$87,D$7)</f>
        <v>Alterar configurações de keep alive via downlink múltiplo  enquanto no modo 1</v>
      </c>
      <c r="E20" s="97" t="str">
        <f>VLOOKUP('3° Ciclo de Teste'!$B20,'Casos de Teste'!$B$9:$J$87,E$7)</f>
        <v>1 - Firmware Instalado (v1.2.0) 
2 - Device integrado com a rede LoRaWAN
3 - Device no modo 1</v>
      </c>
      <c r="F20" s="97" t="str">
        <f>VLOOKUP('3° Ciclo de Teste'!$B20,'Casos de Teste'!$B$9:$J$87,F$7)</f>
        <v>Passo 1 - Agendar um downlink múltiplo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v>
      </c>
      <c r="G20" s="97" t="str">
        <f>VLOOKUP('3° Ciclo de Teste'!$B20,'Casos de Teste'!$B$9:$J$87,G$7)</f>
        <v>Frequência de envio do Keep Alive alterado conforme valor especificado no downlink. Configuração realizada com sucesso no modo 1.</v>
      </c>
      <c r="H20" s="91" t="s">
        <v>72</v>
      </c>
      <c r="I20" s="92"/>
      <c r="J20" s="91"/>
      <c r="K20" s="91"/>
      <c r="L20" s="93" t="s">
        <v>389</v>
      </c>
      <c r="M20" s="94">
        <v>43942</v>
      </c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spans="1:26" ht="40.5" customHeight="1" x14ac:dyDescent="0.2">
      <c r="A21" s="68"/>
      <c r="B21" s="111">
        <v>12</v>
      </c>
      <c r="C21" s="97" t="str">
        <f>VLOOKUP('3° Ciclo de Teste'!$B21,'Casos de Teste'!$B$9:$J$87,C$7)</f>
        <v>Alterar timers via downlink</v>
      </c>
      <c r="D21" s="97" t="str">
        <f>VLOOKUP('3° Ciclo de Teste'!$B21,'Casos de Teste'!$B$9:$J$87,D$7)</f>
        <v>Alterar configurações de duração do estado de alerta via downlink simples (código 2) enquanto no modo 1</v>
      </c>
      <c r="E21" s="97" t="str">
        <f>VLOOKUP('3° Ciclo de Teste'!$B21,'Casos de Teste'!$B$9:$J$87,E$7)</f>
        <v>1 - Firmware Instalado (v1.2.0) 
2 - Device integrado com a rede LoRaWAN
3 - Device no modo 1</v>
      </c>
      <c r="F21" s="97" t="str">
        <f>VLOOKUP('3° Ciclo de Teste'!$B21,'Casos de Teste'!$B$9:$J$87,F$7)</f>
        <v>Passo 1 - Agendar um downlink do tipo 2XXX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a duração do estado de alarme deve ser o valor específicado;
Passo 3 - Levar o dispositivo para o modo 2 e, sem causar novas interrupções, verificar que a duração do modo é como configurada;
Passo 4 - Verificar a configuração via downlink (código 0077 na porta 6);</v>
      </c>
      <c r="G21" s="97" t="str">
        <f>VLOOKUP('3° Ciclo de Teste'!$B21,'Casos de Teste'!$B$9:$J$87,G$7)</f>
        <v>Duração mínima do estado de alerta alterado conforme valor especificado no downlink. Configuração realizada com sucesso no modo 1.</v>
      </c>
      <c r="H21" s="91" t="s">
        <v>72</v>
      </c>
      <c r="I21" s="90"/>
      <c r="J21" s="91"/>
      <c r="K21" s="99"/>
      <c r="L21" s="93" t="s">
        <v>389</v>
      </c>
      <c r="M21" s="94">
        <v>43941.909666782405</v>
      </c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spans="1:26" ht="45" customHeight="1" x14ac:dyDescent="0.2">
      <c r="A22" s="68"/>
      <c r="B22" s="111">
        <v>13</v>
      </c>
      <c r="C22" s="97" t="str">
        <f>VLOOKUP('3° Ciclo de Teste'!$B22,'Casos de Teste'!$B$9:$J$87,C$7)</f>
        <v>Alterar timers via downlink</v>
      </c>
      <c r="D22" s="97" t="str">
        <f>VLOOKUP('3° Ciclo de Teste'!$B22,'Casos de Teste'!$B$9:$J$87,D$7)</f>
        <v>Alterar configurações de duração do estado de alerta via downlink múltiplo enquanto no modo 1</v>
      </c>
      <c r="E22" s="97" t="str">
        <f>VLOOKUP('3° Ciclo de Teste'!$B22,'Casos de Teste'!$B$9:$J$87,E$7)</f>
        <v>1 - Firmware Instalado (v1.2.0) 
2 - Device integrado com a rede LoRaWAN
3 - Device no modo 1</v>
      </c>
      <c r="F22" s="97" t="str">
        <f>VLOOKUP('3° Ciclo de Teste'!$B22,'Casos de Teste'!$B$9:$J$87,F$7)</f>
        <v>Passo 1 - Agendar um downlink múltiplo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a duração do estado de alarme deve ser o valor específicado;
Passo 3 - Levar o dispositivo para o modo 2 e, sem causar novas interrupções, verificar que a duração do modo é como configurada;
Passo 4 - Verificar a configuração via downlink (código 0077 na porta 6);</v>
      </c>
      <c r="G22" s="97" t="str">
        <f>VLOOKUP('3° Ciclo de Teste'!$B22,'Casos de Teste'!$B$9:$J$87,G$7)</f>
        <v>Duração mínima do estado de alerta alterado conforme valor especificado no downlink. Configuração realizada com sucesso no modo 1.</v>
      </c>
      <c r="H22" s="91" t="s">
        <v>72</v>
      </c>
      <c r="I22" s="90"/>
      <c r="J22" s="91"/>
      <c r="K22" s="91"/>
      <c r="L22" s="93" t="s">
        <v>389</v>
      </c>
      <c r="M22" s="94">
        <v>43941.909666782405</v>
      </c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spans="1:26" ht="42.75" customHeight="1" x14ac:dyDescent="0.2">
      <c r="A23" s="68"/>
      <c r="B23" s="111">
        <v>14</v>
      </c>
      <c r="C23" s="97" t="str">
        <f>VLOOKUP('3° Ciclo de Teste'!$B23,'Casos de Teste'!$B$9:$J$87,C$7)</f>
        <v>Alterar timers via downlink</v>
      </c>
      <c r="D23" s="97" t="str">
        <f>VLOOKUP('3° Ciclo de Teste'!$B23,'Casos de Teste'!$B$9:$J$87,D$7)</f>
        <v>Alterar configurações de frequência de envio no modo 2 via downlink simples (código 3) enquanto no modo 1</v>
      </c>
      <c r="E23" s="97" t="str">
        <f>VLOOKUP('3° Ciclo de Teste'!$B23,'Casos de Teste'!$B$9:$J$87,E$7)</f>
        <v>1 - Firmware Instalado (v1.2.0) 
2 - Device integrado com a rede LoRaWAN
3 - Device no modo 1</v>
      </c>
      <c r="F23" s="97" t="str">
        <f>VLOOKUP('3° Ciclo de Teste'!$B23,'Casos de Teste'!$B$9:$J$87,F$7)</f>
        <v>Passo 1 - Agendar um downlink do tipo 3XXX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Levar o dispositivo para o modo 2 e verificar que a frequência dos uplinks é como configurada;
Passo 4 - Verificar a configuração via downlink (código 0077 na porta 6);</v>
      </c>
      <c r="G23" s="97" t="str">
        <f>VLOOKUP('3° Ciclo de Teste'!$B23,'Casos de Teste'!$B$9:$J$87,G$7)</f>
        <v>Frequência de envio das mensagens de alerta alterado conforme valor especificado no downlink. Configuração realizada com sucesso no modo 1.</v>
      </c>
      <c r="H23" s="91" t="s">
        <v>72</v>
      </c>
      <c r="I23" s="90"/>
      <c r="J23" s="91"/>
      <c r="K23" s="91"/>
      <c r="L23" s="93" t="s">
        <v>389</v>
      </c>
      <c r="M23" s="94">
        <v>43941.909666782405</v>
      </c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spans="1:26" ht="42.75" customHeight="1" x14ac:dyDescent="0.2">
      <c r="A24" s="68"/>
      <c r="B24" s="111">
        <v>15</v>
      </c>
      <c r="C24" s="97" t="str">
        <f>VLOOKUP('3° Ciclo de Teste'!$B24,'Casos de Teste'!$B$9:$J$87,C$7)</f>
        <v>Alterar timers via downlink</v>
      </c>
      <c r="D24" s="97" t="str">
        <f>VLOOKUP('3° Ciclo de Teste'!$B24,'Casos de Teste'!$B$9:$J$87,D$7)</f>
        <v>Alterar configurações de frequência de envio no modo 2 via downlink múltiplo enquanto no modo 1</v>
      </c>
      <c r="E24" s="97" t="str">
        <f>VLOOKUP('3° Ciclo de Teste'!$B24,'Casos de Teste'!$B$9:$J$87,E$7)</f>
        <v>1 - Firmware Instalado (v1.2.0) 
2 - Device integrado com a rede LoRaWAN
3 - Device no modo 1</v>
      </c>
      <c r="F24" s="97" t="str">
        <f>VLOOKUP('3° Ciclo de Teste'!$B24,'Casos de Teste'!$B$9:$J$87,F$7)</f>
        <v>Passo 1 - Agendar um downlink múltiplo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Levar o dispositivo para o modo 2 e verificar que a frequência dos uplinks é como configurada;
Passo 4 - Verificar a configuração via downlink (código 0077 na porta 6);</v>
      </c>
      <c r="G24" s="97" t="str">
        <f>VLOOKUP('3° Ciclo de Teste'!$B24,'Casos de Teste'!$B$9:$J$87,G$7)</f>
        <v>Frequência de envio das mensagens de alerta alterado conforme valor especificado no downlink. Configuração realizada com sucesso no modo 1.</v>
      </c>
      <c r="H24" s="91" t="s">
        <v>72</v>
      </c>
      <c r="I24" s="92"/>
      <c r="J24" s="91"/>
      <c r="K24" s="91"/>
      <c r="L24" s="93" t="s">
        <v>389</v>
      </c>
      <c r="M24" s="94">
        <v>43941.909666782405</v>
      </c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spans="1:26" ht="45" customHeight="1" x14ac:dyDescent="0.2">
      <c r="A25" s="68"/>
      <c r="B25" s="111">
        <v>16</v>
      </c>
      <c r="C25" s="97" t="str">
        <f>VLOOKUP('3° Ciclo de Teste'!$B25,'Casos de Teste'!$B$9:$J$87,C$7)</f>
        <v>Alterar limiares via downlink</v>
      </c>
      <c r="D25" s="97" t="str">
        <f>VLOOKUP('3° Ciclo de Teste'!$B25,'Casos de Teste'!$B$9:$J$87,D$7)</f>
        <v>Alterar limiar de interrupção de bateria via downlink simples (código 5) enquanto no modo 1</v>
      </c>
      <c r="E25" s="97" t="str">
        <f>VLOOKUP('3° Ciclo de Teste'!$B25,'Casos de Teste'!$B$9:$J$87,E$7)</f>
        <v>1 - Firmware Instalado (v1.2.0) 
2 - Device integrado com a rede LoRaWAN
3 - Device no modo 1</v>
      </c>
      <c r="F25" s="97" t="str">
        <f>VLOOKUP('3° Ciclo de Teste'!$B25,'Casos de Teste'!$B$9:$J$87,F$7)</f>
        <v>Passo 1 - Agendar um downlink do tipo 5XXX com um novo limiar para interrupção de bateria;
Passo 2 - Monitorar a chegada de Uplinks. No primeiro Uplink que chegar após o passo 1, o Downlink agendado deve ser recebido pelo dispositivo. A partir desse momento, o limiar para interrupção de bateria está alterado;
Passo 3 - Verificar que a interrupção de bateria está sendo dada abaixo da tensão especificada;
Passo 4 - Verificar a configuração via downlink (código 0077 na porta 6);</v>
      </c>
      <c r="G25" s="97" t="str">
        <f>VLOOKUP('3° Ciclo de Teste'!$B25,'Casos de Teste'!$B$9:$J$87,G$7)</f>
        <v>Limiar de interrupção de bateria configurado conforme o valor especificado no dowlink. Configuração realizada com sucesso no modo 1.</v>
      </c>
      <c r="H25" s="91" t="s">
        <v>72</v>
      </c>
      <c r="I25" s="92"/>
      <c r="J25" s="91"/>
      <c r="K25" s="91"/>
      <c r="L25" s="93" t="s">
        <v>389</v>
      </c>
      <c r="M25" s="94">
        <v>43941.909666782405</v>
      </c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spans="1:26" ht="45" customHeight="1" x14ac:dyDescent="0.2">
      <c r="A26" s="68"/>
      <c r="B26" s="111">
        <v>17</v>
      </c>
      <c r="C26" s="97" t="str">
        <f>VLOOKUP('3° Ciclo de Teste'!$B26,'Casos de Teste'!$B$9:$J$87,C$7)</f>
        <v>Alterar limiares via downlink</v>
      </c>
      <c r="D26" s="97" t="str">
        <f>VLOOKUP('3° Ciclo de Teste'!$B26,'Casos de Teste'!$B$9:$J$87,D$7)</f>
        <v>Alterar limiar de interrupção de bateria via downlink múltiplo enquanto no modo 1</v>
      </c>
      <c r="E26" s="97" t="str">
        <f>VLOOKUP('3° Ciclo de Teste'!$B26,'Casos de Teste'!$B$9:$J$87,E$7)</f>
        <v>1 - Firmware Instalado (v1.2.0) 
2 - Device integrado com a rede LoRaWAN
3 - Device no modo 1</v>
      </c>
      <c r="F26" s="97" t="str">
        <f>VLOOKUP('3° Ciclo de Teste'!$B26,'Casos de Teste'!$B$9:$J$87,F$7)</f>
        <v>Passo 1 - Agendar um downlink múltiplo com um novo limiar para interrupção de bateria;
Passo 2 - Monitorar a chegada de Uplinks. No primeiro Uplink que chegar após o passo 1, o Downlink agendado deve ser recebido pelo dispositivo. A partir desse momento, o limiar para interrupção de bateria está alterado;
Passo 3 - Verificar que a interrupção de bateria está sendo dada abaixo da tensão especificada;
Passo 4 - Verificar a configuração via downlink (código 0077 na porta 6);</v>
      </c>
      <c r="G26" s="97" t="str">
        <f>VLOOKUP('3° Ciclo de Teste'!$B26,'Casos de Teste'!$B$9:$J$87,G$7)</f>
        <v>Limiar de interrupção de bateria configurado conforme o valor especificado no dowlink. Configuração realizada com sucesso no modo 1.</v>
      </c>
      <c r="H26" s="91" t="s">
        <v>72</v>
      </c>
      <c r="I26" s="92"/>
      <c r="J26" s="91"/>
      <c r="K26" s="91"/>
      <c r="L26" s="93" t="s">
        <v>389</v>
      </c>
      <c r="M26" s="94">
        <v>43941.909666782405</v>
      </c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spans="1:26" ht="46.5" customHeight="1" x14ac:dyDescent="0.2">
      <c r="A27" s="68"/>
      <c r="B27" s="111">
        <v>18</v>
      </c>
      <c r="C27" s="97" t="str">
        <f>VLOOKUP('3° Ciclo de Teste'!$B27,'Casos de Teste'!$B$9:$J$87,C$7)</f>
        <v>Alterar limiares via downlink</v>
      </c>
      <c r="D27" s="97" t="str">
        <f>VLOOKUP('3° Ciclo de Teste'!$B27,'Casos de Teste'!$B$9:$J$87,D$7)</f>
        <v>Alterar limiar de interrupção de luminosidade via downlink simples (código 8) enquanto no modo 1</v>
      </c>
      <c r="E27" s="97" t="str">
        <f>VLOOKUP('3° Ciclo de Teste'!$B27,'Casos de Teste'!$B$9:$J$87,E$7)</f>
        <v>1 - Firmware Instalado (v1.2.0) 
2 - Device integrado com a rede LoRaWAN
3 - Device no modo 1</v>
      </c>
      <c r="F27" s="97" t="str">
        <f>VLOOKUP('3° Ciclo de Teste'!$B27,'Casos de Teste'!$B$9:$J$87,F$7)</f>
        <v>Passo 1 - Agendar um downlink do tipo 8XXX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v>
      </c>
      <c r="G27" s="97" t="str">
        <f>VLOOKUP('3° Ciclo de Teste'!$B27,'Casos de Teste'!$B$9:$J$87,G$7)</f>
        <v>Limiar de interrupção de luminosidade configurado conforme o valor especificado no dowlink. Configuração realizada com sucesso no modo 1.</v>
      </c>
      <c r="H27" s="91" t="s">
        <v>72</v>
      </c>
      <c r="I27" s="92"/>
      <c r="J27" s="91"/>
      <c r="K27" s="91"/>
      <c r="L27" s="93" t="s">
        <v>389</v>
      </c>
      <c r="M27" s="94">
        <v>43941.909666782405</v>
      </c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spans="1:26" ht="44.25" customHeight="1" x14ac:dyDescent="0.2">
      <c r="A28" s="68"/>
      <c r="B28" s="111">
        <v>19</v>
      </c>
      <c r="C28" s="97" t="str">
        <f>VLOOKUP('3° Ciclo de Teste'!$B28,'Casos de Teste'!$B$9:$J$87,C$7)</f>
        <v>Alterar limiares via downlink</v>
      </c>
      <c r="D28" s="97" t="str">
        <f>VLOOKUP('3° Ciclo de Teste'!$B28,'Casos de Teste'!$B$9:$J$87,D$7)</f>
        <v>Alterar limiar de interrupção de luminosidade via downlink múltiplo enquanto no modo 1</v>
      </c>
      <c r="E28" s="97" t="str">
        <f>VLOOKUP('3° Ciclo de Teste'!$B28,'Casos de Teste'!$B$9:$J$87,E$7)</f>
        <v>1 - Firmware Instalado (v1.2.0) 
2 - Device integrado com a rede LoRaWAN
3 - Device no modo 1</v>
      </c>
      <c r="F28" s="97" t="str">
        <f>VLOOKUP('3° Ciclo de Teste'!$B28,'Casos de Teste'!$B$9:$J$87,F$7)</f>
        <v>Passo 1 - Agendar um downlink múltiplo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v>
      </c>
      <c r="G28" s="97" t="str">
        <f>VLOOKUP('3° Ciclo de Teste'!$B28,'Casos de Teste'!$B$9:$J$87,G$7)</f>
        <v>Limiar de interrupção de luminosidade configurado conforme o valor especificado no dowlink. Configuração realizada com sucesso no modo 1.</v>
      </c>
      <c r="H28" s="91" t="s">
        <v>72</v>
      </c>
      <c r="I28" s="92"/>
      <c r="J28" s="91"/>
      <c r="K28" s="91"/>
      <c r="L28" s="93" t="s">
        <v>389</v>
      </c>
      <c r="M28" s="94">
        <v>43942</v>
      </c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spans="1:26" ht="42.75" customHeight="1" x14ac:dyDescent="0.2">
      <c r="A29" s="68"/>
      <c r="B29" s="111">
        <v>20</v>
      </c>
      <c r="C29" s="97" t="str">
        <f>VLOOKUP('3° Ciclo de Teste'!$B29,'Casos de Teste'!$B$9:$J$87,C$7)</f>
        <v>Alterar limiares via downlink</v>
      </c>
      <c r="D29" s="97" t="str">
        <f>VLOOKUP('3° Ciclo de Teste'!$B29,'Casos de Teste'!$B$9:$J$87,D$7)</f>
        <v>Alterar os limiares de interrupção de movimento via downlink simples (código 9) enquanto no modo 1</v>
      </c>
      <c r="E29" s="97" t="str">
        <f>VLOOKUP('3° Ciclo de Teste'!$B29,'Casos de Teste'!$B$9:$J$87,E$7)</f>
        <v>1 - Firmware Instalado (v1.2.0) 
2 - Device integrado com a rede LoRaWAN
3 - Device no modo 1</v>
      </c>
      <c r="F29" s="97" t="str">
        <f>VLOOKUP('3° Ciclo de Teste'!$B29,'Casos de Teste'!$B$9:$J$87,F$7)</f>
        <v>Passo 1 - Agendar um downlink do tipo 90XXXX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Verificar que a interrupção de movimento está sendo dado conforme os limiares configurados.
Passo 4 - Verificar a configuração via downlink (código 0077 na porta 6);</v>
      </c>
      <c r="G29" s="97" t="str">
        <f>VLOOKUP('3° Ciclo de Teste'!$B29,'Casos de Teste'!$B$9:$J$87,G$7)</f>
        <v>Limiar de interrupção de movimento configurado conforme o valor especificado no dowlink. Configuração realizada com sucesso no modo 1.</v>
      </c>
      <c r="H29" s="91" t="s">
        <v>72</v>
      </c>
      <c r="I29" s="92"/>
      <c r="J29" s="91"/>
      <c r="K29" s="91"/>
      <c r="L29" s="93" t="s">
        <v>389</v>
      </c>
      <c r="M29" s="94">
        <v>43942</v>
      </c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spans="1:26" ht="43.5" customHeight="1" x14ac:dyDescent="0.2">
      <c r="A30" s="68"/>
      <c r="B30" s="111">
        <v>21</v>
      </c>
      <c r="C30" s="97" t="str">
        <f>VLOOKUP('3° Ciclo de Teste'!$B30,'Casos de Teste'!$B$9:$J$87,C$7)</f>
        <v>Alterar limiares via downlink</v>
      </c>
      <c r="D30" s="97" t="str">
        <f>VLOOKUP('3° Ciclo de Teste'!$B30,'Casos de Teste'!$B$9:$J$87,D$7)</f>
        <v>Alterar os limiares de interrupção de movimento via downlink múltiplo enquanto no modo 1</v>
      </c>
      <c r="E30" s="97" t="str">
        <f>VLOOKUP('3° Ciclo de Teste'!$B30,'Casos de Teste'!$B$9:$J$87,E$7)</f>
        <v>1 - Firmware Instalado (v1.2.0) 
2 - Device integrado com a rede LoRaWAN
3 - Device no modo 1</v>
      </c>
      <c r="F30" s="97" t="str">
        <f>VLOOKUP('3° Ciclo de Teste'!$B30,'Casos de Teste'!$B$9:$J$87,F$7)</f>
        <v>Passo 1 - Agendar um downlink múltiplo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Verificar que a interrupção de movimento está sendo dado conforme os limiares configurados.
Passo 4 - Verificar a configuração via downlink (código 0077 na porta 6);</v>
      </c>
      <c r="G30" s="97" t="str">
        <f>VLOOKUP('3° Ciclo de Teste'!$B30,'Casos de Teste'!$B$9:$J$87,G$7)</f>
        <v>Limiar de interrupção de movimento configurado conforme o valor especificado no dowlink. Configuração realizada com sucesso no modo 1.</v>
      </c>
      <c r="H30" s="91" t="s">
        <v>72</v>
      </c>
      <c r="I30" s="92"/>
      <c r="J30" s="91"/>
      <c r="K30" s="91"/>
      <c r="L30" s="93" t="s">
        <v>389</v>
      </c>
      <c r="M30" s="94">
        <v>43942</v>
      </c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spans="1:26" ht="43.5" customHeight="1" x14ac:dyDescent="0.2">
      <c r="A31" s="68"/>
      <c r="B31" s="111">
        <v>22</v>
      </c>
      <c r="C31" s="97" t="str">
        <f>VLOOKUP('3° Ciclo de Teste'!$B31,'Casos de Teste'!$B$9:$J$87,C$7)</f>
        <v>Requisição de informações via downlink</v>
      </c>
      <c r="D31" s="97" t="str">
        <f>VLOOKUP('3° Ciclo de Teste'!$B31,'Casos de Teste'!$B$9:$J$87,D$7)</f>
        <v>Conferir configurações de timers e limiares enquanto no modo 2</v>
      </c>
      <c r="E31" s="97" t="str">
        <f>VLOOKUP('3° Ciclo de Teste'!$B31,'Casos de Teste'!$B$9:$J$87,E$7)</f>
        <v>1 - Firmware Instalado (v1.2.0) 
2 - Device integrado com a rede LoRaWAN
3 - Device no modo 2</v>
      </c>
      <c r="F31" s="97" t="str">
        <f>VLOOKUP('3° Ciclo de Teste'!$B31,'Casos de Teste'!$B$9:$J$87,F$7)</f>
        <v>Passo 1 - Na TTN, abrir a página de 'Device Overview' do dispositivo conectado;
Passo 2 - Na seção de Downlink, agendar o downlink 0077 (2 bytes) para a porta 6;
Passo 3 - Monitorar a chegada de Uplinks. No primeiro Uplink que chegar após o passo 2, o Downlink agendado deve ser recebido pelo dispositivo e, em seguida, o dispositivo deve mandar um Uplink de resposta na porta 6;
Passo 4 - Conferir, no Uplink da porta 6, as configurações de timers e limiares.</v>
      </c>
      <c r="G31" s="97" t="str">
        <f>VLOOKUP('3° Ciclo de Teste'!$B31,'Casos de Teste'!$B$9:$J$87,G$7)</f>
        <v>Uplink na porta 6 com as configurações de timers e limiares configurados no dispositivo, enquanto o device opera no modo 2</v>
      </c>
      <c r="H31" s="91" t="s">
        <v>72</v>
      </c>
      <c r="I31" s="92"/>
      <c r="J31" s="91"/>
      <c r="K31" s="91"/>
      <c r="L31" s="93" t="s">
        <v>389</v>
      </c>
      <c r="M31" s="94">
        <v>43941.909666782405</v>
      </c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spans="1:26" ht="42.75" customHeight="1" x14ac:dyDescent="0.2">
      <c r="A32" s="68"/>
      <c r="B32" s="111">
        <v>23</v>
      </c>
      <c r="C32" s="97" t="str">
        <f>VLOOKUP('3° Ciclo de Teste'!$B32,'Casos de Teste'!$B$9:$J$87,C$7)</f>
        <v>Requisição de informações via downlink</v>
      </c>
      <c r="D32" s="97" t="str">
        <f>VLOOKUP('3° Ciclo de Teste'!$B32,'Casos de Teste'!$B$9:$J$87,D$7)</f>
        <v>Requisitar leitura dos sensores no dispositivo e conferir o funcionamento dos mesmos enquanto no modo 2</v>
      </c>
      <c r="E32" s="97" t="str">
        <f>VLOOKUP('3° Ciclo de Teste'!$B32,'Casos de Teste'!$B$9:$J$87,E$7)</f>
        <v>1 - Firmware Instalado (v1.2.0) 
2 - Device integrado com a rede LoRaWAN
3 - Device no modo 2</v>
      </c>
      <c r="F32" s="97" t="str">
        <f>VLOOKUP('3° Ciclo de Teste'!$B32,'Casos de Teste'!$B$9:$J$87,F$7)</f>
        <v>Passo 1 - Na TTN, abrir a página de 'Device Overview' do dispositivo conectado;
Passo 2 - Na seção de Downlink, agendar o downlink 0011 (2 bytes) para a porta 3;
Passo 3 - Monitorar a chegada de Uplinks. No primeiro Uplink que chegar após o passo 2, o Downlink agendado deve ser recebido pelo dispositivo e, em seguida, o dispositivo deve mandar um Uplink de resposta na porta 3;
Passo 4 - Conferir, no Uplink da porta 3, os valores lidos pelos sensores no dispositivo. 
Passo 5 - Verificar se os valores condizem com o esperado. A soma das acelerações dos eixos X, Y e Z deve ser próxima de 10 m/s caso o dispositivo esteja em repouso. Se as acelerações estiverem em 0 e a temperatura em 25°C, o sensor de movimento apresenta mau funcionamento. 
Passo 6 - Verificar se a intensidade de luminosidade condiz com o ambiente do device. Testar com luminosidade abaixo de 255 lux, já que este é o limite enviado no pacote.</v>
      </c>
      <c r="G32" s="97" t="str">
        <f>VLOOKUP('3° Ciclo de Teste'!$B32,'Casos de Teste'!$B$9:$J$87,G$7)</f>
        <v>Uplink na porta 3 com os valores lidos pelos sensores no dispositivo, enquanto o device opera no modo 2.</v>
      </c>
      <c r="H32" s="91" t="s">
        <v>72</v>
      </c>
      <c r="I32" s="92"/>
      <c r="J32" s="91"/>
      <c r="K32" s="91"/>
      <c r="L32" s="93" t="s">
        <v>389</v>
      </c>
      <c r="M32" s="94">
        <v>43941.909666782405</v>
      </c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spans="1:26" ht="48" customHeight="1" x14ac:dyDescent="0.2">
      <c r="A33" s="68"/>
      <c r="B33" s="111">
        <v>24</v>
      </c>
      <c r="C33" s="97" t="str">
        <f>VLOOKUP('3° Ciclo de Teste'!$B33,'Casos de Teste'!$B$9:$J$87,C$7)</f>
        <v>Requisição de informações via downlink</v>
      </c>
      <c r="D33" s="97" t="str">
        <f>VLOOKUP('3° Ciclo de Teste'!$B33,'Casos de Teste'!$B$9:$J$87,D$7)</f>
        <v>Conferir versão de Hardware e Software via downlink enquanto no modo 2</v>
      </c>
      <c r="E33" s="97" t="str">
        <f>VLOOKUP('3° Ciclo de Teste'!$B33,'Casos de Teste'!$B$9:$J$87,E$7)</f>
        <v>1 - Firmware Instalado (v1.2.0) 
2 - Device integrado com a rede LoRaWAN
3 - Device no modo 2</v>
      </c>
      <c r="F33" s="97" t="str">
        <f>VLOOKUP('3° Ciclo de Teste'!$B33,'Casos de Teste'!$B$9:$J$87,F$7)</f>
        <v>Passo 1 - Na TTN, abrir a página de 'Device Overview' do dispositivo conectado;
Passo 2 - Na seção de Downlink, agendar o downlink 0033 (2 bytes) para a porta 5;
Passo 3 - Monitorar a chegada de Uplinks. No primeiro Uplink que chegar após o passo 2, o Downlink agendado deve ser recebido pelo dispositivo e, em seguida, o dispositivo deve mandar um Uplink de resposta na porta 5;
Passo 4 - Conferir, no Uplink da porta 6, as versões de Hardware e Firmware do dispositivo.</v>
      </c>
      <c r="G33" s="97" t="str">
        <f>VLOOKUP('3° Ciclo de Teste'!$B33,'Casos de Teste'!$B$9:$J$87,G$7)</f>
        <v>Uplink na porta 5 com as versões de Hardware e Software do dispositivo, enquanto do device opera no modo 2.</v>
      </c>
      <c r="H33" s="91" t="s">
        <v>72</v>
      </c>
      <c r="I33" s="92"/>
      <c r="J33" s="91"/>
      <c r="K33" s="91"/>
      <c r="L33" s="93" t="s">
        <v>389</v>
      </c>
      <c r="M33" s="94">
        <v>43941.909666782405</v>
      </c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spans="1:26" ht="42.75" customHeight="1" x14ac:dyDescent="0.2">
      <c r="A34" s="68"/>
      <c r="B34" s="111">
        <v>25</v>
      </c>
      <c r="C34" s="97" t="str">
        <f>VLOOKUP('3° Ciclo de Teste'!$B34,'Casos de Teste'!$B$9:$J$87,C$7)</f>
        <v>Sensores acusando interrupções</v>
      </c>
      <c r="D34" s="97" t="str">
        <f>VLOOKUP('3° Ciclo de Teste'!$B34,'Casos de Teste'!$B$9:$J$87,D$7)</f>
        <v>Testar interrupção de bateria com alteração por downlink enquanto no modo 2</v>
      </c>
      <c r="E34" s="97" t="str">
        <f>VLOOKUP('3° Ciclo de Teste'!$B34,'Casos de Teste'!$B$9:$J$87,E$7)</f>
        <v>1 - Firmware Instalado (v1.2.0) 
2 - Device integrado com a rede LoRaWAN
3 - Device no modo 2</v>
      </c>
      <c r="F34" s="97" t="str">
        <f>VLOOKUP('3° Ciclo de Teste'!$B34,'Casos de Teste'!$B$9:$J$87,F$7)</f>
        <v>Passo 1 - Verificar o limiar de interrupção de bateria, que deve ser maior que a tensão de alimentação atual, mostrado na TTN;
Passo 2 - Alterar o limiar de interrupção de bateria para um valor superior ao valor de tensão de alimentação atual;
Passo 3 - Após a recepção do downlink, aguardar ou forçar o device a ir para o modo 1, o que é sinalizado com um uplink na porta 1, 15 segundos após o fim do modo 2.
Passo 4 - Com o device no modo 1, aguardar a recepção do próximo Keep Alive agendado. Verificar a recepção de um uplink na porta 2, 15 segundos após a chegada do Keep Alive;
Passo 5 - Conferir, no conteúdo do uplink recebido na porta 2, o alerta de bateria;
Passo 6 - Verificar que, em seguida, o dispositivo continua no modo 1 e envia o uplink de alerta de bateria na porta 2 após todo  Keep Alive.</v>
      </c>
      <c r="G34" s="97" t="str">
        <f>VLOOKUP('3° Ciclo de Teste'!$B34,'Casos de Teste'!$B$9:$J$87,G$7)</f>
        <v>Pacote on Network Server (TTN) na porta 2 informando que a tensão da bateria está abaixo do limite, sem entrar no modo 2 (estado de alarme)</v>
      </c>
      <c r="H34" s="91" t="s">
        <v>72</v>
      </c>
      <c r="I34" s="92"/>
      <c r="J34" s="91"/>
      <c r="K34" s="91"/>
      <c r="L34" s="93" t="s">
        <v>389</v>
      </c>
      <c r="M34" s="94">
        <v>43942</v>
      </c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spans="1:26" ht="42.75" customHeight="1" x14ac:dyDescent="0.2">
      <c r="A35" s="68"/>
      <c r="B35" s="111">
        <v>26</v>
      </c>
      <c r="C35" s="97" t="str">
        <f>VLOOKUP('3° Ciclo de Teste'!$B35,'Casos de Teste'!$B$9:$J$87,C$7)</f>
        <v>Alterar timers via downlink</v>
      </c>
      <c r="D35" s="97" t="str">
        <f>VLOOKUP('3° Ciclo de Teste'!$B35,'Casos de Teste'!$B$9:$J$87,D$7)</f>
        <v>Alterar configurações de keep alive via downlink simples (código 1) enquanto no modo 2</v>
      </c>
      <c r="E35" s="97" t="str">
        <f>VLOOKUP('3° Ciclo de Teste'!$B35,'Casos de Teste'!$B$9:$J$87,E$7)</f>
        <v>1 - Firmware Instalado (v1.2.0) 
2 - Device integrado com a rede LoRaWAN
3 - Device no modo 2</v>
      </c>
      <c r="F35" s="97" t="str">
        <f>VLOOKUP('3° Ciclo de Teste'!$B35,'Casos de Teste'!$B$9:$J$87,F$7)</f>
        <v>Passo 1 - Agendar um downlink do tipo 1XXX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v>
      </c>
      <c r="G35" s="97" t="str">
        <f>VLOOKUP('3° Ciclo de Teste'!$B35,'Casos de Teste'!$B$9:$J$87,G$7)</f>
        <v>Frequência de envio do Keep Alive alterado conforme valor especificado no downlink. Configuração realizada com sucesso no modo 2.</v>
      </c>
      <c r="H35" s="91" t="s">
        <v>72</v>
      </c>
      <c r="I35" s="92"/>
      <c r="J35" s="91"/>
      <c r="K35" s="91"/>
      <c r="L35" s="93" t="s">
        <v>389</v>
      </c>
      <c r="M35" s="94">
        <v>43941.909666782405</v>
      </c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spans="1:26" ht="42.75" customHeight="1" x14ac:dyDescent="0.2">
      <c r="A36" s="68"/>
      <c r="B36" s="111">
        <v>27</v>
      </c>
      <c r="C36" s="97" t="str">
        <f>VLOOKUP('3° Ciclo de Teste'!$B36,'Casos de Teste'!$B$9:$J$87,C$7)</f>
        <v>Alterar timers via downlink</v>
      </c>
      <c r="D36" s="97" t="str">
        <f>VLOOKUP('3° Ciclo de Teste'!$B36,'Casos de Teste'!$B$9:$J$87,D$7)</f>
        <v>Alterar configurações de keep alive via downlink múltiplo  enquanto no modo 2</v>
      </c>
      <c r="E36" s="97" t="str">
        <f>VLOOKUP('3° Ciclo de Teste'!$B36,'Casos de Teste'!$B$9:$J$87,E$7)</f>
        <v>1 - Firmware Instalado (v1.2.0) 
2 - Device integrado com a rede LoRaWAN
3 - Device no modo 2</v>
      </c>
      <c r="F36" s="97" t="str">
        <f>VLOOKUP('3° Ciclo de Teste'!$B36,'Casos de Teste'!$B$9:$J$87,F$7)</f>
        <v>Passo 1 - Agendar um downlink múltiplo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v>
      </c>
      <c r="G36" s="97" t="str">
        <f>VLOOKUP('3° Ciclo de Teste'!$B36,'Casos de Teste'!$B$9:$J$87,G$7)</f>
        <v>Frequência de envio do Keep Alive alterado conforme valor especificado no downlink. Configuração realizada com sucesso no modo 2.</v>
      </c>
      <c r="H36" s="91" t="s">
        <v>72</v>
      </c>
      <c r="I36" s="92"/>
      <c r="J36" s="91"/>
      <c r="K36" s="91"/>
      <c r="L36" s="93" t="s">
        <v>389</v>
      </c>
      <c r="M36" s="94">
        <v>43941.909666782405</v>
      </c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spans="1:26" ht="71.25" customHeight="1" x14ac:dyDescent="0.2">
      <c r="A37" s="68"/>
      <c r="B37" s="111">
        <v>28</v>
      </c>
      <c r="C37" s="97" t="str">
        <f>VLOOKUP('3° Ciclo de Teste'!$B37,'Casos de Teste'!$B$9:$J$87,C$7)</f>
        <v>Configurações não voláteis</v>
      </c>
      <c r="D37" s="97" t="str">
        <f>VLOOKUP('3° Ciclo de Teste'!$B37,'Casos de Teste'!$B$9:$J$87,D$7)</f>
        <v>Verificar que a nova configuração do timer de Keep Alive permanece válida após reiniciar o dispositivo.</v>
      </c>
      <c r="E37" s="97" t="str">
        <f>VLOOKUP('3° Ciclo de Teste'!$B37,'Casos de Teste'!$B$9:$J$87,E$7)</f>
        <v>1 - Firmware Instalado (v1.2.0) 
2 - Device integrado com a rede LoRaWAN
3 - Configuração do timer de Keep Alive reconfigurado via downlink
4 - Device no modo 1</v>
      </c>
      <c r="F37" s="97" t="str">
        <f>VLOOKUP('3° Ciclo de Teste'!$B37,'Casos de Teste'!$B$9:$J$87,F$7)</f>
        <v>Passo 1 - Verificar o valor do timer de Keep Alive via downlink (código 0077 na porta 6).
Passo 2 - Verificar que a periodicidade do Keep Alive é como configurada.
Passo 3 - Reiniciar o dispositivo.
Passo 4 - Repetir os passo 1 e 2 e verificar que a configuração é a mesma.</v>
      </c>
      <c r="G37" s="97" t="str">
        <f>VLOOKUP('3° Ciclo de Teste'!$B37,'Casos de Teste'!$B$9:$J$87,G$7)</f>
        <v>Nova configuração da frequência de envio de Keep Alive não se altera após reiniciar o device.</v>
      </c>
      <c r="H37" s="91" t="s">
        <v>72</v>
      </c>
      <c r="I37" s="92"/>
      <c r="J37" s="91"/>
      <c r="K37" s="91"/>
      <c r="L37" s="93" t="s">
        <v>389</v>
      </c>
      <c r="M37" s="94">
        <v>43941.909666782405</v>
      </c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spans="1:26" ht="48" customHeight="1" x14ac:dyDescent="0.2">
      <c r="A38" s="68"/>
      <c r="B38" s="111">
        <v>29</v>
      </c>
      <c r="C38" s="97" t="str">
        <f>VLOOKUP('3° Ciclo de Teste'!$B38,'Casos de Teste'!$B$9:$J$87,C$7)</f>
        <v>Alterar timers via downlink</v>
      </c>
      <c r="D38" s="97" t="str">
        <f>VLOOKUP('3° Ciclo de Teste'!$B38,'Casos de Teste'!$B$9:$J$87,D$7)</f>
        <v>Alterar configurações de duração do estado de alerta via downlink simples (código 2) enquanto no modo 2</v>
      </c>
      <c r="E38" s="97" t="str">
        <f>VLOOKUP('3° Ciclo de Teste'!$B38,'Casos de Teste'!$B$9:$J$87,E$7)</f>
        <v>1 - Firmware Instalado (v1.2.0) 
2 - Device integrado com a rede LoRaWAN
3 - Device no modo 2</v>
      </c>
      <c r="F38" s="97" t="str">
        <f>VLOOKUP('3° Ciclo de Teste'!$B38,'Casos de Teste'!$B$9:$J$87,F$7)</f>
        <v>Passo 1 - Agendar um downlink do tipo 2XXX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o timer que mede a duração do modo 2 é resetado.
Passo 3 - Sem causar nenhuma interrupção, verificar que o modo 2 dura o período configurado, a partir do passo 2;
Passo 4 - Após o dispositivo voltar para o modo 1, levar o dispositivo para o modo 2 e, sem causar novas interrupções, verificar que a duração do modo é como configurada;
Passo 5 - Verificar a configuração via downlink (código 0077 na porta 6);</v>
      </c>
      <c r="G38" s="97" t="str">
        <f>VLOOKUP('3° Ciclo de Teste'!$B38,'Casos de Teste'!$B$9:$J$87,G$7)</f>
        <v>Duração mínima do estado de alerta alterado conforme valor especificado no downlink. Configuração realizada com sucesso no modo 2.</v>
      </c>
      <c r="H38" s="91" t="s">
        <v>72</v>
      </c>
      <c r="I38" s="92"/>
      <c r="J38" s="91"/>
      <c r="K38" s="91"/>
      <c r="L38" s="93" t="s">
        <v>389</v>
      </c>
      <c r="M38" s="94">
        <v>43941.909666782405</v>
      </c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spans="1:26" ht="50.25" customHeight="1" x14ac:dyDescent="0.2">
      <c r="A39" s="68"/>
      <c r="B39" s="111">
        <v>30</v>
      </c>
      <c r="C39" s="97" t="str">
        <f>VLOOKUP('3° Ciclo de Teste'!$B39,'Casos de Teste'!$B$9:$J$87,C$7)</f>
        <v>Alterar timers via downlink</v>
      </c>
      <c r="D39" s="97" t="str">
        <f>VLOOKUP('3° Ciclo de Teste'!$B39,'Casos de Teste'!$B$9:$J$87,D$7)</f>
        <v>Alterar configurações de duração do estado de alerta via downlink múltiplo enquanto no modo 2</v>
      </c>
      <c r="E39" s="97" t="str">
        <f>VLOOKUP('3° Ciclo de Teste'!$B39,'Casos de Teste'!$B$9:$J$87,E$7)</f>
        <v>1 - Firmware Instalado (v1.2.0) 
2 - Device integrado com a rede LoRaWAN
3 - Device no modo 2</v>
      </c>
      <c r="F39" s="97" t="str">
        <f>VLOOKUP('3° Ciclo de Teste'!$B39,'Casos de Teste'!$B$9:$J$87,F$7)</f>
        <v>Passo 1 - Agendar um downlink múltiplo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o timer que mede a duração do modo 2 é resetado.
Passo 3 - Sem causar nenhuma interrupção, verificar que o modo 2 dura o período configurado, a partir do passo 2;
Passo 4 - Após o dispositivo voltar para o modo 1, levar o dispositivo para o modo 2 e, sem causar novas interrupções, verificar que a duração do modo é como configurada;
Passo 5 - Verificar a configuração via downlink (código 0077 na porta 6);</v>
      </c>
      <c r="G39" s="97" t="str">
        <f>VLOOKUP('3° Ciclo de Teste'!$B39,'Casos de Teste'!$B$9:$J$87,G$7)</f>
        <v>Duração mínima do estado de alerta alterado conforme valor especificado no downlink. Configuração realizada com sucesso no modo 2.</v>
      </c>
      <c r="H39" s="91" t="s">
        <v>72</v>
      </c>
      <c r="I39" s="92"/>
      <c r="J39" s="91"/>
      <c r="K39" s="91"/>
      <c r="L39" s="93" t="s">
        <v>389</v>
      </c>
      <c r="M39" s="94">
        <v>43942</v>
      </c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spans="1:26" ht="61.5" customHeight="1" x14ac:dyDescent="0.2">
      <c r="A40" s="68"/>
      <c r="B40" s="111">
        <v>31</v>
      </c>
      <c r="C40" s="97" t="str">
        <f>VLOOKUP('3° Ciclo de Teste'!$B40,'Casos de Teste'!$B$9:$J$87,C$7)</f>
        <v>Configurações não voláteis</v>
      </c>
      <c r="D40" s="97" t="str">
        <f>VLOOKUP('3° Ciclo de Teste'!$B40,'Casos de Teste'!$B$9:$J$87,D$7)</f>
        <v>Verificar que a nova configuração do timer de duração do modo 2 permanece válida após reiniciar o dispositivo.</v>
      </c>
      <c r="E40" s="97" t="str">
        <f>VLOOKUP('3° Ciclo de Teste'!$B40,'Casos de Teste'!$B$9:$J$87,E$7)</f>
        <v>1 - Firmware Instalado (v1.2.0) 
2 - Device integrado com a rede LoRaWAN
3 - Configuração do timer de duração do modo 2 reconfigurado via downlink</v>
      </c>
      <c r="F40" s="97" t="str">
        <f>VLOOKUP('3° Ciclo de Teste'!$B40,'Casos de Teste'!$B$9:$J$87,F$7)</f>
        <v>Passo 1 - Verificar o valor do timer de duração do modo 2 via downlink (código 0077 na porta 6).
Passo 2 - Verificar que a duração do modo 2 é como configurada.
Passo 3 - Reiniciar o dispositivo.
Passo 4 - Repetir os passo 1 e 2 e verificar que a configuração é a mesma.</v>
      </c>
      <c r="G40" s="97" t="str">
        <f>VLOOKUP('3° Ciclo de Teste'!$B40,'Casos de Teste'!$B$9:$J$87,G$7)</f>
        <v>Nova configuração do timer de duração do modo 2 não se altera após reiniciar o device.</v>
      </c>
      <c r="H40" s="91" t="s">
        <v>72</v>
      </c>
      <c r="I40" s="92"/>
      <c r="J40" s="91"/>
      <c r="K40" s="91"/>
      <c r="L40" s="93" t="s">
        <v>389</v>
      </c>
      <c r="M40" s="94">
        <v>43941.909666782405</v>
      </c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spans="1:26" ht="56.25" customHeight="1" x14ac:dyDescent="0.2">
      <c r="A41" s="68"/>
      <c r="B41" s="111">
        <v>32</v>
      </c>
      <c r="C41" s="97" t="str">
        <f>VLOOKUP('3° Ciclo de Teste'!$B41,'Casos de Teste'!$B$9:$J$87,C$7)</f>
        <v>Alterar timers via downlink</v>
      </c>
      <c r="D41" s="97" t="str">
        <f>VLOOKUP('3° Ciclo de Teste'!$B41,'Casos de Teste'!$B$9:$J$87,D$7)</f>
        <v>Alterar configurações de frequência de envio no modo 2 via downlink simples (código 3) enquanto no modo 2</v>
      </c>
      <c r="E41" s="97" t="str">
        <f>VLOOKUP('3° Ciclo de Teste'!$B41,'Casos de Teste'!$B$9:$J$87,E$7)</f>
        <v>1 - Firmware Instalado (v1.2.0) 
2 - Device integrado com a rede LoRaWAN
3 - Device no modo 2</v>
      </c>
      <c r="F41" s="97" t="str">
        <f>VLOOKUP('3° Ciclo de Teste'!$B41,'Casos de Teste'!$B$9:$J$87,F$7)</f>
        <v>Passo 1 - Agendar um downlink do tipo 3XXX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Verificar que a frequência dos uplinks passa a ser o tempo configurado a partir do passo 2;
Passo 4 - Após retornar ao modo 1, levar o dispositivo para o modo 2 e verificar que a frequência dos uplinks é como configurada;
Passo 5 - Verificar a configuração via downlink (código 0077 na porta 6);</v>
      </c>
      <c r="G41" s="97" t="str">
        <f>VLOOKUP('3° Ciclo de Teste'!$B41,'Casos de Teste'!$B$9:$J$87,G$7)</f>
        <v>Frequência de envio das mensagens de alerta alterado conforme valor especificado no downlink. Configuração realizada com sucesso no modo 2.</v>
      </c>
      <c r="H41" s="91" t="s">
        <v>72</v>
      </c>
      <c r="I41" s="92"/>
      <c r="J41" s="91"/>
      <c r="K41" s="91"/>
      <c r="L41" s="93" t="s">
        <v>389</v>
      </c>
      <c r="M41" s="94">
        <v>43941.909666782405</v>
      </c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spans="1:26" ht="43.5" customHeight="1" x14ac:dyDescent="0.2">
      <c r="A42" s="68"/>
      <c r="B42" s="111">
        <v>33</v>
      </c>
      <c r="C42" s="97" t="str">
        <f>VLOOKUP('3° Ciclo de Teste'!$B42,'Casos de Teste'!$B$9:$J$87,C$7)</f>
        <v>Alterar timers via downlink</v>
      </c>
      <c r="D42" s="97" t="str">
        <f>VLOOKUP('3° Ciclo de Teste'!$B42,'Casos de Teste'!$B$9:$J$87,D$7)</f>
        <v>Alterar configurações de frequência de envio no modo 2 via downlink múltiplo enquanto no modo 2</v>
      </c>
      <c r="E42" s="97" t="str">
        <f>VLOOKUP('3° Ciclo de Teste'!$B42,'Casos de Teste'!$B$9:$J$87,E$7)</f>
        <v>1 - Firmware Instalado (v1.2.0) 
2 - Device integrado com a rede LoRaWAN
3 - Device no modo 2</v>
      </c>
      <c r="F42" s="97" t="str">
        <f>VLOOKUP('3° Ciclo de Teste'!$B42,'Casos de Teste'!$B$9:$J$87,F$7)</f>
        <v>Passo 1 - Agendar um downlink múltiplo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Verificar que a frequência dos uplinks passa a ser o tempo configurado a partir do passo 2;
Passo 4 - Após retornar ao modo 1, levar o dispositivo para o modo 2 e verificar que a frequência dos uplinks é como configurada;
Passo 5 - Verificar a configuração via downlink (código 0077 na porta 6);</v>
      </c>
      <c r="G42" s="97" t="str">
        <f>VLOOKUP('3° Ciclo de Teste'!$B42,'Casos de Teste'!$B$9:$J$87,G$7)</f>
        <v>Frequência de envio das mensagens de alerta alterado conforme valor especificado no downlink. Configuração realizada com sucesso no modo 2.</v>
      </c>
      <c r="H42" s="91" t="s">
        <v>72</v>
      </c>
      <c r="I42" s="92"/>
      <c r="J42" s="91"/>
      <c r="K42" s="91"/>
      <c r="L42" s="93" t="s">
        <v>389</v>
      </c>
      <c r="M42" s="94">
        <v>43941.909666782405</v>
      </c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spans="1:26" ht="61.5" customHeight="1" x14ac:dyDescent="0.2">
      <c r="A43" s="68"/>
      <c r="B43" s="111">
        <v>34</v>
      </c>
      <c r="C43" s="97" t="str">
        <f>VLOOKUP('3° Ciclo de Teste'!$B43,'Casos de Teste'!$B$9:$J$87,C$7)</f>
        <v>Configurações não voláteis</v>
      </c>
      <c r="D43" s="97" t="str">
        <f>VLOOKUP('3° Ciclo de Teste'!$B43,'Casos de Teste'!$B$9:$J$87,D$7)</f>
        <v>Verificar que a nova configuração do timer de frequência de envio no modo 2 permanece válida após reiniciar o dispositivo.</v>
      </c>
      <c r="E43" s="97" t="str">
        <f>VLOOKUP('3° Ciclo de Teste'!$B43,'Casos de Teste'!$B$9:$J$87,E$7)</f>
        <v>1 - Firmware Instalado (v1.2.0) 
2 - Device integrado com a rede LoRaWAN
3 - Configuração do timer de frequência de envio no modo 2 reconfigurado via downlink</v>
      </c>
      <c r="F43" s="97" t="str">
        <f>VLOOKUP('3° Ciclo de Teste'!$B43,'Casos de Teste'!$B$9:$J$87,F$7)</f>
        <v>Passo 1 - Verificar o valor do timer de frequência de envio no modo 2 via downlink (código 0077 na porta 6).
Passo 2 - Verificar que a frequência de envio no modo 2 é como configurada.
Passo 3 - Reiniciar o dispositivo.
Passo 4 - Repetir os passo 1 e 2 e verificar que a configuração é a mesma.</v>
      </c>
      <c r="G43" s="97" t="str">
        <f>VLOOKUP('3° Ciclo de Teste'!$B43,'Casos de Teste'!$B$9:$J$87,G$7)</f>
        <v>Nova configuração do timer de de frequência de envio no modo 2 não se altera após reiniciar o device.</v>
      </c>
      <c r="H43" s="91" t="s">
        <v>72</v>
      </c>
      <c r="I43" s="92"/>
      <c r="J43" s="91"/>
      <c r="K43" s="91"/>
      <c r="L43" s="93" t="s">
        <v>389</v>
      </c>
      <c r="M43" s="94">
        <v>43941.909666782405</v>
      </c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spans="1:26" ht="54" customHeight="1" x14ac:dyDescent="0.2">
      <c r="A44" s="68"/>
      <c r="B44" s="111">
        <v>35</v>
      </c>
      <c r="C44" s="97" t="str">
        <f>VLOOKUP('3° Ciclo de Teste'!$B44,'Casos de Teste'!$B$9:$J$87,C$7)</f>
        <v>Alterar limiares via downlink</v>
      </c>
      <c r="D44" s="97" t="str">
        <f>VLOOKUP('3° Ciclo de Teste'!$B44,'Casos de Teste'!$B$9:$J$87,D$7)</f>
        <v>Alterar limiar de interrupção de bateria via downlink múltiplo enquanto no modo 2</v>
      </c>
      <c r="E44" s="97" t="str">
        <f>VLOOKUP('3° Ciclo de Teste'!$B44,'Casos de Teste'!$B$9:$J$87,E$7)</f>
        <v>1 - Firmware Instalado (v1.2.0) 
2 - Device integrado com a rede LoRaWAN
3 - Device no modo 2</v>
      </c>
      <c r="F44" s="97" t="str">
        <f>VLOOKUP('3° Ciclo de Teste'!$B44,'Casos de Teste'!$B$9:$J$87,F$7)</f>
        <v>Passo 1 - Agendar um downlink múltiplo com um novo limiar para interrupção de bateria;
Passo 2 - Monitorar a chegada de Uplinks. No primeiro Uplink que chegar após o passo 1, o Downlink agendado deve ser recebido pelo dispositivo. A partir desse momento, o limiar para interrupção de bateria está alterado;
Passo 3 - Verificar que a interrupção de bateria está sendo dada abaixo da tensão especificada (a mensagem de interrupção será enviada pelo dispositivo somente se ele estiver no modo 1);
Passo 4 - Verificar a configuração via downlink (código 0077 na porta 6);</v>
      </c>
      <c r="G44" s="97" t="str">
        <f>VLOOKUP('3° Ciclo de Teste'!$B44,'Casos de Teste'!$B$9:$J$87,G$7)</f>
        <v>Limiar de interrupção de bateria configurado conforme o valor especificado no dowlink. Configuração realizada com sucesso no modo 2.</v>
      </c>
      <c r="H44" s="91" t="s">
        <v>72</v>
      </c>
      <c r="I44" s="92"/>
      <c r="J44" s="91"/>
      <c r="K44" s="91"/>
      <c r="L44" s="93" t="s">
        <v>389</v>
      </c>
      <c r="M44" s="94">
        <v>43941.909666782405</v>
      </c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64.5" customHeight="1" x14ac:dyDescent="0.2">
      <c r="A45" s="68"/>
      <c r="B45" s="111">
        <v>36</v>
      </c>
      <c r="C45" s="97" t="str">
        <f>VLOOKUP('3° Ciclo de Teste'!$B45,'Casos de Teste'!$B$9:$J$87,C$7)</f>
        <v>Configurações não voláteis</v>
      </c>
      <c r="D45" s="97" t="str">
        <f>VLOOKUP('3° Ciclo de Teste'!$B45,'Casos de Teste'!$B$9:$J$87,D$7)</f>
        <v>Verificar que o novo limiar de bateria baixa permanece válido após reiniciar o dispositivo.</v>
      </c>
      <c r="E45" s="97" t="str">
        <f>VLOOKUP('3° Ciclo de Teste'!$B45,'Casos de Teste'!$B$9:$J$87,E$7)</f>
        <v>1 - Firmware Instalado (v1.2.0) 
2 - Device integrado com a rede LoRaWAN
3 - Configuração do limiar de bateria baixa reconfigurado via downlink</v>
      </c>
      <c r="F45" s="97" t="str">
        <f>VLOOKUP('3° Ciclo de Teste'!$B45,'Casos de Teste'!$B$9:$J$87,F$7)</f>
        <v>Passo 1 - Verificar o valor do limiar de bateria baixa via downlink (código 0077 na porta 6).
Passo 2 - Verificar que o limiar de bateria baixa é como configurado.
Passo 3 - Reiniciar o dispositivo.
Passo 4 - Repetir os passo 1 e 2 e verificar que a configuração é a mesma.</v>
      </c>
      <c r="G45" s="97" t="str">
        <f>VLOOKUP('3° Ciclo de Teste'!$B45,'Casos de Teste'!$B$9:$J$87,G$7)</f>
        <v>Nova configuração do limiar de bateria baixa não se altera após reiniciar o device.</v>
      </c>
      <c r="H45" s="91" t="s">
        <v>72</v>
      </c>
      <c r="I45" s="92"/>
      <c r="J45" s="91"/>
      <c r="K45" s="91"/>
      <c r="L45" s="93" t="s">
        <v>389</v>
      </c>
      <c r="M45" s="94">
        <v>43941.909666782405</v>
      </c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spans="1:26" ht="51" customHeight="1" x14ac:dyDescent="0.2">
      <c r="A46" s="68"/>
      <c r="B46" s="111">
        <v>37</v>
      </c>
      <c r="C46" s="97" t="str">
        <f>VLOOKUP('3° Ciclo de Teste'!$B46,'Casos de Teste'!$B$9:$J$87,C$7)</f>
        <v>Alterar limiares via downlink</v>
      </c>
      <c r="D46" s="97" t="str">
        <f>VLOOKUP('3° Ciclo de Teste'!$B46,'Casos de Teste'!$B$9:$J$87,D$7)</f>
        <v>Alterar limiar de interrupção de luminosidade via downlink simples (código 8) enquanto no modo 2</v>
      </c>
      <c r="E46" s="97" t="str">
        <f>VLOOKUP('3° Ciclo de Teste'!$B46,'Casos de Teste'!$B$9:$J$87,E$7)</f>
        <v>1 - Firmware Instalado (v1.2.0) 
2 - Device integrado com a rede LoRaWAN
3 - Device no modo 2</v>
      </c>
      <c r="F46" s="97" t="str">
        <f>VLOOKUP('3° Ciclo de Teste'!$B46,'Casos de Teste'!$B$9:$J$87,F$7)</f>
        <v>Passo 1 - Agendar um downlink do tipo 8XXX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v>
      </c>
      <c r="G46" s="97" t="str">
        <f>VLOOKUP('3° Ciclo de Teste'!$B46,'Casos de Teste'!$B$9:$J$87,G$7)</f>
        <v>Limiar de interrupção de luminosidade configurado conforme o valor especificado no dowlink. Configuração realizada com sucesso no modo 2.</v>
      </c>
      <c r="H46" s="91" t="s">
        <v>72</v>
      </c>
      <c r="I46" s="92"/>
      <c r="J46" s="91"/>
      <c r="K46" s="91"/>
      <c r="L46" s="93" t="s">
        <v>389</v>
      </c>
      <c r="M46" s="94">
        <v>43942</v>
      </c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spans="1:26" ht="48" customHeight="1" x14ac:dyDescent="0.2">
      <c r="A47" s="68"/>
      <c r="B47" s="111">
        <v>38</v>
      </c>
      <c r="C47" s="97" t="str">
        <f>VLOOKUP('3° Ciclo de Teste'!$B47,'Casos de Teste'!$B$9:$J$87,C$7)</f>
        <v>Alterar limiares via downlink</v>
      </c>
      <c r="D47" s="97" t="str">
        <f>VLOOKUP('3° Ciclo de Teste'!$B47,'Casos de Teste'!$B$9:$J$87,D$7)</f>
        <v>Alterar limiar de interrupção de luminosidade via downlink múltiplo enquanto no modo 2</v>
      </c>
      <c r="E47" s="97" t="str">
        <f>VLOOKUP('3° Ciclo de Teste'!$B47,'Casos de Teste'!$B$9:$J$87,E$7)</f>
        <v>1 - Firmware Instalado (v1.2.0) 
2 - Device integrado com a rede LoRaWAN
3 - Device no modo 2</v>
      </c>
      <c r="F47" s="97" t="str">
        <f>VLOOKUP('3° Ciclo de Teste'!$B47,'Casos de Teste'!$B$9:$J$87,F$7)</f>
        <v>Passo 1 - Agendar um downlink múltiplo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v>
      </c>
      <c r="G47" s="97" t="str">
        <f>VLOOKUP('3° Ciclo de Teste'!$B47,'Casos de Teste'!$B$9:$J$87,G$7)</f>
        <v>Limiar de interrupção de luminosidade configurado conforme o valor especificado no dowlink. Configuração realizada com sucesso no modo 2.</v>
      </c>
      <c r="H47" s="91" t="s">
        <v>72</v>
      </c>
      <c r="I47" s="92"/>
      <c r="J47" s="91"/>
      <c r="K47" s="91"/>
      <c r="L47" s="93" t="s">
        <v>389</v>
      </c>
      <c r="M47" s="94">
        <v>43941.909666782405</v>
      </c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spans="1:26" ht="60.75" customHeight="1" x14ac:dyDescent="0.2">
      <c r="A48" s="68"/>
      <c r="B48" s="111">
        <v>39</v>
      </c>
      <c r="C48" s="97" t="str">
        <f>VLOOKUP('3° Ciclo de Teste'!$B48,'Casos de Teste'!$B$9:$J$87,C$7)</f>
        <v>Configurações não voláteis</v>
      </c>
      <c r="D48" s="97" t="str">
        <f>VLOOKUP('3° Ciclo de Teste'!$B48,'Casos de Teste'!$B$9:$J$87,D$7)</f>
        <v>Verificar que o novo limiar de luminosidade alta permanece válido após reiniciar o dispositivo.</v>
      </c>
      <c r="E48" s="97" t="str">
        <f>VLOOKUP('3° Ciclo de Teste'!$B48,'Casos de Teste'!$B$9:$J$87,E$7)</f>
        <v>1 - Firmware Instalado (v1.2.0) 
2 - Device integrado com a rede LoRaWAN
3 - Configuração do limiar de luminosidade alta reconfigurado via downlink</v>
      </c>
      <c r="F48" s="97" t="str">
        <f>VLOOKUP('3° Ciclo de Teste'!$B48,'Casos de Teste'!$B$9:$J$87,F$7)</f>
        <v>Passo 1 - Verificar o valor do limiar de luminosidade alta via downlink (código 0077 na porta 6).
Passo 2 - Verificar que o limiar de luminosidade alta é como configurado.
Passo 3 - Reiniciar o dispositivo.
Passo 4 - Repetir os passo 1 e 2 e verificar que a configuração é a mesma.</v>
      </c>
      <c r="G48" s="97" t="str">
        <f>VLOOKUP('3° Ciclo de Teste'!$B48,'Casos de Teste'!$B$9:$J$87,G$7)</f>
        <v>Nova configuração do limiar de luminosidade alta não se altera após reiniciar o device.</v>
      </c>
      <c r="H48" s="91" t="s">
        <v>72</v>
      </c>
      <c r="I48" s="92"/>
      <c r="J48" s="91"/>
      <c r="K48" s="91"/>
      <c r="L48" s="93" t="s">
        <v>389</v>
      </c>
      <c r="M48" s="94">
        <v>43942</v>
      </c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spans="1:26" ht="50.25" customHeight="1" x14ac:dyDescent="0.2">
      <c r="A49" s="68"/>
      <c r="B49" s="111">
        <v>40</v>
      </c>
      <c r="C49" s="97" t="str">
        <f>VLOOKUP('3° Ciclo de Teste'!$B49,'Casos de Teste'!$B$9:$J$87,C$7)</f>
        <v>Alterar limiares via downlink</v>
      </c>
      <c r="D49" s="97" t="str">
        <f>VLOOKUP('3° Ciclo de Teste'!$B49,'Casos de Teste'!$B$9:$J$87,D$7)</f>
        <v>Alterar os limiares de interrupção de movimento via downlink simples (código 9) enquanto no modo 2</v>
      </c>
      <c r="E49" s="97" t="str">
        <f>VLOOKUP('3° Ciclo de Teste'!$B49,'Casos de Teste'!$B$9:$J$87,E$7)</f>
        <v>1 - Firmware Instalado (v1.2.0) 
2 - Device integrado com a rede LoRaWAN
3 - Device no modo 2</v>
      </c>
      <c r="F49" s="97" t="str">
        <f>VLOOKUP('3° Ciclo de Teste'!$B49,'Casos de Teste'!$B$9:$J$87,F$7)</f>
        <v>Passo 1 - Agendar um downlink do tipo 90XXXX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Após o dispositivo retornar ao modo 1, verificar que a interrupção de movimento está sendo dado conforme os limiares configurados.
Passo 4 - Verificar a configuração via downlink (código 0077 na porta 6);</v>
      </c>
      <c r="G49" s="97" t="str">
        <f>VLOOKUP('3° Ciclo de Teste'!$B49,'Casos de Teste'!$B$9:$J$87,G$7)</f>
        <v>Limiar de interrupção de movimento configurado conforme o valor especificado no dowlink. Configuração realizada com sucesso no modo 2.</v>
      </c>
      <c r="H49" s="91" t="s">
        <v>72</v>
      </c>
      <c r="I49" s="92"/>
      <c r="J49" s="91"/>
      <c r="K49" s="91"/>
      <c r="L49" s="93" t="s">
        <v>389</v>
      </c>
      <c r="M49" s="94">
        <v>43941.909666782405</v>
      </c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spans="1:26" ht="44.25" customHeight="1" x14ac:dyDescent="0.2">
      <c r="A50" s="68"/>
      <c r="B50" s="111">
        <v>41</v>
      </c>
      <c r="C50" s="97" t="str">
        <f>VLOOKUP('3° Ciclo de Teste'!$B50,'Casos de Teste'!$B$9:$J$87,C$7)</f>
        <v>Alterar limiares via downlink</v>
      </c>
      <c r="D50" s="97" t="str">
        <f>VLOOKUP('3° Ciclo de Teste'!$B50,'Casos de Teste'!$B$9:$J$87,D$7)</f>
        <v>Alterar os limiares de interrupção de movimento via downlink múltiplo enquanto no modo 2</v>
      </c>
      <c r="E50" s="97" t="str">
        <f>VLOOKUP('3° Ciclo de Teste'!$B50,'Casos de Teste'!$B$9:$J$87,E$7)</f>
        <v>1 - Firmware Instalado (v1.2.0) 
2 - Device integrado com a rede LoRaWAN
3 - Device no modo 2</v>
      </c>
      <c r="F50" s="97" t="str">
        <f>VLOOKUP('3° Ciclo de Teste'!$B50,'Casos de Teste'!$B$9:$J$87,F$7)</f>
        <v>Passo 1 - Agendar um downlink múltiplo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Após o dispositivo retornar ao modo 1, verificar que a interrupção de movimento está sendo dado conforme os limiares configurados.
Passo 4 - Verificar a configuração via downlink (código 0077 na porta 6);</v>
      </c>
      <c r="G50" s="97" t="str">
        <f>VLOOKUP('3° Ciclo de Teste'!$B50,'Casos de Teste'!$B$9:$J$87,G$7)</f>
        <v>Limiar de interrupção de movimento configurado conforme o valor especificado no dowlink. Configuração realizada com sucesso no modo 2.</v>
      </c>
      <c r="H50" s="91" t="s">
        <v>72</v>
      </c>
      <c r="I50" s="92"/>
      <c r="J50" s="91"/>
      <c r="K50" s="91"/>
      <c r="L50" s="93" t="s">
        <v>389</v>
      </c>
      <c r="M50" s="94">
        <v>43941.909666782405</v>
      </c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spans="1:26" ht="53.25" customHeight="1" x14ac:dyDescent="0.2">
      <c r="A51" s="68"/>
      <c r="B51" s="111">
        <v>42</v>
      </c>
      <c r="C51" s="97" t="str">
        <f>VLOOKUP('3° Ciclo de Teste'!$B51,'Casos de Teste'!$B$9:$J$87,C$7)</f>
        <v>Configurações não voláteis</v>
      </c>
      <c r="D51" s="97" t="str">
        <f>VLOOKUP('3° Ciclo de Teste'!$B51,'Casos de Teste'!$B$9:$J$87,D$7)</f>
        <v>Verificar que o novo limiar de interrupção de movimento permanece válido após reiniciar o dispositivo.</v>
      </c>
      <c r="E51" s="97" t="str">
        <f>VLOOKUP('3° Ciclo de Teste'!$B51,'Casos de Teste'!$B$9:$J$87,E$7)</f>
        <v>1 - Firmware Instalado (v1.2.0) 
2 - Device integrado com a rede LoRaWAN
3 - Configuração do limiar de interrupção de movimento reconfigurado via downlink</v>
      </c>
      <c r="F51" s="97" t="str">
        <f>VLOOKUP('3° Ciclo de Teste'!$B51,'Casos de Teste'!$B$9:$J$87,F$7)</f>
        <v>Passo 1 - Verificar o valor do limiar de interrupção de movimento via downlink (código 0077 na porta 6).
Passo 2 - Verificar que o limiar de interrupção de movimento é como configurado.
Passo 3 - Reiniciar o dispositivo.
Passo 4 - Repetir os passo 1 e 2 e verificar que a configuração é a mesma.</v>
      </c>
      <c r="G51" s="97" t="str">
        <f>VLOOKUP('3° Ciclo de Teste'!$B51,'Casos de Teste'!$B$9:$J$87,G$7)</f>
        <v>Nova configuração do limiar de interrupção de movimento não se altera após reiniciar o device.</v>
      </c>
      <c r="H51" s="91" t="s">
        <v>72</v>
      </c>
      <c r="I51" s="92"/>
      <c r="J51" s="91"/>
      <c r="K51" s="91"/>
      <c r="L51" s="93" t="s">
        <v>389</v>
      </c>
      <c r="M51" s="94">
        <v>43941.909666782405</v>
      </c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spans="1:26" ht="74.25" customHeight="1" x14ac:dyDescent="0.2">
      <c r="A52" s="68"/>
      <c r="B52" s="111">
        <v>43</v>
      </c>
      <c r="C52" s="97" t="str">
        <f>VLOOKUP('3° Ciclo de Teste'!$B52,'Casos de Teste'!$B$9:$J$87,C$7)</f>
        <v>Alterar timers via downlink</v>
      </c>
      <c r="D52" s="97" t="str">
        <f>VLOOKUP('3° Ciclo de Teste'!$B52,'Casos de Teste'!$B$9:$J$87,D$7)</f>
        <v>Alterar Keep Alive em vários valores</v>
      </c>
      <c r="E52" s="97" t="str">
        <f>VLOOKUP('3° Ciclo de Teste'!$B52,'Casos de Teste'!$B$9:$J$87,E$7)</f>
        <v>1 - Firmware Instalado (v1.2.0) (v1.2.0)
2 - Device integrado com a rede LoRaWAN
3 - Timers : KeepAlive - 4m10s
WarnDutyCycle - 2m
WarnTx - 30s</v>
      </c>
      <c r="F52" s="97" t="str">
        <f>VLOOKUP('3° Ciclo de Teste'!$B52,'Casos de Teste'!$B$9:$J$87,F$7)</f>
        <v>1 - Enviar comando de downlink simples 1001 (30 segundos)
2 - Aguardar downlink ser recebido
3 - Verificar persistência ou não da nova configuração.</v>
      </c>
      <c r="G52" s="97" t="str">
        <f>VLOOKUP('3° Ciclo de Teste'!$B52,'Casos de Teste'!$B$9:$J$87,G$7)</f>
        <v xml:space="preserve">Após o passo 2, foi retornado pelo dispositivo na porta 9 (porta destinada a erros) - a expressão: 'Keep Alive deve ser maior do que WarnDutyCycle'. Portanto, os dados não foram gravados. </v>
      </c>
      <c r="H52" s="91" t="s">
        <v>72</v>
      </c>
      <c r="I52" s="92"/>
      <c r="J52" s="91"/>
      <c r="K52" s="91"/>
      <c r="L52" s="93" t="s">
        <v>389</v>
      </c>
      <c r="M52" s="94">
        <v>43941.909666782405</v>
      </c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spans="1:26" ht="72.75" customHeight="1" x14ac:dyDescent="0.2">
      <c r="A53" s="68"/>
      <c r="B53" s="111">
        <v>44</v>
      </c>
      <c r="C53" s="97" t="str">
        <f>VLOOKUP('3° Ciclo de Teste'!$B53,'Casos de Teste'!$B$9:$J$87,C$7)</f>
        <v>Alterar timers via downlink</v>
      </c>
      <c r="D53" s="97" t="str">
        <f>VLOOKUP('3° Ciclo de Teste'!$B53,'Casos de Teste'!$B$9:$J$87,D$7)</f>
        <v>Alterar Keep Alive em vários valores</v>
      </c>
      <c r="E53" s="97" t="str">
        <f>VLOOKUP('3° Ciclo de Teste'!$B53,'Casos de Teste'!$B$9:$J$87,E$7)</f>
        <v>1 - Firmware Instalado (v1.2.0) (v1.2.0)
2 - Device integrado com a rede LoRaWAN
3 - Timers : KeepAlive - 4m10s
WarnDutyCycle - 2m
WarnTx - 30s</v>
      </c>
      <c r="F53" s="97" t="str">
        <f>VLOOKUP('3° Ciclo de Teste'!$B53,'Casos de Teste'!$B$9:$J$87,F$7)</f>
        <v>1 - Enviar comando de downlink simples 1003 (1m 30 segundos)
2 - Aguardar downlink ser recebido
3 - Verificar persistência ou não da nova configuração.</v>
      </c>
      <c r="G53" s="97" t="str">
        <f>VLOOKUP('3° Ciclo de Teste'!$B53,'Casos de Teste'!$B$9:$J$87,G$7)</f>
        <v xml:space="preserve">Após o passo 2, foi retornado pelo dispositivo na porta 9 (porta destinada a erros) - a expressão: 'Keep Alive deve ser maior do que WarnDutyCycle'. Portanto, os dados não foram gravados. </v>
      </c>
      <c r="H53" s="91" t="s">
        <v>72</v>
      </c>
      <c r="I53" s="92"/>
      <c r="J53" s="91"/>
      <c r="K53" s="91"/>
      <c r="L53" s="93" t="s">
        <v>389</v>
      </c>
      <c r="M53" s="94">
        <v>43941.909666782405</v>
      </c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spans="1:26" ht="68.25" customHeight="1" x14ac:dyDescent="0.2">
      <c r="A54" s="68"/>
      <c r="B54" s="111">
        <v>45</v>
      </c>
      <c r="C54" s="97" t="str">
        <f>VLOOKUP('3° Ciclo de Teste'!$B54,'Casos de Teste'!$B$9:$J$87,C$7)</f>
        <v>Alterar timers via downlink</v>
      </c>
      <c r="D54" s="97" t="str">
        <f>VLOOKUP('3° Ciclo de Teste'!$B54,'Casos de Teste'!$B$9:$J$87,D$7)</f>
        <v>Alterar Keep Alive em vários valores</v>
      </c>
      <c r="E54" s="97" t="str">
        <f>VLOOKUP('3° Ciclo de Teste'!$B54,'Casos de Teste'!$B$9:$J$87,E$7)</f>
        <v>1 - Firmware Instalado (v1.2.0) (v1.2.0)
2 - Device integrado com a rede LoRaWAN
3 - Timers : KeepAlive - 4m10s
WarnDutyCycle - 2m
WarnTx - 30s</v>
      </c>
      <c r="F54" s="97" t="str">
        <f>VLOOKUP('3° Ciclo de Teste'!$B54,'Casos de Teste'!$B$9:$J$87,F$7)</f>
        <v>1 - Enviar comando de downlink simples 1008 (4m)
2 - Aguardar downlink ser recebido
3 - Verificar persistência ou não da nova configuração.</v>
      </c>
      <c r="G54" s="97" t="str">
        <f>VLOOKUP('3° Ciclo de Teste'!$B54,'Casos de Teste'!$B$9:$J$87,G$7)</f>
        <v xml:space="preserve">Após a configuração aguardar o tempo configurado e verificar se foi alterado. </v>
      </c>
      <c r="H54" s="91" t="s">
        <v>72</v>
      </c>
      <c r="I54" s="92"/>
      <c r="J54" s="91"/>
      <c r="K54" s="91"/>
      <c r="L54" s="93" t="s">
        <v>389</v>
      </c>
      <c r="M54" s="94">
        <v>43941.909666782405</v>
      </c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spans="1:26" ht="68.25" customHeight="1" x14ac:dyDescent="0.2">
      <c r="A55" s="68"/>
      <c r="B55" s="111">
        <v>46</v>
      </c>
      <c r="C55" s="97" t="str">
        <f>VLOOKUP('3° Ciclo de Teste'!$B55,'Casos de Teste'!$B$9:$J$87,C$7)</f>
        <v>Alterar timers via downlink</v>
      </c>
      <c r="D55" s="97" t="str">
        <f>VLOOKUP('3° Ciclo de Teste'!$B55,'Casos de Teste'!$B$9:$J$87,D$7)</f>
        <v>Alterar WarnDutyCycle em vários valores</v>
      </c>
      <c r="E55" s="97" t="str">
        <f>VLOOKUP('3° Ciclo de Teste'!$B55,'Casos de Teste'!$B$9:$J$87,E$7)</f>
        <v>1 - Firmware Instalado (v1.2.0) (v1.2.0)
2 - Device integrado com a rede LoRaWAN
3 - Timers : KeepAlive - 4m
WarnDutyCycle - 2m
WarnTx - 30s</v>
      </c>
      <c r="F55" s="97" t="str">
        <f>VLOOKUP('3° Ciclo de Teste'!$B55,'Casos de Teste'!$B$9:$J$87,F$7)</f>
        <v>1 - Enviar comando de downlink simples 203A (4m 50s)
2 - Aguardar downlink ser recebido
3 - Verificar persistência ou não da nova configuração.</v>
      </c>
      <c r="G55" s="97" t="str">
        <f>VLOOKUP('3° Ciclo de Teste'!$B55,'Casos de Teste'!$B$9:$J$87,G$7)</f>
        <v xml:space="preserve">Após o passo 2, foi retornado pelo dispositivo na porta 9 (porta destinada a erros) - a expressão: 'Keep Alive deve ser maior do que WarnDutyCycle'. Portanto, os dados não foram gravados. </v>
      </c>
      <c r="H55" s="91" t="s">
        <v>72</v>
      </c>
      <c r="I55" s="92"/>
      <c r="J55" s="91"/>
      <c r="K55" s="91"/>
      <c r="L55" s="93" t="s">
        <v>389</v>
      </c>
      <c r="M55" s="94">
        <v>43941.909666782405</v>
      </c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spans="1:26" ht="70.5" customHeight="1" x14ac:dyDescent="0.2">
      <c r="A56" s="68"/>
      <c r="B56" s="111">
        <v>47</v>
      </c>
      <c r="C56" s="97" t="str">
        <f>VLOOKUP('3° Ciclo de Teste'!$B56,'Casos de Teste'!$B$9:$J$87,C$7)</f>
        <v>Alterar timers via downlink</v>
      </c>
      <c r="D56" s="97" t="str">
        <f>VLOOKUP('3° Ciclo de Teste'!$B56,'Casos de Teste'!$B$9:$J$87,D$7)</f>
        <v>Alterar WarnDutyCycle em vários valores</v>
      </c>
      <c r="E56" s="97" t="str">
        <f>VLOOKUP('3° Ciclo de Teste'!$B56,'Casos de Teste'!$B$9:$J$87,E$7)</f>
        <v>1 - Firmware Instalado (v1.2.0) (v1.2.0)
2 - Device integrado com a rede LoRaWAN
3 - Timers : KeepAlive - 4m
WarnDutyCycle - 2m
WarnTx - 30s</v>
      </c>
      <c r="F56" s="97" t="str">
        <f>VLOOKUP('3° Ciclo de Teste'!$B56,'Casos de Teste'!$B$9:$J$87,F$7)</f>
        <v>1 - Enviar comando de downlink simples 200F (1m 35s)
2 - Aguardar downlink ser recebido
3 - Verificar persistência ou não da nova configuração.</v>
      </c>
      <c r="G56" s="97" t="str">
        <f>VLOOKUP('3° Ciclo de Teste'!$B56,'Casos de Teste'!$B$9:$J$87,G$7)</f>
        <v xml:space="preserve">Após a configuração aguardar o tempo configurado e verificar se foi alterado. </v>
      </c>
      <c r="H56" s="91" t="s">
        <v>72</v>
      </c>
      <c r="I56" s="92"/>
      <c r="J56" s="91"/>
      <c r="K56" s="91"/>
      <c r="L56" s="93" t="s">
        <v>389</v>
      </c>
      <c r="M56" s="94">
        <v>43941.909666782405</v>
      </c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spans="1:26" ht="81" customHeight="1" x14ac:dyDescent="0.2">
      <c r="A57" s="68"/>
      <c r="B57" s="111">
        <v>48</v>
      </c>
      <c r="C57" s="97" t="str">
        <f>VLOOKUP('3° Ciclo de Teste'!$B57,'Casos de Teste'!$B$9:$J$87,C$7)</f>
        <v>Alterar timers via downlink</v>
      </c>
      <c r="D57" s="97" t="str">
        <f>VLOOKUP('3° Ciclo de Teste'!$B57,'Casos de Teste'!$B$9:$J$87,D$7)</f>
        <v>Alterar WarnDutyCycle em vários valores</v>
      </c>
      <c r="E57" s="97" t="str">
        <f>VLOOKUP('3° Ciclo de Teste'!$B57,'Casos de Teste'!$B$9:$J$87,E$7)</f>
        <v>1 - Firmware Instalado (v1.2.0) (v1.2.0)
2 - Device integrado com a rede LoRaWAN
3 - Timers : KeepAlive - 4m
WarnDutyCycle - 1m35s
WarnTx - 30s</v>
      </c>
      <c r="F57" s="97" t="str">
        <f>VLOOKUP('3° Ciclo de Teste'!$B57,'Casos de Teste'!$B$9:$J$87,F$7)</f>
        <v>1 - Enviar comando de downlink simples 200A (50s)
2 - Aguardar downlink ser recebido
3 - Verificar persistência ou não da nova configuração.</v>
      </c>
      <c r="G57" s="97" t="str">
        <f>VLOOKUP('3° Ciclo de Teste'!$B57,'Casos de Teste'!$B$9:$J$87,G$7)</f>
        <v xml:space="preserve">Após a configuração aguardar o tempo configurado e verificar se foi alterado. </v>
      </c>
      <c r="H57" s="91" t="s">
        <v>72</v>
      </c>
      <c r="I57" s="92"/>
      <c r="J57" s="91"/>
      <c r="K57" s="91"/>
      <c r="L57" s="93" t="s">
        <v>389</v>
      </c>
      <c r="M57" s="94">
        <v>43941.909666782405</v>
      </c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spans="1:26" ht="71.25" customHeight="1" x14ac:dyDescent="0.2">
      <c r="A58" s="68"/>
      <c r="B58" s="111">
        <v>49</v>
      </c>
      <c r="C58" s="97" t="str">
        <f>VLOOKUP('3° Ciclo de Teste'!$B58,'Casos de Teste'!$B$9:$J$87,C$7)</f>
        <v>Alterar timers via downlink</v>
      </c>
      <c r="D58" s="97" t="str">
        <f>VLOOKUP('3° Ciclo de Teste'!$B58,'Casos de Teste'!$B$9:$J$87,D$7)</f>
        <v>Alterar WarnDutyCycle em vários valores</v>
      </c>
      <c r="E58" s="97" t="str">
        <f>VLOOKUP('3° Ciclo de Teste'!$B58,'Casos de Teste'!$B$9:$J$87,E$7)</f>
        <v>1 - Firmware Instalado (v1.2.0) (v1.2.0)
2 - Device integrado com a rede LoRaWAN
3 - Timers : KeepAlive - 4m
WarnDutyCycle - 50s
WarnTx - 30s</v>
      </c>
      <c r="F58" s="97" t="str">
        <f>VLOOKUP('3° Ciclo de Teste'!$B58,'Casos de Teste'!$B$9:$J$87,F$7)</f>
        <v>1 - Enviar comando de downlink simples 2001 (5s)
2 - Aguardar downlink ser recebido
3 - Verificar persistência ou não da nova configuração.</v>
      </c>
      <c r="G58" s="97" t="str">
        <f>VLOOKUP('3° Ciclo de Teste'!$B58,'Casos de Teste'!$B$9:$J$87,G$7)</f>
        <v xml:space="preserve">Após o passo 2, foi retornado pelo dispositivo na porta 9 (porta destinada a erros) - a expressão: ' Warn DutyCycle deve ser maior que warnTx'. Portanto, os dados não foram gravados. </v>
      </c>
      <c r="H58" s="91" t="s">
        <v>72</v>
      </c>
      <c r="I58" s="92"/>
      <c r="J58" s="91"/>
      <c r="K58" s="91"/>
      <c r="L58" s="93" t="s">
        <v>389</v>
      </c>
      <c r="M58" s="94">
        <v>43941.909666782405</v>
      </c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spans="1:26" ht="64.5" customHeight="1" x14ac:dyDescent="0.2">
      <c r="A59" s="68"/>
      <c r="B59" s="111">
        <v>50</v>
      </c>
      <c r="C59" s="97" t="str">
        <f>VLOOKUP('3° Ciclo de Teste'!$B59,'Casos de Teste'!$B$9:$J$87,C$7)</f>
        <v>Alterar timers via downlink</v>
      </c>
      <c r="D59" s="97" t="str">
        <f>VLOOKUP('3° Ciclo de Teste'!$B59,'Casos de Teste'!$B$9:$J$87,D$7)</f>
        <v>Alterar WarnTx em vários valores</v>
      </c>
      <c r="E59" s="97" t="str">
        <f>VLOOKUP('3° Ciclo de Teste'!$B59,'Casos de Teste'!$B$9:$J$87,E$7)</f>
        <v>1 - Firmware Instalado (v1.2.0) (v1.2.0)
2 - Device integrado com a rede LoRaWAN
3 - Timers : KeepAlive - 4m
WarnDutyCycle - 50s
WarnTx - 30s</v>
      </c>
      <c r="F59" s="97" t="str">
        <f>VLOOKUP('3° Ciclo de Teste'!$B59,'Casos de Teste'!$B$9:$J$87,F$7)</f>
        <v>1 - Enviar comando de downlink simples 101F (3m 5s)
2 - Aguardar downlink ser recebido
3 - Verificar persistência ou não da nova configuração.</v>
      </c>
      <c r="G59" s="97" t="str">
        <f>VLOOKUP('3° Ciclo de Teste'!$B59,'Casos de Teste'!$B$9:$J$87,G$7)</f>
        <v xml:space="preserve">Após o passo 2, foi retornado pelo dispositivo na porta 9 (porta destinada a erros) - a expressão: ' Warn DutyCycle deve ser maior que warnTx'. Portanto, os dados não foram gravados. </v>
      </c>
      <c r="H59" s="91" t="s">
        <v>72</v>
      </c>
      <c r="I59" s="92"/>
      <c r="J59" s="91"/>
      <c r="K59" s="91"/>
      <c r="L59" s="93" t="s">
        <v>389</v>
      </c>
      <c r="M59" s="94">
        <v>43941.909666782405</v>
      </c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ht="67.5" customHeight="1" x14ac:dyDescent="0.2">
      <c r="A60" s="68"/>
      <c r="B60" s="111">
        <v>51</v>
      </c>
      <c r="C60" s="97" t="str">
        <f>VLOOKUP('3° Ciclo de Teste'!$B60,'Casos de Teste'!$B$9:$J$87,C$7)</f>
        <v>Alterar timers via downlink</v>
      </c>
      <c r="D60" s="97" t="str">
        <f>VLOOKUP('3° Ciclo de Teste'!$B60,'Casos de Teste'!$B$9:$J$87,D$7)</f>
        <v>Alterar WarnTx em vários valores</v>
      </c>
      <c r="E60" s="97" t="str">
        <f>VLOOKUP('3° Ciclo de Teste'!$B60,'Casos de Teste'!$B$9:$J$87,E$7)</f>
        <v>1 - Firmware Instalado (v1.2.0) (v1.2.0)
2 - Device integrado com a rede LoRaWAN
3 - Timers : KeepAlive - 4m
WarnDutyCycle - 50s
WarnTx - 30s</v>
      </c>
      <c r="F60" s="97" t="str">
        <f>VLOOKUP('3° Ciclo de Teste'!$B60,'Casos de Teste'!$B$9:$J$87,F$7)</f>
        <v>1 - Enviar comando de downlink simples 100A (50s)
2 - Aguardar downlink ser recebido
3 - Verificar persistência ou não da nova configuração.</v>
      </c>
      <c r="G60" s="97" t="str">
        <f>VLOOKUP('3° Ciclo de Teste'!$B60,'Casos de Teste'!$B$9:$J$87,G$7)</f>
        <v xml:space="preserve">Após o passo 2, foi retornado pelo dispositivo na porta 9 (porta destinada a erros) - a expressão: ' Warn DutyCycle deve ser maior que warnTx'. Portanto, os dados não foram gravados. </v>
      </c>
      <c r="H60" s="91" t="s">
        <v>72</v>
      </c>
      <c r="I60" s="92"/>
      <c r="J60" s="91"/>
      <c r="K60" s="91"/>
      <c r="L60" s="93" t="s">
        <v>389</v>
      </c>
      <c r="M60" s="94">
        <v>43941.909666782405</v>
      </c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spans="1:26" ht="72.75" customHeight="1" x14ac:dyDescent="0.2">
      <c r="A61" s="68"/>
      <c r="B61" s="111">
        <v>52</v>
      </c>
      <c r="C61" s="97" t="str">
        <f>VLOOKUP('3° Ciclo de Teste'!$B61,'Casos de Teste'!$B$9:$J$87,C$7)</f>
        <v>Alterar timers via downlink</v>
      </c>
      <c r="D61" s="97" t="str">
        <f>VLOOKUP('3° Ciclo de Teste'!$B61,'Casos de Teste'!$B$9:$J$87,D$7)</f>
        <v>Alterar WarnTx em vários valores</v>
      </c>
      <c r="E61" s="97" t="str">
        <f>VLOOKUP('3° Ciclo de Teste'!$B61,'Casos de Teste'!$B$9:$J$87,E$7)</f>
        <v>1 - Firmware Instalado (v1.2.0) (v1.2.0)
2 - Device integrado com a rede LoRaWAN
3 - Timers : KeepAlive - 4m
WarnDutyCycle - 50s
WarnTx - 30s</v>
      </c>
      <c r="F61" s="97" t="str">
        <f>VLOOKUP('3° Ciclo de Teste'!$B61,'Casos de Teste'!$B$9:$J$87,F$7)</f>
        <v>1 - Enviar comando de downlink simples 1001 (5s)
2 - Aguardar downlink ser recebido
3 - Verificar persistência ou não da nova configuração.</v>
      </c>
      <c r="G61" s="97" t="str">
        <f>VLOOKUP('3° Ciclo de Teste'!$B61,'Casos de Teste'!$B$9:$J$87,G$7)</f>
        <v xml:space="preserve">Após a configuração aguardar o tempo configurado e verificar se foi alterado. </v>
      </c>
      <c r="H61" s="91" t="s">
        <v>72</v>
      </c>
      <c r="I61" s="92"/>
      <c r="J61" s="91"/>
      <c r="K61" s="91"/>
      <c r="L61" s="93" t="s">
        <v>389</v>
      </c>
      <c r="M61" s="94">
        <v>43941.909666782405</v>
      </c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spans="1:26" ht="73.5" customHeight="1" x14ac:dyDescent="0.2">
      <c r="A62" s="68"/>
      <c r="B62" s="111">
        <v>53</v>
      </c>
      <c r="C62" s="97" t="str">
        <f>VLOOKUP('3° Ciclo de Teste'!$B62,'Casos de Teste'!$B$9:$J$87,C$7)</f>
        <v>Alterar timers via downlink múltiplo</v>
      </c>
      <c r="D62" s="97" t="str">
        <f>VLOOKUP('3° Ciclo de Teste'!$B62,'Casos de Teste'!$B$9:$J$87,D$7)</f>
        <v>Alterar Keep Alive, WarnDutyCycle e WarnTx em vários valores</v>
      </c>
      <c r="E62" s="97" t="str">
        <f>VLOOKUP('3° Ciclo de Teste'!$B62,'Casos de Teste'!$B$9:$J$87,E$7)</f>
        <v>1 - Firmware Instalado (v1.2.0) (v1.2.0)
2 - Device integrado com a rede LoRaWAN
3 - Timers : KeepAlive - 4m
WarnDutyCycle - 50s
WarnTx - 5s</v>
      </c>
      <c r="F62" s="97" t="str">
        <f>VLOOKUP('3° Ciclo de Teste'!$B62,'Casos de Teste'!$B$9:$J$87,F$7)</f>
        <v>1 - Enviar comando de downlink múltiplo 0001 000A 0001 00 00 00 00 00 (KA = 30s, Wdc = 50s e Wtx = 5s )
2 - Aguardar downlink ser recebido
3 - Verificar persistência ou não da nova configuração.</v>
      </c>
      <c r="G62" s="97" t="str">
        <f>VLOOKUP('3° Ciclo de Teste'!$B62,'Casos de Teste'!$B$9:$J$87,G$7)</f>
        <v xml:space="preserve">Após o passo 2, foi retornado pelo dispositivo na porta 9 (porta destinada a erros) - a expressão: 'Keep Alive deve ser maior do que WarnDutyCycle'. Mas os demais valores foram atualizados (embora tenha sido iguais). </v>
      </c>
      <c r="H62" s="91" t="s">
        <v>72</v>
      </c>
      <c r="I62" s="92"/>
      <c r="J62" s="91"/>
      <c r="K62" s="91"/>
      <c r="L62" s="93" t="s">
        <v>389</v>
      </c>
      <c r="M62" s="94">
        <v>43941.909666782405</v>
      </c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spans="1:26" ht="63.75" x14ac:dyDescent="0.2">
      <c r="A63" s="68"/>
      <c r="B63" s="111">
        <v>54</v>
      </c>
      <c r="C63" s="97" t="str">
        <f>VLOOKUP('3° Ciclo de Teste'!$B63,'Casos de Teste'!$B$9:$J$87,C$7)</f>
        <v>Alterar timers via downlink múltiplo</v>
      </c>
      <c r="D63" s="97" t="str">
        <f>VLOOKUP('3° Ciclo de Teste'!$B63,'Casos de Teste'!$B$9:$J$87,D$7)</f>
        <v>Alterar Keep Alive, WarnDutyCycle e WarnTx em vários valores</v>
      </c>
      <c r="E63" s="97" t="str">
        <f>VLOOKUP('3° Ciclo de Teste'!$B63,'Casos de Teste'!$B$9:$J$87,E$7)</f>
        <v>1 - Firmware Instalado (v1.2.0) (v1.2.0)
2 - Device integrado com a rede LoRaWAN
3 - Timers : KeepAlive - 4m
WarnDutyCycle - 50s
WarnTx - 5s</v>
      </c>
      <c r="F63" s="97" t="str">
        <f>VLOOKUP('3° Ciclo de Teste'!$B63,'Casos de Teste'!$B$9:$J$87,F$7)</f>
        <v>1 - Enviar comando de downlink múltiplo 0003 000A 0009 00 00 00 00 00 (KA = 1m30s, Wdc = 50s e Wtx = 45s )
2 - Aguardar downlink ser recebido
3 - Verificar persistência ou não da nova configuração.</v>
      </c>
      <c r="G63" s="97" t="str">
        <f>VLOOKUP('3° Ciclo de Teste'!$B63,'Casos de Teste'!$B$9:$J$87,G$7)</f>
        <v xml:space="preserve">Após a configuração aguardar o tempo configurado e verificar se foi alterado. </v>
      </c>
      <c r="H63" s="91" t="s">
        <v>72</v>
      </c>
      <c r="I63" s="92"/>
      <c r="J63" s="91"/>
      <c r="K63" s="91"/>
      <c r="L63" s="93" t="s">
        <v>389</v>
      </c>
      <c r="M63" s="94">
        <v>43941.909666782405</v>
      </c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spans="1:26" ht="63.75" x14ac:dyDescent="0.2">
      <c r="A64" s="68"/>
      <c r="B64" s="111">
        <v>55</v>
      </c>
      <c r="C64" s="97" t="str">
        <f>VLOOKUP('3° Ciclo de Teste'!$B64,'Casos de Teste'!$B$9:$J$87,C$7)</f>
        <v>Alterar timers via downlink múltiplo</v>
      </c>
      <c r="D64" s="97" t="str">
        <f>VLOOKUP('3° Ciclo de Teste'!$B64,'Casos de Teste'!$B$9:$J$87,D$7)</f>
        <v>Alterar Keep Alive, WarnDutyCycle e WarnTx em vários valores</v>
      </c>
      <c r="E64" s="97" t="str">
        <f>VLOOKUP('3° Ciclo de Teste'!$B64,'Casos de Teste'!$B$9:$J$87,E$7)</f>
        <v>1 - Firmware Instalado (v1.2.0) (v1.2.0)
2 - Device integrado com a rede LoRaWAN
3 - Timers : KeepAlive - 1m 30s
WarnDutyCycle - 50s
WarnTx - 45s</v>
      </c>
      <c r="F64" s="97" t="str">
        <f>VLOOKUP('3° Ciclo de Teste'!$B64,'Casos de Teste'!$B$9:$J$87,F$7)</f>
        <v>1 - Enviar comando de downlink múltiplo 0005 001F 0003 00 00 00 00 00 (KA = 2m30s, Wdc = 3m5s e Wtx = 15s )
2 - Aguardar downlink ser recebido
3 - Verificar persistência ou não da nova configuração.</v>
      </c>
      <c r="G64" s="97" t="str">
        <f>VLOOKUP('3° Ciclo de Teste'!$B64,'Casos de Teste'!$B$9:$J$87,G$7)</f>
        <v>Após o passo 2, foi retornado pelo dispositivo na porta 9 (porta destinada a erros) - a expressão: 'Keep Alive deve ser maior do que WarnDutyCycle'. Keep Alive e Warn DutyCycle não serão alterados. WarnTx, por sua vez, será alterado.</v>
      </c>
      <c r="H64" s="91" t="s">
        <v>72</v>
      </c>
      <c r="I64" s="92"/>
      <c r="J64" s="91"/>
      <c r="K64" s="91"/>
      <c r="L64" s="93" t="s">
        <v>389</v>
      </c>
      <c r="M64" s="94">
        <v>43941.909666782405</v>
      </c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spans="1:26" ht="63.75" x14ac:dyDescent="0.2">
      <c r="A65" s="68"/>
      <c r="B65" s="111">
        <v>56</v>
      </c>
      <c r="C65" s="97" t="str">
        <f>VLOOKUP('3° Ciclo de Teste'!$B65,'Casos de Teste'!$B$9:$J$87,C$7)</f>
        <v>Alterar timers via downlink múltiplo</v>
      </c>
      <c r="D65" s="97" t="str">
        <f>VLOOKUP('3° Ciclo de Teste'!$B65,'Casos de Teste'!$B$9:$J$87,D$7)</f>
        <v>Alterar Keep Alive, WarnDutyCycle e WarnTx em vários valores</v>
      </c>
      <c r="E65" s="97" t="str">
        <f>VLOOKUP('3° Ciclo de Teste'!$B65,'Casos de Teste'!$B$9:$J$87,E$7)</f>
        <v>1 - Firmware Instalado (v1.2.0) (v1.2.0)
2 - Device integrado com a rede LoRaWAN
3 - Timers : KeepAlive - 1m 30s
WarnDutyCycle - 50s
WarnTx - 15s</v>
      </c>
      <c r="F65" s="97" t="str">
        <f>VLOOKUP('3° Ciclo de Teste'!$B65,'Casos de Teste'!$B$9:$J$87,F$7)</f>
        <v>1 - Enviar comando de downlink múltiplo 0005 000F 0010 00 00 00 00 00 (KA = 2m30s, Wdc = 1m35s e Wtx = 1m 40s )
2 - Aguardar downlink ser recebido
3 - Verificar persistência ou não da nova configuração.</v>
      </c>
      <c r="G65" s="97" t="str">
        <f>VLOOKUP('3° Ciclo de Teste'!$B65,'Casos de Teste'!$B$9:$J$87,G$7)</f>
        <v xml:space="preserve">Após o passo 2, foi retornado pelo dispositivo na porta 9 (porta destinada a erros) - a expressão: ' Warn DutyCycle deve ser maior que warnTx'. Keep Alive e Warn DutyCycle foram atualizados. WarnTx não foi por tentar ser maior que dutyCycle. </v>
      </c>
      <c r="H65" s="91" t="s">
        <v>72</v>
      </c>
      <c r="I65" s="92"/>
      <c r="J65" s="91"/>
      <c r="K65" s="91"/>
      <c r="L65" s="93" t="s">
        <v>389</v>
      </c>
      <c r="M65" s="94">
        <v>43941.909666782405</v>
      </c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spans="1:26" ht="63.75" x14ac:dyDescent="0.2">
      <c r="A66" s="68"/>
      <c r="B66" s="111">
        <v>57</v>
      </c>
      <c r="C66" s="97" t="str">
        <f>VLOOKUP('3° Ciclo de Teste'!$B66,'Casos de Teste'!$B$9:$J$87,C$7)</f>
        <v>Alterar timers via downlink múltiplo</v>
      </c>
      <c r="D66" s="97" t="str">
        <f>VLOOKUP('3° Ciclo de Teste'!$B66,'Casos de Teste'!$B$9:$J$87,D$7)</f>
        <v>Alterar Keep Alive, WarnDutyCycle e WarnTx em vários valores</v>
      </c>
      <c r="E66" s="97" t="str">
        <f>VLOOKUP('3° Ciclo de Teste'!$B66,'Casos de Teste'!$B$9:$J$87,E$7)</f>
        <v>1 - Firmware Instalado (v1.2.0) (v1.2.0)
2 - Device integrado com a rede LoRaWAN
3 - Timers : KeepAlive - 2m 30s
WarnDutyCycle - 1m 35s
WarnTx - 15s</v>
      </c>
      <c r="F66" s="97" t="str">
        <f>VLOOKUP('3° Ciclo de Teste'!$B66,'Casos de Teste'!$B$9:$J$87,F$7)</f>
        <v>1 - Enviar comando de downlink múltiplo 0002 000F 0010 00 00 00 00 00 (KA = 1m, Wdc = 1m35s e Wtx = 3m 05s )
2 - Aguardar downlink ser recebido
3 - Verificar persistência ou não da nova configuração.</v>
      </c>
      <c r="G66" s="97" t="str">
        <f>VLOOKUP('3° Ciclo de Teste'!$B66,'Casos de Teste'!$B$9:$J$87,G$7)</f>
        <v xml:space="preserve">Após o passo 2, foi retornado pelo dispositivo na porta 9 (porta destinada a erros) - a expressão: ' Warn DutyCycle deve ser maior que warnTx'. Keep Alive, WarnTx e Warn DutyCycle não  foram atualizados. </v>
      </c>
      <c r="H66" s="91" t="s">
        <v>72</v>
      </c>
      <c r="I66" s="92"/>
      <c r="J66" s="91"/>
      <c r="K66" s="91"/>
      <c r="L66" s="93" t="s">
        <v>389</v>
      </c>
      <c r="M66" s="94">
        <v>43941.909666782405</v>
      </c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spans="1:26" ht="63.75" x14ac:dyDescent="0.2">
      <c r="A67" s="68"/>
      <c r="B67" s="111">
        <v>58</v>
      </c>
      <c r="C67" s="97" t="str">
        <f>VLOOKUP('3° Ciclo de Teste'!$B67,'Casos de Teste'!$B$9:$J$87,C$7)</f>
        <v>Alterar timers via downlink múltiplo</v>
      </c>
      <c r="D67" s="97" t="str">
        <f>VLOOKUP('3° Ciclo de Teste'!$B67,'Casos de Teste'!$B$9:$J$87,D$7)</f>
        <v>Alterar Keep Alive, WarnDutyCycle e WarnTx em vários valores</v>
      </c>
      <c r="E67" s="97" t="str">
        <f>VLOOKUP('3° Ciclo de Teste'!$B67,'Casos de Teste'!$B$9:$J$87,E$7)</f>
        <v>1 - Firmware Instalado (v1.2.0) (v1.2.0)
2 - Device integrado com a rede LoRaWAN
3 - Timers : KeepAlive - 2m 30s
WarnDutyCycle - 1m 35s
WarnTx - 15s</v>
      </c>
      <c r="F67" s="97" t="str">
        <f>VLOOKUP('3° Ciclo de Teste'!$B67,'Casos de Teste'!$B$9:$J$87,F$7)</f>
        <v>1 - Enviar comando de downlink múltiplo 0002 000F 0010 00 00 00 00 00 (KA = 1m, Wdc = 1m35s e Wtx = 3m 05s )
2 - Aguardar downlink ser recebido
3 - Verificar persistência ou não da nova configuração.</v>
      </c>
      <c r="G67" s="97" t="str">
        <f>VLOOKUP('3° Ciclo de Teste'!$B67,'Casos de Teste'!$B$9:$J$87,G$7)</f>
        <v xml:space="preserve">Após o passo 2, foi retornado pelo dispositivo na porta 9 (porta destinada a erros) - a expressão: ' Warn DutyCycle deve ser maior que warnTx'. Keep Alive, WarnTx e Warn DutyCycle não  foram atualizados. </v>
      </c>
      <c r="H67" s="91" t="s">
        <v>72</v>
      </c>
      <c r="I67" s="92"/>
      <c r="J67" s="91"/>
      <c r="K67" s="91"/>
      <c r="L67" s="93" t="s">
        <v>389</v>
      </c>
      <c r="M67" s="94">
        <v>43941.909666782405</v>
      </c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spans="1:26" ht="63.75" x14ac:dyDescent="0.2">
      <c r="A68" s="68"/>
      <c r="B68" s="111">
        <v>59</v>
      </c>
      <c r="C68" s="97" t="str">
        <f>VLOOKUP('3° Ciclo de Teste'!$B68,'Casos de Teste'!$B$9:$J$87,C$7)</f>
        <v>Alterar timers via downlink múltiplo</v>
      </c>
      <c r="D68" s="97" t="str">
        <f>VLOOKUP('3° Ciclo de Teste'!$B68,'Casos de Teste'!$B$9:$J$87,D$7)</f>
        <v>Alterar Keep Alive, WarnDutyCycle e WarnTx em vários valores</v>
      </c>
      <c r="E68" s="97" t="str">
        <f>VLOOKUP('3° Ciclo de Teste'!$B68,'Casos de Teste'!$B$9:$J$87,E$7)</f>
        <v>1 - Firmware Instalado (v1.2.0) (v1.2.0)
2 - Device integrado com a rede LoRaWAN
3 - Timers : KeepAlive - 2m 30s
WarnDutyCycle - 1m 35s
WarnTx - 15s</v>
      </c>
      <c r="F68" s="97" t="str">
        <f>VLOOKUP('3° Ciclo de Teste'!$B68,'Casos de Teste'!$B$9:$J$87,F$7)</f>
        <v>1 - Enviar comando de downlink simples 0078 0018 0004 14 000A 473E  (KA = 1hora, Wdc = 2m e Wtx =  20s, lim_bat = 2,0, lim_lux = 10 lux, mov = configuração padrão)
2 - Aguardar downlink ser recebido
3 - Verificar persistência ou não da nova configuração.</v>
      </c>
      <c r="G68" s="97" t="str">
        <f>VLOOKUP('3° Ciclo de Teste'!$B68,'Casos de Teste'!$B$9:$J$87,G$7)</f>
        <v xml:space="preserve">Após a configuração aguardar o tempo configurado e verificar se foi alterado. </v>
      </c>
      <c r="H68" s="91" t="s">
        <v>72</v>
      </c>
      <c r="I68" s="92"/>
      <c r="J68" s="91"/>
      <c r="K68" s="91"/>
      <c r="L68" s="93" t="s">
        <v>389</v>
      </c>
      <c r="M68" s="94">
        <v>43941.909666782405</v>
      </c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spans="1:26" ht="63.75" x14ac:dyDescent="0.2">
      <c r="A69" s="68"/>
      <c r="B69" s="111">
        <v>60</v>
      </c>
      <c r="C69" s="97" t="str">
        <f>VLOOKUP('3° Ciclo de Teste'!$B69,'Casos de Teste'!$B$9:$J$87,C$7)</f>
        <v>Alterar timers via downlink múltiplo</v>
      </c>
      <c r="D69" s="97" t="str">
        <f>VLOOKUP('3° Ciclo de Teste'!$B69,'Casos de Teste'!$B$9:$J$87,D$7)</f>
        <v>Alterar Keep Alive, WarnDutyCycle e WarnTx em vários valores</v>
      </c>
      <c r="E69" s="97" t="str">
        <f>VLOOKUP('3° Ciclo de Teste'!$B69,'Casos de Teste'!$B$9:$J$87,E$7)</f>
        <v>1 - Firmware Instalado (v1.2.0) (v1.2.0)
2 - Device integrado com a rede LoRaWAN
3 - Timers : KeepAlive - 4m
WarnDutyCycle - 2m
WarnTx - 20s</v>
      </c>
      <c r="F69" s="97" t="str">
        <f>VLOOKUP('3° Ciclo de Teste'!$B69,'Casos de Teste'!$B$9:$J$87,F$7)</f>
        <v>1 - Entrar no modo de alerta pelo excesso de luz.  
2- Durante, o estado de alerta enviar comando de downlink simples 0005 000F 0030 00 00 00 00 00  (KA = 2m 30s, Wdc = 3m 05s e Wtx =  )
2 - Aguardar downlink ser recebido
3 - Verificar persistência ou não da nova configuração.</v>
      </c>
      <c r="G69" s="97" t="str">
        <f>VLOOKUP('3° Ciclo de Teste'!$B69,'Casos de Teste'!$B$9:$J$87,G$7)</f>
        <v>"KeepAlive deve ser maior que WarnDutyCicle| Warn DutyCycle deve ser maior que warnTx "</v>
      </c>
      <c r="H69" s="91" t="s">
        <v>72</v>
      </c>
      <c r="I69" s="92"/>
      <c r="J69" s="91"/>
      <c r="K69" s="91"/>
      <c r="L69" s="93" t="s">
        <v>389</v>
      </c>
      <c r="M69" s="94">
        <v>43941.909666782405</v>
      </c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spans="1:26" ht="140.25" x14ac:dyDescent="0.2">
      <c r="A70" s="68"/>
      <c r="B70" s="111">
        <v>61</v>
      </c>
      <c r="C70" s="97" t="str">
        <f>VLOOKUP('3° Ciclo de Teste'!$B70,'Casos de Teste'!$B$9:$J$87,C$7)</f>
        <v>Alterar timers via downlink múltiplo</v>
      </c>
      <c r="D70" s="97" t="str">
        <f>VLOOKUP('3° Ciclo de Teste'!$B70,'Casos de Teste'!$B$9:$J$87,D$7)</f>
        <v>Alterar Keep Alive, WarnDutyCycle e WarnTx e demais</v>
      </c>
      <c r="E70" s="97" t="str">
        <f>VLOOKUP('3° Ciclo de Teste'!$B70,'Casos de Teste'!$B$9:$J$87,E$7)</f>
        <v>1 - Firmware Instalado (v1.2.0) (v1.2.0)
2 - Device integrado com a rede LoRaWAN
3 - Timers : KeepAlive - 4m
WarnDutyCycle - 2m
WarnTx - 20s
limiar Lum - 700 lux
Limiar bat = 2,0 volts
 Mov_Angular_threshold - limiar de 70
 Mov_QuedaLivre_duracao - 0.625 segundos
 Mov_QuedaLivre_threshold - 219 mg</v>
      </c>
      <c r="F70" s="97" t="str">
        <f>VLOOKUP('3° Ciclo de Teste'!$B70,'Casos de Teste'!$B$9:$J$87,F$7)</f>
        <v>2- Durante o estado de keep alive enviar comando de downlink simples 000D 0013 0005 A0 020E 473E (KA = 6m 30s, Wdc = 1m 35s e Wtx = 25s LimBat = 3,2V LimLux = 526 lux LimMov =  50°; 469 mg; 38,125 seg)
2 - Aguardar downlink ser recebido
3 - Verificar persistência ou não da nova configuração.</v>
      </c>
      <c r="G70" s="97" t="str">
        <f>VLOOKUP('3° Ciclo de Teste'!$B70,'Casos de Teste'!$B$9:$J$87,G$7)</f>
        <v>Após solicitar 0077 na porta 6 deve-se obter os valores correspondente ao passado além de seu funcionamento de acordo com os valores de timers e de limiares passado. Resultado 0077 :
  "Battery_threshold": "3.20 Volts",
  "Keep_Alive_Timer": ": 6 minutos, 30 segundos",
  "Lux_threshold": "526 lux",
  "Mov_Angular_threshold": "limiar de 50°",
  "Mov_QuedaLivre_duracao": "38.125 segundos",
  "Mov_QuedaLivre_threshold": "469 mg",
  "Warn_TX_Timer": ": 25 segundos",
  "Warn_dutycicle_Timer": ": 1 minuto, 35 segundos"</v>
      </c>
      <c r="H70" s="91" t="s">
        <v>72</v>
      </c>
      <c r="I70" s="92"/>
      <c r="J70" s="91"/>
      <c r="K70" s="91"/>
      <c r="L70" s="93" t="s">
        <v>389</v>
      </c>
      <c r="M70" s="94">
        <v>43941.909666782405</v>
      </c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spans="1:26" ht="140.25" x14ac:dyDescent="0.2">
      <c r="A71" s="68"/>
      <c r="B71" s="111">
        <v>62</v>
      </c>
      <c r="C71" s="97" t="str">
        <f>VLOOKUP('3° Ciclo de Teste'!$B71,'Casos de Teste'!$B$9:$J$87,C$7)</f>
        <v>Alterar timers via downlink múltiplo</v>
      </c>
      <c r="D71" s="97" t="str">
        <f>VLOOKUP('3° Ciclo de Teste'!$B71,'Casos de Teste'!$B$9:$J$87,D$7)</f>
        <v>Alterar Keep Alive, WarnDutyCycle e WarnTx e demais</v>
      </c>
      <c r="E71" s="97" t="str">
        <f>VLOOKUP('3° Ciclo de Teste'!$B71,'Casos de Teste'!$B$9:$J$87,E$7)</f>
        <v>1 - Firmware Instalado (v1.2.0) (v1.2.0)
2 - Device integrado com a rede LoRaWAN
3 - Timers : KeepAlive - 6m 30s
WarnDutyCycle - 1m 35s
WarnTx - 25s
limiar Lum - 526 lux
Limiar bat = 3,2 volts
 Mov_Angular_threshold - limiar de 50º 
 Mov_QuedaLivre_duracao - 38.125 segundos
 Mov_QuedaLivre_threshold - 469 mg</v>
      </c>
      <c r="F71" s="97" t="str">
        <f>VLOOKUP('3° Ciclo de Teste'!$B71,'Casos de Teste'!$B$9:$J$87,F$7)</f>
        <v>1 - Entrar no modo de alerta pelo excesso de luz.  
2- Durante, o estado de alerta enviar comando de downlink simples 0006 000B 0002 9B 02BC 47 3E (KA = 3m , Wdc = 55s e Wtx = 10s LimBat = 3,1V LimLux = 700 LimMov =  50°; 469 mg; 38,125 seg)
2 - Aguardar downlink ser recebido
3 - Verificar persistência ou não da nova configuração.</v>
      </c>
      <c r="G71" s="97" t="str">
        <f>VLOOKUP('3° Ciclo de Teste'!$B71,'Casos de Teste'!$B$9:$J$87,G$7)</f>
        <v>Após solicitar 0077 na porta 6 deve-se obter os valores correspondente ao passado além de seu funcionamento de acordo com os valores de timers e de limiares passado. Resultado 0077 :
  "Battery_threshold": "3.10 Volts",
  "Keep_Alive_Timer": ": 3 minutos",
  "Lux_threshold": "700 lux",
  "Mov_Angular_threshold": "limiar de 50°",
  "Mov_QuedaLivre_duracao": "38.125 segundos",
  "Mov_QuedaLivre_threshold": "469 mg",
  "Warn_TX_Timer": ": 10 segundos",
  "Warn_dutycicle_Timer": ": 55 segundos"</v>
      </c>
      <c r="H71" s="91" t="s">
        <v>72</v>
      </c>
      <c r="I71" s="92"/>
      <c r="J71" s="91"/>
      <c r="K71" s="91"/>
      <c r="L71" s="93" t="s">
        <v>389</v>
      </c>
      <c r="M71" s="94">
        <v>43941.909666782405</v>
      </c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ht="51" x14ac:dyDescent="0.2">
      <c r="A72" s="68"/>
      <c r="B72" s="111">
        <v>63</v>
      </c>
      <c r="C72" s="97" t="str">
        <f>VLOOKUP('3° Ciclo de Teste'!$B72,'Casos de Teste'!$B$9:$J$87,C$7)</f>
        <v>Operação dentro dos limites legais</v>
      </c>
      <c r="D72" s="97" t="str">
        <f>VLOOKUP('3° Ciclo de Teste'!$B72,'Casos de Teste'!$B$9:$J$87,D$7)</f>
        <v>Verificar se AirTime de todos os pacotes é menor que 400 ms</v>
      </c>
      <c r="E72" s="97" t="str">
        <f>VLOOKUP('3° Ciclo de Teste'!$B72,'Casos de Teste'!$B$9:$J$87,E$7)</f>
        <v>1 - Firmware Instalado (v1.2.0) 
2 - Device integrado com a rede LoRaWAN
3 - Device desligado</v>
      </c>
      <c r="F72" s="97" t="str">
        <f>VLOOKUP('3° Ciclo de Teste'!$B72,'Casos de Teste'!$B$9:$J$87,F$7)</f>
        <v>Passo 1 - Na TTN, abrir a página de 'Gateways' e selecionar o gateway sendo usado pelo device sob teste;
Passo 2 - Realizar os demais casos de teste e monitorar, nessa página, o airtime dos pacotes, a começar pelo Join.</v>
      </c>
      <c r="G72" s="97" t="str">
        <f>VLOOKUP('3° Ciclo de Teste'!$B72,'Casos de Teste'!$B$9:$J$87,G$7)</f>
        <v>Airtime sempre inferior a 400 ms, incluindo o Join.</v>
      </c>
      <c r="H72" s="91" t="s">
        <v>72</v>
      </c>
      <c r="I72" s="92"/>
      <c r="J72" s="91"/>
      <c r="K72" s="91"/>
      <c r="L72" s="93" t="s">
        <v>389</v>
      </c>
      <c r="M72" s="94">
        <v>43941.909666782405</v>
      </c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spans="1:26" ht="89.25" x14ac:dyDescent="0.2">
      <c r="A73" s="68"/>
      <c r="B73" s="111">
        <v>64</v>
      </c>
      <c r="C73" s="97" t="str">
        <f>VLOOKUP('3° Ciclo de Teste'!$B73,'Casos de Teste'!$B$9:$J$87,C$7)</f>
        <v>Simulação de Travamento de placa</v>
      </c>
      <c r="D73" s="97" t="str">
        <f>VLOOKUP('3° Ciclo de Teste'!$B73,'Casos de Teste'!$B$9:$J$87,D$7)</f>
        <v>Verificar o reset da placa quando a placa trava, tal simulação foi feita chamando (via downlink) funções que tem loop infinitos, a saber:  Hard_Fault, 	Bus_Fault,
	MEM_Fault,
	Usage_Fault .</v>
      </c>
      <c r="E73" s="97" t="str">
        <f>VLOOKUP('3° Ciclo de Teste'!$B73,'Casos de Teste'!$B$9:$J$87,E$7)</f>
        <v>1 - Firmware Instalado (v1.2.0) 
2 - Device integrado com a rede LoRaWAN
3 - Configuração do limiar de interrupção de movimento reconfigurado via downlink</v>
      </c>
      <c r="F73" s="97" t="str">
        <f>VLOOKUP('3° Ciclo de Teste'!$B73,'Casos de Teste'!$B$9:$J$87,F$7)</f>
        <v>Passo 1 - Agendar um downlink para acionar as funções Hard_fault/ Bus_Fault/ MEM_Fault/ Usage_Fault (opção de downlink não disponível, usado apenas para teste);
Passo 2 - Aguardar o tempo necessário para reset após Watchdog não ser resetado e verificar o dispositivo ser ressetado;</v>
      </c>
      <c r="G73" s="97" t="str">
        <f>VLOOKUP('3° Ciclo de Teste'!$B73,'Casos de Teste'!$B$9:$J$87,G$7)</f>
        <v>No passo 2 foi possível ver a placa ressetando e configurando novamente para se conectar a rede LoRA</v>
      </c>
      <c r="H73" s="91" t="s">
        <v>72</v>
      </c>
      <c r="I73" s="92"/>
      <c r="J73" s="91"/>
      <c r="K73" s="91"/>
      <c r="L73" s="93" t="s">
        <v>389</v>
      </c>
      <c r="M73" s="94">
        <v>43941.909666782405</v>
      </c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spans="1:26" ht="102" x14ac:dyDescent="0.2">
      <c r="A74" s="68"/>
      <c r="B74" s="111">
        <v>65</v>
      </c>
      <c r="C74" s="97" t="str">
        <f>VLOOKUP('3° Ciclo de Teste'!$B74,'Casos de Teste'!$B$9:$J$87,C$7)</f>
        <v xml:space="preserve">Software Atolic
</v>
      </c>
      <c r="D74" s="97" t="str">
        <f>VLOOKUP('3° Ciclo de Teste'!$B74,'Casos de Teste'!$B$9:$J$87,D$7)</f>
        <v>Importar o Firmware</v>
      </c>
      <c r="E74" s="97" t="str">
        <f>VLOOKUP('3° Ciclo de Teste'!$B74,'Casos de Teste'!$B$9:$J$87,E$7)</f>
        <v xml:space="preserve">1 -Software Atolic Instalado
2 - Arquivo com o Firmware (v1.2.0) 
</v>
      </c>
      <c r="F74" s="97" t="str">
        <f>VLOOKUP('3° Ciclo de Teste'!$B74,'Casos de Teste'!$B$9:$J$87,F$7)</f>
        <v xml:space="preserve">Passo 1 - Importar o firmware para o software, ao se inicializar o programa vai abrir uma janela para importação;
Passo 2 - Clicar no botão configurate Debug;
Passo 3 - Configurar o modo Debug do Atollic para o hardware utilizado, selecionar o target como sendo STM32L072CZ em target settings ;
Passo 4 - Na janela Debug Configuration na aba debugger selecionar conexão serial utilizada (ST-Link/JTAG/Outros)
</v>
      </c>
      <c r="G74" s="97" t="str">
        <f>VLOOKUP('3° Ciclo de Teste'!$B74,'Casos de Teste'!$B$9:$J$87,G$7)</f>
        <v>Firmware Importado sem erros</v>
      </c>
      <c r="H74" s="91" t="s">
        <v>72</v>
      </c>
      <c r="I74" s="92"/>
      <c r="J74" s="91"/>
      <c r="K74" s="91"/>
      <c r="L74" s="93"/>
      <c r="M74" s="94">
        <v>43943</v>
      </c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spans="1:26" ht="102" x14ac:dyDescent="0.2">
      <c r="A75" s="68"/>
      <c r="B75" s="111">
        <v>66</v>
      </c>
      <c r="C75" s="97" t="str">
        <f>VLOOKUP('3° Ciclo de Teste'!$B75,'Casos de Teste'!$B$9:$J$87,C$7)</f>
        <v xml:space="preserve">Firmware Importado / Network Server
</v>
      </c>
      <c r="D75" s="97" t="str">
        <f>VLOOKUP('3° Ciclo de Teste'!$B75,'Casos de Teste'!$B$9:$J$87,D$7)</f>
        <v>Conexão com a rede LoRAWAN</v>
      </c>
      <c r="E75" s="97" t="str">
        <f>VLOOKUP('3° Ciclo de Teste'!$B75,'Casos de Teste'!$B$9:$J$87,E$7)</f>
        <v xml:space="preserve">1 - Firmware Importado (v1.2.0) 
2 - Network Server (TTN)
</v>
      </c>
      <c r="F75" s="97" t="str">
        <f>VLOOKUP('3° Ciclo de Teste'!$B75,'Casos de Teste'!$B$9:$J$87,F$7)</f>
        <v>Passo 1 - Cadastrar o device no Network Server (TTN) com o activation mode OTAA e salvar as credenciais Device EUI, Application EUI e App Key para cadastrar no Firmware;
Passo 2 - Configurar os campos LORAWAN_DEVICE_EUI, LORAWAN_APPLICATION_EUI e LORAWAN_APPLICATION_KEY na biblioteca inc/Comissioning.h do Firmware;
Passo 3 - Clicar em Run (Ctrl +F11)
Passo 4 - Verificar no Network Server (TTN) a conexão do novo dispositivo</v>
      </c>
      <c r="G75" s="97" t="str">
        <f>VLOOKUP('3° Ciclo de Teste'!$B75,'Casos de Teste'!$B$9:$J$87,G$7)</f>
        <v xml:space="preserve">Device cadastrado e conectado no Network Server (TTN)
</v>
      </c>
      <c r="H75" s="91" t="s">
        <v>72</v>
      </c>
      <c r="I75" s="92"/>
      <c r="J75" s="91"/>
      <c r="K75" s="91"/>
      <c r="L75" s="93"/>
      <c r="M75" s="94">
        <v>43943</v>
      </c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spans="1:26" ht="76.5" x14ac:dyDescent="0.2">
      <c r="A76" s="68"/>
      <c r="B76" s="111">
        <v>67</v>
      </c>
      <c r="C76" s="97" t="str">
        <f>VLOOKUP('3° Ciclo de Teste'!$B76,'Casos de Teste'!$B$9:$J$87,C$7)</f>
        <v>Consumo de corrente dentro do esperado</v>
      </c>
      <c r="D76" s="97" t="str">
        <f>VLOOKUP('3° Ciclo de Teste'!$B76,'Casos de Teste'!$B$9:$J$87,D$7)</f>
        <v>Verificar se o consumo de corrente se mantém dentro do esperado</v>
      </c>
      <c r="E76" s="97" t="str">
        <f>VLOOKUP('3° Ciclo de Teste'!$B76,'Casos de Teste'!$B$9:$J$87,E$7)</f>
        <v>1 - Firmware Instalado (v1.2.0) 
2 - Device integrado com a rede LoRaWAN
3 - Device desligado</v>
      </c>
      <c r="F76" s="97" t="str">
        <f>VLOOKUP('3° Ciclo de Teste'!$B76,'Casos de Teste'!$B$9:$J$87,F$7)</f>
        <v>Passo 1 - Ligar, em série com os cabos de alimentação do device, um aparelho para medição da corrente em mA/uA;
Passo 2 - Realizar os demais casos de teste e monitorar a corrente nos modos 1, 2, durante interrupção, inicialização, etc.</v>
      </c>
      <c r="G76" s="97" t="str">
        <f>VLOOKUP('3° Ciclo de Teste'!$B76,'Casos de Teste'!$B$9:$J$87,G$7)</f>
        <v>A corrente nos modos 1 e 2, sem interrupções sendo geradas, deve ser inferior a 250 uA. O consumo pode oscilar e mudar de acordo com os eventos que ocorrem ao device, mas em seus modos de operação mais frequentes o consumo deve apresentar estabilidade, sem tendência a aumentar com o tempo e estar dentro do consumo esperado.</v>
      </c>
      <c r="H76" s="91" t="s">
        <v>76</v>
      </c>
      <c r="I76" s="97" t="s">
        <v>396</v>
      </c>
      <c r="J76" s="91"/>
      <c r="K76" s="91"/>
      <c r="L76" s="93"/>
      <c r="M76" s="94" t="s">
        <v>11</v>
      </c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spans="1:26" ht="89.25" x14ac:dyDescent="0.2">
      <c r="A77" s="68"/>
      <c r="B77" s="111">
        <v>68</v>
      </c>
      <c r="C77" s="97" t="str">
        <f>VLOOKUP('3° Ciclo de Teste'!$B77,'Casos de Teste'!$B$9:$J$87,C$7)</f>
        <v>Sensores acusando interrupções</v>
      </c>
      <c r="D77" s="97" t="str">
        <f>VLOOKUP('3° Ciclo de Teste'!$B77,'Casos de Teste'!$B$9:$J$87,D$7)</f>
        <v>Testar Interrupção de Luminosidade</v>
      </c>
      <c r="E77" s="97" t="str">
        <f>VLOOKUP('3° Ciclo de Teste'!$B77,'Casos de Teste'!$B$9:$J$87,E$7)</f>
        <v>1 - Firmware Instalado (v1.2.0) 
2 - Device integrado com a rede LoRaWAN
3 - Device no modo 1</v>
      </c>
      <c r="F77" s="97" t="str">
        <f>VLOOKUP('3° Ciclo de Teste'!$B77,'Casos de Teste'!$B$9:$J$87,F$7)</f>
        <v>Passo 1 - Verificar o limite de luminosidade, que deve ser maior que o nível de luminosidade do ambiente do dispositivo; 
Passo 2 - Colocar o device em ambiente com luminosidade acima do limite;
Passo 3 - Verificar se subsequente ao instante em que o passo 2 foi concluido um Uplink foi recebido no Network Server na porta 2.
Passo 4 - Verificar se no Uplink recebido consta a interrupção por luminosidade.</v>
      </c>
      <c r="G77" s="97" t="str">
        <f>VLOOKUP('3° Ciclo de Teste'!$B77,'Casos de Teste'!$B$9:$J$87,G$7)</f>
        <v xml:space="preserve">Pacote no Network Server (TTN) na porta 2 com a flag de luminosidade ativa
</v>
      </c>
      <c r="H77" s="91" t="s">
        <v>72</v>
      </c>
      <c r="I77" s="92"/>
      <c r="J77" s="91"/>
      <c r="K77" s="91"/>
      <c r="L77" s="93"/>
      <c r="M77" s="94">
        <v>43943</v>
      </c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spans="1:26" ht="89.25" x14ac:dyDescent="0.2">
      <c r="A78" s="68"/>
      <c r="B78" s="111">
        <v>69</v>
      </c>
      <c r="C78" s="97" t="str">
        <f>VLOOKUP('3° Ciclo de Teste'!$B78,'Casos de Teste'!$B$9:$J$87,C$7)</f>
        <v>Sensores acusando interrupções</v>
      </c>
      <c r="D78" s="97" t="str">
        <f>VLOOKUP('3° Ciclo de Teste'!$B78,'Casos de Teste'!$B$9:$J$87,D$7)</f>
        <v>Testar Interrupção de Movimento por mudança na inclinação do dispositivo</v>
      </c>
      <c r="E78" s="97" t="str">
        <f>VLOOKUP('3° Ciclo de Teste'!$B78,'Casos de Teste'!$B$9:$J$87,E$7)</f>
        <v>1 - Firmware Instalado (v1.2.0) 
2 - Device integrado com a rede LoRaWAN
3 - Device no modo 1</v>
      </c>
      <c r="F78" s="97" t="str">
        <f>VLOOKUP('3° Ciclo de Teste'!$B78,'Casos de Teste'!$B$9:$J$87,F$7)</f>
        <v>Passo 1 - Verificar o limiar de detecção de mudança de ângulo.
Passo 2 -  Inclinar (e manter inclinado) o dispositivo de forma abrupta de maneira a ultrapassar o limite observado no passo 1;
Passo 3 - Verificar se subsequente ao instante em que o passo 2 foi concluido um Uplink foi recebido no Network Server na porta 2.
Passo 3 - Verificar se no Uplink recebido consta a interrupção por movimento.</v>
      </c>
      <c r="G78" s="97" t="str">
        <f>VLOOKUP('3° Ciclo de Teste'!$B78,'Casos de Teste'!$B$9:$J$87,G$7)</f>
        <v xml:space="preserve">Pacote no Network Server (TTN) na porta 2 com a flag de movimento ativa
</v>
      </c>
      <c r="H78" s="91" t="s">
        <v>72</v>
      </c>
      <c r="I78" s="92"/>
      <c r="J78" s="91"/>
      <c r="K78" s="91"/>
      <c r="L78" s="93"/>
      <c r="M78" s="94">
        <v>43943</v>
      </c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spans="1:26" ht="89.25" x14ac:dyDescent="0.2">
      <c r="A79" s="68"/>
      <c r="B79" s="111">
        <v>70</v>
      </c>
      <c r="C79" s="97" t="str">
        <f>VLOOKUP('3° Ciclo de Teste'!$B79,'Casos de Teste'!$B$9:$J$87,C$7)</f>
        <v>Sensores acusando interrupções</v>
      </c>
      <c r="D79" s="97" t="str">
        <f>VLOOKUP('3° Ciclo de Teste'!$B79,'Casos de Teste'!$B$9:$J$87,D$7)</f>
        <v>Testar Interrupção de Movimento por queda livre do dispositivo</v>
      </c>
      <c r="E79" s="97" t="str">
        <f>VLOOKUP('3° Ciclo de Teste'!$B79,'Casos de Teste'!$B$9:$J$87,E$7)</f>
        <v>1 - Firmware Instalado (v1.2.0) 
2 - Device integrado com a rede LoRaWAN
3 - Device no modo 1</v>
      </c>
      <c r="F79" s="97" t="str">
        <f>VLOOKUP('3° Ciclo de Teste'!$B79,'Casos de Teste'!$B$9:$J$87,F$7)</f>
        <v>Passo 1 - Verificar os limiares de detecção de queda livre;
Passo 2 -  De maneira segura, deixar o dispositivo cair livremente de maneira a ultrapassar os limites observados no passo 1;
Passo 3 - Verificar se subsequente ao instante em que o passo 2 foi concluido um Uplink foi recebido no Network Server na porta 2.
Passo 3 - Verificar se no Uplink recebido consta a interrupção por movimento.</v>
      </c>
      <c r="G79" s="97" t="str">
        <f>VLOOKUP('3° Ciclo de Teste'!$B79,'Casos de Teste'!$B$9:$J$87,G$7)</f>
        <v xml:space="preserve">Pacote no Network Server (TTN) na porta 2 com a flag de movimento ativa
</v>
      </c>
      <c r="H79" s="91" t="s">
        <v>82</v>
      </c>
      <c r="I79" s="194"/>
      <c r="J79" s="91"/>
      <c r="K79" s="91"/>
      <c r="L79" s="93"/>
      <c r="M79" s="94">
        <v>43943</v>
      </c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spans="1:26" ht="165.75" x14ac:dyDescent="0.2">
      <c r="A80" s="68"/>
      <c r="B80" s="111">
        <v>71</v>
      </c>
      <c r="C80" s="97" t="str">
        <f>VLOOKUP('3° Ciclo de Teste'!$B80,'Casos de Teste'!$B$9:$J$87,C$7)</f>
        <v>Sensores acusando interrupções</v>
      </c>
      <c r="D80" s="97" t="str">
        <f>VLOOKUP('3° Ciclo de Teste'!$B80,'Casos de Teste'!$B$9:$J$87,D$7)</f>
        <v>Testar interrupção de bateria com redução da tensão de alimentação enquanto no modo 1</v>
      </c>
      <c r="E80" s="97" t="str">
        <f>VLOOKUP('3° Ciclo de Teste'!$B80,'Casos de Teste'!$B$9:$J$87,E$7)</f>
        <v>1 - Firmware Instalado (v1.2.0) 
2 - Device integrado com a rede LoRaWAN
3 - Device no modo 1</v>
      </c>
      <c r="F80" s="97" t="str">
        <f>VLOOKUP('3° Ciclo de Teste'!$B80,'Casos de Teste'!$B$9:$J$87,F$7)</f>
        <v>Passo 1 - Verificar o limiar de interrupção de bateria atual. Recomenda-se que esteja acima de 3.2V;
Passo 2 - Usando uma fonte de tensão ajustável, manter  a tensão de alimentação do device acima do limiar.
Passo 3 - Após verificar o funcionamento padrão do device, reduzir a tensão para um valor abaixo do limiar. Recomenda-se não ir abaixo de 3.1V;
Passo 4 - Aguardar o próximo downlink de Keep Alive;
Passo 5 - Com o device no modo 1, verificar a recepção de um uplink na porta 2, 15 segundos após a chegada do Keep Alive do passo 4;
Passo 6 - Conferir, no conteúdo do uplink recebido na porta 2, o alerta de bateria;
Passo 7 - Verificar que o dispositivo continua no modo 1 após o alerta de bateria.</v>
      </c>
      <c r="G80" s="97" t="str">
        <f>VLOOKUP('3° Ciclo de Teste'!$B80,'Casos de Teste'!$B$9:$J$87,G$7)</f>
        <v>Pacote on Network Server (TTN) na porta 2 informando que a tensão da bateria está abaixo do limite, sem entrar no modo 1</v>
      </c>
      <c r="H80" s="91" t="s">
        <v>76</v>
      </c>
      <c r="I80" s="97" t="s">
        <v>396</v>
      </c>
      <c r="J80" s="91"/>
      <c r="K80" s="91"/>
      <c r="L80" s="93"/>
      <c r="M80" s="94" t="s">
        <v>11</v>
      </c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spans="1:26" ht="204" x14ac:dyDescent="0.2">
      <c r="A81" s="68"/>
      <c r="B81" s="111">
        <v>72</v>
      </c>
      <c r="C81" s="97" t="str">
        <f>VLOOKUP('3° Ciclo de Teste'!$B81,'Casos de Teste'!$B$9:$J$87,C$7)</f>
        <v>Sensores acusando interrupções</v>
      </c>
      <c r="D81" s="97" t="str">
        <f>VLOOKUP('3° Ciclo de Teste'!$B81,'Casos de Teste'!$B$9:$J$87,D$7)</f>
        <v>Testar interrupção de bateria com redução da tensão de alimentação enquanto no modo 2</v>
      </c>
      <c r="E81" s="97" t="str">
        <f>VLOOKUP('3° Ciclo de Teste'!$B81,'Casos de Teste'!$B$9:$J$87,E$7)</f>
        <v>1 - Firmware Instalado (v1.2.0) 
2 - Device integrado com a rede LoRaWAN
3 - Device no modo 2</v>
      </c>
      <c r="F81" s="97" t="str">
        <f>VLOOKUP('3° Ciclo de Teste'!$B81,'Casos de Teste'!$B$9:$J$87,F$7)</f>
        <v>Passo 1 - Verificar o limiar de interrupção de bateria atual. Recomenda-se que esteja acima de 3.2V;
Passo 2 - Usando uma fonte de tensão ajustável, manter  a tensão de alimentação do device acima do limiar.
Passo 3 - Após verificar o funcionamento padrão do device, enquanto no modo 2, reduzir a tensão para um valor abaixo do limiar. Recomenda-se não ir abaixo de 3.1V;
Passo 4 - Aguardar ou forçar o device a ir para o modo 1, o que é sinalizado com um uplink na porta 1, 15 segundos após o fim do modo 2.
Passo 5 - Com o device no modo 1, aguardar o próximo downlink de Keep Alive. Verificar a recepção de um uplink na porta 2, 15 segundos após a chegada do Keep Alive;
Passo 6 - Conferir, no conteúdo do uplink recebido na porta 2, o alerta de bateria;
Passo 7 - Verificar que o dispositivo continua no modo 1 após o alerta de bateria.</v>
      </c>
      <c r="G81" s="97" t="str">
        <f>VLOOKUP('3° Ciclo de Teste'!$B81,'Casos de Teste'!$B$9:$J$87,G$7)</f>
        <v>Pacote on Network Server (TTN) na porta 2 informando que a tensão da bateria está abaixo do limite, sem entrar no modo 2 (estado de alarme)</v>
      </c>
      <c r="H81" s="91" t="s">
        <v>76</v>
      </c>
      <c r="I81" s="97" t="s">
        <v>396</v>
      </c>
      <c r="J81" s="91"/>
      <c r="K81" s="91"/>
      <c r="L81" s="93"/>
      <c r="M81" s="94" t="s">
        <v>11</v>
      </c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spans="1:26" ht="140.25" x14ac:dyDescent="0.2">
      <c r="A82" s="68"/>
      <c r="B82" s="111">
        <v>73</v>
      </c>
      <c r="C82" s="97" t="str">
        <f>VLOOKUP('3° Ciclo de Teste'!$B82,'Casos de Teste'!$B$9:$J$87,C$7)</f>
        <v>Alterar timers via downlink</v>
      </c>
      <c r="D82" s="97" t="str">
        <f>VLOOKUP('3° Ciclo de Teste'!$B82,'Casos de Teste'!$B$9:$J$87,D$7)</f>
        <v>Testar configuração de Keep Alive para 24 horas através do dowlink específico enquanto no modo 1</v>
      </c>
      <c r="E82" s="97" t="str">
        <f>VLOOKUP('3° Ciclo de Teste'!$B82,'Casos de Teste'!$B$9:$J$87,E$7)</f>
        <v>1 - Firmware Instalado (v1.2.0) 
2 - Device integrado com a rede LoRaWAN
3 - Device no modo 1</v>
      </c>
      <c r="F82" s="97" t="str">
        <f>VLOOKUP('3° Ciclo de Teste'!$B82,'Casos de Teste'!$B$9:$J$87,F$7)</f>
        <v>Passo 1 - Na TTN, abrir a página de 'Device Overview' do dispositivo conectado;
Passo 2 - Na seção de Downlink, agendar o downlink 00FE (2 bytes);
Passo 3 - Monitorar a chegada de Uplinks. No primeiro Uplink que chegar após o passo 2, o Downlink agendado deve ser recebido pelo dispositivo, que deve mandar sua próxima mensagem de Keep Alive 24 horas a partir desse momento;
Passo 4 - Aguardar as 24 horas e verificar o recebimento do uplink (desde que o device esteja no modo 1, caso contrário o device irá aguardar o retorno ao modo 1);
Passo 5 - Conferir a configuração do via downlink (código 0077 na porta 6).</v>
      </c>
      <c r="G82" s="97" t="str">
        <f>VLOOKUP('3° Ciclo de Teste'!$B82,'Casos de Teste'!$B$9:$J$87,G$7)</f>
        <v>Device configurado enquanto no modo 1, enviando mensagens de Keep Alive com período de 24 horas após o recebimento do downlink 00FE.</v>
      </c>
      <c r="H82" s="91" t="s">
        <v>82</v>
      </c>
      <c r="I82" s="92"/>
      <c r="J82" s="91"/>
      <c r="K82" s="91"/>
      <c r="L82" s="93"/>
      <c r="M82" s="94" t="s">
        <v>11</v>
      </c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spans="1:26" ht="140.25" x14ac:dyDescent="0.2">
      <c r="A83" s="68"/>
      <c r="B83" s="111">
        <v>74</v>
      </c>
      <c r="C83" s="97" t="str">
        <f>VLOOKUP('3° Ciclo de Teste'!$B83,'Casos de Teste'!$B$9:$J$87,C$7)</f>
        <v>Alterar timers via downlink</v>
      </c>
      <c r="D83" s="97" t="str">
        <f>VLOOKUP('3° Ciclo de Teste'!$B83,'Casos de Teste'!$B$9:$J$87,D$7)</f>
        <v>Testar configuração de Keep Alive para 24 horas através do dowlink específico enquanto no modo 2</v>
      </c>
      <c r="E83" s="97" t="str">
        <f>VLOOKUP('3° Ciclo de Teste'!$B83,'Casos de Teste'!$B$9:$J$87,E$7)</f>
        <v>1 - Firmware Instalado (v1.2.0) 
2 - Device integrado com a rede LoRaWAN
3 - Device no modo 2</v>
      </c>
      <c r="F83" s="97" t="str">
        <f>VLOOKUP('3° Ciclo de Teste'!$B83,'Casos de Teste'!$B$9:$J$87,F$7)</f>
        <v>Passo 1 - Na TTN, abrir a página de 'Device Overview' do dispositivo conectado;
Passo 2 - Na seção de Downlink, agendar o downlink 00FE (2 bytes);
Passo 3 - Monitorar a chegada de Uplinks. No primeiro Uplink que chegar após o passo 2, o Downlink agendado deve ser recebido pelo dispositivo, que deve mandar sua próxima mensagem de Keep Alive 24 horas a partir desse momento;
Passo 4 - Aguardar as 24 horas e verificar o recebimento do uplink (desde que o device esteja no modo 1, caso contrário o device irá aguardar o retorno ao modo 1);
Passo 5 - Conferir a configuração do via downlink (código 0077 na porta 6).</v>
      </c>
      <c r="G83" s="97" t="str">
        <f>VLOOKUP('3° Ciclo de Teste'!$B83,'Casos de Teste'!$B$9:$J$87,G$7)</f>
        <v>Device configurado enquanto no modo 2, enviando mensagens de Keep Alive com período de 24 horas após o recebimento do downlink 00FE.</v>
      </c>
      <c r="H83" s="91" t="s">
        <v>82</v>
      </c>
      <c r="I83" s="92"/>
      <c r="J83" s="91"/>
      <c r="K83" s="91"/>
      <c r="L83" s="93"/>
      <c r="M83" s="94" t="s">
        <v>11</v>
      </c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spans="1:26" ht="165.75" x14ac:dyDescent="0.2">
      <c r="A84" s="68"/>
      <c r="B84" s="111">
        <v>75</v>
      </c>
      <c r="C84" s="97" t="str">
        <f>VLOOKUP('3° Ciclo de Teste'!$B84,'Casos de Teste'!$B$9:$J$87,C$7)</f>
        <v>Verificar persistência dos limiares e timers na placa após ligar e desligar.</v>
      </c>
      <c r="D84" s="97" t="str">
        <f>VLOOKUP('3° Ciclo de Teste'!$B84,'Casos de Teste'!$B$9:$J$87,D$7)</f>
        <v>Verificar Keep Alive, WarnDutyCycle e WarnTx e demais tanto na EEPROM, quanto por Downlink, quanto por funcionamento</v>
      </c>
      <c r="E84" s="97" t="str">
        <f>VLOOKUP('3° Ciclo de Teste'!$B84,'Casos de Teste'!$B$9:$J$87,E$7)</f>
        <v>1 - Firmware Instalado (v1.2.0) (v1.2.0)
2 - Device integrado com a rede LoRaWAN
3 - Timers : KeepAlive - 6m 30s
WarnDutyCycle - 1m 35s
WarnTx - 25s
limiar Lum - 526 lux
Limiar bat = 3,2 volts
 Mov_Angular_threshold - limiar de 50º 
 Mov_QuedaLivre_duracao - 38.125 segundos
 Mov_QuedaLivre_threshold - 469 mg</v>
      </c>
      <c r="F84" s="97" t="str">
        <f>VLOOKUP('3° Ciclo de Teste'!$B84,'Casos de Teste'!$B$9:$J$87,F$7)</f>
        <v>1 - Enviar comando de downlink simples 00 77 porta 6.
2 - Aguardar downlink ser recebido
3 - Verificar persistência ou não da configuração passada anteriormente.</v>
      </c>
      <c r="G84" s="97" t="str">
        <f>VLOOKUP('3° Ciclo de Teste'!$B84,'Casos de Teste'!$B$9:$J$87,G$7)</f>
        <v>Após solicitar 0077 na porta 6 deve-se obter os valores correspondente ao passado além de seu funcionamento de acordo com os valores de timers e de limiares passado. Resultado 0077 :
  "Battery_threshold": "3.20 Volts",
  "Keep_Alive_Timer": ": 6 minutos, 30 segundos",
  "Lux_threshold": "526 lux",
  "Mov_Angular_threshold": "limiar de 50°",
  "Mov_QuedaLivre_duracao": "38.125 segundos",
  "Mov_QuedaLivre_threshold": "469 mg",
  "Warn_TX_Timer": ": 25 segundos",
  "Warn_dutycicle_Timer": ": 1 minuto, 35 segundos"
Tanto na EEPROM, quanto no funcionamento observou-se o comportamento correto.</v>
      </c>
      <c r="H84" s="91" t="s">
        <v>72</v>
      </c>
      <c r="I84" s="92"/>
      <c r="J84" s="91"/>
      <c r="K84" s="91"/>
      <c r="L84" s="93"/>
      <c r="M84" s="94">
        <v>43943</v>
      </c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spans="1:26" ht="165.75" x14ac:dyDescent="0.2">
      <c r="A85" s="68"/>
      <c r="B85" s="111">
        <v>76</v>
      </c>
      <c r="C85" s="97" t="str">
        <f>VLOOKUP('3° Ciclo de Teste'!$B85,'Casos de Teste'!$B$9:$J$87,C$7)</f>
        <v>Verificar persistência dos limiares e timers na placa após ligar e desligar.</v>
      </c>
      <c r="D85" s="97" t="str">
        <f>VLOOKUP('3° Ciclo de Teste'!$B85,'Casos de Teste'!$B$9:$J$87,D$7)</f>
        <v>Verificar Keep Alive, WarnDutyCycle e WarnTx e demais tanto na EEPROM, quanto por Downlink, quanto por funcionamento</v>
      </c>
      <c r="E85" s="97" t="str">
        <f>VLOOKUP('3° Ciclo de Teste'!$B85,'Casos de Teste'!$B$9:$J$87,E$7)</f>
        <v>1 - Firmware Instalado (v1.2.0) (v1.2.0)
2 - Device integrado com a rede LoRaWAN
3 - Timers : KeepAlive - 3m
WarnDutyCycle - 55s
WarnTx - 10s
limiar Lum - 700 lux
Limiar bat = 3,1 volts
 Mov_Angular_threshold - limiar de 50
 Mov_QuedaLivre_duracao - 38.125 segundos
 Mov_QuedaLivre_threshold - 469 mg</v>
      </c>
      <c r="F85" s="97" t="str">
        <f>VLOOKUP('3° Ciclo de Teste'!$B85,'Casos de Teste'!$B$9:$J$87,F$7)</f>
        <v>1 - Entrar no modo de alerta pelo excesso de luz.  
2- Enviar comando de downlink simples 00 77 porta 6.
2 - Aguardar downlink ser recebido
3 - Verificar persistência ou não da configuração passada anteriormente.</v>
      </c>
      <c r="G85" s="97" t="str">
        <f>VLOOKUP('3° Ciclo de Teste'!$B85,'Casos de Teste'!$B$9:$J$87,G$7)</f>
        <v>Após solicitar 0077 na porta 6 deve-se obter os valores correspondente ao passado além de seu funcionamento de acordo com os valores de timers e de limiares passado. Resultado 0077 :
  "Battery_threshold": "3.10 Volts",
  "Keep_Alive_Timer": ": 3 minutos",
  "Lux_threshold": "700 lux",
  "Mov_Angular_threshold": "limiar de 70°",
  "Mov_QuedaLivre_duracao": "0.625 segundos",
  "Mov_QuedaLivre_threshold": "219 mg",
  "Warn_TX_Timer": ": 10 segundos",
  "Warn_dutycicle_Timer": ": 55 segundos"
Tanto na EEPROM, quanto no funcionamento observou-se o comportamento correto.</v>
      </c>
      <c r="H85" s="91" t="s">
        <v>72</v>
      </c>
      <c r="I85" s="92"/>
      <c r="J85" s="91"/>
      <c r="K85" s="91"/>
      <c r="L85" s="93"/>
      <c r="M85" s="94">
        <v>43943</v>
      </c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spans="1:26" ht="127.5" x14ac:dyDescent="0.2">
      <c r="A86" s="68"/>
      <c r="B86" s="111">
        <v>77</v>
      </c>
      <c r="C86" s="97" t="str">
        <f>VLOOKUP('3° Ciclo de Teste'!$B86,'Casos de Teste'!$B$9:$J$87,C$7)</f>
        <v>Simulação de Travamento de placa e verificação do contador de faltas na EEPROM.</v>
      </c>
      <c r="D86" s="97" t="str">
        <f>VLOOKUP('3° Ciclo de Teste'!$B86,'Casos de Teste'!$B$9:$J$87,D$7)</f>
        <v xml:space="preserve">Verificar o reset da placa quando a placa trava, tal simulação foi feita chamando (via downlink) funções que tem loop infinitos, a saber:  Hard_Fault, 	Bus_Fault,
	MEM_Fault,
	Usage_Fault . E verificar se as mesmas são escritas na região da EEPROM correspondente, incrementando o valor correspondente a cada um dos 4 casos. </v>
      </c>
      <c r="E86" s="97" t="str">
        <f>VLOOKUP('3° Ciclo de Teste'!$B86,'Casos de Teste'!$B$9:$J$87,E$7)</f>
        <v>1 - Firmware Instalado (v1.2.0) 
2 - Device integrado com a rede LoRaWAN
3 - Configuração do limiar de interrupção de movimento reconfigurado via downlink</v>
      </c>
      <c r="F86" s="97" t="str">
        <f>VLOOKUP('3° Ciclo de Teste'!$B86,'Casos de Teste'!$B$9:$J$87,F$7)</f>
        <v>Passo 1 - Agendar um downlink para acionar as funções Hard_fault/ Bus_Fault/ MEM_Fault/ Usage_Fault (opção de downlink não disponível, usado apenas para teste);
Passo 2 - Aguardar o tempo necessário para reset após Watchdog não ser resetado e verificar o dispositivo ser ressetado;
Passo 3 - Repetir passos 1 e 2 diversas vezes, chamando funções diferentes.</v>
      </c>
      <c r="G86" s="97" t="str">
        <f>VLOOKUP('3° Ciclo de Teste'!$B86,'Casos de Teste'!$B$9:$J$87,G$7)</f>
        <v>No passo 2 foi possível ver a placa ressetando e configurando novamente para se conectar a rede LoRA. Após o passo 3 verificar se houve a contagem certa.</v>
      </c>
      <c r="H86" s="91" t="s">
        <v>72</v>
      </c>
      <c r="I86" s="92"/>
      <c r="J86" s="91"/>
      <c r="K86" s="91"/>
      <c r="L86" s="93"/>
      <c r="M86" s="94">
        <v>43943</v>
      </c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spans="1:26" ht="14.25" customHeight="1" x14ac:dyDescent="0.2">
      <c r="A87" s="68"/>
      <c r="B87" s="96"/>
      <c r="C87" s="97"/>
      <c r="D87" s="97"/>
      <c r="E87" s="98"/>
      <c r="F87" s="100"/>
      <c r="G87" s="100"/>
      <c r="H87" s="91"/>
      <c r="I87" s="92"/>
      <c r="J87" s="91"/>
      <c r="K87" s="91"/>
      <c r="L87" s="93"/>
      <c r="M87" s="101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spans="1:26" ht="14.25" customHeight="1" x14ac:dyDescent="0.2">
      <c r="A88" s="68"/>
      <c r="B88" s="96"/>
      <c r="C88" s="97"/>
      <c r="D88" s="97"/>
      <c r="E88" s="98"/>
      <c r="F88" s="100"/>
      <c r="G88" s="100"/>
      <c r="H88" s="91"/>
      <c r="I88" s="92"/>
      <c r="J88" s="91"/>
      <c r="K88" s="91"/>
      <c r="L88" s="93"/>
      <c r="M88" s="101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spans="1:26" ht="14.25" customHeight="1" x14ac:dyDescent="0.2">
      <c r="A89" s="68"/>
      <c r="B89" s="96"/>
      <c r="C89" s="97"/>
      <c r="D89" s="97"/>
      <c r="E89" s="98"/>
      <c r="F89" s="100"/>
      <c r="G89" s="100"/>
      <c r="H89" s="91"/>
      <c r="I89" s="92"/>
      <c r="J89" s="91"/>
      <c r="K89" s="91"/>
      <c r="L89" s="93"/>
      <c r="M89" s="101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26" ht="14.25" customHeight="1" x14ac:dyDescent="0.2">
      <c r="A90" s="68"/>
      <c r="B90" s="96"/>
      <c r="C90" s="97"/>
      <c r="D90" s="97"/>
      <c r="E90" s="98"/>
      <c r="F90" s="100"/>
      <c r="G90" s="100"/>
      <c r="H90" s="91"/>
      <c r="I90" s="92"/>
      <c r="J90" s="91"/>
      <c r="K90" s="91"/>
      <c r="L90" s="93"/>
      <c r="M90" s="101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spans="1:26" ht="14.25" customHeight="1" x14ac:dyDescent="0.2">
      <c r="A91" s="68"/>
      <c r="B91" s="96"/>
      <c r="C91" s="97"/>
      <c r="D91" s="97"/>
      <c r="E91" s="98"/>
      <c r="F91" s="100"/>
      <c r="G91" s="100"/>
      <c r="H91" s="91"/>
      <c r="I91" s="92"/>
      <c r="J91" s="91"/>
      <c r="K91" s="91"/>
      <c r="L91" s="93"/>
      <c r="M91" s="101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spans="1:26" ht="14.25" customHeight="1" x14ac:dyDescent="0.2">
      <c r="A92" s="68"/>
      <c r="B92" s="96"/>
      <c r="C92" s="97"/>
      <c r="D92" s="97"/>
      <c r="E92" s="98"/>
      <c r="F92" s="100"/>
      <c r="G92" s="100"/>
      <c r="H92" s="91"/>
      <c r="I92" s="92"/>
      <c r="J92" s="91"/>
      <c r="K92" s="91"/>
      <c r="L92" s="93"/>
      <c r="M92" s="101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spans="1:26" ht="14.25" customHeight="1" x14ac:dyDescent="0.2">
      <c r="A93" s="68"/>
      <c r="B93" s="96"/>
      <c r="C93" s="97"/>
      <c r="D93" s="97"/>
      <c r="E93" s="98"/>
      <c r="F93" s="100"/>
      <c r="G93" s="100"/>
      <c r="H93" s="91"/>
      <c r="I93" s="92"/>
      <c r="J93" s="91"/>
      <c r="K93" s="91"/>
      <c r="L93" s="93"/>
      <c r="M93" s="101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spans="1:26" ht="14.25" customHeight="1" x14ac:dyDescent="0.2">
      <c r="A94" s="68"/>
      <c r="B94" s="96"/>
      <c r="C94" s="97"/>
      <c r="D94" s="97"/>
      <c r="E94" s="98"/>
      <c r="F94" s="100"/>
      <c r="G94" s="100"/>
      <c r="H94" s="91"/>
      <c r="I94" s="92"/>
      <c r="J94" s="91"/>
      <c r="K94" s="91"/>
      <c r="L94" s="93"/>
      <c r="M94" s="101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spans="1:26" ht="14.25" customHeight="1" x14ac:dyDescent="0.2">
      <c r="A95" s="68"/>
      <c r="B95" s="96"/>
      <c r="C95" s="97"/>
      <c r="D95" s="97"/>
      <c r="E95" s="98"/>
      <c r="F95" s="100"/>
      <c r="G95" s="100"/>
      <c r="H95" s="91"/>
      <c r="I95" s="92"/>
      <c r="J95" s="91"/>
      <c r="K95" s="91"/>
      <c r="L95" s="93"/>
      <c r="M95" s="101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spans="1:26" ht="14.25" customHeight="1" x14ac:dyDescent="0.2">
      <c r="A96" s="68"/>
      <c r="B96" s="96"/>
      <c r="C96" s="97"/>
      <c r="D96" s="97"/>
      <c r="E96" s="98"/>
      <c r="F96" s="100"/>
      <c r="G96" s="100"/>
      <c r="H96" s="91"/>
      <c r="I96" s="92"/>
      <c r="J96" s="91"/>
      <c r="K96" s="91"/>
      <c r="L96" s="93"/>
      <c r="M96" s="101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spans="1:26" ht="14.25" customHeight="1" x14ac:dyDescent="0.2">
      <c r="A97" s="68"/>
      <c r="B97" s="96"/>
      <c r="C97" s="97"/>
      <c r="D97" s="97"/>
      <c r="E97" s="98"/>
      <c r="F97" s="100"/>
      <c r="G97" s="100"/>
      <c r="H97" s="91"/>
      <c r="I97" s="92"/>
      <c r="J97" s="91"/>
      <c r="K97" s="91"/>
      <c r="L97" s="93"/>
      <c r="M97" s="101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spans="1:26" ht="14.25" customHeight="1" x14ac:dyDescent="0.2">
      <c r="A98" s="68"/>
      <c r="B98" s="96"/>
      <c r="C98" s="97"/>
      <c r="D98" s="97"/>
      <c r="E98" s="98"/>
      <c r="F98" s="100"/>
      <c r="G98" s="100"/>
      <c r="H98" s="91"/>
      <c r="I98" s="92"/>
      <c r="J98" s="91"/>
      <c r="K98" s="91"/>
      <c r="L98" s="93"/>
      <c r="M98" s="101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spans="1:26" ht="14.25" customHeight="1" x14ac:dyDescent="0.2">
      <c r="A99" s="68"/>
      <c r="B99" s="96"/>
      <c r="C99" s="97"/>
      <c r="D99" s="97"/>
      <c r="E99" s="98"/>
      <c r="F99" s="100"/>
      <c r="G99" s="100"/>
      <c r="H99" s="91"/>
      <c r="I99" s="92"/>
      <c r="J99" s="91"/>
      <c r="K99" s="91"/>
      <c r="L99" s="93"/>
      <c r="M99" s="101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spans="1:26" ht="14.25" customHeight="1" x14ac:dyDescent="0.2">
      <c r="A100" s="68"/>
      <c r="B100" s="96"/>
      <c r="C100" s="97"/>
      <c r="D100" s="97"/>
      <c r="E100" s="98"/>
      <c r="F100" s="100"/>
      <c r="G100" s="100"/>
      <c r="H100" s="91"/>
      <c r="I100" s="92"/>
      <c r="J100" s="91"/>
      <c r="K100" s="91"/>
      <c r="L100" s="93"/>
      <c r="M100" s="101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spans="1:26" ht="14.25" customHeight="1" x14ac:dyDescent="0.2">
      <c r="A101" s="68"/>
      <c r="B101" s="96"/>
      <c r="C101" s="97"/>
      <c r="D101" s="97"/>
      <c r="E101" s="98"/>
      <c r="F101" s="100"/>
      <c r="G101" s="100"/>
      <c r="H101" s="91"/>
      <c r="I101" s="92"/>
      <c r="J101" s="91"/>
      <c r="K101" s="91"/>
      <c r="L101" s="93"/>
      <c r="M101" s="101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spans="1:26" ht="14.25" customHeight="1" x14ac:dyDescent="0.2">
      <c r="A102" s="68"/>
      <c r="B102" s="96"/>
      <c r="C102" s="97"/>
      <c r="D102" s="97"/>
      <c r="E102" s="98"/>
      <c r="F102" s="100"/>
      <c r="G102" s="100"/>
      <c r="H102" s="91"/>
      <c r="I102" s="92"/>
      <c r="J102" s="91"/>
      <c r="K102" s="91"/>
      <c r="L102" s="93"/>
      <c r="M102" s="101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spans="1:26" ht="14.25" customHeight="1" x14ac:dyDescent="0.2">
      <c r="A103" s="68"/>
      <c r="B103" s="96"/>
      <c r="C103" s="97"/>
      <c r="D103" s="97"/>
      <c r="E103" s="98"/>
      <c r="F103" s="100"/>
      <c r="G103" s="100"/>
      <c r="H103" s="91"/>
      <c r="I103" s="92"/>
      <c r="J103" s="91"/>
      <c r="K103" s="91"/>
      <c r="L103" s="93"/>
      <c r="M103" s="101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spans="1:26" ht="14.25" customHeight="1" x14ac:dyDescent="0.2">
      <c r="A104" s="68"/>
      <c r="B104" s="96"/>
      <c r="C104" s="97"/>
      <c r="D104" s="97"/>
      <c r="E104" s="98"/>
      <c r="F104" s="100"/>
      <c r="G104" s="100"/>
      <c r="H104" s="91"/>
      <c r="I104" s="92"/>
      <c r="J104" s="91"/>
      <c r="K104" s="91"/>
      <c r="L104" s="93"/>
      <c r="M104" s="101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spans="1:26" ht="14.25" customHeight="1" x14ac:dyDescent="0.2">
      <c r="A105" s="68"/>
      <c r="B105" s="96"/>
      <c r="C105" s="97"/>
      <c r="D105" s="97"/>
      <c r="E105" s="98"/>
      <c r="F105" s="100"/>
      <c r="G105" s="100"/>
      <c r="H105" s="91"/>
      <c r="I105" s="92"/>
      <c r="J105" s="91"/>
      <c r="K105" s="91"/>
      <c r="L105" s="93"/>
      <c r="M105" s="101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spans="1:26" ht="14.25" customHeight="1" x14ac:dyDescent="0.2">
      <c r="A106" s="68"/>
      <c r="B106" s="96"/>
      <c r="C106" s="97"/>
      <c r="D106" s="97"/>
      <c r="E106" s="98"/>
      <c r="F106" s="100"/>
      <c r="G106" s="100"/>
      <c r="H106" s="91"/>
      <c r="I106" s="92"/>
      <c r="J106" s="91"/>
      <c r="K106" s="91"/>
      <c r="L106" s="93"/>
      <c r="M106" s="101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spans="1:26" ht="14.25" customHeight="1" x14ac:dyDescent="0.2">
      <c r="A107" s="68"/>
      <c r="B107" s="96"/>
      <c r="C107" s="97"/>
      <c r="D107" s="97"/>
      <c r="E107" s="98"/>
      <c r="F107" s="100"/>
      <c r="G107" s="100"/>
      <c r="H107" s="91"/>
      <c r="I107" s="92"/>
      <c r="J107" s="91"/>
      <c r="K107" s="91"/>
      <c r="L107" s="93"/>
      <c r="M107" s="101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spans="1:26" ht="14.25" customHeight="1" x14ac:dyDescent="0.2">
      <c r="A108" s="68"/>
      <c r="B108" s="96"/>
      <c r="C108" s="97"/>
      <c r="D108" s="97"/>
      <c r="E108" s="98"/>
      <c r="F108" s="100"/>
      <c r="G108" s="100"/>
      <c r="H108" s="91"/>
      <c r="I108" s="92"/>
      <c r="J108" s="91"/>
      <c r="K108" s="91"/>
      <c r="L108" s="93"/>
      <c r="M108" s="101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spans="1:26" ht="14.25" customHeight="1" x14ac:dyDescent="0.2">
      <c r="A109" s="68"/>
      <c r="B109" s="96"/>
      <c r="C109" s="97"/>
      <c r="D109" s="97"/>
      <c r="E109" s="98"/>
      <c r="F109" s="100"/>
      <c r="G109" s="100"/>
      <c r="H109" s="91"/>
      <c r="I109" s="92"/>
      <c r="J109" s="91"/>
      <c r="K109" s="91"/>
      <c r="L109" s="93"/>
      <c r="M109" s="101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spans="1:26" ht="14.25" customHeight="1" x14ac:dyDescent="0.2">
      <c r="A110" s="68"/>
      <c r="B110" s="96"/>
      <c r="C110" s="97"/>
      <c r="D110" s="97"/>
      <c r="E110" s="98"/>
      <c r="F110" s="100"/>
      <c r="G110" s="100"/>
      <c r="H110" s="91"/>
      <c r="I110" s="92"/>
      <c r="J110" s="91"/>
      <c r="K110" s="91"/>
      <c r="L110" s="93"/>
      <c r="M110" s="101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spans="1:26" ht="14.25" customHeight="1" x14ac:dyDescent="0.2">
      <c r="A111" s="68"/>
      <c r="B111" s="96"/>
      <c r="C111" s="97"/>
      <c r="D111" s="97"/>
      <c r="E111" s="98"/>
      <c r="F111" s="100"/>
      <c r="G111" s="100"/>
      <c r="H111" s="91"/>
      <c r="I111" s="92"/>
      <c r="J111" s="91"/>
      <c r="K111" s="91"/>
      <c r="L111" s="93"/>
      <c r="M111" s="101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spans="1:26" ht="14.25" customHeight="1" x14ac:dyDescent="0.2">
      <c r="A112" s="68"/>
      <c r="B112" s="68"/>
      <c r="C112" s="69"/>
      <c r="D112" s="69"/>
      <c r="E112" s="69"/>
      <c r="F112" s="70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spans="1:26" ht="14.25" customHeight="1" x14ac:dyDescent="0.2">
      <c r="A113" s="68"/>
      <c r="B113" s="68"/>
      <c r="C113" s="69"/>
      <c r="D113" s="69"/>
      <c r="E113" s="69"/>
      <c r="F113" s="70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spans="1:26" ht="14.25" customHeight="1" x14ac:dyDescent="0.2">
      <c r="A114" s="68"/>
      <c r="B114" s="68"/>
      <c r="C114" s="69"/>
      <c r="D114" s="69"/>
      <c r="E114" s="69"/>
      <c r="F114" s="70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spans="1:26" ht="14.25" customHeight="1" x14ac:dyDescent="0.2">
      <c r="A115" s="68"/>
      <c r="B115" s="68"/>
      <c r="C115" s="69"/>
      <c r="D115" s="69"/>
      <c r="E115" s="69"/>
      <c r="F115" s="70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spans="1:26" ht="14.25" customHeight="1" x14ac:dyDescent="0.2">
      <c r="A116" s="68"/>
      <c r="B116" s="68"/>
      <c r="C116" s="69"/>
      <c r="D116" s="69"/>
      <c r="E116" s="69"/>
      <c r="F116" s="70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spans="1:26" ht="14.25" customHeight="1" x14ac:dyDescent="0.2">
      <c r="A117" s="68"/>
      <c r="B117" s="68"/>
      <c r="C117" s="69"/>
      <c r="D117" s="69"/>
      <c r="E117" s="69"/>
      <c r="F117" s="70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spans="1:26" ht="14.25" customHeight="1" x14ac:dyDescent="0.2">
      <c r="A118" s="68"/>
      <c r="B118" s="68"/>
      <c r="C118" s="69"/>
      <c r="D118" s="69"/>
      <c r="E118" s="69"/>
      <c r="F118" s="70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spans="1:26" ht="14.25" customHeight="1" x14ac:dyDescent="0.2">
      <c r="A119" s="68"/>
      <c r="B119" s="68"/>
      <c r="C119" s="69"/>
      <c r="D119" s="69"/>
      <c r="E119" s="69"/>
      <c r="F119" s="70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spans="1:26" ht="14.25" customHeight="1" x14ac:dyDescent="0.2">
      <c r="A120" s="68"/>
      <c r="B120" s="68"/>
      <c r="C120" s="69"/>
      <c r="D120" s="69"/>
      <c r="E120" s="69"/>
      <c r="F120" s="70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spans="1:26" ht="14.25" customHeight="1" x14ac:dyDescent="0.2">
      <c r="A121" s="68"/>
      <c r="B121" s="68"/>
      <c r="C121" s="69"/>
      <c r="D121" s="69"/>
      <c r="E121" s="69"/>
      <c r="F121" s="70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spans="1:26" ht="14.25" customHeight="1" x14ac:dyDescent="0.2">
      <c r="A122" s="68"/>
      <c r="B122" s="68"/>
      <c r="C122" s="69"/>
      <c r="D122" s="69"/>
      <c r="E122" s="69"/>
      <c r="F122" s="70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spans="1:26" ht="14.25" customHeight="1" x14ac:dyDescent="0.2">
      <c r="A123" s="68"/>
      <c r="B123" s="68"/>
      <c r="C123" s="69"/>
      <c r="D123" s="69"/>
      <c r="E123" s="69"/>
      <c r="F123" s="70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spans="1:26" ht="14.25" customHeight="1" x14ac:dyDescent="0.2">
      <c r="A124" s="68"/>
      <c r="B124" s="68"/>
      <c r="C124" s="69"/>
      <c r="D124" s="69"/>
      <c r="E124" s="69"/>
      <c r="F124" s="70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spans="1:26" ht="14.25" customHeight="1" x14ac:dyDescent="0.2">
      <c r="A125" s="68"/>
      <c r="B125" s="68"/>
      <c r="C125" s="69"/>
      <c r="D125" s="69"/>
      <c r="E125" s="69"/>
      <c r="F125" s="70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spans="1:26" ht="14.25" customHeight="1" x14ac:dyDescent="0.2">
      <c r="A126" s="68"/>
      <c r="B126" s="68"/>
      <c r="C126" s="69"/>
      <c r="D126" s="69"/>
      <c r="E126" s="69"/>
      <c r="F126" s="70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spans="1:26" ht="14.25" customHeight="1" x14ac:dyDescent="0.2">
      <c r="A127" s="68"/>
      <c r="B127" s="68"/>
      <c r="C127" s="69"/>
      <c r="D127" s="69"/>
      <c r="E127" s="69"/>
      <c r="F127" s="70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spans="1:26" ht="14.25" customHeight="1" x14ac:dyDescent="0.2">
      <c r="A128" s="68"/>
      <c r="B128" s="68"/>
      <c r="C128" s="69"/>
      <c r="D128" s="69"/>
      <c r="E128" s="69"/>
      <c r="F128" s="70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spans="1:26" ht="14.25" customHeight="1" x14ac:dyDescent="0.2">
      <c r="A129" s="68"/>
      <c r="B129" s="68"/>
      <c r="C129" s="69"/>
      <c r="D129" s="69"/>
      <c r="E129" s="69"/>
      <c r="F129" s="70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spans="1:26" ht="14.25" customHeight="1" x14ac:dyDescent="0.2">
      <c r="A130" s="68"/>
      <c r="B130" s="68"/>
      <c r="C130" s="69"/>
      <c r="D130" s="69"/>
      <c r="E130" s="69"/>
      <c r="F130" s="70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spans="1:26" ht="14.25" customHeight="1" x14ac:dyDescent="0.2">
      <c r="A131" s="68"/>
      <c r="B131" s="68"/>
      <c r="C131" s="69"/>
      <c r="D131" s="69"/>
      <c r="E131" s="69"/>
      <c r="F131" s="70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spans="1:26" ht="14.25" customHeight="1" x14ac:dyDescent="0.2">
      <c r="A132" s="68"/>
      <c r="B132" s="68"/>
      <c r="C132" s="69"/>
      <c r="D132" s="69"/>
      <c r="E132" s="69"/>
      <c r="F132" s="70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spans="1:26" ht="14.25" customHeight="1" x14ac:dyDescent="0.2">
      <c r="A133" s="68"/>
      <c r="B133" s="68"/>
      <c r="C133" s="69"/>
      <c r="D133" s="69"/>
      <c r="E133" s="69"/>
      <c r="F133" s="70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spans="1:26" ht="14.25" customHeight="1" x14ac:dyDescent="0.2">
      <c r="A134" s="68"/>
      <c r="B134" s="68"/>
      <c r="C134" s="69"/>
      <c r="D134" s="69"/>
      <c r="E134" s="69"/>
      <c r="F134" s="70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spans="1:26" ht="14.25" customHeight="1" x14ac:dyDescent="0.2">
      <c r="A135" s="68"/>
      <c r="B135" s="68"/>
      <c r="C135" s="69"/>
      <c r="D135" s="69"/>
      <c r="E135" s="69"/>
      <c r="F135" s="70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spans="1:26" ht="14.25" customHeight="1" x14ac:dyDescent="0.2">
      <c r="A136" s="68"/>
      <c r="B136" s="68"/>
      <c r="C136" s="69"/>
      <c r="D136" s="69"/>
      <c r="E136" s="69"/>
      <c r="F136" s="70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spans="1:26" ht="14.25" customHeight="1" x14ac:dyDescent="0.2">
      <c r="A137" s="68"/>
      <c r="B137" s="68"/>
      <c r="C137" s="69"/>
      <c r="D137" s="69"/>
      <c r="E137" s="69"/>
      <c r="F137" s="70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spans="1:26" ht="14.25" customHeight="1" x14ac:dyDescent="0.2">
      <c r="A138" s="68"/>
      <c r="B138" s="68"/>
      <c r="C138" s="69"/>
      <c r="D138" s="69"/>
      <c r="E138" s="69"/>
      <c r="F138" s="70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spans="1:26" ht="14.25" customHeight="1" x14ac:dyDescent="0.2">
      <c r="A139" s="68"/>
      <c r="B139" s="68"/>
      <c r="C139" s="69"/>
      <c r="D139" s="69"/>
      <c r="E139" s="69"/>
      <c r="F139" s="70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spans="1:26" ht="14.25" customHeight="1" x14ac:dyDescent="0.2">
      <c r="A140" s="68"/>
      <c r="B140" s="68"/>
      <c r="C140" s="69"/>
      <c r="D140" s="69"/>
      <c r="E140" s="69"/>
      <c r="F140" s="70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spans="1:26" ht="14.25" customHeight="1" x14ac:dyDescent="0.2">
      <c r="A141" s="68"/>
      <c r="B141" s="68"/>
      <c r="C141" s="69"/>
      <c r="D141" s="69"/>
      <c r="E141" s="69"/>
      <c r="F141" s="70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spans="1:26" ht="14.25" customHeight="1" x14ac:dyDescent="0.2">
      <c r="A142" s="68"/>
      <c r="B142" s="68"/>
      <c r="C142" s="69"/>
      <c r="D142" s="69"/>
      <c r="E142" s="69"/>
      <c r="F142" s="70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spans="1:26" ht="14.25" customHeight="1" x14ac:dyDescent="0.2">
      <c r="A143" s="68"/>
      <c r="B143" s="68"/>
      <c r="C143" s="69"/>
      <c r="D143" s="69"/>
      <c r="E143" s="69"/>
      <c r="F143" s="70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spans="1:26" ht="14.25" customHeight="1" x14ac:dyDescent="0.2">
      <c r="A144" s="68"/>
      <c r="B144" s="68"/>
      <c r="C144" s="69"/>
      <c r="D144" s="69"/>
      <c r="E144" s="69"/>
      <c r="F144" s="70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spans="1:26" ht="14.25" customHeight="1" x14ac:dyDescent="0.2">
      <c r="A145" s="68"/>
      <c r="B145" s="68"/>
      <c r="C145" s="69"/>
      <c r="D145" s="69"/>
      <c r="E145" s="69"/>
      <c r="F145" s="70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spans="1:26" ht="14.25" customHeight="1" x14ac:dyDescent="0.2">
      <c r="A146" s="68"/>
      <c r="B146" s="68"/>
      <c r="C146" s="69"/>
      <c r="D146" s="69"/>
      <c r="E146" s="69"/>
      <c r="F146" s="70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spans="1:26" ht="14.25" customHeight="1" x14ac:dyDescent="0.2">
      <c r="A147" s="68"/>
      <c r="B147" s="68"/>
      <c r="C147" s="69"/>
      <c r="D147" s="69"/>
      <c r="E147" s="69"/>
      <c r="F147" s="70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spans="1:26" ht="14.25" customHeight="1" x14ac:dyDescent="0.2">
      <c r="A148" s="68"/>
      <c r="B148" s="68"/>
      <c r="C148" s="69"/>
      <c r="D148" s="69"/>
      <c r="E148" s="69"/>
      <c r="F148" s="70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spans="1:26" ht="14.25" customHeight="1" x14ac:dyDescent="0.2">
      <c r="A149" s="68"/>
      <c r="B149" s="68"/>
      <c r="C149" s="69"/>
      <c r="D149" s="69"/>
      <c r="E149" s="69"/>
      <c r="F149" s="70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spans="1:26" ht="14.25" customHeight="1" x14ac:dyDescent="0.2">
      <c r="A150" s="68"/>
      <c r="B150" s="68"/>
      <c r="C150" s="69"/>
      <c r="D150" s="69"/>
      <c r="E150" s="69"/>
      <c r="F150" s="70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spans="1:26" ht="14.25" customHeight="1" x14ac:dyDescent="0.2">
      <c r="A151" s="68"/>
      <c r="B151" s="68"/>
      <c r="C151" s="69"/>
      <c r="D151" s="69"/>
      <c r="E151" s="69"/>
      <c r="F151" s="70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spans="1:26" ht="14.25" customHeight="1" x14ac:dyDescent="0.2">
      <c r="A152" s="68"/>
      <c r="B152" s="68"/>
      <c r="C152" s="69"/>
      <c r="D152" s="69"/>
      <c r="E152" s="69"/>
      <c r="F152" s="70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spans="1:26" ht="14.25" customHeight="1" x14ac:dyDescent="0.2">
      <c r="A153" s="68"/>
      <c r="B153" s="68"/>
      <c r="C153" s="69"/>
      <c r="D153" s="69"/>
      <c r="E153" s="69"/>
      <c r="F153" s="70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spans="1:26" ht="14.25" customHeight="1" x14ac:dyDescent="0.2">
      <c r="A154" s="68"/>
      <c r="B154" s="68"/>
      <c r="C154" s="69"/>
      <c r="D154" s="69"/>
      <c r="E154" s="69"/>
      <c r="F154" s="70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spans="1:26" ht="14.25" customHeight="1" x14ac:dyDescent="0.2">
      <c r="A155" s="68"/>
      <c r="B155" s="68"/>
      <c r="C155" s="69"/>
      <c r="D155" s="69"/>
      <c r="E155" s="69"/>
      <c r="F155" s="70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spans="1:26" ht="14.25" customHeight="1" x14ac:dyDescent="0.2">
      <c r="A156" s="68"/>
      <c r="B156" s="68"/>
      <c r="C156" s="69"/>
      <c r="D156" s="69"/>
      <c r="E156" s="69"/>
      <c r="F156" s="70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spans="1:26" ht="14.25" customHeight="1" x14ac:dyDescent="0.2">
      <c r="A157" s="68"/>
      <c r="B157" s="68"/>
      <c r="C157" s="69"/>
      <c r="D157" s="69"/>
      <c r="E157" s="69"/>
      <c r="F157" s="70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spans="1:26" ht="14.25" customHeight="1" x14ac:dyDescent="0.2">
      <c r="A158" s="68"/>
      <c r="B158" s="68"/>
      <c r="C158" s="69"/>
      <c r="D158" s="69"/>
      <c r="E158" s="69"/>
      <c r="F158" s="70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spans="1:26" ht="14.25" customHeight="1" x14ac:dyDescent="0.2">
      <c r="A159" s="68"/>
      <c r="B159" s="68"/>
      <c r="C159" s="69"/>
      <c r="D159" s="69"/>
      <c r="E159" s="69"/>
      <c r="F159" s="70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spans="1:26" ht="14.25" customHeight="1" x14ac:dyDescent="0.2">
      <c r="A160" s="68"/>
      <c r="B160" s="68"/>
      <c r="C160" s="69"/>
      <c r="D160" s="69"/>
      <c r="E160" s="69"/>
      <c r="F160" s="70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spans="1:26" ht="14.25" customHeight="1" x14ac:dyDescent="0.2">
      <c r="A161" s="68"/>
      <c r="B161" s="68"/>
      <c r="C161" s="69"/>
      <c r="D161" s="69"/>
      <c r="E161" s="69"/>
      <c r="F161" s="70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spans="1:26" ht="14.25" customHeight="1" x14ac:dyDescent="0.2">
      <c r="A162" s="68"/>
      <c r="B162" s="68"/>
      <c r="C162" s="69"/>
      <c r="D162" s="69"/>
      <c r="E162" s="69"/>
      <c r="F162" s="70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spans="1:26" ht="14.25" customHeight="1" x14ac:dyDescent="0.2">
      <c r="A163" s="68"/>
      <c r="B163" s="68"/>
      <c r="C163" s="69"/>
      <c r="D163" s="69"/>
      <c r="E163" s="69"/>
      <c r="F163" s="70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spans="1:26" ht="14.25" customHeight="1" x14ac:dyDescent="0.2">
      <c r="A164" s="68"/>
      <c r="B164" s="68"/>
      <c r="C164" s="69"/>
      <c r="D164" s="69"/>
      <c r="E164" s="69"/>
      <c r="F164" s="70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spans="1:26" ht="14.25" customHeight="1" x14ac:dyDescent="0.2">
      <c r="A165" s="68"/>
      <c r="B165" s="68"/>
      <c r="C165" s="69"/>
      <c r="D165" s="69"/>
      <c r="E165" s="69"/>
      <c r="F165" s="70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spans="1:26" ht="14.25" customHeight="1" x14ac:dyDescent="0.2">
      <c r="A166" s="68"/>
      <c r="B166" s="68"/>
      <c r="C166" s="69"/>
      <c r="D166" s="69"/>
      <c r="E166" s="69"/>
      <c r="F166" s="70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spans="1:26" ht="14.25" customHeight="1" x14ac:dyDescent="0.2">
      <c r="A167" s="68"/>
      <c r="B167" s="68"/>
      <c r="C167" s="69"/>
      <c r="D167" s="69"/>
      <c r="E167" s="69"/>
      <c r="F167" s="70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spans="1:26" ht="14.25" customHeight="1" x14ac:dyDescent="0.2">
      <c r="A168" s="68"/>
      <c r="B168" s="68"/>
      <c r="C168" s="69"/>
      <c r="D168" s="69"/>
      <c r="E168" s="69"/>
      <c r="F168" s="70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spans="1:26" ht="14.25" customHeight="1" x14ac:dyDescent="0.2">
      <c r="A169" s="68"/>
      <c r="B169" s="68"/>
      <c r="C169" s="69"/>
      <c r="D169" s="69"/>
      <c r="E169" s="69"/>
      <c r="F169" s="70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spans="1:26" ht="14.25" customHeight="1" x14ac:dyDescent="0.2">
      <c r="A170" s="68"/>
      <c r="B170" s="68"/>
      <c r="C170" s="69"/>
      <c r="D170" s="69"/>
      <c r="E170" s="69"/>
      <c r="F170" s="70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spans="1:26" ht="14.25" customHeight="1" x14ac:dyDescent="0.2">
      <c r="A171" s="68"/>
      <c r="B171" s="68"/>
      <c r="C171" s="69"/>
      <c r="D171" s="69"/>
      <c r="E171" s="69"/>
      <c r="F171" s="70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spans="1:26" ht="14.25" customHeight="1" x14ac:dyDescent="0.2">
      <c r="A172" s="68"/>
      <c r="B172" s="68"/>
      <c r="C172" s="69"/>
      <c r="D172" s="69"/>
      <c r="E172" s="69"/>
      <c r="F172" s="70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spans="1:26" ht="14.25" customHeight="1" x14ac:dyDescent="0.2">
      <c r="A173" s="68"/>
      <c r="B173" s="68"/>
      <c r="C173" s="69"/>
      <c r="D173" s="69"/>
      <c r="E173" s="69"/>
      <c r="F173" s="70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spans="1:26" ht="14.25" customHeight="1" x14ac:dyDescent="0.2">
      <c r="A174" s="68"/>
      <c r="B174" s="68"/>
      <c r="C174" s="69"/>
      <c r="D174" s="69"/>
      <c r="E174" s="69"/>
      <c r="F174" s="70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spans="1:26" ht="14.25" customHeight="1" x14ac:dyDescent="0.2">
      <c r="A175" s="68"/>
      <c r="B175" s="68"/>
      <c r="C175" s="69"/>
      <c r="D175" s="69"/>
      <c r="E175" s="69"/>
      <c r="F175" s="70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spans="1:26" ht="14.25" customHeight="1" x14ac:dyDescent="0.2">
      <c r="A176" s="68"/>
      <c r="B176" s="68"/>
      <c r="C176" s="69"/>
      <c r="D176" s="69"/>
      <c r="E176" s="69"/>
      <c r="F176" s="70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spans="1:26" ht="14.25" customHeight="1" x14ac:dyDescent="0.2">
      <c r="A177" s="68"/>
      <c r="B177" s="68"/>
      <c r="C177" s="69"/>
      <c r="D177" s="69"/>
      <c r="E177" s="69"/>
      <c r="F177" s="70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spans="1:26" ht="14.25" customHeight="1" x14ac:dyDescent="0.2">
      <c r="A178" s="68"/>
      <c r="B178" s="68"/>
      <c r="C178" s="69"/>
      <c r="D178" s="69"/>
      <c r="E178" s="69"/>
      <c r="F178" s="70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spans="1:26" ht="14.25" customHeight="1" x14ac:dyDescent="0.2">
      <c r="A179" s="68"/>
      <c r="B179" s="68"/>
      <c r="C179" s="69"/>
      <c r="D179" s="69"/>
      <c r="E179" s="69"/>
      <c r="F179" s="70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spans="1:26" ht="14.25" customHeight="1" x14ac:dyDescent="0.2">
      <c r="A180" s="68"/>
      <c r="B180" s="68"/>
      <c r="C180" s="69"/>
      <c r="D180" s="69"/>
      <c r="E180" s="69"/>
      <c r="F180" s="70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spans="1:26" ht="14.25" customHeight="1" x14ac:dyDescent="0.2">
      <c r="A181" s="68"/>
      <c r="B181" s="68"/>
      <c r="C181" s="69"/>
      <c r="D181" s="69"/>
      <c r="E181" s="69"/>
      <c r="F181" s="70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spans="1:26" ht="14.25" customHeight="1" x14ac:dyDescent="0.2">
      <c r="A182" s="68"/>
      <c r="B182" s="68"/>
      <c r="C182" s="69"/>
      <c r="D182" s="69"/>
      <c r="E182" s="69"/>
      <c r="F182" s="70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spans="1:26" ht="14.25" customHeight="1" x14ac:dyDescent="0.2">
      <c r="A183" s="68"/>
      <c r="B183" s="68"/>
      <c r="C183" s="69"/>
      <c r="D183" s="69"/>
      <c r="E183" s="69"/>
      <c r="F183" s="70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spans="1:26" ht="14.25" customHeight="1" x14ac:dyDescent="0.2">
      <c r="A184" s="68"/>
      <c r="B184" s="68"/>
      <c r="C184" s="69"/>
      <c r="D184" s="69"/>
      <c r="E184" s="69"/>
      <c r="F184" s="70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spans="1:26" ht="14.25" customHeight="1" x14ac:dyDescent="0.2">
      <c r="A185" s="68"/>
      <c r="B185" s="68"/>
      <c r="C185" s="69"/>
      <c r="D185" s="69"/>
      <c r="E185" s="69"/>
      <c r="F185" s="70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spans="1:26" ht="14.25" customHeight="1" x14ac:dyDescent="0.2">
      <c r="A186" s="68"/>
      <c r="B186" s="68"/>
      <c r="C186" s="69"/>
      <c r="D186" s="69"/>
      <c r="E186" s="69"/>
      <c r="F186" s="70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spans="1:26" ht="14.25" customHeight="1" x14ac:dyDescent="0.2">
      <c r="A187" s="68"/>
      <c r="B187" s="68"/>
      <c r="C187" s="69"/>
      <c r="D187" s="69"/>
      <c r="E187" s="69"/>
      <c r="F187" s="70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spans="1:26" ht="14.25" customHeight="1" x14ac:dyDescent="0.2">
      <c r="A188" s="68"/>
      <c r="B188" s="68"/>
      <c r="C188" s="69"/>
      <c r="D188" s="69"/>
      <c r="E188" s="69"/>
      <c r="F188" s="70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spans="1:26" ht="14.25" customHeight="1" x14ac:dyDescent="0.2">
      <c r="A189" s="68"/>
      <c r="B189" s="68"/>
      <c r="C189" s="69"/>
      <c r="D189" s="69"/>
      <c r="E189" s="69"/>
      <c r="F189" s="70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spans="1:26" ht="14.25" customHeight="1" x14ac:dyDescent="0.2">
      <c r="A190" s="68"/>
      <c r="B190" s="68"/>
      <c r="C190" s="69"/>
      <c r="D190" s="69"/>
      <c r="E190" s="69"/>
      <c r="F190" s="70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spans="1:26" ht="14.25" customHeight="1" x14ac:dyDescent="0.2">
      <c r="A191" s="68"/>
      <c r="B191" s="68"/>
      <c r="C191" s="69"/>
      <c r="D191" s="69"/>
      <c r="E191" s="69"/>
      <c r="F191" s="70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spans="1:26" ht="14.25" customHeight="1" x14ac:dyDescent="0.2">
      <c r="A192" s="68"/>
      <c r="B192" s="68"/>
      <c r="C192" s="69"/>
      <c r="D192" s="69"/>
      <c r="E192" s="69"/>
      <c r="F192" s="70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spans="1:26" ht="14.25" customHeight="1" x14ac:dyDescent="0.2">
      <c r="A193" s="68"/>
      <c r="B193" s="68"/>
      <c r="C193" s="69"/>
      <c r="D193" s="69"/>
      <c r="E193" s="69"/>
      <c r="F193" s="70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spans="1:26" ht="14.25" customHeight="1" x14ac:dyDescent="0.2">
      <c r="A194" s="68"/>
      <c r="B194" s="68"/>
      <c r="C194" s="69"/>
      <c r="D194" s="69"/>
      <c r="E194" s="69"/>
      <c r="F194" s="70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spans="1:26" ht="14.25" customHeight="1" x14ac:dyDescent="0.2">
      <c r="A195" s="68"/>
      <c r="B195" s="68"/>
      <c r="C195" s="69"/>
      <c r="D195" s="69"/>
      <c r="E195" s="69"/>
      <c r="F195" s="70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spans="1:26" ht="14.25" customHeight="1" x14ac:dyDescent="0.2">
      <c r="A196" s="68"/>
      <c r="B196" s="68"/>
      <c r="C196" s="69"/>
      <c r="D196" s="69"/>
      <c r="E196" s="69"/>
      <c r="F196" s="70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spans="1:26" ht="14.25" customHeight="1" x14ac:dyDescent="0.2">
      <c r="A197" s="68"/>
      <c r="B197" s="68"/>
      <c r="C197" s="69"/>
      <c r="D197" s="69"/>
      <c r="E197" s="69"/>
      <c r="F197" s="70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spans="1:26" ht="14.25" customHeight="1" x14ac:dyDescent="0.2">
      <c r="A198" s="68"/>
      <c r="B198" s="68"/>
      <c r="C198" s="69"/>
      <c r="D198" s="69"/>
      <c r="E198" s="69"/>
      <c r="F198" s="70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spans="1:26" ht="14.25" customHeight="1" x14ac:dyDescent="0.2">
      <c r="A199" s="68"/>
      <c r="B199" s="68"/>
      <c r="C199" s="69"/>
      <c r="D199" s="69"/>
      <c r="E199" s="69"/>
      <c r="F199" s="70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spans="1:26" ht="14.25" customHeight="1" x14ac:dyDescent="0.2">
      <c r="A200" s="68"/>
      <c r="B200" s="68"/>
      <c r="C200" s="69"/>
      <c r="D200" s="69"/>
      <c r="E200" s="69"/>
      <c r="F200" s="70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spans="1:26" ht="14.25" customHeight="1" x14ac:dyDescent="0.2">
      <c r="A201" s="68"/>
      <c r="B201" s="68"/>
      <c r="C201" s="69"/>
      <c r="D201" s="69"/>
      <c r="E201" s="69"/>
      <c r="F201" s="70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spans="1:26" ht="14.25" customHeight="1" x14ac:dyDescent="0.2">
      <c r="A202" s="68"/>
      <c r="B202" s="68"/>
      <c r="C202" s="69"/>
      <c r="D202" s="69"/>
      <c r="E202" s="69"/>
      <c r="F202" s="70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spans="1:26" ht="14.25" customHeight="1" x14ac:dyDescent="0.2">
      <c r="A203" s="68"/>
      <c r="B203" s="68"/>
      <c r="C203" s="69"/>
      <c r="D203" s="69"/>
      <c r="E203" s="69"/>
      <c r="F203" s="70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spans="1:26" ht="14.25" customHeight="1" x14ac:dyDescent="0.2">
      <c r="A204" s="68"/>
      <c r="B204" s="68"/>
      <c r="C204" s="69"/>
      <c r="D204" s="69"/>
      <c r="E204" s="69"/>
      <c r="F204" s="70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spans="1:26" ht="14.25" customHeight="1" x14ac:dyDescent="0.2">
      <c r="A205" s="68"/>
      <c r="B205" s="68"/>
      <c r="C205" s="69"/>
      <c r="D205" s="69"/>
      <c r="E205" s="69"/>
      <c r="F205" s="70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spans="1:26" ht="14.25" customHeight="1" x14ac:dyDescent="0.2">
      <c r="A206" s="68"/>
      <c r="B206" s="68"/>
      <c r="C206" s="69"/>
      <c r="D206" s="69"/>
      <c r="E206" s="69"/>
      <c r="F206" s="70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spans="1:26" ht="14.25" customHeight="1" x14ac:dyDescent="0.2">
      <c r="A207" s="68"/>
      <c r="B207" s="68"/>
      <c r="C207" s="69"/>
      <c r="D207" s="69"/>
      <c r="E207" s="69"/>
      <c r="F207" s="70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spans="1:26" ht="14.25" customHeight="1" x14ac:dyDescent="0.2">
      <c r="A208" s="68"/>
      <c r="B208" s="68"/>
      <c r="C208" s="69"/>
      <c r="D208" s="69"/>
      <c r="E208" s="69"/>
      <c r="F208" s="70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spans="1:26" ht="14.25" customHeight="1" x14ac:dyDescent="0.2">
      <c r="A209" s="68"/>
      <c r="B209" s="68"/>
      <c r="C209" s="69"/>
      <c r="D209" s="69"/>
      <c r="E209" s="69"/>
      <c r="F209" s="70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spans="1:26" ht="14.25" customHeight="1" x14ac:dyDescent="0.2">
      <c r="A210" s="68"/>
      <c r="B210" s="68"/>
      <c r="C210" s="69"/>
      <c r="D210" s="69"/>
      <c r="E210" s="69"/>
      <c r="F210" s="70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spans="1:26" ht="14.25" customHeight="1" x14ac:dyDescent="0.2">
      <c r="A211" s="68"/>
      <c r="B211" s="68"/>
      <c r="C211" s="69"/>
      <c r="D211" s="69"/>
      <c r="E211" s="69"/>
      <c r="F211" s="70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spans="1:26" ht="14.25" customHeight="1" x14ac:dyDescent="0.2">
      <c r="A212" s="68"/>
      <c r="B212" s="68"/>
      <c r="C212" s="69"/>
      <c r="D212" s="69"/>
      <c r="E212" s="69"/>
      <c r="F212" s="70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spans="1:26" ht="14.25" customHeight="1" x14ac:dyDescent="0.2">
      <c r="A213" s="68"/>
      <c r="B213" s="68"/>
      <c r="C213" s="69"/>
      <c r="D213" s="69"/>
      <c r="E213" s="69"/>
      <c r="F213" s="70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spans="1:26" ht="14.25" customHeight="1" x14ac:dyDescent="0.2">
      <c r="A214" s="68"/>
      <c r="B214" s="68"/>
      <c r="C214" s="69"/>
      <c r="D214" s="69"/>
      <c r="E214" s="69"/>
      <c r="F214" s="70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spans="1:26" ht="14.25" customHeight="1" x14ac:dyDescent="0.2">
      <c r="A215" s="68"/>
      <c r="B215" s="68"/>
      <c r="C215" s="69"/>
      <c r="D215" s="69"/>
      <c r="E215" s="69"/>
      <c r="F215" s="70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spans="1:26" ht="14.25" customHeight="1" x14ac:dyDescent="0.2">
      <c r="A216" s="68"/>
      <c r="B216" s="68"/>
      <c r="C216" s="69"/>
      <c r="D216" s="69"/>
      <c r="E216" s="69"/>
      <c r="F216" s="70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spans="1:26" ht="14.25" customHeight="1" x14ac:dyDescent="0.2">
      <c r="A217" s="68"/>
      <c r="B217" s="68"/>
      <c r="C217" s="69"/>
      <c r="D217" s="69"/>
      <c r="E217" s="69"/>
      <c r="F217" s="70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spans="1:26" ht="14.25" customHeight="1" x14ac:dyDescent="0.2">
      <c r="A218" s="68"/>
      <c r="B218" s="68"/>
      <c r="C218" s="69"/>
      <c r="D218" s="69"/>
      <c r="E218" s="69"/>
      <c r="F218" s="70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spans="1:26" ht="14.25" customHeight="1" x14ac:dyDescent="0.2">
      <c r="A219" s="68"/>
      <c r="B219" s="68"/>
      <c r="C219" s="69"/>
      <c r="D219" s="69"/>
      <c r="E219" s="69"/>
      <c r="F219" s="70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spans="1:26" ht="14.25" customHeight="1" x14ac:dyDescent="0.2">
      <c r="A220" s="68"/>
      <c r="B220" s="68"/>
      <c r="C220" s="69"/>
      <c r="D220" s="69"/>
      <c r="E220" s="69"/>
      <c r="F220" s="70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B6"/>
  </mergeCells>
  <conditionalFormatting sqref="K17:K20 K22:K111 K9:K14">
    <cfRule type="cellIs" dxfId="52" priority="14" stopIfTrue="1" operator="equal">
      <formula>"Crítica"</formula>
    </cfRule>
  </conditionalFormatting>
  <conditionalFormatting sqref="K17:K20 K22:K111 K9:K14">
    <cfRule type="cellIs" dxfId="51" priority="15" stopIfTrue="1" operator="equal">
      <formula>"Grave"</formula>
    </cfRule>
  </conditionalFormatting>
  <conditionalFormatting sqref="K17:K20 K22:K111 K9:K14">
    <cfRule type="cellIs" dxfId="50" priority="16" stopIfTrue="1" operator="equal">
      <formula>"Média"</formula>
    </cfRule>
  </conditionalFormatting>
  <conditionalFormatting sqref="H87:H111">
    <cfRule type="cellIs" dxfId="49" priority="17" stopIfTrue="1" operator="equal">
      <formula>"Aprovado"</formula>
    </cfRule>
  </conditionalFormatting>
  <conditionalFormatting sqref="H87:H111">
    <cfRule type="cellIs" dxfId="48" priority="18" stopIfTrue="1" operator="equal">
      <formula>"Reprovado"</formula>
    </cfRule>
  </conditionalFormatting>
  <conditionalFormatting sqref="H87:H111">
    <cfRule type="cellIs" dxfId="47" priority="19" stopIfTrue="1" operator="equal">
      <formula>"Bloqueado"</formula>
    </cfRule>
  </conditionalFormatting>
  <conditionalFormatting sqref="H87:H111">
    <cfRule type="cellIs" dxfId="46" priority="20" stopIfTrue="1" operator="equal">
      <formula>"Não Implementado"</formula>
    </cfRule>
  </conditionalFormatting>
  <conditionalFormatting sqref="H87:H111">
    <cfRule type="cellIs" dxfId="45" priority="21" stopIfTrue="1" operator="equal">
      <formula>"Não Aplicável"</formula>
    </cfRule>
  </conditionalFormatting>
  <conditionalFormatting sqref="H87:H111">
    <cfRule type="cellIs" dxfId="44" priority="22" stopIfTrue="1" operator="equal">
      <formula>"Não Testado"</formula>
    </cfRule>
  </conditionalFormatting>
  <conditionalFormatting sqref="J2:M2">
    <cfRule type="cellIs" dxfId="43" priority="23" stopIfTrue="1" operator="equal">
      <formula>$B$1</formula>
    </cfRule>
  </conditionalFormatting>
  <conditionalFormatting sqref="J2:M2">
    <cfRule type="cellIs" dxfId="42" priority="24" stopIfTrue="1" operator="notEqual">
      <formula>$B$1</formula>
    </cfRule>
  </conditionalFormatting>
  <conditionalFormatting sqref="J3:M6">
    <cfRule type="expression" dxfId="41" priority="25" stopIfTrue="1">
      <formula>NOT(ISBLANK(J$2))</formula>
    </cfRule>
  </conditionalFormatting>
  <conditionalFormatting sqref="I2">
    <cfRule type="cellIs" dxfId="40" priority="26" stopIfTrue="1" operator="equal">
      <formula>$B$1</formula>
    </cfRule>
  </conditionalFormatting>
  <conditionalFormatting sqref="I2">
    <cfRule type="cellIs" dxfId="39" priority="27" stopIfTrue="1" operator="notEqual">
      <formula>$B$1</formula>
    </cfRule>
  </conditionalFormatting>
  <conditionalFormatting sqref="I3">
    <cfRule type="expression" dxfId="38" priority="28" stopIfTrue="1">
      <formula>NOT(ISBLANK(I$2))</formula>
    </cfRule>
  </conditionalFormatting>
  <conditionalFormatting sqref="I6">
    <cfRule type="expression" dxfId="37" priority="29" stopIfTrue="1">
      <formula>NOT(ISBLANK(I$2))</formula>
    </cfRule>
  </conditionalFormatting>
  <conditionalFormatting sqref="I5">
    <cfRule type="expression" dxfId="36" priority="30" stopIfTrue="1">
      <formula>NOT(ISBLANK(I$2))</formula>
    </cfRule>
  </conditionalFormatting>
  <conditionalFormatting sqref="G6">
    <cfRule type="expression" dxfId="35" priority="31" stopIfTrue="1">
      <formula>NOT(ISBLANK(G$2))</formula>
    </cfRule>
  </conditionalFormatting>
  <conditionalFormatting sqref="H5">
    <cfRule type="expression" dxfId="34" priority="32" stopIfTrue="1">
      <formula>NOT(ISBLANK(H$2))</formula>
    </cfRule>
  </conditionalFormatting>
  <conditionalFormatting sqref="I4">
    <cfRule type="expression" dxfId="33" priority="33" stopIfTrue="1">
      <formula>NOT(ISBLANK(I$2))</formula>
    </cfRule>
  </conditionalFormatting>
  <conditionalFormatting sqref="G2">
    <cfRule type="cellIs" dxfId="32" priority="34" stopIfTrue="1" operator="equal">
      <formula>$B$1</formula>
    </cfRule>
  </conditionalFormatting>
  <conditionalFormatting sqref="G2">
    <cfRule type="cellIs" dxfId="31" priority="35" stopIfTrue="1" operator="notEqual">
      <formula>$B$1</formula>
    </cfRule>
  </conditionalFormatting>
  <conditionalFormatting sqref="G3">
    <cfRule type="expression" dxfId="30" priority="36" stopIfTrue="1">
      <formula>NOT(ISBLANK(G$2))</formula>
    </cfRule>
  </conditionalFormatting>
  <conditionalFormatting sqref="G5">
    <cfRule type="expression" dxfId="29" priority="37" stopIfTrue="1">
      <formula>NOT(ISBLANK(G$2))</formula>
    </cfRule>
  </conditionalFormatting>
  <conditionalFormatting sqref="G4">
    <cfRule type="expression" dxfId="28" priority="38" stopIfTrue="1">
      <formula>NOT(ISBLANK(G$2))</formula>
    </cfRule>
  </conditionalFormatting>
  <conditionalFormatting sqref="F6">
    <cfRule type="expression" dxfId="27" priority="39" stopIfTrue="1">
      <formula>NOT(ISBLANK(F$2))</formula>
    </cfRule>
  </conditionalFormatting>
  <conditionalFormatting sqref="F3:F4">
    <cfRule type="expression" dxfId="26" priority="40" stopIfTrue="1">
      <formula>NOT(ISBLANK(F$2))</formula>
    </cfRule>
  </conditionalFormatting>
  <conditionalFormatting sqref="F5">
    <cfRule type="expression" dxfId="25" priority="41" stopIfTrue="1">
      <formula>NOT(ISBLANK(F$2))</formula>
    </cfRule>
  </conditionalFormatting>
  <conditionalFormatting sqref="D5">
    <cfRule type="expression" dxfId="24" priority="42" stopIfTrue="1">
      <formula>NOT(ISBLANK(D$2))</formula>
    </cfRule>
  </conditionalFormatting>
  <conditionalFormatting sqref="D6">
    <cfRule type="expression" dxfId="23" priority="43" stopIfTrue="1">
      <formula>NOT(ISBLANK(D$2))</formula>
    </cfRule>
  </conditionalFormatting>
  <conditionalFormatting sqref="F2">
    <cfRule type="cellIs" dxfId="22" priority="44" stopIfTrue="1" operator="equal">
      <formula>$B$1</formula>
    </cfRule>
  </conditionalFormatting>
  <conditionalFormatting sqref="F2">
    <cfRule type="cellIs" dxfId="21" priority="45" stopIfTrue="1" operator="notEqual">
      <formula>$B$1</formula>
    </cfRule>
  </conditionalFormatting>
  <conditionalFormatting sqref="D4">
    <cfRule type="expression" dxfId="20" priority="46" stopIfTrue="1">
      <formula>NOT(ISBLANK(D$2))</formula>
    </cfRule>
  </conditionalFormatting>
  <conditionalFormatting sqref="D2">
    <cfRule type="cellIs" dxfId="19" priority="47" stopIfTrue="1" operator="equal">
      <formula>$B$1</formula>
    </cfRule>
  </conditionalFormatting>
  <conditionalFormatting sqref="D2">
    <cfRule type="cellIs" dxfId="18" priority="48" stopIfTrue="1" operator="notEqual">
      <formula>$B$1</formula>
    </cfRule>
  </conditionalFormatting>
  <conditionalFormatting sqref="D3">
    <cfRule type="expression" dxfId="17" priority="49" stopIfTrue="1">
      <formula>NOT(ISBLANK(D$2))</formula>
    </cfRule>
  </conditionalFormatting>
  <conditionalFormatting sqref="H6">
    <cfRule type="expression" dxfId="16" priority="50" stopIfTrue="1">
      <formula>NOT(ISBLANK(H$2))</formula>
    </cfRule>
  </conditionalFormatting>
  <conditionalFormatting sqref="H4">
    <cfRule type="expression" dxfId="15" priority="51" stopIfTrue="1">
      <formula>NOT(ISBLANK(H$2))</formula>
    </cfRule>
  </conditionalFormatting>
  <conditionalFormatting sqref="H2">
    <cfRule type="cellIs" dxfId="14" priority="52" stopIfTrue="1" operator="equal">
      <formula>$B$1</formula>
    </cfRule>
  </conditionalFormatting>
  <conditionalFormatting sqref="H2">
    <cfRule type="cellIs" dxfId="13" priority="53" stopIfTrue="1" operator="notEqual">
      <formula>$B$1</formula>
    </cfRule>
  </conditionalFormatting>
  <conditionalFormatting sqref="H3">
    <cfRule type="expression" dxfId="12" priority="54" stopIfTrue="1">
      <formula>NOT(ISBLANK(H$2))</formula>
    </cfRule>
  </conditionalFormatting>
  <conditionalFormatting sqref="E5">
    <cfRule type="expression" dxfId="11" priority="8" stopIfTrue="1">
      <formula>NOT(ISBLANK(E$2))</formula>
    </cfRule>
  </conditionalFormatting>
  <conditionalFormatting sqref="E6">
    <cfRule type="expression" dxfId="10" priority="9" stopIfTrue="1">
      <formula>NOT(ISBLANK(E$2))</formula>
    </cfRule>
  </conditionalFormatting>
  <conditionalFormatting sqref="E2">
    <cfRule type="cellIs" dxfId="9" priority="11" stopIfTrue="1" operator="equal">
      <formula>$B$1</formula>
    </cfRule>
  </conditionalFormatting>
  <conditionalFormatting sqref="E2">
    <cfRule type="cellIs" dxfId="8" priority="12" stopIfTrue="1" operator="notEqual">
      <formula>$B$1</formula>
    </cfRule>
  </conditionalFormatting>
  <conditionalFormatting sqref="E3">
    <cfRule type="expression" dxfId="7" priority="13" stopIfTrue="1">
      <formula>NOT(ISBLANK(E$2))</formula>
    </cfRule>
  </conditionalFormatting>
  <conditionalFormatting sqref="H9:H86">
    <cfRule type="cellIs" dxfId="6" priority="2" stopIfTrue="1" operator="equal">
      <formula>"Aprovado"</formula>
    </cfRule>
  </conditionalFormatting>
  <conditionalFormatting sqref="H9:H86">
    <cfRule type="cellIs" dxfId="5" priority="3" stopIfTrue="1" operator="equal">
      <formula>"Reprovado"</formula>
    </cfRule>
  </conditionalFormatting>
  <conditionalFormatting sqref="H9:H86">
    <cfRule type="cellIs" dxfId="4" priority="4" stopIfTrue="1" operator="equal">
      <formula>"Bloqueado"</formula>
    </cfRule>
  </conditionalFormatting>
  <conditionalFormatting sqref="H9:H86">
    <cfRule type="cellIs" dxfId="3" priority="5" stopIfTrue="1" operator="equal">
      <formula>"Não Implementado"</formula>
    </cfRule>
  </conditionalFormatting>
  <conditionalFormatting sqref="H9:H86">
    <cfRule type="cellIs" dxfId="2" priority="6" stopIfTrue="1" operator="equal">
      <formula>"Não Aplicável"</formula>
    </cfRule>
  </conditionalFormatting>
  <conditionalFormatting sqref="H9:H86">
    <cfRule type="cellIs" dxfId="1" priority="7" stopIfTrue="1" operator="equal">
      <formula>"Não Testado"</formula>
    </cfRule>
  </conditionalFormatting>
  <conditionalFormatting sqref="E4">
    <cfRule type="expression" dxfId="0" priority="1" stopIfTrue="1">
      <formula>NOT(ISBLANK(E$2))</formula>
    </cfRule>
  </conditionalFormatting>
  <dataValidations count="3">
    <dataValidation type="list" allowBlank="1" showInputMessage="1" prompt="TIPO DE COMPONENTE - Selecionar um componente a partir do Catálogo de Materiais da planilha Projeto de Teste._x000a__x000a_IMPORTANTE: Ao inserir novos tipos de componentes, favor atualizar a lista em &quot;Validação de Dados&quot;." sqref="D2:M2" xr:uid="{3C0BD2BD-1038-4BF3-BD93-535AD4EECD49}">
      <formula1>TipoList</formula1>
    </dataValidation>
    <dataValidation type="list" allowBlank="1" showErrorMessage="1" sqref="H9:H111" xr:uid="{71F5007D-A904-4390-8143-AAC6B88BB208}">
      <formula1>CriteriosList</formula1>
    </dataValidation>
    <dataValidation type="list" allowBlank="1" showErrorMessage="1" sqref="J1 J7:J111" xr:uid="{747F2124-E133-4F52-AB61-7283377A39E0}">
      <formula1>"Leve,Média,Grave,Crítica"</formula1>
    </dataValidation>
  </dataValidations>
  <pageMargins left="0.78740157499999996" right="0.78740157499999996" top="0.984251969" bottom="0.984251969" header="0" footer="0"/>
  <pageSetup paperSize="9" scale="18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000"/>
  <sheetViews>
    <sheetView showGridLines="0" tabSelected="1" workbookViewId="0">
      <selection activeCell="B46" sqref="B46"/>
    </sheetView>
  </sheetViews>
  <sheetFormatPr defaultColWidth="14.42578125" defaultRowHeight="15" customHeight="1" x14ac:dyDescent="0.2"/>
  <cols>
    <col min="1" max="13" width="9" customWidth="1"/>
    <col min="14" max="14" width="16.85546875" customWidth="1"/>
    <col min="15" max="23" width="9" customWidth="1"/>
    <col min="24" max="24" width="14.85546875" customWidth="1"/>
    <col min="25" max="30" width="9" customWidth="1"/>
  </cols>
  <sheetData>
    <row r="1" spans="1:30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2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ht="47.25" customHeight="1" x14ac:dyDescent="0.5">
      <c r="A2" s="1"/>
      <c r="B2" s="4"/>
      <c r="C2" s="4"/>
      <c r="D2" s="4"/>
      <c r="E2" s="51"/>
      <c r="F2" s="4"/>
      <c r="G2" s="4"/>
      <c r="H2" s="4"/>
      <c r="I2" s="4"/>
      <c r="J2" s="4"/>
      <c r="K2" s="1"/>
      <c r="L2" s="4"/>
      <c r="M2" s="4"/>
      <c r="N2" s="4"/>
      <c r="O2" s="51"/>
      <c r="P2" s="4"/>
      <c r="Q2" s="4"/>
      <c r="R2" s="4"/>
      <c r="S2" s="4"/>
      <c r="T2" s="4"/>
      <c r="U2" s="1"/>
      <c r="V2" s="4"/>
      <c r="W2" s="4"/>
      <c r="X2" s="4"/>
      <c r="Y2" s="51"/>
      <c r="Z2" s="4"/>
      <c r="AA2" s="4"/>
      <c r="AB2" s="4"/>
      <c r="AC2" s="4"/>
      <c r="AD2" s="4"/>
    </row>
    <row r="3" spans="1:30" ht="15.75" customHeight="1" x14ac:dyDescent="0.5">
      <c r="A3" s="1"/>
      <c r="B3" s="152"/>
      <c r="C3" s="152"/>
      <c r="D3" s="152"/>
      <c r="E3" s="153"/>
      <c r="F3" s="152"/>
      <c r="G3" s="152"/>
      <c r="H3" s="152"/>
      <c r="I3" s="152"/>
      <c r="J3" s="154"/>
      <c r="K3" s="1"/>
      <c r="L3" s="152"/>
      <c r="M3" s="152"/>
      <c r="N3" s="152"/>
      <c r="O3" s="153"/>
      <c r="P3" s="152"/>
      <c r="Q3" s="152"/>
      <c r="R3" s="152"/>
      <c r="S3" s="152"/>
      <c r="T3" s="154"/>
      <c r="U3" s="1"/>
      <c r="V3" s="152"/>
      <c r="W3" s="152"/>
      <c r="X3" s="152"/>
      <c r="Y3" s="153"/>
      <c r="Z3" s="152"/>
      <c r="AA3" s="152"/>
      <c r="AB3" s="152"/>
      <c r="AC3" s="152"/>
      <c r="AD3" s="154"/>
    </row>
    <row r="4" spans="1:30" ht="13.5" customHeight="1" x14ac:dyDescent="0.25">
      <c r="A4" s="2"/>
      <c r="B4" s="241" t="s">
        <v>345</v>
      </c>
      <c r="C4" s="205"/>
      <c r="D4" s="205"/>
      <c r="E4" s="205"/>
      <c r="F4" s="205"/>
      <c r="G4" s="205"/>
      <c r="H4" s="205"/>
      <c r="I4" s="205"/>
      <c r="J4" s="205"/>
      <c r="K4" s="2"/>
      <c r="L4" s="241" t="s">
        <v>345</v>
      </c>
      <c r="M4" s="205"/>
      <c r="N4" s="205"/>
      <c r="O4" s="205"/>
      <c r="P4" s="205"/>
      <c r="Q4" s="205"/>
      <c r="R4" s="205"/>
      <c r="S4" s="205"/>
      <c r="T4" s="205"/>
      <c r="U4" s="2"/>
      <c r="V4" s="241" t="s">
        <v>345</v>
      </c>
      <c r="W4" s="205"/>
      <c r="X4" s="205"/>
      <c r="Y4" s="205"/>
      <c r="Z4" s="205"/>
      <c r="AA4" s="205"/>
      <c r="AB4" s="205"/>
      <c r="AC4" s="205"/>
      <c r="AD4" s="205"/>
    </row>
    <row r="5" spans="1:30" ht="13.5" customHeight="1" x14ac:dyDescent="0.2">
      <c r="A5" s="2"/>
      <c r="B5" s="154"/>
      <c r="C5" s="154"/>
      <c r="D5" s="154"/>
      <c r="E5" s="154"/>
      <c r="F5" s="154"/>
      <c r="G5" s="154"/>
      <c r="H5" s="154"/>
      <c r="I5" s="154"/>
      <c r="J5" s="154"/>
      <c r="K5" s="2"/>
      <c r="L5" s="154"/>
      <c r="M5" s="154"/>
      <c r="N5" s="154"/>
      <c r="O5" s="154"/>
      <c r="P5" s="154"/>
      <c r="Q5" s="154"/>
      <c r="R5" s="154"/>
      <c r="S5" s="154"/>
      <c r="T5" s="154"/>
      <c r="U5" s="2"/>
      <c r="V5" s="154"/>
      <c r="W5" s="154"/>
      <c r="X5" s="154"/>
      <c r="Y5" s="154"/>
      <c r="Z5" s="154"/>
      <c r="AA5" s="154"/>
      <c r="AB5" s="154"/>
      <c r="AC5" s="154"/>
      <c r="AD5" s="154"/>
    </row>
    <row r="6" spans="1:30" ht="13.5" customHeight="1" x14ac:dyDescent="0.2">
      <c r="A6" s="2"/>
      <c r="B6" s="243" t="s">
        <v>333</v>
      </c>
      <c r="C6" s="244"/>
      <c r="D6" s="244"/>
      <c r="E6" s="244"/>
      <c r="F6" s="244"/>
      <c r="G6" s="244"/>
      <c r="H6" s="244"/>
      <c r="I6" s="244"/>
      <c r="J6" s="244"/>
      <c r="K6" s="2"/>
      <c r="L6" s="243" t="s">
        <v>344</v>
      </c>
      <c r="M6" s="244"/>
      <c r="N6" s="244"/>
      <c r="O6" s="244"/>
      <c r="P6" s="244"/>
      <c r="Q6" s="244"/>
      <c r="R6" s="244"/>
      <c r="S6" s="244"/>
      <c r="T6" s="244"/>
      <c r="U6" s="2"/>
      <c r="V6" s="243" t="s">
        <v>346</v>
      </c>
      <c r="W6" s="244"/>
      <c r="X6" s="244"/>
      <c r="Y6" s="244"/>
      <c r="Z6" s="244"/>
      <c r="AA6" s="244"/>
      <c r="AB6" s="244"/>
      <c r="AC6" s="244"/>
      <c r="AD6" s="244"/>
    </row>
    <row r="7" spans="1:30" ht="13.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3.5" customHeight="1" x14ac:dyDescent="0.2">
      <c r="A8" s="2"/>
      <c r="B8" s="52" t="s">
        <v>347</v>
      </c>
      <c r="C8" s="2" t="s">
        <v>389</v>
      </c>
      <c r="D8" s="2"/>
      <c r="E8" s="2"/>
      <c r="F8" s="2"/>
      <c r="G8" s="2"/>
      <c r="H8" s="2"/>
      <c r="I8" s="2"/>
      <c r="J8" s="2"/>
      <c r="K8" s="2"/>
      <c r="L8" s="52" t="s">
        <v>347</v>
      </c>
      <c r="M8" s="2" t="s">
        <v>389</v>
      </c>
      <c r="N8" s="2"/>
      <c r="O8" s="2"/>
      <c r="P8" s="2"/>
      <c r="Q8" s="2"/>
      <c r="R8" s="2"/>
      <c r="S8" s="2"/>
      <c r="T8" s="2"/>
      <c r="U8" s="2"/>
      <c r="V8" s="52" t="s">
        <v>347</v>
      </c>
      <c r="W8" s="53" t="s">
        <v>389</v>
      </c>
      <c r="X8" s="2"/>
      <c r="Y8" s="2"/>
      <c r="Z8" s="2"/>
      <c r="AA8" s="2"/>
      <c r="AB8" s="2"/>
      <c r="AC8" s="2"/>
      <c r="AD8" s="2"/>
    </row>
    <row r="9" spans="1:30" ht="13.5" customHeight="1" x14ac:dyDescent="0.2">
      <c r="A9" s="2"/>
      <c r="B9" s="52" t="s">
        <v>348</v>
      </c>
      <c r="C9" s="195">
        <v>43930</v>
      </c>
      <c r="D9" s="2"/>
      <c r="E9" s="2"/>
      <c r="F9" s="2"/>
      <c r="G9" s="2"/>
      <c r="H9" s="2"/>
      <c r="I9" s="2"/>
      <c r="J9" s="2"/>
      <c r="K9" s="2"/>
      <c r="L9" s="52" t="s">
        <v>348</v>
      </c>
      <c r="M9" s="195">
        <v>43936</v>
      </c>
      <c r="N9" s="2"/>
      <c r="O9" s="2"/>
      <c r="P9" s="2"/>
      <c r="Q9" s="2"/>
      <c r="R9" s="2"/>
      <c r="S9" s="2"/>
      <c r="T9" s="2"/>
      <c r="U9" s="2"/>
      <c r="V9" s="52" t="s">
        <v>348</v>
      </c>
      <c r="W9" s="195">
        <v>43941</v>
      </c>
      <c r="X9" s="2"/>
      <c r="Y9" s="2"/>
      <c r="Z9" s="2"/>
      <c r="AA9" s="2"/>
      <c r="AB9" s="2"/>
      <c r="AC9" s="2"/>
      <c r="AD9" s="2"/>
    </row>
    <row r="10" spans="1:30" ht="13.5" customHeight="1" x14ac:dyDescent="0.2">
      <c r="A10" s="2"/>
      <c r="B10" s="52" t="s">
        <v>349</v>
      </c>
      <c r="C10" s="195">
        <v>43935</v>
      </c>
      <c r="D10" s="2"/>
      <c r="E10" s="2"/>
      <c r="F10" s="2"/>
      <c r="G10" s="2"/>
      <c r="H10" s="2"/>
      <c r="I10" s="2"/>
      <c r="J10" s="2"/>
      <c r="K10" s="2"/>
      <c r="L10" s="52" t="s">
        <v>349</v>
      </c>
      <c r="M10" s="195">
        <v>43938</v>
      </c>
      <c r="N10" s="2"/>
      <c r="O10" s="2"/>
      <c r="P10" s="2"/>
      <c r="Q10" s="2"/>
      <c r="R10" s="2"/>
      <c r="S10" s="2"/>
      <c r="T10" s="2"/>
      <c r="U10" s="2"/>
      <c r="V10" s="52" t="s">
        <v>349</v>
      </c>
      <c r="W10" s="195">
        <v>43943</v>
      </c>
      <c r="X10" s="2"/>
      <c r="Y10" s="2"/>
      <c r="Z10" s="2"/>
      <c r="AA10" s="2"/>
      <c r="AB10" s="2"/>
      <c r="AC10" s="2"/>
      <c r="AD10" s="2"/>
    </row>
    <row r="11" spans="1:30" ht="13.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3.5" customHeight="1" x14ac:dyDescent="0.2">
      <c r="A12" s="2"/>
      <c r="B12" s="242" t="s">
        <v>350</v>
      </c>
      <c r="C12" s="205"/>
      <c r="D12" s="205"/>
      <c r="E12" s="205"/>
      <c r="F12" s="205"/>
      <c r="G12" s="2"/>
      <c r="H12" s="2"/>
      <c r="I12" s="2"/>
      <c r="J12" s="2"/>
      <c r="K12" s="2"/>
      <c r="L12" s="242" t="s">
        <v>351</v>
      </c>
      <c r="M12" s="205"/>
      <c r="N12" s="205"/>
      <c r="O12" s="205"/>
      <c r="P12" s="205"/>
      <c r="Q12" s="2"/>
      <c r="R12" s="2"/>
      <c r="S12" s="2"/>
      <c r="T12" s="2"/>
      <c r="U12" s="2"/>
      <c r="V12" s="242" t="s">
        <v>352</v>
      </c>
      <c r="W12" s="205"/>
      <c r="X12" s="205"/>
      <c r="Y12" s="205"/>
      <c r="Z12" s="205"/>
      <c r="AA12" s="2"/>
      <c r="AB12" s="2"/>
      <c r="AC12" s="2"/>
      <c r="AD12" s="2"/>
    </row>
    <row r="13" spans="1:30" ht="13.5" customHeight="1" x14ac:dyDescent="0.2">
      <c r="A13" s="2"/>
      <c r="B13" s="155" t="s">
        <v>353</v>
      </c>
      <c r="C13" s="156"/>
      <c r="D13" s="156"/>
      <c r="E13" s="157">
        <f>COUNTIF('1º Ciclo de Teste'!$H$9:$H$130,"=Aprovado")</f>
        <v>70</v>
      </c>
      <c r="F13" s="158">
        <f>E13/E20</f>
        <v>0.89743589743589747</v>
      </c>
      <c r="G13" s="2"/>
      <c r="H13" s="2"/>
      <c r="I13" s="2"/>
      <c r="J13" s="2"/>
      <c r="K13" s="2"/>
      <c r="L13" s="155" t="s">
        <v>353</v>
      </c>
      <c r="M13" s="156"/>
      <c r="N13" s="156"/>
      <c r="O13" s="157">
        <f>COUNTIF('2° Ciclo de Teste'!$H$9:$H$130,"=Aprovado")</f>
        <v>72</v>
      </c>
      <c r="P13" s="158">
        <f>O13/O20</f>
        <v>0.92307692307692313</v>
      </c>
      <c r="Q13" s="2"/>
      <c r="R13" s="2"/>
      <c r="S13" s="2"/>
      <c r="T13" s="2"/>
      <c r="U13" s="2"/>
      <c r="V13" s="155" t="s">
        <v>353</v>
      </c>
      <c r="W13" s="156"/>
      <c r="X13" s="156"/>
      <c r="Y13" s="157">
        <f>COUNTIF('3° Ciclo de Teste'!$H$9:$H$130,"=Aprovado")</f>
        <v>72</v>
      </c>
      <c r="Z13" s="158">
        <f>Y13/Y20</f>
        <v>0.92307692307692313</v>
      </c>
      <c r="AA13" s="2"/>
      <c r="AB13" s="2"/>
      <c r="AC13" s="2"/>
      <c r="AD13" s="2"/>
    </row>
    <row r="14" spans="1:30" ht="13.5" customHeight="1" x14ac:dyDescent="0.2">
      <c r="A14" s="2"/>
      <c r="B14" s="155" t="s">
        <v>354</v>
      </c>
      <c r="C14" s="156"/>
      <c r="D14" s="156"/>
      <c r="E14" s="157">
        <f>COUNTIF('1º Ciclo de Teste'!H9:H130,"=Reprovado")</f>
        <v>2</v>
      </c>
      <c r="F14" s="159">
        <f>E14/E20</f>
        <v>2.564102564102564E-2</v>
      </c>
      <c r="G14" s="2"/>
      <c r="H14" s="2"/>
      <c r="I14" s="2"/>
      <c r="J14" s="2"/>
      <c r="K14" s="2"/>
      <c r="L14" s="155" t="s">
        <v>354</v>
      </c>
      <c r="M14" s="156"/>
      <c r="N14" s="156"/>
      <c r="O14" s="157">
        <f>COUNTIF('2° Ciclo de Teste'!$H$9:$H$130,"=Reprovado")</f>
        <v>0</v>
      </c>
      <c r="P14" s="159">
        <f>O14/O20</f>
        <v>0</v>
      </c>
      <c r="Q14" s="2"/>
      <c r="R14" s="2"/>
      <c r="S14" s="2"/>
      <c r="T14" s="2"/>
      <c r="U14" s="2"/>
      <c r="V14" s="155" t="s">
        <v>354</v>
      </c>
      <c r="W14" s="156"/>
      <c r="X14" s="156"/>
      <c r="Y14" s="157">
        <f>COUNTIF('3° Ciclo de Teste'!$H$9:$H$130,"=Reprovado")</f>
        <v>0</v>
      </c>
      <c r="Z14" s="159">
        <f>Y14/Y20</f>
        <v>0</v>
      </c>
      <c r="AA14" s="2"/>
      <c r="AB14" s="2"/>
      <c r="AC14" s="2"/>
      <c r="AD14" s="2"/>
    </row>
    <row r="15" spans="1:30" ht="13.5" customHeight="1" x14ac:dyDescent="0.2">
      <c r="A15" s="2"/>
      <c r="B15" s="155" t="s">
        <v>355</v>
      </c>
      <c r="C15" s="156"/>
      <c r="D15" s="156"/>
      <c r="E15" s="157">
        <f>COUNTIF('1º Ciclo de Teste'!H9:H130,"=Bloqueado")</f>
        <v>3</v>
      </c>
      <c r="F15" s="160">
        <f>E15/E20</f>
        <v>3.8461538461538464E-2</v>
      </c>
      <c r="G15" s="2"/>
      <c r="H15" s="2"/>
      <c r="I15" s="2"/>
      <c r="J15" s="2"/>
      <c r="K15" s="2"/>
      <c r="L15" s="155" t="s">
        <v>355</v>
      </c>
      <c r="M15" s="156"/>
      <c r="N15" s="156"/>
      <c r="O15" s="157">
        <f>COUNTIF('2° Ciclo de Teste'!$H$9:$H$130,"=Bloqueado")</f>
        <v>3</v>
      </c>
      <c r="P15" s="160">
        <f>O15/O20</f>
        <v>3.8461538461538464E-2</v>
      </c>
      <c r="Q15" s="2"/>
      <c r="R15" s="2"/>
      <c r="S15" s="2"/>
      <c r="T15" s="2"/>
      <c r="U15" s="2"/>
      <c r="V15" s="155" t="s">
        <v>355</v>
      </c>
      <c r="W15" s="156"/>
      <c r="X15" s="156"/>
      <c r="Y15" s="157">
        <f>COUNTIF('3° Ciclo de Teste'!$H$9:$H$130,"=Bloqueado")</f>
        <v>3</v>
      </c>
      <c r="Z15" s="160">
        <f>Y15/Y20</f>
        <v>3.8461538461538464E-2</v>
      </c>
      <c r="AA15" s="2"/>
      <c r="AB15" s="2"/>
      <c r="AC15" s="2"/>
      <c r="AD15" s="2"/>
    </row>
    <row r="16" spans="1:30" ht="13.5" customHeight="1" x14ac:dyDescent="0.2">
      <c r="A16" s="2"/>
      <c r="B16" s="155" t="s">
        <v>356</v>
      </c>
      <c r="C16" s="156"/>
      <c r="D16" s="156"/>
      <c r="E16" s="157">
        <f>COUNTIF('1º Ciclo de Teste'!H9:H130,"=Não Implementado")</f>
        <v>0</v>
      </c>
      <c r="F16" s="161">
        <f>E16/E20</f>
        <v>0</v>
      </c>
      <c r="G16" s="2"/>
      <c r="H16" s="2"/>
      <c r="I16" s="2"/>
      <c r="J16" s="2"/>
      <c r="K16" s="2"/>
      <c r="L16" s="155" t="s">
        <v>356</v>
      </c>
      <c r="M16" s="156"/>
      <c r="N16" s="156"/>
      <c r="O16" s="157">
        <f>COUNTIF('2° Ciclo de Teste'!$H$9:$H$130,"=Não Implementado")</f>
        <v>0</v>
      </c>
      <c r="P16" s="161">
        <f>O16/O20</f>
        <v>0</v>
      </c>
      <c r="Q16" s="2"/>
      <c r="R16" s="2"/>
      <c r="S16" s="2"/>
      <c r="T16" s="2"/>
      <c r="U16" s="2"/>
      <c r="V16" s="155" t="s">
        <v>356</v>
      </c>
      <c r="W16" s="156"/>
      <c r="X16" s="156"/>
      <c r="Y16" s="157">
        <f>COUNTIF('3° Ciclo de Teste'!$H$9:$H$130,"=Não Implementado")</f>
        <v>0</v>
      </c>
      <c r="Z16" s="161">
        <f>Y16/Y20</f>
        <v>0</v>
      </c>
      <c r="AA16" s="2"/>
      <c r="AB16" s="2"/>
      <c r="AC16" s="2"/>
      <c r="AD16" s="2"/>
    </row>
    <row r="17" spans="1:30" ht="13.5" customHeight="1" x14ac:dyDescent="0.2">
      <c r="A17" s="2"/>
      <c r="B17" s="155" t="s">
        <v>357</v>
      </c>
      <c r="C17" s="156"/>
      <c r="D17" s="156"/>
      <c r="E17" s="157">
        <f>COUNTIF('1º Ciclo de Teste'!H9:H130,"=Não Aplicável")</f>
        <v>0</v>
      </c>
      <c r="F17" s="162">
        <f>E17/E20</f>
        <v>0</v>
      </c>
      <c r="G17" s="2"/>
      <c r="H17" s="2"/>
      <c r="I17" s="2"/>
      <c r="J17" s="2"/>
      <c r="K17" s="2"/>
      <c r="L17" s="155" t="s">
        <v>357</v>
      </c>
      <c r="M17" s="156"/>
      <c r="N17" s="156"/>
      <c r="O17" s="157">
        <f>COUNTIF('2° Ciclo de Teste'!$H$9:$H$130,"=Não Aplicável")</f>
        <v>0</v>
      </c>
      <c r="P17" s="162">
        <f>O17/O20</f>
        <v>0</v>
      </c>
      <c r="Q17" s="2"/>
      <c r="R17" s="2"/>
      <c r="S17" s="2"/>
      <c r="T17" s="2"/>
      <c r="U17" s="2"/>
      <c r="V17" s="155" t="s">
        <v>357</v>
      </c>
      <c r="W17" s="156"/>
      <c r="X17" s="156"/>
      <c r="Y17" s="157">
        <f>COUNTIF('3° Ciclo de Teste'!$H$9:$H$130,"=Não Aplicável")</f>
        <v>0</v>
      </c>
      <c r="Z17" s="162">
        <f>Y17/Y20</f>
        <v>0</v>
      </c>
      <c r="AA17" s="2"/>
      <c r="AB17" s="2"/>
      <c r="AC17" s="2"/>
      <c r="AD17" s="2"/>
    </row>
    <row r="18" spans="1:30" ht="13.5" customHeight="1" x14ac:dyDescent="0.2">
      <c r="A18" s="2"/>
      <c r="B18" s="155" t="s">
        <v>358</v>
      </c>
      <c r="C18" s="156"/>
      <c r="D18" s="156"/>
      <c r="E18" s="157">
        <f>COUNTIF('1º Ciclo de Teste'!H9:H130,"=Não Testado")</f>
        <v>3</v>
      </c>
      <c r="F18" s="163">
        <f>E18/E20</f>
        <v>3.8461538461538464E-2</v>
      </c>
      <c r="G18" s="2"/>
      <c r="H18" s="2"/>
      <c r="I18" s="2"/>
      <c r="J18" s="2"/>
      <c r="K18" s="2"/>
      <c r="L18" s="155" t="s">
        <v>358</v>
      </c>
      <c r="M18" s="156"/>
      <c r="N18" s="156"/>
      <c r="O18" s="157">
        <f>COUNTIF('2° Ciclo de Teste'!$H$9:$H$130,"=Não Testado")</f>
        <v>3</v>
      </c>
      <c r="P18" s="164">
        <f>O18/O20</f>
        <v>3.8461538461538464E-2</v>
      </c>
      <c r="Q18" s="2"/>
      <c r="R18" s="2"/>
      <c r="S18" s="2"/>
      <c r="T18" s="2"/>
      <c r="U18" s="2"/>
      <c r="V18" s="155" t="s">
        <v>358</v>
      </c>
      <c r="W18" s="156"/>
      <c r="X18" s="156"/>
      <c r="Y18" s="157">
        <f>COUNTIF('3° Ciclo de Teste'!$H$9:$H$130,"=Não Testado")</f>
        <v>3</v>
      </c>
      <c r="Z18" s="164">
        <f>Y18/Y20</f>
        <v>3.8461538461538464E-2</v>
      </c>
      <c r="AA18" s="2"/>
      <c r="AB18" s="2"/>
      <c r="AC18" s="2"/>
      <c r="AD18" s="2"/>
    </row>
    <row r="19" spans="1:30" ht="13.5" customHeight="1" x14ac:dyDescent="0.2">
      <c r="A19" s="2"/>
      <c r="B19" s="155" t="s">
        <v>359</v>
      </c>
      <c r="C19" s="156"/>
      <c r="D19" s="156"/>
      <c r="E19" s="157"/>
      <c r="F19" s="165"/>
      <c r="G19" s="2"/>
      <c r="H19" s="2"/>
      <c r="I19" s="2"/>
      <c r="J19" s="2"/>
      <c r="K19" s="2"/>
      <c r="L19" s="155" t="s">
        <v>359</v>
      </c>
      <c r="M19" s="156"/>
      <c r="N19" s="156"/>
      <c r="O19" s="157"/>
      <c r="P19" s="165"/>
      <c r="Q19" s="2"/>
      <c r="R19" s="2"/>
      <c r="S19" s="2"/>
      <c r="T19" s="2"/>
      <c r="U19" s="2"/>
      <c r="V19" s="155" t="s">
        <v>359</v>
      </c>
      <c r="W19" s="156"/>
      <c r="X19" s="156"/>
      <c r="Y19" s="157"/>
      <c r="Z19" s="165"/>
      <c r="AA19" s="2"/>
      <c r="AB19" s="2"/>
      <c r="AC19" s="2"/>
      <c r="AD19" s="2"/>
    </row>
    <row r="20" spans="1:30" ht="13.5" customHeight="1" x14ac:dyDescent="0.2">
      <c r="A20" s="2"/>
      <c r="B20" s="122" t="s">
        <v>360</v>
      </c>
      <c r="C20" s="156"/>
      <c r="D20" s="156"/>
      <c r="E20" s="166">
        <f>COUNTA('1º Ciclo de Teste'!B9:B130)</f>
        <v>78</v>
      </c>
      <c r="F20" s="167"/>
      <c r="G20" s="2"/>
      <c r="H20" s="2"/>
      <c r="I20" s="2"/>
      <c r="J20" s="2"/>
      <c r="K20" s="2"/>
      <c r="L20" s="122" t="s">
        <v>360</v>
      </c>
      <c r="M20" s="168"/>
      <c r="N20" s="168"/>
      <c r="O20" s="166">
        <f>COUNTA('2° Ciclo de Teste'!$B$9:$B$130)</f>
        <v>78</v>
      </c>
      <c r="P20" s="167"/>
      <c r="Q20" s="2"/>
      <c r="R20" s="2"/>
      <c r="S20" s="2"/>
      <c r="T20" s="2"/>
      <c r="U20" s="2"/>
      <c r="V20" s="122" t="s">
        <v>360</v>
      </c>
      <c r="W20" s="168"/>
      <c r="X20" s="168"/>
      <c r="Y20" s="166">
        <f>COUNTA('3° Ciclo de Teste'!$B$9:$B$130)</f>
        <v>78</v>
      </c>
      <c r="Z20" s="167"/>
      <c r="AA20" s="2"/>
      <c r="AB20" s="2"/>
      <c r="AC20" s="2"/>
      <c r="AD20" s="2"/>
    </row>
    <row r="21" spans="1:30" ht="13.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3.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3.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3.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3.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3.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3.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3.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3.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3.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3.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3.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3.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3.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3.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3.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3.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3.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3.5" customHeight="1" x14ac:dyDescent="0.2">
      <c r="A39" s="2"/>
      <c r="B39" s="52" t="s">
        <v>361</v>
      </c>
      <c r="C39" s="2"/>
      <c r="D39" s="2"/>
      <c r="E39" s="2"/>
      <c r="F39" s="2"/>
      <c r="G39" s="2"/>
      <c r="H39" s="2"/>
      <c r="I39" s="2"/>
      <c r="J39" s="2"/>
      <c r="K39" s="2"/>
      <c r="L39" s="52" t="s">
        <v>361</v>
      </c>
      <c r="M39" s="2"/>
      <c r="N39" s="2"/>
      <c r="O39" s="2"/>
      <c r="P39" s="2"/>
      <c r="Q39" s="2"/>
      <c r="R39" s="2"/>
      <c r="S39" s="2"/>
      <c r="T39" s="2"/>
      <c r="U39" s="2"/>
      <c r="V39" s="52" t="s">
        <v>361</v>
      </c>
      <c r="W39" s="2"/>
      <c r="X39" s="2"/>
      <c r="Y39" s="2"/>
      <c r="Z39" s="2"/>
      <c r="AA39" s="2"/>
      <c r="AB39" s="2"/>
      <c r="AC39" s="2"/>
      <c r="AD39" s="2"/>
    </row>
    <row r="40" spans="1:30" ht="13.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3.5" customHeight="1" x14ac:dyDescent="0.2">
      <c r="A41" s="2"/>
      <c r="B41" s="54"/>
      <c r="C41" s="169"/>
      <c r="D41" s="169"/>
      <c r="E41" s="169"/>
      <c r="F41" s="169"/>
      <c r="G41" s="169"/>
      <c r="H41" s="169"/>
      <c r="I41" s="169"/>
      <c r="J41" s="55"/>
      <c r="K41" s="2"/>
      <c r="L41" s="54"/>
      <c r="M41" s="169"/>
      <c r="N41" s="169"/>
      <c r="O41" s="169"/>
      <c r="P41" s="169"/>
      <c r="Q41" s="169"/>
      <c r="R41" s="169"/>
      <c r="S41" s="169"/>
      <c r="T41" s="55"/>
      <c r="U41" s="2"/>
      <c r="V41" s="54"/>
      <c r="W41" s="169"/>
      <c r="X41" s="169"/>
      <c r="Y41" s="169"/>
      <c r="Z41" s="169"/>
      <c r="AA41" s="169"/>
      <c r="AB41" s="169"/>
      <c r="AC41" s="169"/>
      <c r="AD41" s="55"/>
    </row>
    <row r="42" spans="1:30" ht="13.5" customHeight="1" x14ac:dyDescent="0.2">
      <c r="A42" s="2"/>
      <c r="B42" s="56" t="s">
        <v>362</v>
      </c>
      <c r="C42" s="2"/>
      <c r="D42" s="57" t="s">
        <v>363</v>
      </c>
      <c r="E42" s="2"/>
      <c r="F42" s="2"/>
      <c r="G42" s="2"/>
      <c r="H42" s="2"/>
      <c r="I42" s="2"/>
      <c r="J42" s="170"/>
      <c r="K42" s="2"/>
      <c r="L42" s="56" t="s">
        <v>362</v>
      </c>
      <c r="M42" s="2"/>
      <c r="N42" s="57" t="s">
        <v>363</v>
      </c>
      <c r="O42" s="2"/>
      <c r="P42" s="2"/>
      <c r="Q42" s="2"/>
      <c r="R42" s="2"/>
      <c r="S42" s="2"/>
      <c r="T42" s="170"/>
      <c r="U42" s="2"/>
      <c r="V42" s="56" t="s">
        <v>362</v>
      </c>
      <c r="W42" s="2"/>
      <c r="X42" s="57" t="s">
        <v>363</v>
      </c>
      <c r="Y42" s="2"/>
      <c r="Z42" s="2"/>
      <c r="AA42" s="2"/>
      <c r="AB42" s="2"/>
      <c r="AC42" s="2"/>
      <c r="AD42" s="170"/>
    </row>
    <row r="43" spans="1:30" ht="13.5" customHeight="1" x14ac:dyDescent="0.2">
      <c r="A43" s="2"/>
      <c r="B43" s="56"/>
      <c r="C43" s="2"/>
      <c r="D43" s="25"/>
      <c r="E43" s="2"/>
      <c r="F43" s="2"/>
      <c r="G43" s="2"/>
      <c r="H43" s="2"/>
      <c r="I43" s="2"/>
      <c r="J43" s="170"/>
      <c r="K43" s="2"/>
      <c r="L43" s="56"/>
      <c r="M43" s="2"/>
      <c r="N43" s="25"/>
      <c r="O43" s="2"/>
      <c r="P43" s="2"/>
      <c r="Q43" s="2"/>
      <c r="R43" s="2"/>
      <c r="S43" s="2"/>
      <c r="T43" s="170"/>
      <c r="U43" s="2"/>
      <c r="V43" s="56"/>
      <c r="W43" s="2"/>
      <c r="X43" s="25"/>
      <c r="Y43" s="2"/>
      <c r="Z43" s="2"/>
      <c r="AA43" s="2"/>
      <c r="AB43" s="2"/>
      <c r="AC43" s="2"/>
      <c r="AD43" s="170"/>
    </row>
    <row r="44" spans="1:30" ht="13.5" customHeight="1" x14ac:dyDescent="0.2">
      <c r="A44" s="2"/>
      <c r="B44" s="56" t="s">
        <v>362</v>
      </c>
      <c r="C44" s="2"/>
      <c r="D44" s="57" t="s">
        <v>364</v>
      </c>
      <c r="E44" s="2"/>
      <c r="F44" s="2"/>
      <c r="G44" s="2"/>
      <c r="H44" s="2"/>
      <c r="I44" s="2"/>
      <c r="J44" s="170"/>
      <c r="K44" s="2"/>
      <c r="L44" s="56" t="s">
        <v>362</v>
      </c>
      <c r="M44" s="2"/>
      <c r="N44" s="57" t="s">
        <v>364</v>
      </c>
      <c r="O44" s="2"/>
      <c r="P44" s="2"/>
      <c r="Q44" s="2"/>
      <c r="R44" s="2"/>
      <c r="S44" s="2"/>
      <c r="T44" s="170"/>
      <c r="U44" s="2"/>
      <c r="V44" s="56" t="s">
        <v>362</v>
      </c>
      <c r="W44" s="2"/>
      <c r="X44" s="57" t="s">
        <v>364</v>
      </c>
      <c r="Y44" s="2"/>
      <c r="Z44" s="2"/>
      <c r="AA44" s="2"/>
      <c r="AB44" s="2"/>
      <c r="AC44" s="2"/>
      <c r="AD44" s="170"/>
    </row>
    <row r="45" spans="1:30" ht="13.5" customHeight="1" x14ac:dyDescent="0.2">
      <c r="A45" s="2"/>
      <c r="B45" s="58"/>
      <c r="C45" s="2"/>
      <c r="D45" s="2"/>
      <c r="E45" s="2"/>
      <c r="F45" s="2"/>
      <c r="G45" s="2"/>
      <c r="H45" s="2"/>
      <c r="I45" s="2"/>
      <c r="J45" s="170"/>
      <c r="K45" s="2"/>
      <c r="L45" s="58"/>
      <c r="M45" s="2"/>
      <c r="N45" s="2"/>
      <c r="O45" s="2"/>
      <c r="P45" s="2"/>
      <c r="Q45" s="2"/>
      <c r="R45" s="2"/>
      <c r="S45" s="2"/>
      <c r="T45" s="170"/>
      <c r="U45" s="2"/>
      <c r="V45" s="58"/>
      <c r="W45" s="2"/>
      <c r="X45" s="2"/>
      <c r="Y45" s="2"/>
      <c r="Z45" s="2"/>
      <c r="AA45" s="2"/>
      <c r="AB45" s="2"/>
      <c r="AC45" s="2"/>
      <c r="AD45" s="170"/>
    </row>
    <row r="46" spans="1:30" ht="13.5" customHeight="1" x14ac:dyDescent="0.2">
      <c r="A46" s="2"/>
      <c r="B46" s="56"/>
      <c r="C46" s="2"/>
      <c r="D46" s="2"/>
      <c r="E46" s="2"/>
      <c r="F46" s="2"/>
      <c r="G46" s="2"/>
      <c r="H46" s="2"/>
      <c r="I46" s="2"/>
      <c r="J46" s="170"/>
      <c r="K46" s="2"/>
      <c r="L46" s="58"/>
      <c r="M46" s="2"/>
      <c r="N46" s="2"/>
      <c r="O46" s="2"/>
      <c r="P46" s="2"/>
      <c r="Q46" s="2"/>
      <c r="R46" s="2"/>
      <c r="S46" s="2"/>
      <c r="T46" s="170"/>
      <c r="U46" s="2"/>
      <c r="V46" s="58"/>
      <c r="W46" s="2"/>
      <c r="X46" s="2"/>
      <c r="Y46" s="2"/>
      <c r="Z46" s="2"/>
      <c r="AA46" s="2"/>
      <c r="AB46" s="2"/>
      <c r="AC46" s="2"/>
      <c r="AD46" s="170"/>
    </row>
    <row r="47" spans="1:30" ht="13.5" customHeight="1" x14ac:dyDescent="0.2">
      <c r="A47" s="2"/>
      <c r="B47" s="58"/>
      <c r="C47" s="2"/>
      <c r="D47" s="2"/>
      <c r="E47" s="2"/>
      <c r="F47" s="2"/>
      <c r="G47" s="2"/>
      <c r="H47" s="2"/>
      <c r="I47" s="2"/>
      <c r="J47" s="170"/>
      <c r="K47" s="2"/>
      <c r="L47" s="58"/>
      <c r="M47" s="2"/>
      <c r="N47" s="2"/>
      <c r="O47" s="2"/>
      <c r="P47" s="2"/>
      <c r="Q47" s="2"/>
      <c r="R47" s="2"/>
      <c r="S47" s="2"/>
      <c r="T47" s="170"/>
      <c r="U47" s="2"/>
      <c r="V47" s="58"/>
      <c r="W47" s="2"/>
      <c r="X47" s="2"/>
      <c r="Y47" s="2"/>
      <c r="Z47" s="2"/>
      <c r="AA47" s="2"/>
      <c r="AB47" s="2"/>
      <c r="AC47" s="2"/>
      <c r="AD47" s="170"/>
    </row>
    <row r="48" spans="1:30" ht="13.5" customHeight="1" x14ac:dyDescent="0.2">
      <c r="A48" s="2"/>
      <c r="B48" s="58"/>
      <c r="C48" s="2"/>
      <c r="D48" s="2"/>
      <c r="E48" s="2"/>
      <c r="F48" s="2"/>
      <c r="G48" s="2"/>
      <c r="H48" s="2"/>
      <c r="I48" s="2"/>
      <c r="J48" s="170"/>
      <c r="K48" s="2"/>
      <c r="L48" s="58"/>
      <c r="M48" s="2"/>
      <c r="N48" s="2"/>
      <c r="O48" s="2"/>
      <c r="P48" s="2"/>
      <c r="Q48" s="2"/>
      <c r="R48" s="2"/>
      <c r="S48" s="2"/>
      <c r="T48" s="170"/>
      <c r="U48" s="2"/>
      <c r="V48" s="58"/>
      <c r="W48" s="2"/>
      <c r="X48" s="2"/>
      <c r="Y48" s="2"/>
      <c r="Z48" s="2"/>
      <c r="AA48" s="2"/>
      <c r="AB48" s="2"/>
      <c r="AC48" s="2"/>
      <c r="AD48" s="170"/>
    </row>
    <row r="49" spans="1:30" ht="13.5" customHeight="1" x14ac:dyDescent="0.2">
      <c r="A49" s="2"/>
      <c r="B49" s="58"/>
      <c r="C49" s="2"/>
      <c r="D49" s="2"/>
      <c r="E49" s="2"/>
      <c r="F49" s="2"/>
      <c r="G49" s="2"/>
      <c r="H49" s="2"/>
      <c r="I49" s="2"/>
      <c r="J49" s="170"/>
      <c r="K49" s="2"/>
      <c r="L49" s="58"/>
      <c r="M49" s="2"/>
      <c r="N49" s="2"/>
      <c r="O49" s="2"/>
      <c r="P49" s="2"/>
      <c r="Q49" s="2"/>
      <c r="R49" s="2"/>
      <c r="S49" s="2"/>
      <c r="T49" s="170"/>
      <c r="U49" s="2"/>
      <c r="V49" s="58"/>
      <c r="W49" s="2"/>
      <c r="X49" s="2"/>
      <c r="Y49" s="2"/>
      <c r="Z49" s="2"/>
      <c r="AA49" s="2"/>
      <c r="AB49" s="2"/>
      <c r="AC49" s="2"/>
      <c r="AD49" s="170"/>
    </row>
    <row r="50" spans="1:30" ht="13.5" customHeight="1" x14ac:dyDescent="0.2">
      <c r="A50" s="2"/>
      <c r="B50" s="58"/>
      <c r="C50" s="2"/>
      <c r="D50" s="2"/>
      <c r="E50" s="2"/>
      <c r="F50" s="2"/>
      <c r="G50" s="2"/>
      <c r="H50" s="2"/>
      <c r="I50" s="2"/>
      <c r="J50" s="170"/>
      <c r="K50" s="2"/>
      <c r="L50" s="58"/>
      <c r="M50" s="2"/>
      <c r="N50" s="2"/>
      <c r="O50" s="2"/>
      <c r="P50" s="2"/>
      <c r="Q50" s="2"/>
      <c r="R50" s="2"/>
      <c r="S50" s="2"/>
      <c r="T50" s="170"/>
      <c r="U50" s="2"/>
      <c r="V50" s="58"/>
      <c r="W50" s="2"/>
      <c r="X50" s="2"/>
      <c r="Y50" s="2"/>
      <c r="Z50" s="2"/>
      <c r="AA50" s="2"/>
      <c r="AB50" s="2"/>
      <c r="AC50" s="2"/>
      <c r="AD50" s="170"/>
    </row>
    <row r="51" spans="1:30" ht="13.5" customHeight="1" x14ac:dyDescent="0.2">
      <c r="A51" s="2"/>
      <c r="B51" s="58"/>
      <c r="C51" s="2"/>
      <c r="D51" s="2"/>
      <c r="E51" s="2"/>
      <c r="F51" s="2"/>
      <c r="G51" s="2"/>
      <c r="H51" s="2"/>
      <c r="I51" s="2"/>
      <c r="J51" s="170"/>
      <c r="K51" s="2"/>
      <c r="L51" s="58"/>
      <c r="M51" s="2"/>
      <c r="N51" s="2"/>
      <c r="O51" s="2"/>
      <c r="P51" s="2"/>
      <c r="Q51" s="2"/>
      <c r="R51" s="2"/>
      <c r="S51" s="2"/>
      <c r="T51" s="170"/>
      <c r="U51" s="2"/>
      <c r="V51" s="58"/>
      <c r="W51" s="2"/>
      <c r="X51" s="2"/>
      <c r="Y51" s="2"/>
      <c r="Z51" s="2"/>
      <c r="AA51" s="2"/>
      <c r="AB51" s="2"/>
      <c r="AC51" s="2"/>
      <c r="AD51" s="170"/>
    </row>
    <row r="52" spans="1:30" ht="13.5" customHeight="1" x14ac:dyDescent="0.2">
      <c r="A52" s="2"/>
      <c r="B52" s="58"/>
      <c r="C52" s="2"/>
      <c r="D52" s="2"/>
      <c r="E52" s="2"/>
      <c r="F52" s="2"/>
      <c r="G52" s="2"/>
      <c r="H52" s="2"/>
      <c r="I52" s="2"/>
      <c r="J52" s="170"/>
      <c r="K52" s="2"/>
      <c r="L52" s="58"/>
      <c r="M52" s="2"/>
      <c r="N52" s="2"/>
      <c r="O52" s="2"/>
      <c r="P52" s="2"/>
      <c r="Q52" s="2"/>
      <c r="R52" s="2"/>
      <c r="S52" s="2"/>
      <c r="T52" s="170"/>
      <c r="U52" s="2"/>
      <c r="V52" s="58"/>
      <c r="W52" s="2"/>
      <c r="X52" s="2"/>
      <c r="Y52" s="2"/>
      <c r="Z52" s="2"/>
      <c r="AA52" s="2"/>
      <c r="AB52" s="2"/>
      <c r="AC52" s="2"/>
      <c r="AD52" s="170"/>
    </row>
    <row r="53" spans="1:30" ht="13.5" customHeight="1" x14ac:dyDescent="0.2">
      <c r="A53" s="2"/>
      <c r="B53" s="58"/>
      <c r="C53" s="2"/>
      <c r="D53" s="2"/>
      <c r="E53" s="2"/>
      <c r="F53" s="2"/>
      <c r="G53" s="2"/>
      <c r="H53" s="2"/>
      <c r="I53" s="2"/>
      <c r="J53" s="170"/>
      <c r="K53" s="2"/>
      <c r="L53" s="58"/>
      <c r="M53" s="2"/>
      <c r="N53" s="2"/>
      <c r="O53" s="2"/>
      <c r="P53" s="2"/>
      <c r="Q53" s="2"/>
      <c r="R53" s="2"/>
      <c r="S53" s="2"/>
      <c r="T53" s="170"/>
      <c r="U53" s="2"/>
      <c r="V53" s="58"/>
      <c r="W53" s="2"/>
      <c r="X53" s="2"/>
      <c r="Y53" s="2"/>
      <c r="Z53" s="2"/>
      <c r="AA53" s="2"/>
      <c r="AB53" s="2"/>
      <c r="AC53" s="2"/>
      <c r="AD53" s="170"/>
    </row>
    <row r="54" spans="1:30" ht="13.5" customHeight="1" x14ac:dyDescent="0.2">
      <c r="A54" s="2"/>
      <c r="B54" s="58"/>
      <c r="C54" s="2"/>
      <c r="D54" s="2"/>
      <c r="E54" s="2"/>
      <c r="F54" s="2"/>
      <c r="G54" s="2"/>
      <c r="H54" s="2"/>
      <c r="I54" s="2"/>
      <c r="J54" s="170"/>
      <c r="K54" s="2"/>
      <c r="L54" s="58"/>
      <c r="M54" s="2"/>
      <c r="N54" s="2"/>
      <c r="O54" s="2"/>
      <c r="P54" s="2"/>
      <c r="Q54" s="2"/>
      <c r="R54" s="2"/>
      <c r="S54" s="2"/>
      <c r="T54" s="170"/>
      <c r="U54" s="2"/>
      <c r="V54" s="58"/>
      <c r="W54" s="2"/>
      <c r="X54" s="2"/>
      <c r="Y54" s="2"/>
      <c r="Z54" s="2"/>
      <c r="AA54" s="2"/>
      <c r="AB54" s="2"/>
      <c r="AC54" s="2"/>
      <c r="AD54" s="170"/>
    </row>
    <row r="55" spans="1:30" ht="13.5" customHeight="1" x14ac:dyDescent="0.2">
      <c r="A55" s="2"/>
      <c r="B55" s="58"/>
      <c r="C55" s="2"/>
      <c r="D55" s="2"/>
      <c r="E55" s="2"/>
      <c r="F55" s="2"/>
      <c r="G55" s="2"/>
      <c r="H55" s="2"/>
      <c r="I55" s="2"/>
      <c r="J55" s="170"/>
      <c r="K55" s="2"/>
      <c r="L55" s="58"/>
      <c r="M55" s="2"/>
      <c r="N55" s="2"/>
      <c r="O55" s="2"/>
      <c r="P55" s="2"/>
      <c r="Q55" s="2"/>
      <c r="R55" s="2"/>
      <c r="S55" s="2"/>
      <c r="T55" s="170"/>
      <c r="U55" s="2"/>
      <c r="V55" s="58"/>
      <c r="W55" s="2"/>
      <c r="X55" s="2"/>
      <c r="Y55" s="2"/>
      <c r="Z55" s="2"/>
      <c r="AA55" s="2"/>
      <c r="AB55" s="2"/>
      <c r="AC55" s="2"/>
      <c r="AD55" s="170"/>
    </row>
    <row r="56" spans="1:30" ht="13.5" customHeight="1" x14ac:dyDescent="0.2">
      <c r="A56" s="2"/>
      <c r="B56" s="58"/>
      <c r="C56" s="2"/>
      <c r="D56" s="2"/>
      <c r="E56" s="2"/>
      <c r="F56" s="2"/>
      <c r="G56" s="2"/>
      <c r="H56" s="2"/>
      <c r="I56" s="2"/>
      <c r="J56" s="170"/>
      <c r="K56" s="2"/>
      <c r="L56" s="58"/>
      <c r="M56" s="2"/>
      <c r="N56" s="2"/>
      <c r="O56" s="2"/>
      <c r="P56" s="2"/>
      <c r="Q56" s="2"/>
      <c r="R56" s="2"/>
      <c r="S56" s="2"/>
      <c r="T56" s="170"/>
      <c r="U56" s="2"/>
      <c r="V56" s="58"/>
      <c r="W56" s="2"/>
      <c r="X56" s="2"/>
      <c r="Y56" s="2"/>
      <c r="Z56" s="2"/>
      <c r="AA56" s="2"/>
      <c r="AB56" s="2"/>
      <c r="AC56" s="2"/>
      <c r="AD56" s="170"/>
    </row>
    <row r="57" spans="1:30" ht="13.5" customHeight="1" x14ac:dyDescent="0.2">
      <c r="A57" s="2"/>
      <c r="B57" s="58"/>
      <c r="C57" s="2"/>
      <c r="D57" s="2"/>
      <c r="E57" s="2"/>
      <c r="F57" s="2"/>
      <c r="G57" s="2"/>
      <c r="H57" s="2"/>
      <c r="I57" s="2"/>
      <c r="J57" s="170"/>
      <c r="K57" s="2"/>
      <c r="L57" s="58"/>
      <c r="M57" s="2"/>
      <c r="N57" s="2"/>
      <c r="O57" s="2"/>
      <c r="P57" s="2"/>
      <c r="Q57" s="2"/>
      <c r="R57" s="2"/>
      <c r="S57" s="2"/>
      <c r="T57" s="170"/>
      <c r="U57" s="2"/>
      <c r="V57" s="58"/>
      <c r="W57" s="2"/>
      <c r="X57" s="2"/>
      <c r="Y57" s="2"/>
      <c r="Z57" s="2"/>
      <c r="AA57" s="2"/>
      <c r="AB57" s="2"/>
      <c r="AC57" s="2"/>
      <c r="AD57" s="170"/>
    </row>
    <row r="58" spans="1:30" ht="13.5" customHeight="1" x14ac:dyDescent="0.2">
      <c r="A58" s="2"/>
      <c r="B58" s="58"/>
      <c r="C58" s="2"/>
      <c r="D58" s="2"/>
      <c r="E58" s="2"/>
      <c r="F58" s="2"/>
      <c r="G58" s="2"/>
      <c r="H58" s="2"/>
      <c r="I58" s="2"/>
      <c r="J58" s="170"/>
      <c r="K58" s="2"/>
      <c r="L58" s="58"/>
      <c r="M58" s="2"/>
      <c r="N58" s="2"/>
      <c r="O58" s="2"/>
      <c r="P58" s="2"/>
      <c r="Q58" s="2"/>
      <c r="R58" s="2"/>
      <c r="S58" s="2"/>
      <c r="T58" s="170"/>
      <c r="U58" s="2"/>
      <c r="V58" s="58"/>
      <c r="W58" s="2"/>
      <c r="X58" s="2"/>
      <c r="Y58" s="2"/>
      <c r="Z58" s="2"/>
      <c r="AA58" s="2"/>
      <c r="AB58" s="2"/>
      <c r="AC58" s="2"/>
      <c r="AD58" s="170"/>
    </row>
    <row r="59" spans="1:30" ht="13.5" customHeight="1" x14ac:dyDescent="0.2">
      <c r="A59" s="2"/>
      <c r="B59" s="58"/>
      <c r="C59" s="2"/>
      <c r="D59" s="2"/>
      <c r="E59" s="2"/>
      <c r="F59" s="2"/>
      <c r="G59" s="2"/>
      <c r="H59" s="2"/>
      <c r="I59" s="2"/>
      <c r="J59" s="170"/>
      <c r="K59" s="2"/>
      <c r="L59" s="58"/>
      <c r="M59" s="2"/>
      <c r="N59" s="2"/>
      <c r="O59" s="2"/>
      <c r="P59" s="2"/>
      <c r="Q59" s="2"/>
      <c r="R59" s="2"/>
      <c r="S59" s="2"/>
      <c r="T59" s="170"/>
      <c r="U59" s="2"/>
      <c r="V59" s="58"/>
      <c r="W59" s="2"/>
      <c r="X59" s="2"/>
      <c r="Y59" s="2"/>
      <c r="Z59" s="2"/>
      <c r="AA59" s="2"/>
      <c r="AB59" s="2"/>
      <c r="AC59" s="2"/>
      <c r="AD59" s="170"/>
    </row>
    <row r="60" spans="1:30" ht="13.5" customHeight="1" x14ac:dyDescent="0.2">
      <c r="A60" s="2"/>
      <c r="B60" s="59"/>
      <c r="C60" s="171"/>
      <c r="D60" s="171"/>
      <c r="E60" s="171"/>
      <c r="F60" s="171"/>
      <c r="G60" s="171"/>
      <c r="H60" s="171"/>
      <c r="I60" s="171"/>
      <c r="J60" s="60"/>
      <c r="K60" s="2"/>
      <c r="L60" s="59"/>
      <c r="M60" s="171"/>
      <c r="N60" s="171"/>
      <c r="O60" s="171"/>
      <c r="P60" s="171"/>
      <c r="Q60" s="171"/>
      <c r="R60" s="171"/>
      <c r="S60" s="171"/>
      <c r="T60" s="60"/>
      <c r="U60" s="2"/>
      <c r="V60" s="59"/>
      <c r="W60" s="171"/>
      <c r="X60" s="171"/>
      <c r="Y60" s="171"/>
      <c r="Z60" s="171"/>
      <c r="AA60" s="171"/>
      <c r="AB60" s="171"/>
      <c r="AC60" s="171"/>
      <c r="AD60" s="60"/>
    </row>
    <row r="61" spans="1:30" ht="13.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47.2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3.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17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3.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3.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5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3.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3.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3.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3.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3.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3.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3.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3.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3.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3.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3.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3.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3.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3.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3.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3.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3.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3.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3.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3.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3.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3.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3.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3.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3.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3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3.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3.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3.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3.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3.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3.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3.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3.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3.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3.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3.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3.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3.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3.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3.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3.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3.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3.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3.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3.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3.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3.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3.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3.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3.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3.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3.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3.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3.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47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3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17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3.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3.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5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3.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3.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3.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3.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3.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3.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3.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3.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3.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3.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3.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3.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3.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3.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3.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3.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3.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3.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3.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3.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3.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3.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3.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3.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3.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3.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3.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3.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3.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3.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3.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3.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3.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3.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3.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3.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3.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3.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3.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3.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3.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3.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3.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3.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3.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3.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3.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3.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3.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3.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3.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3.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3.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3.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3.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3.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3.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3.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3.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3.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3.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3.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3.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3.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3.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3.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3.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3.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3.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3.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3.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3.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3.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3.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3.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3.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3.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3.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3.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3.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3.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3.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3.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3.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3.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3.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3.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3.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3.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3.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3.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3.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3.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3.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3.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3.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3.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3.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3.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3.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3.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3.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3.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3.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3.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3.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3.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3.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3.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3.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3.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3.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3.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3.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3.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3.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3.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3.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5.75" customHeight="1" x14ac:dyDescent="0.2">
      <c r="A245" s="180"/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</row>
    <row r="246" spans="1:30" ht="15.75" customHeight="1" x14ac:dyDescent="0.2">
      <c r="A246" s="180"/>
      <c r="B246" s="180"/>
      <c r="C246" s="180"/>
      <c r="D246" s="180"/>
      <c r="E246" s="180"/>
      <c r="F246" s="180"/>
      <c r="G246" s="180"/>
      <c r="H246" s="180"/>
      <c r="I246" s="180"/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</row>
    <row r="247" spans="1:30" ht="15.75" customHeight="1" x14ac:dyDescent="0.2">
      <c r="A247" s="180"/>
      <c r="B247" s="180"/>
      <c r="C247" s="180"/>
      <c r="D247" s="180"/>
      <c r="E247" s="180"/>
      <c r="F247" s="180"/>
      <c r="G247" s="180"/>
      <c r="H247" s="180"/>
      <c r="I247" s="180"/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</row>
    <row r="248" spans="1:30" ht="15.75" customHeight="1" x14ac:dyDescent="0.2">
      <c r="A248" s="180"/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</row>
    <row r="249" spans="1:30" ht="15.75" customHeight="1" x14ac:dyDescent="0.2">
      <c r="A249" s="180"/>
      <c r="B249" s="180"/>
      <c r="C249" s="180"/>
      <c r="D249" s="180"/>
      <c r="E249" s="180"/>
      <c r="F249" s="180"/>
      <c r="G249" s="180"/>
      <c r="H249" s="180"/>
      <c r="I249" s="180"/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  <c r="AA249" s="180"/>
      <c r="AB249" s="180"/>
      <c r="AC249" s="180"/>
      <c r="AD249" s="180"/>
    </row>
    <row r="250" spans="1:30" ht="15.75" customHeight="1" x14ac:dyDescent="0.2">
      <c r="A250" s="180"/>
      <c r="B250" s="180"/>
      <c r="C250" s="180"/>
      <c r="D250" s="180"/>
      <c r="E250" s="180"/>
      <c r="F250" s="180"/>
      <c r="G250" s="180"/>
      <c r="H250" s="180"/>
      <c r="I250" s="180"/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  <c r="AA250" s="180"/>
      <c r="AB250" s="180"/>
      <c r="AC250" s="180"/>
      <c r="AD250" s="180"/>
    </row>
    <row r="251" spans="1:30" ht="15.75" customHeight="1" x14ac:dyDescent="0.2">
      <c r="A251" s="180"/>
      <c r="B251" s="180"/>
      <c r="C251" s="180"/>
      <c r="D251" s="180"/>
      <c r="E251" s="180"/>
      <c r="F251" s="180"/>
      <c r="G251" s="180"/>
      <c r="H251" s="180"/>
      <c r="I251" s="180"/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  <c r="AA251" s="180"/>
      <c r="AB251" s="180"/>
      <c r="AC251" s="180"/>
      <c r="AD251" s="180"/>
    </row>
    <row r="252" spans="1:30" ht="15.75" customHeight="1" x14ac:dyDescent="0.2">
      <c r="A252" s="180"/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  <c r="AA252" s="180"/>
      <c r="AB252" s="180"/>
      <c r="AC252" s="180"/>
      <c r="AD252" s="180"/>
    </row>
    <row r="253" spans="1:30" ht="15.75" customHeight="1" x14ac:dyDescent="0.2">
      <c r="A253" s="180"/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  <c r="AA253" s="180"/>
      <c r="AB253" s="180"/>
      <c r="AC253" s="180"/>
      <c r="AD253" s="180"/>
    </row>
    <row r="254" spans="1:30" ht="15.75" customHeight="1" x14ac:dyDescent="0.2">
      <c r="A254" s="180"/>
      <c r="B254" s="180"/>
      <c r="C254" s="180"/>
      <c r="D254" s="180"/>
      <c r="E254" s="180"/>
      <c r="F254" s="180"/>
      <c r="G254" s="180"/>
      <c r="H254" s="180"/>
      <c r="I254" s="180"/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  <c r="AA254" s="180"/>
      <c r="AB254" s="180"/>
      <c r="AC254" s="180"/>
      <c r="AD254" s="180"/>
    </row>
    <row r="255" spans="1:30" ht="15.75" customHeight="1" x14ac:dyDescent="0.2">
      <c r="A255" s="180"/>
      <c r="B255" s="180"/>
      <c r="C255" s="180"/>
      <c r="D255" s="180"/>
      <c r="E255" s="180"/>
      <c r="F255" s="180"/>
      <c r="G255" s="180"/>
      <c r="H255" s="180"/>
      <c r="I255" s="180"/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  <c r="AA255" s="180"/>
      <c r="AB255" s="180"/>
      <c r="AC255" s="180"/>
      <c r="AD255" s="180"/>
    </row>
    <row r="256" spans="1:30" ht="15.75" customHeight="1" x14ac:dyDescent="0.2">
      <c r="A256" s="180"/>
      <c r="B256" s="180"/>
      <c r="C256" s="180"/>
      <c r="D256" s="180"/>
      <c r="E256" s="180"/>
      <c r="F256" s="180"/>
      <c r="G256" s="180"/>
      <c r="H256" s="180"/>
      <c r="I256" s="180"/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  <c r="AA256" s="180"/>
      <c r="AB256" s="180"/>
      <c r="AC256" s="180"/>
      <c r="AD256" s="180"/>
    </row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L4:T4"/>
    <mergeCell ref="V4:AD4"/>
    <mergeCell ref="V12:Z12"/>
    <mergeCell ref="L12:P12"/>
    <mergeCell ref="B12:F12"/>
    <mergeCell ref="B4:J4"/>
    <mergeCell ref="B6:J6"/>
    <mergeCell ref="V6:AD6"/>
    <mergeCell ref="L6:T6"/>
  </mergeCells>
  <pageMargins left="0.39370078740157483" right="0.39370078740157483" top="0.39370078740157483" bottom="0.39370078740157483" header="0" footer="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showGridLines="0" workbookViewId="0">
      <selection activeCell="Q31" sqref="Q31"/>
    </sheetView>
  </sheetViews>
  <sheetFormatPr defaultColWidth="14.42578125" defaultRowHeight="15" customHeight="1" x14ac:dyDescent="0.2"/>
  <cols>
    <col min="1" max="1" width="4" customWidth="1"/>
    <col min="2" max="2" width="9.140625" customWidth="1"/>
    <col min="3" max="3" width="9.7109375" customWidth="1"/>
    <col min="4" max="4" width="12.7109375" customWidth="1"/>
    <col min="5" max="5" width="13" customWidth="1"/>
    <col min="6" max="6" width="9.85546875" customWidth="1"/>
    <col min="7" max="7" width="9.140625" customWidth="1"/>
    <col min="8" max="8" width="13.28515625" customWidth="1"/>
    <col min="9" max="9" width="9.140625" customWidth="1"/>
    <col min="10" max="12" width="5.7109375" customWidth="1"/>
    <col min="13" max="13" width="19.7109375" customWidth="1"/>
    <col min="14" max="14" width="17.28515625" customWidth="1"/>
    <col min="15" max="15" width="16.85546875" customWidth="1"/>
    <col min="16" max="16" width="18.28515625" customWidth="1"/>
    <col min="17" max="17" width="18" customWidth="1"/>
    <col min="18" max="18" width="23.7109375" customWidth="1"/>
    <col min="19" max="19" width="5.7109375" customWidth="1"/>
    <col min="20" max="26" width="9.140625" customWidth="1"/>
  </cols>
  <sheetData>
    <row r="1" spans="1:26" ht="12.75" x14ac:dyDescent="0.2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4"/>
      <c r="U1" s="112"/>
      <c r="V1" s="112"/>
      <c r="W1" s="112"/>
      <c r="X1" s="112"/>
      <c r="Y1" s="174"/>
      <c r="Z1" s="174"/>
    </row>
    <row r="2" spans="1:26" ht="25.5" customHeight="1" x14ac:dyDescent="0.4">
      <c r="A2" s="173"/>
      <c r="B2" s="173"/>
      <c r="C2" s="173"/>
      <c r="D2" s="175"/>
      <c r="E2" s="175"/>
      <c r="F2" s="175"/>
      <c r="G2" s="175"/>
      <c r="H2" s="175"/>
      <c r="I2" s="42"/>
      <c r="J2" s="176" t="s">
        <v>365</v>
      </c>
      <c r="K2" s="42"/>
      <c r="L2" s="42"/>
      <c r="M2" s="42"/>
      <c r="N2" s="42"/>
      <c r="O2" s="173"/>
      <c r="P2" s="173"/>
      <c r="Q2" s="173"/>
      <c r="R2" s="176" t="s">
        <v>365</v>
      </c>
      <c r="S2" s="173"/>
      <c r="T2" s="174"/>
      <c r="U2" s="112"/>
      <c r="V2" s="112"/>
      <c r="W2" s="112"/>
      <c r="X2" s="112"/>
      <c r="Y2" s="174"/>
      <c r="Z2" s="174"/>
    </row>
    <row r="3" spans="1:26" ht="12.75" customHeight="1" x14ac:dyDescent="0.2">
      <c r="A3" s="43"/>
      <c r="B3" s="43"/>
      <c r="C3" s="17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180"/>
      <c r="U3" s="112"/>
      <c r="V3" s="112"/>
      <c r="W3" s="112"/>
      <c r="X3" s="112"/>
      <c r="Y3" s="174"/>
      <c r="Z3" s="174"/>
    </row>
    <row r="4" spans="1:26" ht="12.75" customHeight="1" x14ac:dyDescent="0.2">
      <c r="A4" s="177"/>
      <c r="B4" s="173"/>
      <c r="C4" s="44"/>
      <c r="D4" s="45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2"/>
      <c r="R4" s="2"/>
      <c r="S4" s="2"/>
      <c r="T4" s="112"/>
      <c r="U4" s="112"/>
      <c r="V4" s="112"/>
      <c r="W4" s="112"/>
      <c r="X4" s="112"/>
      <c r="Y4" s="174"/>
      <c r="Z4" s="174"/>
    </row>
    <row r="5" spans="1:26" ht="12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112"/>
      <c r="U5" s="112"/>
      <c r="V5" s="112"/>
      <c r="W5" s="112"/>
      <c r="X5" s="112"/>
      <c r="Y5" s="112"/>
      <c r="Z5" s="112"/>
    </row>
    <row r="6" spans="1:26" ht="20.25" customHeight="1" x14ac:dyDescent="0.2">
      <c r="A6" s="2"/>
      <c r="B6" s="247" t="s">
        <v>366</v>
      </c>
      <c r="C6" s="248"/>
      <c r="D6" s="248"/>
      <c r="E6" s="248"/>
      <c r="F6" s="248"/>
      <c r="G6" s="248"/>
      <c r="H6" s="248"/>
      <c r="I6" s="248"/>
      <c r="J6" s="249"/>
      <c r="K6" s="2"/>
      <c r="L6" s="2"/>
      <c r="M6" s="2"/>
      <c r="N6" s="245" t="s">
        <v>367</v>
      </c>
      <c r="O6" s="202"/>
      <c r="P6" s="202"/>
      <c r="Q6" s="202"/>
      <c r="R6" s="246"/>
      <c r="S6" s="2"/>
      <c r="T6" s="112"/>
      <c r="U6" s="112"/>
      <c r="V6" s="112"/>
      <c r="W6" s="112"/>
      <c r="X6" s="112"/>
      <c r="Y6" s="112"/>
      <c r="Z6" s="112"/>
    </row>
    <row r="7" spans="1:26" ht="43.5" customHeight="1" x14ac:dyDescent="0.2">
      <c r="A7" s="2"/>
      <c r="B7" s="250"/>
      <c r="C7" s="208"/>
      <c r="D7" s="208"/>
      <c r="E7" s="208"/>
      <c r="F7" s="208"/>
      <c r="G7" s="208"/>
      <c r="H7" s="208"/>
      <c r="I7" s="208"/>
      <c r="J7" s="251"/>
      <c r="K7" s="2"/>
      <c r="L7" s="2"/>
      <c r="M7" s="2"/>
      <c r="N7" s="46" t="s">
        <v>368</v>
      </c>
      <c r="O7" s="46" t="s">
        <v>369</v>
      </c>
      <c r="P7" s="46" t="s">
        <v>370</v>
      </c>
      <c r="Q7" s="46" t="s">
        <v>371</v>
      </c>
      <c r="R7" s="47" t="s">
        <v>372</v>
      </c>
      <c r="S7" s="2"/>
      <c r="T7" s="112"/>
      <c r="U7" s="112"/>
      <c r="V7" s="112"/>
      <c r="W7" s="112"/>
      <c r="X7" s="112"/>
      <c r="Y7" s="112"/>
      <c r="Z7" s="112"/>
    </row>
    <row r="8" spans="1:26" ht="12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8">
        <f>SUM(N13:N499)</f>
        <v>234</v>
      </c>
      <c r="O8" s="48">
        <f>SUM(O13:O499)</f>
        <v>214</v>
      </c>
      <c r="P8" s="48">
        <f>SUM(P13:P499)</f>
        <v>2</v>
      </c>
      <c r="Q8" s="48">
        <f>SUM(Q13:Q499)</f>
        <v>9</v>
      </c>
      <c r="R8" s="48">
        <f>SUM(R13:R499)</f>
        <v>9</v>
      </c>
      <c r="S8" s="2"/>
      <c r="T8" s="112"/>
      <c r="U8" s="112"/>
      <c r="V8" s="112"/>
      <c r="W8" s="112"/>
      <c r="X8" s="112"/>
      <c r="Y8" s="112"/>
      <c r="Z8" s="112"/>
    </row>
    <row r="9" spans="1:26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112"/>
      <c r="U9" s="112"/>
      <c r="V9" s="112"/>
      <c r="W9" s="112"/>
      <c r="X9" s="112"/>
      <c r="Y9" s="112"/>
      <c r="Z9" s="112"/>
    </row>
    <row r="10" spans="1:26" ht="12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12"/>
      <c r="U10" s="112"/>
      <c r="V10" s="112"/>
      <c r="W10" s="112"/>
      <c r="X10" s="112"/>
      <c r="Y10" s="112"/>
      <c r="Z10" s="112"/>
    </row>
    <row r="11" spans="1:26" ht="12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45" t="s">
        <v>373</v>
      </c>
      <c r="N11" s="202"/>
      <c r="O11" s="202"/>
      <c r="P11" s="202"/>
      <c r="Q11" s="202"/>
      <c r="R11" s="246"/>
      <c r="S11" s="2"/>
      <c r="T11" s="112"/>
      <c r="U11" s="112"/>
      <c r="V11" s="112"/>
      <c r="W11" s="112"/>
      <c r="X11" s="112"/>
      <c r="Y11" s="112"/>
      <c r="Z11" s="112"/>
    </row>
    <row r="12" spans="1:26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78" t="s">
        <v>374</v>
      </c>
      <c r="N12" s="178" t="s">
        <v>375</v>
      </c>
      <c r="O12" s="178" t="s">
        <v>376</v>
      </c>
      <c r="P12" s="178" t="s">
        <v>377</v>
      </c>
      <c r="Q12" s="178" t="s">
        <v>378</v>
      </c>
      <c r="R12" s="49" t="s">
        <v>379</v>
      </c>
      <c r="S12" s="2"/>
      <c r="T12" s="112"/>
      <c r="U12" s="112"/>
      <c r="V12" s="112"/>
      <c r="W12" s="112"/>
      <c r="X12" s="112"/>
      <c r="Y12" s="112"/>
      <c r="Z12" s="112"/>
    </row>
    <row r="13" spans="1:26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50">
        <v>1</v>
      </c>
      <c r="N13" s="50">
        <v>78</v>
      </c>
      <c r="O13" s="50">
        <f>'Resultados Parciais'!E13</f>
        <v>70</v>
      </c>
      <c r="P13" s="50">
        <f>'Resultados Parciais'!E14</f>
        <v>2</v>
      </c>
      <c r="Q13" s="50">
        <f>'Resultados Parciais'!E15</f>
        <v>3</v>
      </c>
      <c r="R13" s="50">
        <f>'Resultados Parciais'!E18</f>
        <v>3</v>
      </c>
      <c r="S13" s="2"/>
      <c r="T13" s="112"/>
      <c r="U13" s="112"/>
      <c r="V13" s="112"/>
      <c r="W13" s="112"/>
      <c r="X13" s="112"/>
      <c r="Y13" s="112"/>
      <c r="Z13" s="112"/>
    </row>
    <row r="14" spans="1:26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50">
        <v>2</v>
      </c>
      <c r="N14" s="50">
        <v>78</v>
      </c>
      <c r="O14" s="50">
        <f>'Resultados Parciais'!O13</f>
        <v>72</v>
      </c>
      <c r="P14" s="50">
        <f>'Resultados Parciais'!O14</f>
        <v>0</v>
      </c>
      <c r="Q14" s="50">
        <f>'Resultados Parciais'!O15</f>
        <v>3</v>
      </c>
      <c r="R14" s="50">
        <f>'Resultados Parciais'!O18</f>
        <v>3</v>
      </c>
      <c r="S14" s="2"/>
      <c r="T14" s="112"/>
      <c r="U14" s="112"/>
      <c r="V14" s="112"/>
      <c r="W14" s="112"/>
      <c r="X14" s="112"/>
      <c r="Y14" s="112"/>
      <c r="Z14" s="112"/>
    </row>
    <row r="15" spans="1:26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50">
        <v>3</v>
      </c>
      <c r="N15" s="50">
        <v>78</v>
      </c>
      <c r="O15" s="50">
        <f>'Resultados Parciais'!Y13</f>
        <v>72</v>
      </c>
      <c r="P15" s="50">
        <f>'Resultados Parciais'!Y14</f>
        <v>0</v>
      </c>
      <c r="Q15" s="196">
        <f>'Resultados Parciais'!Y15</f>
        <v>3</v>
      </c>
      <c r="R15" s="50">
        <f>'Resultados Parciais'!Y18</f>
        <v>3</v>
      </c>
      <c r="S15" s="2"/>
      <c r="T15" s="112"/>
      <c r="U15" s="112"/>
      <c r="V15" s="112"/>
      <c r="W15" s="112"/>
      <c r="X15" s="112"/>
      <c r="Y15" s="112"/>
      <c r="Z15" s="112"/>
    </row>
    <row r="16" spans="1:26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50"/>
      <c r="N16" s="50"/>
      <c r="O16" s="50"/>
      <c r="P16" s="50"/>
      <c r="Q16" s="50"/>
      <c r="R16" s="50"/>
      <c r="S16" s="2"/>
      <c r="T16" s="112"/>
      <c r="U16" s="112"/>
      <c r="V16" s="112"/>
      <c r="W16" s="112"/>
      <c r="X16" s="112"/>
      <c r="Y16" s="112"/>
      <c r="Z16" s="112"/>
    </row>
    <row r="17" spans="1:26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50"/>
      <c r="N17" s="50"/>
      <c r="O17" s="50"/>
      <c r="P17" s="50"/>
      <c r="Q17" s="50"/>
      <c r="R17" s="50"/>
      <c r="S17" s="2"/>
      <c r="T17" s="112"/>
      <c r="U17" s="112"/>
      <c r="V17" s="112"/>
      <c r="W17" s="112"/>
      <c r="X17" s="112"/>
      <c r="Y17" s="112"/>
      <c r="Z17" s="112"/>
    </row>
    <row r="18" spans="1:26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50"/>
      <c r="N18" s="50"/>
      <c r="O18" s="50"/>
      <c r="P18" s="50"/>
      <c r="Q18" s="50"/>
      <c r="R18" s="50"/>
      <c r="S18" s="2"/>
      <c r="T18" s="112"/>
      <c r="U18" s="112"/>
      <c r="V18" s="112"/>
      <c r="W18" s="112"/>
      <c r="X18" s="112"/>
      <c r="Y18" s="112"/>
      <c r="Z18" s="112"/>
    </row>
    <row r="19" spans="1:26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50"/>
      <c r="N19" s="50"/>
      <c r="O19" s="50"/>
      <c r="P19" s="50"/>
      <c r="Q19" s="50"/>
      <c r="R19" s="50"/>
      <c r="S19" s="2"/>
      <c r="T19" s="112"/>
      <c r="U19" s="112"/>
      <c r="V19" s="112"/>
      <c r="W19" s="112"/>
      <c r="X19" s="112"/>
      <c r="Y19" s="112"/>
      <c r="Z19" s="112"/>
    </row>
    <row r="20" spans="1:26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50"/>
      <c r="N20" s="50"/>
      <c r="O20" s="50"/>
      <c r="P20" s="50"/>
      <c r="Q20" s="50"/>
      <c r="R20" s="50"/>
      <c r="S20" s="2"/>
      <c r="T20" s="112"/>
      <c r="U20" s="112"/>
      <c r="V20" s="112"/>
      <c r="W20" s="112"/>
      <c r="X20" s="112"/>
      <c r="Y20" s="112"/>
      <c r="Z20" s="112"/>
    </row>
    <row r="21" spans="1:26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50"/>
      <c r="N21" s="50"/>
      <c r="O21" s="50"/>
      <c r="P21" s="50"/>
      <c r="Q21" s="50"/>
      <c r="R21" s="50"/>
      <c r="S21" s="2"/>
      <c r="T21" s="112"/>
      <c r="U21" s="112"/>
      <c r="V21" s="112"/>
      <c r="W21" s="112"/>
      <c r="X21" s="112"/>
      <c r="Y21" s="112"/>
      <c r="Z21" s="112"/>
    </row>
    <row r="22" spans="1:26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50"/>
      <c r="N22" s="50"/>
      <c r="O22" s="50"/>
      <c r="P22" s="50"/>
      <c r="Q22" s="50"/>
      <c r="R22" s="50"/>
      <c r="S22" s="2"/>
      <c r="T22" s="112"/>
      <c r="U22" s="112"/>
      <c r="V22" s="112"/>
      <c r="W22" s="112"/>
      <c r="X22" s="112"/>
      <c r="Y22" s="112"/>
      <c r="Z22" s="112"/>
    </row>
    <row r="23" spans="1:26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50"/>
      <c r="N23" s="50"/>
      <c r="O23" s="50"/>
      <c r="P23" s="50"/>
      <c r="Q23" s="50"/>
      <c r="R23" s="50"/>
      <c r="S23" s="2"/>
      <c r="T23" s="112"/>
      <c r="U23" s="112"/>
      <c r="V23" s="112"/>
      <c r="W23" s="112"/>
      <c r="X23" s="112"/>
      <c r="Y23" s="112"/>
      <c r="Z23" s="112"/>
    </row>
    <row r="24" spans="1:26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50"/>
      <c r="N24" s="50"/>
      <c r="O24" s="50"/>
      <c r="P24" s="50"/>
      <c r="Q24" s="50"/>
      <c r="R24" s="50"/>
      <c r="S24" s="2"/>
      <c r="T24" s="112"/>
      <c r="U24" s="112"/>
      <c r="V24" s="112"/>
      <c r="W24" s="112"/>
      <c r="X24" s="112"/>
      <c r="Y24" s="112"/>
      <c r="Z24" s="112"/>
    </row>
    <row r="25" spans="1:26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50"/>
      <c r="N25" s="50"/>
      <c r="O25" s="50"/>
      <c r="P25" s="50"/>
      <c r="Q25" s="50"/>
      <c r="R25" s="50"/>
      <c r="S25" s="2"/>
      <c r="T25" s="112"/>
      <c r="U25" s="112"/>
      <c r="V25" s="112"/>
      <c r="W25" s="112"/>
      <c r="X25" s="112"/>
      <c r="Y25" s="112"/>
      <c r="Z25" s="112"/>
    </row>
    <row r="26" spans="1:26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50"/>
      <c r="N26" s="50"/>
      <c r="O26" s="50"/>
      <c r="P26" s="50"/>
      <c r="Q26" s="50"/>
      <c r="R26" s="50"/>
      <c r="S26" s="2"/>
      <c r="T26" s="112"/>
      <c r="U26" s="112"/>
      <c r="V26" s="112"/>
      <c r="W26" s="112"/>
      <c r="X26" s="112"/>
      <c r="Y26" s="112"/>
      <c r="Z26" s="112"/>
    </row>
    <row r="27" spans="1:26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50"/>
      <c r="N27" s="50"/>
      <c r="O27" s="50"/>
      <c r="P27" s="50"/>
      <c r="Q27" s="50"/>
      <c r="R27" s="50"/>
      <c r="S27" s="2"/>
      <c r="T27" s="112"/>
      <c r="U27" s="112"/>
      <c r="V27" s="112"/>
      <c r="W27" s="112"/>
      <c r="X27" s="112"/>
      <c r="Y27" s="112"/>
      <c r="Z27" s="112"/>
    </row>
    <row r="28" spans="1:26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50"/>
      <c r="N28" s="50"/>
      <c r="O28" s="50"/>
      <c r="P28" s="50"/>
      <c r="Q28" s="50"/>
      <c r="R28" s="50"/>
      <c r="S28" s="2"/>
      <c r="T28" s="112"/>
      <c r="U28" s="112"/>
      <c r="V28" s="112"/>
      <c r="W28" s="112"/>
      <c r="X28" s="112"/>
      <c r="Y28" s="112"/>
      <c r="Z28" s="112"/>
    </row>
    <row r="29" spans="1:26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50"/>
      <c r="N29" s="50"/>
      <c r="O29" s="50"/>
      <c r="P29" s="50"/>
      <c r="Q29" s="50"/>
      <c r="R29" s="50"/>
      <c r="S29" s="2"/>
      <c r="T29" s="112"/>
      <c r="U29" s="112"/>
      <c r="V29" s="112"/>
      <c r="W29" s="112"/>
      <c r="X29" s="112"/>
      <c r="Y29" s="112"/>
      <c r="Z29" s="11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50"/>
      <c r="N30" s="50"/>
      <c r="O30" s="50"/>
      <c r="P30" s="50"/>
      <c r="Q30" s="50"/>
      <c r="R30" s="50"/>
      <c r="S30" s="2"/>
      <c r="T30" s="112"/>
      <c r="U30" s="112"/>
      <c r="V30" s="112"/>
      <c r="W30" s="112"/>
      <c r="X30" s="112"/>
      <c r="Y30" s="112"/>
      <c r="Z30" s="112"/>
    </row>
    <row r="31" spans="1:26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50"/>
      <c r="N31" s="50"/>
      <c r="O31" s="50"/>
      <c r="P31" s="50"/>
      <c r="Q31" s="50"/>
      <c r="R31" s="50"/>
      <c r="S31" s="2"/>
      <c r="T31" s="112"/>
      <c r="U31" s="112"/>
      <c r="V31" s="112"/>
      <c r="W31" s="112"/>
      <c r="X31" s="112"/>
      <c r="Y31" s="112"/>
      <c r="Z31" s="112"/>
    </row>
    <row r="32" spans="1:26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50"/>
      <c r="N32" s="50"/>
      <c r="O32" s="50"/>
      <c r="P32" s="50"/>
      <c r="Q32" s="50"/>
      <c r="R32" s="50"/>
      <c r="S32" s="2"/>
      <c r="T32" s="112"/>
      <c r="U32" s="112"/>
      <c r="V32" s="112"/>
      <c r="W32" s="112"/>
      <c r="X32" s="112"/>
      <c r="Y32" s="112"/>
      <c r="Z32" s="112"/>
    </row>
    <row r="33" spans="1:26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50"/>
      <c r="N33" s="50"/>
      <c r="O33" s="50"/>
      <c r="P33" s="50"/>
      <c r="Q33" s="50"/>
      <c r="R33" s="50"/>
      <c r="S33" s="2"/>
      <c r="T33" s="112"/>
      <c r="U33" s="112"/>
      <c r="V33" s="112"/>
      <c r="W33" s="112"/>
      <c r="X33" s="112"/>
      <c r="Y33" s="112"/>
      <c r="Z33" s="112"/>
    </row>
    <row r="34" spans="1:26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50"/>
      <c r="N34" s="50"/>
      <c r="O34" s="50"/>
      <c r="P34" s="50"/>
      <c r="Q34" s="50"/>
      <c r="R34" s="50"/>
      <c r="S34" s="2"/>
      <c r="T34" s="112"/>
      <c r="U34" s="112"/>
      <c r="V34" s="112"/>
      <c r="W34" s="112"/>
      <c r="X34" s="112"/>
      <c r="Y34" s="112"/>
      <c r="Z34" s="112"/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50"/>
      <c r="N35" s="50"/>
      <c r="O35" s="50"/>
      <c r="P35" s="50"/>
      <c r="Q35" s="50"/>
      <c r="R35" s="50"/>
      <c r="S35" s="2"/>
      <c r="T35" s="112"/>
      <c r="U35" s="112"/>
      <c r="V35" s="112"/>
      <c r="W35" s="112"/>
      <c r="X35" s="112"/>
      <c r="Y35" s="112"/>
      <c r="Z35" s="112"/>
    </row>
    <row r="36" spans="1:26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50"/>
      <c r="N36" s="50"/>
      <c r="O36" s="50"/>
      <c r="P36" s="50"/>
      <c r="Q36" s="50"/>
      <c r="R36" s="50"/>
      <c r="S36" s="2"/>
      <c r="T36" s="112"/>
      <c r="U36" s="112"/>
      <c r="V36" s="112"/>
      <c r="W36" s="112"/>
      <c r="X36" s="112"/>
      <c r="Y36" s="112"/>
      <c r="Z36" s="112"/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50"/>
      <c r="N37" s="50"/>
      <c r="O37" s="50"/>
      <c r="P37" s="50"/>
      <c r="Q37" s="50"/>
      <c r="R37" s="50"/>
      <c r="S37" s="2"/>
      <c r="T37" s="112"/>
      <c r="U37" s="112"/>
      <c r="V37" s="112"/>
      <c r="W37" s="112"/>
      <c r="X37" s="112"/>
      <c r="Y37" s="112"/>
      <c r="Z37" s="112"/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50"/>
      <c r="N38" s="50"/>
      <c r="O38" s="50"/>
      <c r="P38" s="50"/>
      <c r="Q38" s="50"/>
      <c r="R38" s="50"/>
      <c r="S38" s="2"/>
      <c r="T38" s="112"/>
      <c r="U38" s="112"/>
      <c r="V38" s="112"/>
      <c r="W38" s="112"/>
      <c r="X38" s="112"/>
      <c r="Y38" s="112"/>
      <c r="Z38" s="112"/>
    </row>
    <row r="39" spans="1:26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50"/>
      <c r="N39" s="50"/>
      <c r="O39" s="50"/>
      <c r="P39" s="50"/>
      <c r="Q39" s="50"/>
      <c r="R39" s="50"/>
      <c r="S39" s="2"/>
      <c r="T39" s="112"/>
      <c r="U39" s="112"/>
      <c r="V39" s="112"/>
      <c r="W39" s="112"/>
      <c r="X39" s="112"/>
      <c r="Y39" s="112"/>
      <c r="Z39" s="112"/>
    </row>
    <row r="40" spans="1:26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50"/>
      <c r="N40" s="50"/>
      <c r="O40" s="50"/>
      <c r="P40" s="50"/>
      <c r="Q40" s="50"/>
      <c r="R40" s="50"/>
      <c r="S40" s="2"/>
      <c r="T40" s="112"/>
      <c r="U40" s="112"/>
      <c r="V40" s="112"/>
      <c r="W40" s="112"/>
      <c r="X40" s="112"/>
      <c r="Y40" s="112"/>
      <c r="Z40" s="11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112"/>
      <c r="U41" s="112"/>
      <c r="V41" s="112"/>
      <c r="W41" s="112"/>
      <c r="X41" s="112"/>
      <c r="Y41" s="112"/>
      <c r="Z41" s="112"/>
    </row>
    <row r="42" spans="1:26" ht="12.75" customHeight="1" x14ac:dyDescent="0.2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</row>
    <row r="43" spans="1:26" ht="12.75" customHeight="1" x14ac:dyDescent="0.2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</row>
    <row r="44" spans="1:26" ht="12.75" customHeight="1" x14ac:dyDescent="0.2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</row>
    <row r="45" spans="1:26" ht="12.75" customHeight="1" x14ac:dyDescent="0.2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</row>
    <row r="46" spans="1:26" ht="12.75" customHeight="1" x14ac:dyDescent="0.2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</row>
    <row r="47" spans="1:26" ht="12.75" customHeight="1" x14ac:dyDescent="0.2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</row>
    <row r="48" spans="1:26" ht="12.75" customHeight="1" x14ac:dyDescent="0.2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</row>
    <row r="49" spans="1:26" ht="12.75" customHeight="1" x14ac:dyDescent="0.2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</row>
    <row r="50" spans="1:26" ht="12.75" customHeight="1" x14ac:dyDescent="0.2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</row>
    <row r="51" spans="1:26" ht="12.75" customHeight="1" x14ac:dyDescent="0.2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</row>
    <row r="52" spans="1:26" ht="12.75" customHeight="1" x14ac:dyDescent="0.2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</row>
    <row r="53" spans="1:26" ht="12.75" customHeight="1" x14ac:dyDescent="0.2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</row>
    <row r="54" spans="1:26" ht="12.75" customHeight="1" x14ac:dyDescent="0.2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</row>
    <row r="55" spans="1:26" ht="12.75" customHeight="1" x14ac:dyDescent="0.2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</row>
    <row r="56" spans="1:26" ht="12.75" customHeight="1" x14ac:dyDescent="0.2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</row>
    <row r="57" spans="1:26" ht="12.75" customHeight="1" x14ac:dyDescent="0.2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</row>
    <row r="58" spans="1:26" ht="12.75" customHeight="1" x14ac:dyDescent="0.2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</row>
    <row r="59" spans="1:26" ht="12.75" customHeight="1" x14ac:dyDescent="0.2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</row>
    <row r="60" spans="1:26" ht="12.75" customHeight="1" x14ac:dyDescent="0.2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</row>
    <row r="61" spans="1:26" ht="12.75" customHeight="1" x14ac:dyDescent="0.2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</row>
    <row r="62" spans="1:26" ht="12.75" customHeight="1" x14ac:dyDescent="0.2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</row>
    <row r="63" spans="1:26" ht="12.75" customHeight="1" x14ac:dyDescent="0.2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</row>
    <row r="64" spans="1:26" ht="12.75" customHeight="1" x14ac:dyDescent="0.2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</row>
    <row r="65" spans="1:26" ht="12.75" customHeight="1" x14ac:dyDescent="0.2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</row>
    <row r="66" spans="1:26" ht="12.75" customHeight="1" x14ac:dyDescent="0.2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</row>
    <row r="67" spans="1:26" ht="12.75" customHeight="1" x14ac:dyDescent="0.2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</row>
    <row r="68" spans="1:26" ht="12.75" customHeight="1" x14ac:dyDescent="0.2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</row>
    <row r="69" spans="1:26" ht="12.75" customHeight="1" x14ac:dyDescent="0.2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</row>
    <row r="70" spans="1:26" ht="12.75" customHeight="1" x14ac:dyDescent="0.2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</row>
    <row r="71" spans="1:26" ht="12.75" customHeight="1" x14ac:dyDescent="0.2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</row>
    <row r="72" spans="1:26" ht="12.75" customHeight="1" x14ac:dyDescent="0.2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</row>
    <row r="73" spans="1:26" ht="12.75" customHeight="1" x14ac:dyDescent="0.2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</row>
    <row r="74" spans="1:26" ht="12.75" customHeight="1" x14ac:dyDescent="0.2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</row>
    <row r="75" spans="1:26" ht="12.75" customHeight="1" x14ac:dyDescent="0.2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</row>
    <row r="76" spans="1:26" ht="12.75" customHeight="1" x14ac:dyDescent="0.2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</row>
    <row r="77" spans="1:26" ht="12.75" customHeight="1" x14ac:dyDescent="0.2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</row>
    <row r="78" spans="1:26" ht="12.75" customHeight="1" x14ac:dyDescent="0.2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</row>
    <row r="79" spans="1:26" ht="12.75" customHeight="1" x14ac:dyDescent="0.2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</row>
    <row r="80" spans="1:26" ht="12.75" customHeight="1" x14ac:dyDescent="0.2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</row>
    <row r="81" spans="1:26" ht="12.75" customHeight="1" x14ac:dyDescent="0.2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</row>
    <row r="82" spans="1:26" ht="12.75" customHeight="1" x14ac:dyDescent="0.2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</row>
    <row r="83" spans="1:26" ht="12.75" customHeight="1" x14ac:dyDescent="0.2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</row>
    <row r="84" spans="1:26" ht="12.75" customHeight="1" x14ac:dyDescent="0.2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</row>
    <row r="85" spans="1:26" ht="12.75" customHeight="1" x14ac:dyDescent="0.2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</row>
    <row r="86" spans="1:26" ht="12.75" customHeight="1" x14ac:dyDescent="0.2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</row>
    <row r="87" spans="1:26" ht="12.75" customHeight="1" x14ac:dyDescent="0.2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</row>
    <row r="88" spans="1:26" ht="12.75" customHeight="1" x14ac:dyDescent="0.2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</row>
    <row r="89" spans="1:26" ht="12.75" customHeight="1" x14ac:dyDescent="0.2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</row>
    <row r="90" spans="1:26" ht="12.75" customHeight="1" x14ac:dyDescent="0.2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</row>
    <row r="91" spans="1:26" ht="12.75" customHeight="1" x14ac:dyDescent="0.2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</row>
    <row r="92" spans="1:26" ht="12.75" customHeight="1" x14ac:dyDescent="0.2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</row>
    <row r="93" spans="1:26" ht="12.75" customHeight="1" x14ac:dyDescent="0.2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</row>
    <row r="94" spans="1:26" ht="12.75" customHeight="1" x14ac:dyDescent="0.2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</row>
    <row r="95" spans="1:26" ht="12.75" customHeight="1" x14ac:dyDescent="0.2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</row>
    <row r="96" spans="1:26" ht="12.75" customHeight="1" x14ac:dyDescent="0.2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</row>
    <row r="97" spans="1:26" ht="12.75" customHeight="1" x14ac:dyDescent="0.2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</row>
    <row r="98" spans="1:26" ht="12.75" customHeight="1" x14ac:dyDescent="0.2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</row>
    <row r="99" spans="1:26" ht="12.75" customHeight="1" x14ac:dyDescent="0.2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</row>
    <row r="100" spans="1:26" ht="12.75" customHeight="1" x14ac:dyDescent="0.2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</row>
    <row r="101" spans="1:26" ht="12.75" customHeight="1" x14ac:dyDescent="0.2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</row>
    <row r="102" spans="1:26" ht="12.75" customHeight="1" x14ac:dyDescent="0.2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</row>
    <row r="103" spans="1:26" ht="12.75" customHeight="1" x14ac:dyDescent="0.2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</row>
    <row r="104" spans="1:26" ht="12.75" customHeight="1" x14ac:dyDescent="0.2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</row>
    <row r="105" spans="1:26" ht="12.75" customHeight="1" x14ac:dyDescent="0.2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</row>
    <row r="106" spans="1:26" ht="12.75" customHeight="1" x14ac:dyDescent="0.2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</row>
    <row r="107" spans="1:26" ht="12.75" customHeight="1" x14ac:dyDescent="0.2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</row>
    <row r="108" spans="1:26" ht="12.75" customHeight="1" x14ac:dyDescent="0.2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</row>
    <row r="109" spans="1:26" ht="12.75" customHeight="1" x14ac:dyDescent="0.2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</row>
    <row r="110" spans="1:26" ht="12.75" customHeight="1" x14ac:dyDescent="0.2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</row>
    <row r="111" spans="1:26" ht="12.75" customHeight="1" x14ac:dyDescent="0.2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</row>
    <row r="112" spans="1:26" ht="12.75" customHeight="1" x14ac:dyDescent="0.2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</row>
    <row r="113" spans="1:26" ht="12.75" customHeight="1" x14ac:dyDescent="0.2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</row>
    <row r="114" spans="1:26" ht="12.75" customHeight="1" x14ac:dyDescent="0.2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</row>
    <row r="115" spans="1:26" ht="12.75" customHeight="1" x14ac:dyDescent="0.2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</row>
    <row r="116" spans="1:26" ht="12.75" customHeight="1" x14ac:dyDescent="0.2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</row>
    <row r="117" spans="1:26" ht="12.75" customHeight="1" x14ac:dyDescent="0.2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</row>
    <row r="118" spans="1:26" ht="12.75" customHeight="1" x14ac:dyDescent="0.2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</row>
    <row r="119" spans="1:26" ht="12.75" customHeight="1" x14ac:dyDescent="0.2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</row>
    <row r="120" spans="1:26" ht="12.75" customHeight="1" x14ac:dyDescent="0.2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</row>
    <row r="121" spans="1:26" ht="12.75" customHeight="1" x14ac:dyDescent="0.2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</row>
    <row r="122" spans="1:26" ht="12.75" customHeight="1" x14ac:dyDescent="0.2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</row>
    <row r="123" spans="1:26" ht="12.75" customHeight="1" x14ac:dyDescent="0.2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</row>
    <row r="124" spans="1:26" ht="12.75" customHeight="1" x14ac:dyDescent="0.2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</row>
    <row r="125" spans="1:26" ht="12.75" customHeight="1" x14ac:dyDescent="0.2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</row>
    <row r="126" spans="1:26" ht="12.75" customHeight="1" x14ac:dyDescent="0.2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</row>
    <row r="127" spans="1:26" ht="12.75" customHeight="1" x14ac:dyDescent="0.2">
      <c r="A127" s="112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</row>
    <row r="128" spans="1:26" ht="12.75" customHeight="1" x14ac:dyDescent="0.2">
      <c r="A128" s="112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</row>
    <row r="129" spans="1:26" ht="12.75" customHeight="1" x14ac:dyDescent="0.2">
      <c r="A129" s="112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</row>
    <row r="130" spans="1:26" ht="12.75" customHeight="1" x14ac:dyDescent="0.2">
      <c r="A130" s="112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</row>
    <row r="131" spans="1:26" ht="12.75" customHeight="1" x14ac:dyDescent="0.2">
      <c r="A131" s="112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</row>
    <row r="132" spans="1:26" ht="12.75" customHeight="1" x14ac:dyDescent="0.2">
      <c r="A132" s="112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</row>
    <row r="133" spans="1:26" ht="12.75" customHeight="1" x14ac:dyDescent="0.2">
      <c r="A133" s="112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</row>
    <row r="134" spans="1:26" ht="12.75" customHeight="1" x14ac:dyDescent="0.2">
      <c r="A134" s="112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</row>
    <row r="135" spans="1:26" ht="12.75" customHeight="1" x14ac:dyDescent="0.2">
      <c r="A135" s="112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</row>
    <row r="136" spans="1:26" ht="12.75" customHeight="1" x14ac:dyDescent="0.2">
      <c r="A136" s="112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</row>
    <row r="137" spans="1:26" ht="12.75" customHeight="1" x14ac:dyDescent="0.2">
      <c r="A137" s="112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</row>
    <row r="138" spans="1:26" ht="12.75" customHeight="1" x14ac:dyDescent="0.2">
      <c r="A138" s="112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</row>
    <row r="139" spans="1:26" ht="12.75" customHeight="1" x14ac:dyDescent="0.2">
      <c r="A139" s="112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</row>
    <row r="140" spans="1:26" ht="12.75" customHeight="1" x14ac:dyDescent="0.2">
      <c r="A140" s="112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</row>
    <row r="141" spans="1:26" ht="12.75" customHeight="1" x14ac:dyDescent="0.2">
      <c r="A141" s="112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</row>
    <row r="142" spans="1:26" ht="12.75" customHeight="1" x14ac:dyDescent="0.2">
      <c r="A142" s="112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</row>
    <row r="143" spans="1:26" ht="12.75" customHeight="1" x14ac:dyDescent="0.2">
      <c r="A143" s="112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</row>
    <row r="144" spans="1:26" ht="12.75" customHeight="1" x14ac:dyDescent="0.2">
      <c r="A144" s="112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</row>
    <row r="145" spans="1:26" ht="12.75" customHeight="1" x14ac:dyDescent="0.2">
      <c r="A145" s="112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</row>
    <row r="146" spans="1:26" ht="12.75" customHeight="1" x14ac:dyDescent="0.2">
      <c r="A146" s="112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</row>
    <row r="147" spans="1:26" ht="12.75" customHeight="1" x14ac:dyDescent="0.2">
      <c r="A147" s="112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</row>
    <row r="148" spans="1:26" ht="12.75" customHeight="1" x14ac:dyDescent="0.2">
      <c r="A148" s="112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</row>
    <row r="149" spans="1:26" ht="12.75" customHeight="1" x14ac:dyDescent="0.2">
      <c r="A149" s="112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</row>
    <row r="150" spans="1:26" ht="12.75" customHeight="1" x14ac:dyDescent="0.2">
      <c r="A150" s="112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</row>
    <row r="151" spans="1:26" ht="12.75" customHeight="1" x14ac:dyDescent="0.2">
      <c r="A151" s="112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</row>
    <row r="152" spans="1:26" ht="12.75" customHeight="1" x14ac:dyDescent="0.2">
      <c r="A152" s="112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</row>
    <row r="153" spans="1:26" ht="12.75" customHeight="1" x14ac:dyDescent="0.2">
      <c r="A153" s="112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</row>
    <row r="154" spans="1:26" ht="12.75" customHeight="1" x14ac:dyDescent="0.2">
      <c r="A154" s="112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</row>
    <row r="155" spans="1:26" ht="12.75" customHeight="1" x14ac:dyDescent="0.2">
      <c r="A155" s="112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</row>
    <row r="156" spans="1:26" ht="12.75" customHeight="1" x14ac:dyDescent="0.2">
      <c r="A156" s="112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</row>
    <row r="157" spans="1:26" ht="12.75" customHeight="1" x14ac:dyDescent="0.2">
      <c r="A157" s="112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</row>
    <row r="158" spans="1:26" ht="12.75" customHeight="1" x14ac:dyDescent="0.2">
      <c r="A158" s="112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</row>
    <row r="159" spans="1:26" ht="12.75" customHeight="1" x14ac:dyDescent="0.2">
      <c r="A159" s="112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</row>
    <row r="160" spans="1:26" ht="12.75" customHeight="1" x14ac:dyDescent="0.2">
      <c r="A160" s="112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</row>
    <row r="161" spans="1:26" ht="12.75" customHeight="1" x14ac:dyDescent="0.2">
      <c r="A161" s="112"/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</row>
    <row r="162" spans="1:26" ht="12.75" customHeight="1" x14ac:dyDescent="0.2">
      <c r="A162" s="112"/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</row>
    <row r="163" spans="1:26" ht="12.75" customHeight="1" x14ac:dyDescent="0.2">
      <c r="A163" s="112"/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</row>
    <row r="164" spans="1:26" ht="12.75" customHeight="1" x14ac:dyDescent="0.2">
      <c r="A164" s="112"/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</row>
    <row r="165" spans="1:26" ht="12.75" customHeight="1" x14ac:dyDescent="0.2">
      <c r="A165" s="112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</row>
    <row r="166" spans="1:26" ht="12.75" customHeight="1" x14ac:dyDescent="0.2">
      <c r="A166" s="112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</row>
    <row r="167" spans="1:26" ht="12.75" customHeight="1" x14ac:dyDescent="0.2">
      <c r="A167" s="112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</row>
    <row r="168" spans="1:26" ht="12.75" customHeight="1" x14ac:dyDescent="0.2">
      <c r="A168" s="112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</row>
    <row r="169" spans="1:26" ht="12.75" customHeight="1" x14ac:dyDescent="0.2">
      <c r="A169" s="112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</row>
    <row r="170" spans="1:26" ht="12.75" customHeight="1" x14ac:dyDescent="0.2">
      <c r="A170" s="112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</row>
    <row r="171" spans="1:26" ht="12.75" customHeight="1" x14ac:dyDescent="0.2">
      <c r="A171" s="112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</row>
    <row r="172" spans="1:26" ht="12.75" customHeight="1" x14ac:dyDescent="0.2">
      <c r="A172" s="112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</row>
    <row r="173" spans="1:26" ht="12.75" customHeight="1" x14ac:dyDescent="0.2">
      <c r="A173" s="112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</row>
    <row r="174" spans="1:26" ht="12.75" customHeight="1" x14ac:dyDescent="0.2">
      <c r="A174" s="112"/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</row>
    <row r="175" spans="1:26" ht="12.75" customHeight="1" x14ac:dyDescent="0.2">
      <c r="A175" s="112"/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</row>
    <row r="176" spans="1:26" ht="12.75" customHeight="1" x14ac:dyDescent="0.2">
      <c r="A176" s="112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</row>
    <row r="177" spans="1:26" ht="12.75" customHeight="1" x14ac:dyDescent="0.2">
      <c r="A177" s="112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</row>
    <row r="178" spans="1:26" ht="12.75" customHeight="1" x14ac:dyDescent="0.2">
      <c r="A178" s="112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</row>
    <row r="179" spans="1:26" ht="12.75" customHeight="1" x14ac:dyDescent="0.2">
      <c r="A179" s="112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</row>
    <row r="180" spans="1:26" ht="12.75" customHeight="1" x14ac:dyDescent="0.2">
      <c r="A180" s="112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</row>
    <row r="181" spans="1:26" ht="12.75" customHeight="1" x14ac:dyDescent="0.2">
      <c r="A181" s="112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</row>
    <row r="182" spans="1:26" ht="12.75" customHeight="1" x14ac:dyDescent="0.2">
      <c r="A182" s="112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</row>
    <row r="183" spans="1:26" ht="12.75" customHeight="1" x14ac:dyDescent="0.2">
      <c r="A183" s="112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</row>
    <row r="184" spans="1:26" ht="12.75" customHeight="1" x14ac:dyDescent="0.2">
      <c r="A184" s="112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</row>
    <row r="185" spans="1:26" ht="12.75" customHeight="1" x14ac:dyDescent="0.2">
      <c r="A185" s="112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</row>
    <row r="186" spans="1:26" ht="12.75" customHeight="1" x14ac:dyDescent="0.2">
      <c r="A186" s="112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</row>
    <row r="187" spans="1:26" ht="12.75" customHeight="1" x14ac:dyDescent="0.2">
      <c r="A187" s="112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</row>
    <row r="188" spans="1:26" ht="12.75" customHeight="1" x14ac:dyDescent="0.2">
      <c r="A188" s="112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</row>
    <row r="189" spans="1:26" ht="12.75" customHeight="1" x14ac:dyDescent="0.2">
      <c r="A189" s="112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</row>
    <row r="190" spans="1:26" ht="12.75" customHeight="1" x14ac:dyDescent="0.2">
      <c r="A190" s="112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</row>
    <row r="191" spans="1:26" ht="12.75" customHeight="1" x14ac:dyDescent="0.2">
      <c r="A191" s="112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</row>
    <row r="192" spans="1:26" ht="12.75" customHeight="1" x14ac:dyDescent="0.2">
      <c r="A192" s="112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</row>
    <row r="193" spans="1:26" ht="12.75" customHeight="1" x14ac:dyDescent="0.2">
      <c r="A193" s="112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</row>
    <row r="194" spans="1:26" ht="12.75" customHeight="1" x14ac:dyDescent="0.2">
      <c r="A194" s="112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</row>
    <row r="195" spans="1:26" ht="12.75" customHeight="1" x14ac:dyDescent="0.2">
      <c r="A195" s="112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</row>
    <row r="196" spans="1:26" ht="12.75" customHeight="1" x14ac:dyDescent="0.2">
      <c r="A196" s="112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</row>
    <row r="197" spans="1:26" ht="12.75" customHeight="1" x14ac:dyDescent="0.2">
      <c r="A197" s="112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</row>
    <row r="198" spans="1:26" ht="12.75" customHeight="1" x14ac:dyDescent="0.2">
      <c r="A198" s="112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</row>
    <row r="199" spans="1:26" ht="12.75" customHeight="1" x14ac:dyDescent="0.2">
      <c r="A199" s="112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</row>
    <row r="200" spans="1:26" ht="12.75" customHeight="1" x14ac:dyDescent="0.2">
      <c r="A200" s="112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112"/>
    </row>
    <row r="201" spans="1:26" ht="12.75" customHeight="1" x14ac:dyDescent="0.2">
      <c r="A201" s="112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112"/>
    </row>
    <row r="202" spans="1:26" ht="12.75" customHeight="1" x14ac:dyDescent="0.2">
      <c r="A202" s="112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</row>
    <row r="203" spans="1:26" ht="12.75" customHeight="1" x14ac:dyDescent="0.2">
      <c r="A203" s="112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112"/>
    </row>
    <row r="204" spans="1:26" ht="12.75" customHeight="1" x14ac:dyDescent="0.2">
      <c r="A204" s="112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112"/>
    </row>
    <row r="205" spans="1:26" ht="12.75" customHeight="1" x14ac:dyDescent="0.2">
      <c r="A205" s="112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</row>
    <row r="206" spans="1:26" ht="12.75" customHeight="1" x14ac:dyDescent="0.2">
      <c r="A206" s="112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</row>
    <row r="207" spans="1:26" ht="12.75" customHeight="1" x14ac:dyDescent="0.2">
      <c r="A207" s="112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</row>
    <row r="208" spans="1:26" ht="12.75" customHeight="1" x14ac:dyDescent="0.2">
      <c r="A208" s="112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  <c r="Z208" s="112"/>
    </row>
    <row r="209" spans="1:26" ht="12.75" customHeight="1" x14ac:dyDescent="0.2">
      <c r="A209" s="112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</row>
    <row r="210" spans="1:26" ht="12.75" customHeight="1" x14ac:dyDescent="0.2">
      <c r="A210" s="112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</row>
    <row r="211" spans="1:26" ht="12.75" customHeight="1" x14ac:dyDescent="0.2">
      <c r="A211" s="112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112"/>
    </row>
    <row r="212" spans="1:26" ht="12.75" customHeight="1" x14ac:dyDescent="0.2">
      <c r="A212" s="112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112"/>
    </row>
    <row r="213" spans="1:26" ht="12.75" customHeight="1" x14ac:dyDescent="0.2">
      <c r="A213" s="112"/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112"/>
    </row>
    <row r="214" spans="1:26" ht="12.75" customHeight="1" x14ac:dyDescent="0.2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  <c r="Z214" s="112"/>
    </row>
    <row r="215" spans="1:26" ht="12.75" customHeight="1" x14ac:dyDescent="0.2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112"/>
    </row>
    <row r="216" spans="1:26" ht="12.75" customHeight="1" x14ac:dyDescent="0.2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112"/>
    </row>
    <row r="217" spans="1:26" ht="12.75" customHeight="1" x14ac:dyDescent="0.2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</row>
    <row r="218" spans="1:26" ht="12.75" customHeight="1" x14ac:dyDescent="0.2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</row>
    <row r="219" spans="1:26" ht="12.75" customHeight="1" x14ac:dyDescent="0.2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</row>
    <row r="220" spans="1:26" ht="12.75" customHeight="1" x14ac:dyDescent="0.2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</row>
    <row r="221" spans="1:26" ht="15.75" customHeight="1" x14ac:dyDescent="0.2">
      <c r="A221" s="180"/>
      <c r="B221" s="180"/>
      <c r="C221" s="180"/>
      <c r="D221" s="180"/>
      <c r="E221" s="180"/>
      <c r="F221" s="180"/>
      <c r="G221" s="180"/>
      <c r="H221" s="180"/>
      <c r="I221" s="180"/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</row>
    <row r="222" spans="1:26" ht="15.75" customHeight="1" x14ac:dyDescent="0.2">
      <c r="A222" s="180"/>
      <c r="B222" s="180"/>
      <c r="C222" s="180"/>
      <c r="D222" s="180"/>
      <c r="E222" s="180"/>
      <c r="F222" s="180"/>
      <c r="G222" s="180"/>
      <c r="H222" s="180"/>
      <c r="I222" s="180"/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</row>
    <row r="223" spans="1:26" ht="15.75" customHeight="1" x14ac:dyDescent="0.2">
      <c r="A223" s="180"/>
      <c r="B223" s="180"/>
      <c r="C223" s="180"/>
      <c r="D223" s="180"/>
      <c r="E223" s="180"/>
      <c r="F223" s="180"/>
      <c r="G223" s="180"/>
      <c r="H223" s="180"/>
      <c r="I223" s="180"/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</row>
    <row r="224" spans="1:26" ht="15.75" customHeight="1" x14ac:dyDescent="0.2">
      <c r="A224" s="180"/>
      <c r="B224" s="180"/>
      <c r="C224" s="180"/>
      <c r="D224" s="180"/>
      <c r="E224" s="180"/>
      <c r="F224" s="180"/>
      <c r="G224" s="180"/>
      <c r="H224" s="180"/>
      <c r="I224" s="180"/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N6:R6"/>
    <mergeCell ref="B6:J7"/>
    <mergeCell ref="M11:R11"/>
  </mergeCells>
  <pageMargins left="0.78740157499999996" right="0.78740157499999996" top="0.984251969" bottom="0.984251969" header="0" footer="0"/>
  <pageSetup paperSize="9" orientation="portrait"/>
  <colBreaks count="1" manualBreakCount="1">
    <brk id="11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</vt:i4>
      </vt:variant>
    </vt:vector>
  </HeadingPairs>
  <TitlesOfParts>
    <vt:vector size="11" baseType="lpstr">
      <vt:lpstr>Principal</vt:lpstr>
      <vt:lpstr>Historico</vt:lpstr>
      <vt:lpstr>Projeto de Teste</vt:lpstr>
      <vt:lpstr>Casos de Teste</vt:lpstr>
      <vt:lpstr>1º Ciclo de Teste</vt:lpstr>
      <vt:lpstr>2° Ciclo de Teste</vt:lpstr>
      <vt:lpstr>3° Ciclo de Teste</vt:lpstr>
      <vt:lpstr>Resultados Parciais</vt:lpstr>
      <vt:lpstr>Resultado Consolidado</vt:lpstr>
      <vt:lpstr>CriteriosList</vt:lpstr>
      <vt:lpstr>TipoList</vt:lpstr>
    </vt:vector>
  </TitlesOfParts>
  <Manager/>
  <Company>Furukawa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Plano de Testes</dc:subject>
  <dc:creator>IBTI</dc:creator>
  <cp:keywords/>
  <dc:description/>
  <cp:lastModifiedBy>IBTI</cp:lastModifiedBy>
  <cp:revision/>
  <dcterms:created xsi:type="dcterms:W3CDTF">2020-02-28T13:42:02Z</dcterms:created>
  <dcterms:modified xsi:type="dcterms:W3CDTF">2020-04-22T21:33:22Z</dcterms:modified>
  <cp:category/>
  <cp:contentStatus/>
</cp:coreProperties>
</file>