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iKimoto\Desktop\ICCAT2017\8 BFT assessment_AK\"/>
    </mc:Choice>
  </mc:AlternateContent>
  <bookViews>
    <workbookView xWindow="0" yWindow="0" windowWidth="11925" windowHeight="5580"/>
  </bookViews>
  <sheets>
    <sheet name="East_CPUE_Table" sheetId="11" r:id="rId1"/>
    <sheet name="East_CPUE_Figure" sheetId="13" r:id="rId2"/>
  </sheets>
  <definedNames>
    <definedName name="avelarval">#REF!</definedName>
    <definedName name="data">#REF!</definedName>
  </definedNames>
  <calcPr calcId="171027"/>
</workbook>
</file>

<file path=xl/calcChain.xml><?xml version="1.0" encoding="utf-8"?>
<calcChain xmlns="http://schemas.openxmlformats.org/spreadsheetml/2006/main">
  <c r="X63" i="13" l="1"/>
  <c r="X62" i="13"/>
  <c r="X61" i="13"/>
  <c r="X60" i="13"/>
  <c r="X59" i="13"/>
  <c r="X58" i="13"/>
  <c r="X57" i="13"/>
  <c r="X56" i="13"/>
  <c r="X55" i="13"/>
  <c r="X54" i="13"/>
  <c r="X53" i="13"/>
  <c r="X52" i="13"/>
  <c r="X51" i="13"/>
  <c r="X50" i="13"/>
  <c r="X49" i="13"/>
  <c r="X48" i="13"/>
  <c r="X47" i="13"/>
  <c r="X46" i="13"/>
  <c r="X45" i="13"/>
  <c r="X44" i="13"/>
  <c r="X43" i="13"/>
  <c r="X42" i="13"/>
  <c r="X41" i="13"/>
  <c r="X40" i="13"/>
  <c r="X39" i="13"/>
  <c r="X38" i="13"/>
  <c r="X37" i="13"/>
  <c r="X36" i="13"/>
  <c r="X35" i="13"/>
  <c r="X34" i="13"/>
  <c r="X64" i="13"/>
  <c r="Y69" i="13"/>
  <c r="Y68" i="13"/>
  <c r="Y67" i="13"/>
  <c r="Y66" i="13"/>
  <c r="Y65" i="13"/>
  <c r="AA68" i="13" l="1"/>
  <c r="AA67" i="13"/>
  <c r="AA66" i="13"/>
  <c r="AA65" i="13"/>
  <c r="AA58" i="13"/>
  <c r="AA57" i="13"/>
  <c r="AA56" i="13"/>
  <c r="AA55" i="13"/>
  <c r="AA54" i="13"/>
  <c r="Z69" i="13"/>
  <c r="Z68" i="13"/>
  <c r="Z67" i="13"/>
  <c r="Z65" i="13"/>
  <c r="Z64" i="13"/>
  <c r="Z63" i="13"/>
  <c r="Z62" i="13"/>
  <c r="Z56" i="13"/>
  <c r="Z55" i="13"/>
  <c r="Z54" i="13"/>
  <c r="Z53" i="13"/>
  <c r="V42" i="13"/>
  <c r="V41" i="13"/>
  <c r="V40" i="13"/>
  <c r="V39" i="13"/>
  <c r="V38" i="13"/>
  <c r="V37" i="13"/>
  <c r="V36" i="13"/>
  <c r="V35" i="13"/>
  <c r="V34" i="13"/>
  <c r="V33" i="13"/>
  <c r="V32" i="13"/>
  <c r="V31" i="13"/>
  <c r="V30" i="13"/>
  <c r="V29" i="13"/>
  <c r="V28" i="13"/>
  <c r="V62" i="13"/>
  <c r="V61" i="13"/>
  <c r="V60" i="13"/>
  <c r="V59" i="13"/>
  <c r="V58" i="13"/>
  <c r="V57" i="13"/>
  <c r="V56" i="13"/>
  <c r="V55" i="13"/>
  <c r="V54" i="13"/>
  <c r="V53" i="13"/>
  <c r="V52" i="13"/>
  <c r="V51" i="13"/>
  <c r="V50" i="13"/>
  <c r="V49" i="13"/>
  <c r="V48" i="13"/>
  <c r="V47" i="13"/>
  <c r="V46" i="13"/>
  <c r="V45" i="13"/>
  <c r="V44" i="13"/>
  <c r="V43" i="13"/>
  <c r="W61" i="13"/>
  <c r="W60" i="13"/>
  <c r="W59" i="13"/>
  <c r="W58" i="13"/>
  <c r="W57" i="13"/>
  <c r="W56" i="13"/>
  <c r="W55" i="13"/>
  <c r="W54" i="13"/>
  <c r="W53" i="13"/>
  <c r="W52" i="13"/>
  <c r="W51" i="13"/>
  <c r="W50" i="13"/>
  <c r="W49" i="13"/>
  <c r="W48" i="13"/>
  <c r="W47" i="13"/>
  <c r="W46" i="13"/>
  <c r="W45" i="13"/>
  <c r="W44" i="13"/>
  <c r="W43" i="13"/>
  <c r="W62" i="13"/>
  <c r="W70" i="13"/>
  <c r="W69" i="13"/>
  <c r="W68" i="13"/>
  <c r="W67" i="13"/>
  <c r="W66" i="13"/>
  <c r="W65" i="13"/>
  <c r="W64" i="13"/>
  <c r="W63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2" i="13"/>
  <c r="T23" i="13"/>
  <c r="T24" i="13"/>
  <c r="T25" i="13"/>
  <c r="T26" i="13"/>
  <c r="T27" i="13"/>
  <c r="T28" i="13"/>
  <c r="T29" i="13"/>
  <c r="T30" i="13"/>
  <c r="T31" i="13"/>
  <c r="T32" i="13"/>
  <c r="T33" i="13"/>
  <c r="T34" i="13"/>
  <c r="T35" i="13"/>
  <c r="T36" i="13"/>
  <c r="T37" i="13"/>
  <c r="T38" i="13"/>
  <c r="T39" i="13"/>
  <c r="T40" i="13"/>
  <c r="T41" i="13"/>
  <c r="T42" i="13"/>
  <c r="T43" i="13"/>
  <c r="T44" i="13"/>
  <c r="T45" i="13"/>
  <c r="T46" i="13"/>
  <c r="T47" i="13"/>
  <c r="T48" i="13"/>
  <c r="T49" i="13"/>
  <c r="T50" i="13"/>
  <c r="T51" i="13"/>
  <c r="T52" i="13"/>
  <c r="T53" i="13"/>
  <c r="T54" i="13"/>
  <c r="T55" i="13"/>
  <c r="T56" i="13"/>
  <c r="T57" i="13"/>
  <c r="T58" i="13"/>
  <c r="T59" i="13"/>
  <c r="U67" i="13"/>
  <c r="U66" i="13"/>
  <c r="U65" i="13"/>
  <c r="U64" i="13"/>
  <c r="U63" i="13"/>
  <c r="U62" i="13"/>
  <c r="U61" i="13"/>
  <c r="U60" i="13"/>
  <c r="A14" i="11" l="1"/>
  <c r="V16" i="11"/>
  <c r="V17" i="11"/>
  <c r="V18" i="11"/>
  <c r="V19" i="11"/>
  <c r="V20" i="11"/>
  <c r="V21" i="11"/>
  <c r="V22" i="11"/>
  <c r="V23" i="11"/>
  <c r="V24" i="11"/>
  <c r="V25" i="11"/>
  <c r="V26" i="11"/>
  <c r="V27" i="11"/>
  <c r="V28" i="11"/>
  <c r="V29" i="11"/>
  <c r="V30" i="11"/>
  <c r="V31" i="11"/>
  <c r="V32" i="11"/>
  <c r="V33" i="11"/>
  <c r="V34" i="11"/>
  <c r="V35" i="11"/>
  <c r="V36" i="11"/>
  <c r="V37" i="11"/>
  <c r="V39" i="11"/>
  <c r="V40" i="11"/>
  <c r="V41" i="11"/>
  <c r="A15" i="11" l="1"/>
  <c r="A16" i="11" l="1"/>
  <c r="A17" i="11" l="1"/>
  <c r="A18" i="11" l="1"/>
  <c r="A19" i="11" l="1"/>
  <c r="A20" i="11" l="1"/>
  <c r="A21" i="11" l="1"/>
  <c r="A22" i="11" l="1"/>
  <c r="A23" i="11" l="1"/>
  <c r="A24" i="11" l="1"/>
  <c r="A25" i="11" l="1"/>
  <c r="A26" i="11" l="1"/>
  <c r="A27" i="11" l="1"/>
  <c r="A28" i="11" l="1"/>
  <c r="A29" i="11" l="1"/>
  <c r="A30" i="11" l="1"/>
  <c r="A31" i="11" l="1"/>
  <c r="A32" i="11" l="1"/>
  <c r="A33" i="11" l="1"/>
  <c r="A34" i="11" l="1"/>
  <c r="A35" i="11" l="1"/>
  <c r="A36" i="11" l="1"/>
  <c r="A37" i="11" l="1"/>
  <c r="A38" i="11" l="1"/>
  <c r="A39" i="11" l="1"/>
  <c r="A40" i="11" l="1"/>
  <c r="A41" i="11" l="1"/>
  <c r="A42" i="11" l="1"/>
  <c r="A43" i="11" l="1"/>
  <c r="A44" i="11" l="1"/>
  <c r="A45" i="11" l="1"/>
  <c r="A46" i="11" l="1"/>
  <c r="A47" i="11" l="1"/>
  <c r="A48" i="11" l="1"/>
  <c r="A49" i="11" l="1"/>
  <c r="A50" i="11" l="1"/>
  <c r="A51" i="11" l="1"/>
  <c r="A52" i="11" l="1"/>
  <c r="A53" i="11" l="1"/>
  <c r="A54" i="11" l="1"/>
  <c r="A55" i="11" l="1"/>
  <c r="A56" i="11" l="1"/>
  <c r="A57" i="11" l="1"/>
  <c r="A58" i="11" l="1"/>
  <c r="A59" i="11" l="1"/>
  <c r="A60" i="11" l="1"/>
  <c r="A61" i="11" l="1"/>
  <c r="A62" i="11" l="1"/>
  <c r="A63" i="11" l="1"/>
  <c r="A64" i="11" l="1"/>
  <c r="A65" i="11" l="1"/>
  <c r="A66" i="11" l="1"/>
  <c r="A67" i="11" l="1"/>
  <c r="A68" i="11" l="1"/>
  <c r="A69" i="11" l="1"/>
  <c r="A70" i="11" l="1"/>
  <c r="A71" i="11" l="1"/>
  <c r="A72" i="11" l="1"/>
  <c r="A73" i="11" l="1"/>
  <c r="A74" i="11" l="1"/>
  <c r="A75" i="11" l="1"/>
  <c r="A76" i="11" l="1"/>
  <c r="A77" i="11" l="1"/>
  <c r="A78" i="11" s="1"/>
</calcChain>
</file>

<file path=xl/comments1.xml><?xml version="1.0" encoding="utf-8"?>
<comments xmlns="http://schemas.openxmlformats.org/spreadsheetml/2006/main">
  <authors>
    <author>AiKimoto</author>
  </authors>
  <commentList>
    <comment ref="AG12" authorId="0" shapeId="0">
      <text>
        <r>
          <rPr>
            <sz val="9"/>
            <color indexed="81"/>
            <rFont val="MS P ゴシック"/>
            <family val="3"/>
            <charset val="128"/>
          </rPr>
          <t>probability of survival</t>
        </r>
      </text>
    </comment>
  </commentList>
</comments>
</file>

<file path=xl/sharedStrings.xml><?xml version="1.0" encoding="utf-8"?>
<sst xmlns="http://schemas.openxmlformats.org/spreadsheetml/2006/main" count="176" uniqueCount="100">
  <si>
    <t>SCRS/2016/153</t>
  </si>
  <si>
    <t>French Aerial survey</t>
  </si>
  <si>
    <t>CV</t>
  </si>
  <si>
    <t>CPUE</t>
  </si>
  <si>
    <t>series</t>
  </si>
  <si>
    <t>Norway PS from Task II</t>
  </si>
  <si>
    <t>age</t>
  </si>
  <si>
    <t>2-3</t>
  </si>
  <si>
    <t>3-6</t>
  </si>
  <si>
    <t>6+</t>
  </si>
  <si>
    <t>6 - 10</t>
  </si>
  <si>
    <t>4 - 10</t>
  </si>
  <si>
    <t>10 +</t>
  </si>
  <si>
    <t>indexing</t>
  </si>
  <si>
    <t>Weight</t>
  </si>
  <si>
    <t>Number</t>
  </si>
  <si>
    <t>area</t>
  </si>
  <si>
    <t>East Atlantic</t>
  </si>
  <si>
    <t>East Atl and Med</t>
  </si>
  <si>
    <t>NEast Atl</t>
  </si>
  <si>
    <t>method</t>
  </si>
  <si>
    <t>Delta lognormal RE</t>
  </si>
  <si>
    <t>Neg. Binom. (log) no.</t>
  </si>
  <si>
    <t>Delta Lognormal RE</t>
  </si>
  <si>
    <t>Nominal</t>
  </si>
  <si>
    <t>time of the year</t>
  </si>
  <si>
    <t>Mid-year</t>
  </si>
  <si>
    <t>Unknown</t>
    <phoneticPr fontId="5" type="noConversion"/>
  </si>
  <si>
    <t>source</t>
  </si>
  <si>
    <t>SCRS/2012/131</t>
  </si>
  <si>
    <t>Year</t>
  </si>
  <si>
    <t>Std. CPUE</t>
  </si>
  <si>
    <t>Effort</t>
  </si>
  <si>
    <t>Std Error</t>
  </si>
  <si>
    <t>10+</t>
    <phoneticPr fontId="5" type="noConversion"/>
  </si>
  <si>
    <t>SCRS/2014/054</t>
  </si>
  <si>
    <t>SCRS/2015/169</t>
    <phoneticPr fontId="5" type="noConversion"/>
  </si>
  <si>
    <t>SCRS/P/2016/043</t>
    <phoneticPr fontId="5" type="noConversion"/>
  </si>
  <si>
    <t>SCRS/2015/144</t>
    <phoneticPr fontId="5" type="noConversion"/>
  </si>
  <si>
    <t xml:space="preserve"> SCRS/2016/148 </t>
    <phoneticPr fontId="5" type="noConversion"/>
  </si>
  <si>
    <t>SCRS/2016/132</t>
    <phoneticPr fontId="5" type="noConversion"/>
  </si>
  <si>
    <t>SCRS/2011/075</t>
    <phoneticPr fontId="5" type="noConversion"/>
  </si>
  <si>
    <t>Begin-year</t>
    <phoneticPr fontId="5" type="noConversion"/>
  </si>
  <si>
    <t>Nominal</t>
    <phoneticPr fontId="5" type="noConversion"/>
  </si>
  <si>
    <t>West Med</t>
    <phoneticPr fontId="5" type="noConversion"/>
  </si>
  <si>
    <t>Med</t>
    <phoneticPr fontId="5" type="noConversion"/>
  </si>
  <si>
    <t>Number of schools</t>
    <phoneticPr fontId="5" type="noConversion"/>
  </si>
  <si>
    <t>Weight</t>
    <phoneticPr fontId="5" type="noConversion"/>
  </si>
  <si>
    <t>Spawners</t>
    <phoneticPr fontId="5" type="noConversion"/>
  </si>
  <si>
    <t>2-4</t>
    <phoneticPr fontId="5" type="noConversion"/>
  </si>
  <si>
    <t>50-150kg</t>
    <phoneticPr fontId="5" type="noConversion"/>
  </si>
  <si>
    <t>150-250cm</t>
    <phoneticPr fontId="5" type="noConversion"/>
  </si>
  <si>
    <t>Potential larval survival</t>
    <phoneticPr fontId="5" type="noConversion"/>
  </si>
  <si>
    <t>Tunisian PS</t>
    <phoneticPr fontId="5" type="noConversion"/>
  </si>
  <si>
    <t>Balfegó PS</t>
    <phoneticPr fontId="5" type="noConversion"/>
  </si>
  <si>
    <t>Portugal TRAP</t>
    <phoneticPr fontId="5" type="noConversion"/>
  </si>
  <si>
    <t>Sardinian TRAP</t>
    <phoneticPr fontId="5" type="noConversion"/>
  </si>
  <si>
    <t>MOR-SPN TRAP</t>
    <phoneticPr fontId="5" type="noConversion"/>
  </si>
  <si>
    <t>SP BB  historic</t>
  </si>
  <si>
    <t>SCRS/2017/030</t>
    <phoneticPr fontId="5" type="noConversion"/>
  </si>
  <si>
    <t>SCRS/2017/025</t>
    <phoneticPr fontId="5" type="noConversion"/>
  </si>
  <si>
    <t>SCRS/2014/060</t>
    <phoneticPr fontId="2"/>
  </si>
  <si>
    <t>GBYP Aerial Survey</t>
    <phoneticPr fontId="5" type="noConversion"/>
  </si>
  <si>
    <t>SE</t>
    <phoneticPr fontId="2"/>
  </si>
  <si>
    <t>Index</t>
    <phoneticPr fontId="2"/>
  </si>
  <si>
    <t>100-200cm</t>
    <phoneticPr fontId="5" type="noConversion"/>
  </si>
  <si>
    <t>SPBB1, ages 2-3</t>
    <phoneticPr fontId="2"/>
  </si>
  <si>
    <t>SPBB2, ages 3-6</t>
    <phoneticPr fontId="2"/>
  </si>
  <si>
    <t>JPN LL East&amp;Med, ages 6-10</t>
    <phoneticPr fontId="2"/>
  </si>
  <si>
    <t>JPN LL Neast, ages 4-10</t>
    <phoneticPr fontId="2"/>
  </si>
  <si>
    <t>SPN&amp;MOR trap, ages 6+</t>
    <phoneticPr fontId="2"/>
  </si>
  <si>
    <t>French Aerial survey, ages 2-4</t>
    <phoneticPr fontId="2"/>
  </si>
  <si>
    <t>WMed Larval Survey, spawners</t>
    <phoneticPr fontId="2"/>
  </si>
  <si>
    <t>SCRS/P/2017/033</t>
    <phoneticPr fontId="5" type="noConversion"/>
  </si>
  <si>
    <t>Yes</t>
    <phoneticPr fontId="2"/>
  </si>
  <si>
    <t>No</t>
    <phoneticPr fontId="2"/>
  </si>
  <si>
    <t>Task I</t>
    <phoneticPr fontId="2"/>
  </si>
  <si>
    <t>Task II</t>
    <phoneticPr fontId="2"/>
  </si>
  <si>
    <t>WMed Larval Survey</t>
    <phoneticPr fontId="5" type="noConversion"/>
  </si>
  <si>
    <t>MOR-POR TRAP</t>
    <phoneticPr fontId="5" type="noConversion"/>
  </si>
  <si>
    <t>MOR-POR trap, ages 10+</t>
    <phoneticPr fontId="2"/>
  </si>
  <si>
    <t>SCRS/2017/XXX</t>
    <phoneticPr fontId="5" type="noConversion"/>
  </si>
  <si>
    <t>SCRS/2017/038</t>
    <phoneticPr fontId="5" type="noConversion"/>
  </si>
  <si>
    <t>MOR TRAP</t>
    <phoneticPr fontId="5" type="noConversion"/>
  </si>
  <si>
    <t>JPN LL Eatl&amp;Med</t>
    <phoneticPr fontId="2"/>
  </si>
  <si>
    <t>JPN LL NEAtl2</t>
    <phoneticPr fontId="2"/>
  </si>
  <si>
    <t>JPN LL NEAtl1</t>
    <phoneticPr fontId="2"/>
  </si>
  <si>
    <t>Not Use in the assessment</t>
    <phoneticPr fontId="2"/>
  </si>
  <si>
    <t>Note for 2017 stock assessment</t>
    <phoneticPr fontId="2"/>
  </si>
  <si>
    <t>treat as 1 series</t>
    <phoneticPr fontId="2"/>
  </si>
  <si>
    <t>SPN BB</t>
    <phoneticPr fontId="2"/>
  </si>
  <si>
    <t>SPN-FR BB</t>
    <phoneticPr fontId="2"/>
  </si>
  <si>
    <t>use SPN &amp; FRA data in Bay of Biscay</t>
    <phoneticPr fontId="2"/>
  </si>
  <si>
    <t>up to 2011</t>
    <phoneticPr fontId="2"/>
  </si>
  <si>
    <t>since 2012</t>
    <phoneticPr fontId="2"/>
  </si>
  <si>
    <t>South of 40N in East Atlantic and Med.</t>
    <phoneticPr fontId="2"/>
  </si>
  <si>
    <t>North of 40N in East Atlantic</t>
    <phoneticPr fontId="2"/>
  </si>
  <si>
    <t>Use only in spatially disaggregated model</t>
    <phoneticPr fontId="2"/>
  </si>
  <si>
    <t>Figure XXX.  Abundance indices used for East Atlantic in 2017</t>
    <phoneticPr fontId="2"/>
  </si>
  <si>
    <t>Table XXX.  Abundance indices used for East Atlantic in 2017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</si>
</sst>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12">
    <font>
      <sz val="11"/>
      <color theme="1"/>
      <name val="游ゴシック"/>
      <family val="2"/>
      <scheme val="minor"/>
    </font>
    <font>
      <sz val="11"/>
      <color theme="1"/>
      <name val="Arial Unicode MS"/>
      <family val="2"/>
      <charset val="128"/>
    </font>
    <font>
      <sz val="6"/>
      <name val="游ゴシック"/>
      <family val="3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2"/>
      <color theme="1"/>
      <name val="游ゴシック"/>
      <family val="2"/>
      <scheme val="minor"/>
    </font>
    <font>
      <sz val="10"/>
      <color theme="1"/>
      <name val="Calibri"/>
      <family val="2"/>
    </font>
    <font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5">
    <xf numFmtId="0" fontId="0" fillId="0" borderId="0"/>
    <xf numFmtId="0" fontId="3" fillId="0" borderId="0" applyBorder="0"/>
    <xf numFmtId="0" fontId="3" fillId="0" borderId="0"/>
    <xf numFmtId="0" fontId="9" fillId="0" borderId="0"/>
    <xf numFmtId="0" fontId="1" fillId="0" borderId="0">
      <alignment vertical="center"/>
    </xf>
  </cellStyleXfs>
  <cellXfs count="55">
    <xf numFmtId="0" fontId="0" fillId="0" borderId="0" xfId="0"/>
    <xf numFmtId="176" fontId="3" fillId="0" borderId="0" xfId="1" applyNumberFormat="1"/>
    <xf numFmtId="0" fontId="3" fillId="0" borderId="0" xfId="1" applyBorder="1"/>
    <xf numFmtId="2" fontId="3" fillId="0" borderId="0" xfId="1" applyNumberFormat="1"/>
    <xf numFmtId="0" fontId="6" fillId="3" borderId="2" xfId="2" applyFont="1" applyFill="1" applyBorder="1" applyAlignment="1">
      <alignment horizontal="right"/>
    </xf>
    <xf numFmtId="0" fontId="6" fillId="3" borderId="0" xfId="2" applyFont="1" applyFill="1" applyBorder="1" applyAlignment="1">
      <alignment horizontal="right"/>
    </xf>
    <xf numFmtId="0" fontId="6" fillId="3" borderId="1" xfId="2" applyFont="1" applyFill="1" applyBorder="1" applyAlignment="1">
      <alignment horizontal="right"/>
    </xf>
    <xf numFmtId="0" fontId="8" fillId="3" borderId="1" xfId="2" applyFont="1" applyFill="1" applyBorder="1" applyAlignment="1">
      <alignment horizontal="center"/>
    </xf>
    <xf numFmtId="0" fontId="4" fillId="3" borderId="0" xfId="2" applyFont="1" applyFill="1" applyBorder="1" applyAlignment="1">
      <alignment horizontal="center"/>
    </xf>
    <xf numFmtId="2" fontId="3" fillId="3" borderId="0" xfId="2" applyNumberFormat="1" applyFill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2" fontId="3" fillId="3" borderId="1" xfId="2" applyNumberFormat="1" applyFill="1" applyBorder="1" applyAlignment="1">
      <alignment horizontal="center"/>
    </xf>
    <xf numFmtId="10" fontId="3" fillId="0" borderId="0" xfId="2" applyNumberFormat="1"/>
    <xf numFmtId="0" fontId="3" fillId="0" borderId="0" xfId="1"/>
    <xf numFmtId="0" fontId="3" fillId="0" borderId="0" xfId="2"/>
    <xf numFmtId="0" fontId="7" fillId="3" borderId="1" xfId="2" applyFont="1" applyFill="1" applyBorder="1" applyAlignment="1">
      <alignment horizontal="center" vertical="center"/>
    </xf>
    <xf numFmtId="0" fontId="3" fillId="0" borderId="0" xfId="2" applyFill="1"/>
    <xf numFmtId="1" fontId="3" fillId="3" borderId="1" xfId="2" applyNumberFormat="1" applyFill="1" applyBorder="1" applyAlignment="1">
      <alignment horizontal="center"/>
    </xf>
    <xf numFmtId="1" fontId="3" fillId="3" borderId="0" xfId="2" applyNumberFormat="1" applyFill="1" applyBorder="1" applyAlignment="1">
      <alignment horizontal="center"/>
    </xf>
    <xf numFmtId="2" fontId="3" fillId="0" borderId="0" xfId="2" applyNumberFormat="1" applyFill="1" applyBorder="1" applyAlignment="1">
      <alignment horizontal="center"/>
    </xf>
    <xf numFmtId="2" fontId="3" fillId="0" borderId="0" xfId="1" applyNumberFormat="1" applyFill="1" applyBorder="1" applyAlignment="1">
      <alignment horizontal="center"/>
    </xf>
    <xf numFmtId="0" fontId="4" fillId="0" borderId="0" xfId="1" applyFont="1" applyFill="1" applyBorder="1" applyAlignment="1">
      <alignment horizontal="center"/>
    </xf>
    <xf numFmtId="0" fontId="7" fillId="3" borderId="1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7" fillId="0" borderId="0" xfId="1" applyFont="1" applyFill="1" applyBorder="1" applyAlignment="1">
      <alignment horizontal="center" vertical="center"/>
    </xf>
    <xf numFmtId="0" fontId="7" fillId="0" borderId="0" xfId="1" applyFont="1" applyFill="1" applyBorder="1" applyAlignment="1"/>
    <xf numFmtId="0" fontId="8" fillId="0" borderId="0" xfId="1" applyFont="1" applyFill="1" applyBorder="1" applyAlignment="1">
      <alignment horizontal="center"/>
    </xf>
    <xf numFmtId="176" fontId="3" fillId="0" borderId="0" xfId="1" applyNumberFormat="1" applyBorder="1"/>
    <xf numFmtId="0" fontId="3" fillId="0" borderId="0" xfId="1" applyAlignment="1">
      <alignment wrapText="1"/>
    </xf>
    <xf numFmtId="0" fontId="3" fillId="0" borderId="0" xfId="1" applyBorder="1" applyAlignment="1">
      <alignment wrapText="1"/>
    </xf>
    <xf numFmtId="0" fontId="3" fillId="0" borderId="0" xfId="1" applyBorder="1" applyAlignment="1"/>
    <xf numFmtId="0" fontId="10" fillId="0" borderId="0" xfId="0" applyFont="1"/>
    <xf numFmtId="0" fontId="4" fillId="0" borderId="0" xfId="1" applyFont="1" applyFill="1" applyBorder="1" applyAlignment="1">
      <alignment horizontal="center" wrapText="1"/>
    </xf>
    <xf numFmtId="0" fontId="3" fillId="0" borderId="0" xfId="1" applyFont="1" applyBorder="1" applyAlignment="1">
      <alignment wrapText="1"/>
    </xf>
    <xf numFmtId="2" fontId="3" fillId="2" borderId="0" xfId="2" applyNumberFormat="1" applyFill="1" applyBorder="1" applyAlignment="1">
      <alignment horizontal="center"/>
    </xf>
    <xf numFmtId="0" fontId="8" fillId="0" borderId="0" xfId="1" applyFont="1" applyFill="1" applyBorder="1" applyAlignment="1"/>
    <xf numFmtId="0" fontId="3" fillId="0" borderId="0" xfId="1" applyFill="1"/>
    <xf numFmtId="0" fontId="6" fillId="3" borderId="0" xfId="2" applyFont="1" applyFill="1" applyBorder="1" applyAlignment="1">
      <alignment horizontal="right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/>
    </xf>
    <xf numFmtId="0" fontId="7" fillId="3" borderId="0" xfId="2" applyFont="1" applyFill="1" applyBorder="1" applyAlignment="1">
      <alignment horizontal="center"/>
    </xf>
    <xf numFmtId="0" fontId="7" fillId="3" borderId="0" xfId="2" applyFont="1" applyFill="1" applyBorder="1" applyAlignment="1">
      <alignment horizontal="center" vertical="center"/>
    </xf>
    <xf numFmtId="0" fontId="7" fillId="3" borderId="0" xfId="2" applyFont="1" applyFill="1" applyBorder="1" applyAlignment="1">
      <alignment horizontal="center" vertical="center" wrapText="1"/>
    </xf>
    <xf numFmtId="0" fontId="7" fillId="3" borderId="2" xfId="2" applyFont="1" applyFill="1" applyBorder="1" applyAlignment="1">
      <alignment horizontal="center" vertical="center"/>
    </xf>
    <xf numFmtId="0" fontId="7" fillId="3" borderId="0" xfId="2" applyFont="1" applyFill="1" applyBorder="1" applyAlignment="1">
      <alignment horizontal="center" wrapText="1"/>
    </xf>
    <xf numFmtId="0" fontId="7" fillId="3" borderId="1" xfId="2" applyFont="1" applyFill="1" applyBorder="1" applyAlignment="1">
      <alignment horizontal="center"/>
    </xf>
    <xf numFmtId="16" fontId="7" fillId="3" borderId="0" xfId="2" quotePrefix="1" applyNumberFormat="1" applyFont="1" applyFill="1" applyBorder="1" applyAlignment="1">
      <alignment horizontal="center" vertical="center"/>
    </xf>
    <xf numFmtId="14" fontId="7" fillId="3" borderId="0" xfId="2" quotePrefix="1" applyNumberFormat="1" applyFont="1" applyFill="1" applyBorder="1" applyAlignment="1">
      <alignment horizontal="center" vertical="center"/>
    </xf>
    <xf numFmtId="0" fontId="7" fillId="3" borderId="0" xfId="2" quotePrefix="1" applyNumberFormat="1" applyFont="1" applyFill="1" applyBorder="1" applyAlignment="1">
      <alignment horizontal="center" vertical="center"/>
    </xf>
    <xf numFmtId="0" fontId="7" fillId="3" borderId="0" xfId="2" quotePrefix="1" applyFont="1" applyFill="1" applyBorder="1" applyAlignment="1">
      <alignment horizontal="center" vertical="center"/>
    </xf>
    <xf numFmtId="0" fontId="7" fillId="3" borderId="2" xfId="2" applyFont="1" applyFill="1" applyBorder="1" applyAlignment="1">
      <alignment horizontal="center"/>
    </xf>
    <xf numFmtId="0" fontId="7" fillId="3" borderId="0" xfId="2" quotePrefix="1" applyFont="1" applyFill="1" applyBorder="1" applyAlignment="1">
      <alignment horizontal="center"/>
    </xf>
    <xf numFmtId="0" fontId="7" fillId="0" borderId="1" xfId="2" applyFont="1" applyFill="1" applyBorder="1" applyAlignment="1">
      <alignment horizontal="center" vertical="center"/>
    </xf>
    <xf numFmtId="16" fontId="7" fillId="3" borderId="0" xfId="2" quotePrefix="1" applyNumberFormat="1" applyFont="1" applyFill="1" applyBorder="1" applyAlignment="1">
      <alignment horizontal="center"/>
    </xf>
  </cellXfs>
  <cellStyles count="5">
    <cellStyle name="標準" xfId="0" builtinId="0"/>
    <cellStyle name="標準 2" xfId="1"/>
    <cellStyle name="標準 3" xfId="2"/>
    <cellStyle name="標準 4" xfId="3"/>
    <cellStyle name="標準 5" xfId="4"/>
  </cellStyles>
  <dxfs count="0"/>
  <tableStyles count="0" defaultTableStyle="TableStyleMedium2" defaultPivotStyle="PivotStyleLight16"/>
  <colors>
    <mruColors>
      <color rgb="FFFF99CC"/>
      <color rgb="FFFF3399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b="1"/>
              <a:t>Spanish</a:t>
            </a:r>
            <a:r>
              <a:rPr lang="en-US" altLang="ja-JP" b="1" baseline="0"/>
              <a:t> Bait boat in the Bay of Biscay</a:t>
            </a:r>
            <a:endParaRPr lang="ja-JP" alt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East_CPUE_Figure!$T$4</c:f>
              <c:strCache>
                <c:ptCount val="1"/>
                <c:pt idx="0">
                  <c:v>SPBB1, ages 2-3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ymbol val="squar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East_CPUE_Figure!$S$5:$S$59</c:f>
              <c:numCache>
                <c:formatCode>General</c:formatCode>
                <c:ptCount val="55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</c:numCache>
            </c:numRef>
          </c:xVal>
          <c:yVal>
            <c:numRef>
              <c:f>East_CPUE_Figure!$T$5:$T$59</c:f>
              <c:numCache>
                <c:formatCode>0.00</c:formatCode>
                <c:ptCount val="55"/>
                <c:pt idx="0">
                  <c:v>0.25214398229459195</c:v>
                </c:pt>
                <c:pt idx="1">
                  <c:v>0.25991005071478029</c:v>
                </c:pt>
                <c:pt idx="2">
                  <c:v>0.318605770731131</c:v>
                </c:pt>
                <c:pt idx="3">
                  <c:v>0.26310370566293739</c:v>
                </c:pt>
                <c:pt idx="4">
                  <c:v>0.66198698799840616</c:v>
                </c:pt>
                <c:pt idx="5">
                  <c:v>0.44324272749643567</c:v>
                </c:pt>
                <c:pt idx="6">
                  <c:v>0.35488963025226439</c:v>
                </c:pt>
                <c:pt idx="7">
                  <c:v>0.71300105338174458</c:v>
                </c:pt>
                <c:pt idx="8">
                  <c:v>0.68256988310481104</c:v>
                </c:pt>
                <c:pt idx="9">
                  <c:v>0.46046314008033146</c:v>
                </c:pt>
                <c:pt idx="10">
                  <c:v>0.25341018910223134</c:v>
                </c:pt>
                <c:pt idx="11">
                  <c:v>0.43907831399575492</c:v>
                </c:pt>
                <c:pt idx="12">
                  <c:v>0.64351443757140026</c:v>
                </c:pt>
                <c:pt idx="13">
                  <c:v>0.32205266704081598</c:v>
                </c:pt>
                <c:pt idx="14">
                  <c:v>0.49114755171879287</c:v>
                </c:pt>
                <c:pt idx="15">
                  <c:v>0.48663141410487898</c:v>
                </c:pt>
                <c:pt idx="16">
                  <c:v>0.6288827144609006</c:v>
                </c:pt>
                <c:pt idx="17">
                  <c:v>0.85907911208974297</c:v>
                </c:pt>
                <c:pt idx="18">
                  <c:v>0.83662504470093768</c:v>
                </c:pt>
                <c:pt idx="19">
                  <c:v>1.0477298574634839</c:v>
                </c:pt>
                <c:pt idx="20">
                  <c:v>0.73950698255499592</c:v>
                </c:pt>
                <c:pt idx="21">
                  <c:v>0.75357594708432252</c:v>
                </c:pt>
                <c:pt idx="22">
                  <c:v>0.34523832058514631</c:v>
                </c:pt>
                <c:pt idx="23">
                  <c:v>0.68124740043905441</c:v>
                </c:pt>
                <c:pt idx="24">
                  <c:v>0.68088160736129177</c:v>
                </c:pt>
                <c:pt idx="25">
                  <c:v>0.77036022176780916</c:v>
                </c:pt>
                <c:pt idx="26">
                  <c:v>0.99222779239529024</c:v>
                </c:pt>
                <c:pt idx="27">
                  <c:v>0.87651055914157872</c:v>
                </c:pt>
                <c:pt idx="28">
                  <c:v>0.8931119372861841</c:v>
                </c:pt>
                <c:pt idx="29">
                  <c:v>0.71844574265459393</c:v>
                </c:pt>
                <c:pt idx="30">
                  <c:v>0.70876629505841715</c:v>
                </c:pt>
                <c:pt idx="31">
                  <c:v>0.87950724858632523</c:v>
                </c:pt>
                <c:pt idx="32">
                  <c:v>0.46668162240229377</c:v>
                </c:pt>
                <c:pt idx="33">
                  <c:v>1.5837996129244167</c:v>
                </c:pt>
                <c:pt idx="34">
                  <c:v>1.0568746844075463</c:v>
                </c:pt>
                <c:pt idx="35">
                  <c:v>1.4187565900308858</c:v>
                </c:pt>
                <c:pt idx="36">
                  <c:v>1.9621703449761272</c:v>
                </c:pt>
                <c:pt idx="37">
                  <c:v>1.8087060798902321</c:v>
                </c:pt>
                <c:pt idx="38">
                  <c:v>1.3879174197826019</c:v>
                </c:pt>
                <c:pt idx="39">
                  <c:v>1.2678950833829163</c:v>
                </c:pt>
                <c:pt idx="40">
                  <c:v>0.9780181382206703</c:v>
                </c:pt>
                <c:pt idx="41">
                  <c:v>2.9454080690371778</c:v>
                </c:pt>
                <c:pt idx="42">
                  <c:v>1.4167869349967801</c:v>
                </c:pt>
                <c:pt idx="43">
                  <c:v>1.7387973951440083</c:v>
                </c:pt>
                <c:pt idx="44">
                  <c:v>2.4470009316212522</c:v>
                </c:pt>
                <c:pt idx="45">
                  <c:v>3.1604662608324645</c:v>
                </c:pt>
                <c:pt idx="46">
                  <c:v>1.237379499318807</c:v>
                </c:pt>
                <c:pt idx="47">
                  <c:v>0.47802120781293106</c:v>
                </c:pt>
                <c:pt idx="48">
                  <c:v>1.3512396292546474</c:v>
                </c:pt>
                <c:pt idx="49">
                  <c:v>0.99114448212653217</c:v>
                </c:pt>
                <c:pt idx="50">
                  <c:v>0.96712875967497147</c:v>
                </c:pt>
                <c:pt idx="51">
                  <c:v>0.62594230087427138</c:v>
                </c:pt>
                <c:pt idx="52">
                  <c:v>1.702991880416872</c:v>
                </c:pt>
                <c:pt idx="53">
                  <c:v>3.3534361783167088</c:v>
                </c:pt>
                <c:pt idx="54">
                  <c:v>1.195988605673528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EFE-44EE-A6E3-30205B242AB8}"/>
            </c:ext>
          </c:extLst>
        </c:ser>
        <c:ser>
          <c:idx val="0"/>
          <c:order val="1"/>
          <c:tx>
            <c:strRef>
              <c:f>East_CPUE_Figure!$U$4</c:f>
              <c:strCache>
                <c:ptCount val="1"/>
                <c:pt idx="0">
                  <c:v>SPBB2, ages 3-6</c:v>
                </c:pt>
              </c:strCache>
            </c:strRef>
          </c:tx>
          <c:spPr>
            <a:ln>
              <a:solidFill>
                <a:schemeClr val="accent3"/>
              </a:solidFill>
            </a:ln>
          </c:spPr>
          <c:marker>
            <c:symbol val="triangle"/>
            <c:size val="5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</c:marker>
          <c:xVal>
            <c:numRef>
              <c:f>East_CPUE_Figure!$S$5:$S$70</c:f>
              <c:numCache>
                <c:formatCode>General</c:formatCode>
                <c:ptCount val="66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</c:numCache>
            </c:numRef>
          </c:xVal>
          <c:yVal>
            <c:numRef>
              <c:f>East_CPUE_Figure!$U$5:$U$70</c:f>
              <c:numCache>
                <c:formatCode>General</c:formatCode>
                <c:ptCount val="66"/>
                <c:pt idx="55" formatCode="0.00">
                  <c:v>1.1819267993481268</c:v>
                </c:pt>
                <c:pt idx="56" formatCode="0.00">
                  <c:v>1.1678476578114205</c:v>
                </c:pt>
                <c:pt idx="57" formatCode="0.00">
                  <c:v>0.51797919671023684</c:v>
                </c:pt>
                <c:pt idx="58" formatCode="0.00">
                  <c:v>1.1527660388909584</c:v>
                </c:pt>
                <c:pt idx="59" formatCode="0.00">
                  <c:v>1.5102080519414491</c:v>
                </c:pt>
                <c:pt idx="60" formatCode="0.00">
                  <c:v>1.2507859895056639</c:v>
                </c:pt>
                <c:pt idx="61" formatCode="0.00">
                  <c:v>0.85073733221371961</c:v>
                </c:pt>
                <c:pt idx="62" formatCode="0.00">
                  <c:v>0.36774893357842525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EFE-44EE-A6E3-30205B242A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82880"/>
        <c:axId val="105145472"/>
      </c:scatterChart>
      <c:valAx>
        <c:axId val="99882880"/>
        <c:scaling>
          <c:orientation val="minMax"/>
          <c:max val="2017"/>
          <c:min val="1952"/>
        </c:scaling>
        <c:delete val="0"/>
        <c:axPos val="b"/>
        <c:title>
          <c:tx>
            <c:rich>
              <a:bodyPr/>
              <a:lstStyle/>
              <a:p>
                <a:pPr>
                  <a:defRPr lang="ja-JP" sz="1200"/>
                </a:pPr>
                <a:r>
                  <a:rPr lang="en-US" altLang="ja-JP" sz="1200"/>
                  <a:t>Year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0.52346531683539554"/>
              <c:y val="0.892406394542766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lang="ja-JP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5145472"/>
        <c:crosses val="autoZero"/>
        <c:crossBetween val="midCat"/>
        <c:majorUnit val="5"/>
        <c:minorUnit val="5"/>
      </c:valAx>
      <c:valAx>
        <c:axId val="105145472"/>
        <c:scaling>
          <c:orientation val="minMax"/>
          <c:max val="4"/>
        </c:scaling>
        <c:delete val="0"/>
        <c:axPos val="l"/>
        <c:title>
          <c:tx>
            <c:rich>
              <a:bodyPr/>
              <a:lstStyle/>
              <a:p>
                <a:pPr>
                  <a:defRPr lang="ja-JP" sz="1200"/>
                </a:pPr>
                <a:r>
                  <a:rPr lang="en-US" altLang="ja-JP" sz="1200"/>
                  <a:t>Relative</a:t>
                </a:r>
                <a:r>
                  <a:rPr lang="en-US" altLang="ja-JP" sz="1200" baseline="0"/>
                  <a:t> index</a:t>
                </a:r>
                <a:endParaRPr lang="ja-JP" altLang="en-US" sz="1200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99882880"/>
        <c:crosses val="autoZero"/>
        <c:crossBetween val="midCat"/>
        <c:majorUnit val="1"/>
      </c:valAx>
      <c:spPr>
        <a:noFill/>
        <a:ln w="25400">
          <a:noFill/>
        </a:ln>
      </c:spPr>
    </c:plotArea>
    <c:legend>
      <c:legendPos val="l"/>
      <c:layout>
        <c:manualLayout>
          <c:xMode val="edge"/>
          <c:yMode val="edge"/>
          <c:x val="0.14047619047619048"/>
          <c:y val="0.16405245246263581"/>
          <c:w val="0.23341451068616423"/>
          <c:h val="0.17976007748128098"/>
        </c:manualLayout>
      </c:layout>
      <c:overlay val="1"/>
      <c:txPr>
        <a:bodyPr/>
        <a:lstStyle/>
        <a:p>
          <a:pPr>
            <a:defRPr lang="ja-JP"/>
          </a:pPr>
          <a:endParaRPr lang="ja-JP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b="1"/>
              <a:t>Japanese Longline</a:t>
            </a:r>
            <a:endParaRPr lang="ja-JP" alt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East_CPUE_Figure!$V$4</c:f>
              <c:strCache>
                <c:ptCount val="1"/>
                <c:pt idx="0">
                  <c:v>JPN LL East&amp;Med, ages 6-10</c:v>
                </c:pt>
              </c:strCache>
            </c:strRef>
          </c:tx>
          <c:spPr>
            <a:ln>
              <a:solidFill>
                <a:schemeClr val="accent4"/>
              </a:solidFill>
            </a:ln>
          </c:spPr>
          <c:marker>
            <c:symbol val="square"/>
            <c:size val="5"/>
            <c:spPr>
              <a:solidFill>
                <a:schemeClr val="accent4"/>
              </a:solidFill>
              <a:ln>
                <a:solidFill>
                  <a:schemeClr val="accent4">
                    <a:alpha val="99000"/>
                  </a:schemeClr>
                </a:solidFill>
              </a:ln>
            </c:spPr>
          </c:marker>
          <c:xVal>
            <c:numRef>
              <c:f>East_CPUE_Figure!$S$5:$S$62</c:f>
              <c:numCache>
                <c:formatCode>General</c:formatCode>
                <c:ptCount val="58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</c:numCache>
            </c:numRef>
          </c:xVal>
          <c:yVal>
            <c:numRef>
              <c:f>East_CPUE_Figure!$V$5:$V$62</c:f>
              <c:numCache>
                <c:formatCode>General</c:formatCode>
                <c:ptCount val="58"/>
                <c:pt idx="23" formatCode="0.00">
                  <c:v>1.2872628726287261</c:v>
                </c:pt>
                <c:pt idx="24" formatCode="0.00">
                  <c:v>1.4566395663956637</c:v>
                </c:pt>
                <c:pt idx="25" formatCode="0.00">
                  <c:v>2.3915989159891593</c:v>
                </c:pt>
                <c:pt idx="26" formatCode="0.00">
                  <c:v>1.0162601626016259</c:v>
                </c:pt>
                <c:pt idx="27" formatCode="0.00">
                  <c:v>1.8292682926829267</c:v>
                </c:pt>
                <c:pt idx="28" formatCode="0.00">
                  <c:v>1.1449864498644984</c:v>
                </c:pt>
                <c:pt idx="29" formatCode="0.00">
                  <c:v>1.1043360433604335</c:v>
                </c:pt>
                <c:pt idx="30" formatCode="0.00">
                  <c:v>2.2493224932249318</c:v>
                </c:pt>
                <c:pt idx="31" formatCode="0.00">
                  <c:v>1.4363143631436313</c:v>
                </c:pt>
                <c:pt idx="32" formatCode="0.00">
                  <c:v>1.097560975609756</c:v>
                </c:pt>
                <c:pt idx="33" formatCode="0.00">
                  <c:v>1.1856368563685635</c:v>
                </c:pt>
                <c:pt idx="34" formatCode="0.00">
                  <c:v>0.89430894308943076</c:v>
                </c:pt>
                <c:pt idx="35" formatCode="0.00">
                  <c:v>1.4634146341463414</c:v>
                </c:pt>
                <c:pt idx="36" formatCode="0.00">
                  <c:v>0.91463414634146334</c:v>
                </c:pt>
                <c:pt idx="37" formatCode="0.00">
                  <c:v>0.71138211382113814</c:v>
                </c:pt>
                <c:pt idx="38" formatCode="0.00">
                  <c:v>0.95528455284552827</c:v>
                </c:pt>
                <c:pt idx="39" formatCode="0.00">
                  <c:v>0.81978319783197817</c:v>
                </c:pt>
                <c:pt idx="40" formatCode="0.00">
                  <c:v>0.69783197831978316</c:v>
                </c:pt>
                <c:pt idx="41" formatCode="0.00">
                  <c:v>0.70460704607046065</c:v>
                </c:pt>
                <c:pt idx="42" formatCode="0.00">
                  <c:v>0.75880758807588078</c:v>
                </c:pt>
                <c:pt idx="43" formatCode="0.00">
                  <c:v>0.96205962059620576</c:v>
                </c:pt>
                <c:pt idx="44" formatCode="0.00">
                  <c:v>0.33875338753387529</c:v>
                </c:pt>
                <c:pt idx="45" formatCode="0.00">
                  <c:v>0.35907859078590781</c:v>
                </c:pt>
                <c:pt idx="46" formatCode="0.00">
                  <c:v>0.48102981029810288</c:v>
                </c:pt>
                <c:pt idx="47" formatCode="0.00">
                  <c:v>0.43360433604336041</c:v>
                </c:pt>
                <c:pt idx="48" formatCode="0.00">
                  <c:v>0.50135501355013545</c:v>
                </c:pt>
                <c:pt idx="49" formatCode="0.00">
                  <c:v>0.65040650406504052</c:v>
                </c:pt>
                <c:pt idx="50" formatCode="0.00">
                  <c:v>1.3888888888888886</c:v>
                </c:pt>
                <c:pt idx="51" formatCode="0.00">
                  <c:v>1.1517615176151759</c:v>
                </c:pt>
                <c:pt idx="52" formatCode="0.00">
                  <c:v>0.55555555555555547</c:v>
                </c:pt>
                <c:pt idx="53" formatCode="0.00">
                  <c:v>0.59620596205962051</c:v>
                </c:pt>
                <c:pt idx="54" formatCode="0.00">
                  <c:v>1.2940379403794036</c:v>
                </c:pt>
                <c:pt idx="55" formatCode="0.00">
                  <c:v>0.63685636856368555</c:v>
                </c:pt>
                <c:pt idx="56" formatCode="0.00">
                  <c:v>0.82655826558265566</c:v>
                </c:pt>
                <c:pt idx="57" formatCode="0.00">
                  <c:v>0.70460704607046065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CC-4578-9648-96E414A394E3}"/>
            </c:ext>
          </c:extLst>
        </c:ser>
        <c:ser>
          <c:idx val="0"/>
          <c:order val="1"/>
          <c:tx>
            <c:strRef>
              <c:f>East_CPUE_Figure!$W$4</c:f>
              <c:strCache>
                <c:ptCount val="1"/>
                <c:pt idx="0">
                  <c:v>JPN LL Neast, ages 4-10</c:v>
                </c:pt>
              </c:strCache>
            </c:strRef>
          </c:tx>
          <c:spPr>
            <a:ln>
              <a:solidFill>
                <a:srgbClr val="00B050"/>
              </a:solidFill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dPt>
            <c:idx val="58"/>
            <c:bubble3D val="0"/>
            <c:spPr>
              <a:ln>
                <a:noFill/>
              </a:ln>
            </c:spPr>
            <c:extLst>
              <c:ext xmlns:c16="http://schemas.microsoft.com/office/drawing/2014/chart" uri="{C3380CC4-5D6E-409C-BE32-E72D297353CC}">
                <c16:uniqueId val="{00000002-27CC-4578-9648-96E414A394E3}"/>
              </c:ext>
            </c:extLst>
          </c:dPt>
          <c:xVal>
            <c:numRef>
              <c:f>East_CPUE_Figure!$S$5:$S$70</c:f>
              <c:numCache>
                <c:formatCode>General</c:formatCode>
                <c:ptCount val="66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</c:numCache>
            </c:numRef>
          </c:xVal>
          <c:yVal>
            <c:numRef>
              <c:f>East_CPUE_Figure!$W$5:$W$70</c:f>
              <c:numCache>
                <c:formatCode>General</c:formatCode>
                <c:ptCount val="66"/>
                <c:pt idx="38" formatCode="0.00">
                  <c:v>0.43064660963125029</c:v>
                </c:pt>
                <c:pt idx="39" formatCode="0.00">
                  <c:v>0.48859693677570543</c:v>
                </c:pt>
                <c:pt idx="40" formatCode="0.00">
                  <c:v>0.80798014979076749</c:v>
                </c:pt>
                <c:pt idx="41" formatCode="0.00">
                  <c:v>0.6824252827859939</c:v>
                </c:pt>
                <c:pt idx="42" formatCode="0.00">
                  <c:v>0.85683582953840642</c:v>
                </c:pt>
                <c:pt idx="43" formatCode="0.00">
                  <c:v>0.89827206441997465</c:v>
                </c:pt>
                <c:pt idx="44" formatCode="0.00">
                  <c:v>2.6263404856424084</c:v>
                </c:pt>
                <c:pt idx="45" formatCode="0.00">
                  <c:v>1.3929547462847585</c:v>
                </c:pt>
                <c:pt idx="46" formatCode="0.00">
                  <c:v>0.80402760877260926</c:v>
                </c:pt>
                <c:pt idx="47" formatCode="0.00">
                  <c:v>1.1547705740977448</c:v>
                </c:pt>
                <c:pt idx="48" formatCode="0.00">
                  <c:v>0.90717790919181485</c:v>
                </c:pt>
                <c:pt idx="49" formatCode="0.00">
                  <c:v>1.6860773502099271</c:v>
                </c:pt>
                <c:pt idx="50" formatCode="0.00">
                  <c:v>0.75954677223161471</c:v>
                </c:pt>
                <c:pt idx="51" formatCode="0.00">
                  <c:v>1.0134183869235962</c:v>
                </c:pt>
                <c:pt idx="52" formatCode="0.00">
                  <c:v>0.77993814451120203</c:v>
                </c:pt>
                <c:pt idx="53" formatCode="0.00">
                  <c:v>0.69366879989141994</c:v>
                </c:pt>
                <c:pt idx="54" formatCode="0.00">
                  <c:v>0.76971046270205201</c:v>
                </c:pt>
                <c:pt idx="55" formatCode="0.00">
                  <c:v>0.77932091770262435</c:v>
                </c:pt>
                <c:pt idx="56" formatCode="0.00">
                  <c:v>1.0832962684685712</c:v>
                </c:pt>
                <c:pt idx="57" formatCode="0.00">
                  <c:v>1.3849947004275607</c:v>
                </c:pt>
                <c:pt idx="58" formatCode="0.00">
                  <c:v>0.364608632028531</c:v>
                </c:pt>
                <c:pt idx="59" formatCode="0.00">
                  <c:v>0.7305797370970013</c:v>
                </c:pt>
                <c:pt idx="60" formatCode="0.00">
                  <c:v>1.2638958492131085</c:v>
                </c:pt>
                <c:pt idx="61" formatCode="0.00">
                  <c:v>1.0024529937451074</c:v>
                </c:pt>
                <c:pt idx="62" formatCode="0.00">
                  <c:v>1.5910815683436408</c:v>
                </c:pt>
                <c:pt idx="63" formatCode="0.00">
                  <c:v>0.96951523213132351</c:v>
                </c:pt>
                <c:pt idx="64" formatCode="0.00">
                  <c:v>0.89792666663787379</c:v>
                </c:pt>
                <c:pt idx="65" formatCode="0.00">
                  <c:v>1.179939320803413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CC-4578-9648-96E414A39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82880"/>
        <c:axId val="105145472"/>
      </c:scatterChart>
      <c:valAx>
        <c:axId val="99882880"/>
        <c:scaling>
          <c:orientation val="minMax"/>
          <c:max val="2017"/>
          <c:min val="1952"/>
        </c:scaling>
        <c:delete val="0"/>
        <c:axPos val="b"/>
        <c:title>
          <c:tx>
            <c:rich>
              <a:bodyPr/>
              <a:lstStyle/>
              <a:p>
                <a:pPr>
                  <a:defRPr lang="ja-JP" sz="1200"/>
                </a:pPr>
                <a:r>
                  <a:rPr lang="en-US" altLang="ja-JP" sz="1200"/>
                  <a:t>Year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0.52346531683539554"/>
              <c:y val="0.892406394542766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lang="ja-JP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5145472"/>
        <c:crosses val="autoZero"/>
        <c:crossBetween val="midCat"/>
        <c:majorUnit val="5"/>
        <c:minorUnit val="5"/>
      </c:valAx>
      <c:valAx>
        <c:axId val="105145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lang="ja-JP" sz="1200"/>
                </a:pPr>
                <a:r>
                  <a:rPr lang="en-US" altLang="ja-JP" sz="1200"/>
                  <a:t>Relative</a:t>
                </a:r>
                <a:r>
                  <a:rPr lang="en-US" altLang="ja-JP" sz="1200" baseline="0"/>
                  <a:t> index</a:t>
                </a:r>
                <a:endParaRPr lang="ja-JP" altLang="en-US" sz="1200"/>
              </a:p>
            </c:rich>
          </c:tx>
          <c:overlay val="0"/>
        </c:title>
        <c:numFmt formatCode="#,##0.00_);[Red]\(#,##0.00\)" sourceLinked="0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99882880"/>
        <c:crosses val="autoZero"/>
        <c:crossBetween val="midCat"/>
        <c:majorUnit val="1"/>
      </c:valAx>
      <c:spPr>
        <a:noFill/>
        <a:ln w="25400">
          <a:noFill/>
        </a:ln>
      </c:spPr>
    </c:plotArea>
    <c:legend>
      <c:legendPos val="l"/>
      <c:layout>
        <c:manualLayout>
          <c:xMode val="edge"/>
          <c:yMode val="edge"/>
          <c:x val="0.14523809523809525"/>
          <c:y val="0.15532274816590289"/>
          <c:w val="0.35960498687664039"/>
          <c:h val="0.1972194860747469"/>
        </c:manualLayout>
      </c:layout>
      <c:overlay val="1"/>
      <c:txPr>
        <a:bodyPr/>
        <a:lstStyle/>
        <a:p>
          <a:pPr>
            <a:defRPr lang="ja-JP"/>
          </a:pPr>
          <a:endParaRPr lang="ja-JP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b="1"/>
              <a:t>Spanish and</a:t>
            </a:r>
            <a:r>
              <a:rPr lang="en-US" altLang="ja-JP" b="1" baseline="0"/>
              <a:t> Moroccan Traps</a:t>
            </a:r>
            <a:endParaRPr lang="ja-JP" alt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East_CPUE_Figure!$X$4</c:f>
              <c:strCache>
                <c:ptCount val="1"/>
                <c:pt idx="0">
                  <c:v>SPN&amp;MOR trap, ages 6+</c:v>
                </c:pt>
              </c:strCache>
            </c:strRef>
          </c:tx>
          <c:spPr>
            <a:ln>
              <a:solidFill>
                <a:schemeClr val="accent2"/>
              </a:solidFill>
            </a:ln>
          </c:spPr>
          <c:marker>
            <c:symbol val="square"/>
            <c:size val="5"/>
            <c:spPr>
              <a:solidFill>
                <a:schemeClr val="accent2"/>
              </a:solidFill>
              <a:ln>
                <a:solidFill>
                  <a:schemeClr val="accent2">
                    <a:alpha val="99000"/>
                  </a:schemeClr>
                </a:solidFill>
              </a:ln>
            </c:spPr>
          </c:marker>
          <c:xVal>
            <c:numRef>
              <c:f>East_CPUE_Figure!$S$5:$S$64</c:f>
              <c:numCache>
                <c:formatCode>General</c:formatCode>
                <c:ptCount val="60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</c:numCache>
            </c:numRef>
          </c:xVal>
          <c:yVal>
            <c:numRef>
              <c:f>East_CPUE_Figure!$X$5:$X$64</c:f>
              <c:numCache>
                <c:formatCode>0.00</c:formatCode>
                <c:ptCount val="60"/>
                <c:pt idx="29">
                  <c:v>1.0377118300706558</c:v>
                </c:pt>
                <c:pt idx="30">
                  <c:v>1.4020373328035676</c:v>
                </c:pt>
                <c:pt idx="31">
                  <c:v>1.474872721157608</c:v>
                </c:pt>
                <c:pt idx="32">
                  <c:v>1.621029697380012</c:v>
                </c:pt>
                <c:pt idx="33">
                  <c:v>1.099972378988165</c:v>
                </c:pt>
                <c:pt idx="34">
                  <c:v>0.53256404023083148</c:v>
                </c:pt>
                <c:pt idx="35">
                  <c:v>0.58550576512381103</c:v>
                </c:pt>
                <c:pt idx="36">
                  <c:v>1.3702182756995218</c:v>
                </c:pt>
                <c:pt idx="37">
                  <c:v>0.71775203301974344</c:v>
                </c:pt>
                <c:pt idx="38">
                  <c:v>0.82973998781887248</c:v>
                </c:pt>
                <c:pt idx="39">
                  <c:v>0.98301438470928681</c:v>
                </c:pt>
                <c:pt idx="40">
                  <c:v>0.42400649311609451</c:v>
                </c:pt>
                <c:pt idx="41">
                  <c:v>0.43941631661172964</c:v>
                </c:pt>
                <c:pt idx="42">
                  <c:v>0.46175448318647144</c:v>
                </c:pt>
                <c:pt idx="43">
                  <c:v>0.30175432634791849</c:v>
                </c:pt>
                <c:pt idx="44">
                  <c:v>0.50675494934550414</c:v>
                </c:pt>
                <c:pt idx="45">
                  <c:v>1.3403035000265755</c:v>
                </c:pt>
                <c:pt idx="46">
                  <c:v>1.2494517185584446</c:v>
                </c:pt>
                <c:pt idx="47">
                  <c:v>1.5361878821305996</c:v>
                </c:pt>
                <c:pt idx="48">
                  <c:v>0.99837018603666372</c:v>
                </c:pt>
                <c:pt idx="49">
                  <c:v>1.7349489446943696</c:v>
                </c:pt>
                <c:pt idx="50">
                  <c:v>1.5266934860592312</c:v>
                </c:pt>
                <c:pt idx="51">
                  <c:v>0.89495825044851474</c:v>
                </c:pt>
                <c:pt idx="52">
                  <c:v>0.44887019605690459</c:v>
                </c:pt>
                <c:pt idx="53">
                  <c:v>0.91485191390957565</c:v>
                </c:pt>
                <c:pt idx="54">
                  <c:v>0.85617033363916861</c:v>
                </c:pt>
                <c:pt idx="55">
                  <c:v>1.3513645389774303</c:v>
                </c:pt>
                <c:pt idx="56">
                  <c:v>0.85649446664871731</c:v>
                </c:pt>
                <c:pt idx="57">
                  <c:v>1.1840443783398988</c:v>
                </c:pt>
                <c:pt idx="58">
                  <c:v>1.4076016161341562</c:v>
                </c:pt>
                <c:pt idx="59">
                  <c:v>0.91158357272995805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86-4763-8B87-6885A7EE6A2F}"/>
            </c:ext>
          </c:extLst>
        </c:ser>
        <c:ser>
          <c:idx val="0"/>
          <c:order val="1"/>
          <c:tx>
            <c:strRef>
              <c:f>East_CPUE_Figure!$Y$4</c:f>
              <c:strCache>
                <c:ptCount val="1"/>
                <c:pt idx="0">
                  <c:v>MOR-POR trap, ages 10+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triangle"/>
            <c:size val="5"/>
            <c:spPr>
              <a:solidFill>
                <a:srgbClr val="0070C0"/>
              </a:solidFill>
              <a:ln>
                <a:solidFill>
                  <a:srgbClr val="0070C0"/>
                </a:solidFill>
              </a:ln>
            </c:spPr>
          </c:marker>
          <c:dPt>
            <c:idx val="58"/>
            <c:bubble3D val="0"/>
            <c:extLst>
              <c:ext xmlns:c16="http://schemas.microsoft.com/office/drawing/2014/chart" uri="{C3380CC4-5D6E-409C-BE32-E72D297353CC}">
                <c16:uniqueId val="{00000002-EB86-4763-8B87-6885A7EE6A2F}"/>
              </c:ext>
            </c:extLst>
          </c:dPt>
          <c:xVal>
            <c:numRef>
              <c:f>East_CPUE_Figure!$S$5:$S$70</c:f>
              <c:numCache>
                <c:formatCode>General</c:formatCode>
                <c:ptCount val="66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</c:numCache>
            </c:numRef>
          </c:xVal>
          <c:yVal>
            <c:numRef>
              <c:f>East_CPUE_Figure!$Y$5:$Y$70</c:f>
              <c:numCache>
                <c:formatCode>0.00</c:formatCode>
                <c:ptCount val="66"/>
                <c:pt idx="60">
                  <c:v>0.66525478530781168</c:v>
                </c:pt>
                <c:pt idx="61">
                  <c:v>1.4320356958096225</c:v>
                </c:pt>
                <c:pt idx="62">
                  <c:v>0.78472581479565451</c:v>
                </c:pt>
                <c:pt idx="63">
                  <c:v>1.0828375581996899</c:v>
                </c:pt>
                <c:pt idx="64">
                  <c:v>1.035146145887222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B86-4763-8B87-6885A7EE6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82880"/>
        <c:axId val="105145472"/>
      </c:scatterChart>
      <c:valAx>
        <c:axId val="99882880"/>
        <c:scaling>
          <c:orientation val="minMax"/>
          <c:max val="2017"/>
          <c:min val="1952"/>
        </c:scaling>
        <c:delete val="0"/>
        <c:axPos val="b"/>
        <c:title>
          <c:tx>
            <c:rich>
              <a:bodyPr/>
              <a:lstStyle/>
              <a:p>
                <a:pPr>
                  <a:defRPr lang="ja-JP" sz="1200"/>
                </a:pPr>
                <a:r>
                  <a:rPr lang="en-US" altLang="ja-JP" sz="1200"/>
                  <a:t>Year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0.52346531683539554"/>
              <c:y val="0.892406394542766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lang="ja-JP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5145472"/>
        <c:crosses val="autoZero"/>
        <c:crossBetween val="midCat"/>
        <c:majorUnit val="5"/>
        <c:minorUnit val="5"/>
      </c:valAx>
      <c:valAx>
        <c:axId val="105145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lang="ja-JP" sz="1200"/>
                </a:pPr>
                <a:r>
                  <a:rPr lang="en-US" altLang="ja-JP" sz="1200"/>
                  <a:t>Relative</a:t>
                </a:r>
                <a:r>
                  <a:rPr lang="en-US" altLang="ja-JP" sz="1200" baseline="0"/>
                  <a:t> index</a:t>
                </a:r>
                <a:endParaRPr lang="ja-JP" altLang="en-US" sz="1200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99882880"/>
        <c:crosses val="autoZero"/>
        <c:crossBetween val="midCat"/>
        <c:majorUnit val="1"/>
      </c:valAx>
      <c:spPr>
        <a:noFill/>
        <a:ln w="25400">
          <a:noFill/>
        </a:ln>
      </c:spPr>
    </c:plotArea>
    <c:legend>
      <c:legendPos val="l"/>
      <c:layout>
        <c:manualLayout>
          <c:xMode val="edge"/>
          <c:yMode val="edge"/>
          <c:x val="0.1380952380952381"/>
          <c:y val="0.16405245246263581"/>
          <c:w val="0.31436689163854514"/>
          <c:h val="0.17976007748128098"/>
        </c:manualLayout>
      </c:layout>
      <c:overlay val="1"/>
      <c:txPr>
        <a:bodyPr/>
        <a:lstStyle/>
        <a:p>
          <a:pPr>
            <a:defRPr lang="ja-JP"/>
          </a:pPr>
          <a:endParaRPr lang="ja-JP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ja-JP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 b="1"/>
              <a:t>Survey</a:t>
            </a:r>
            <a:endParaRPr lang="ja-JP" altLang="en-US" b="1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East_CPUE_Figure!$Z$4</c:f>
              <c:strCache>
                <c:ptCount val="1"/>
                <c:pt idx="0">
                  <c:v>French Aerial survey, ages 2-4</c:v>
                </c:pt>
              </c:strCache>
            </c:strRef>
          </c:tx>
          <c:spPr>
            <a:ln>
              <a:solidFill>
                <a:srgbClr val="92D050"/>
              </a:solidFill>
            </a:ln>
          </c:spPr>
          <c:marker>
            <c:symbol val="square"/>
            <c:size val="5"/>
            <c:spPr>
              <a:solidFill>
                <a:srgbClr val="92D050"/>
              </a:solidFill>
              <a:ln>
                <a:solidFill>
                  <a:srgbClr val="92D050">
                    <a:alpha val="99000"/>
                  </a:srgbClr>
                </a:solidFill>
              </a:ln>
            </c:spPr>
          </c:marker>
          <c:xVal>
            <c:numRef>
              <c:f>East_CPUE_Figure!$S$5:$S$70</c:f>
              <c:numCache>
                <c:formatCode>General</c:formatCode>
                <c:ptCount val="66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</c:numCache>
            </c:numRef>
          </c:xVal>
          <c:yVal>
            <c:numRef>
              <c:f>East_CPUE_Figure!$Z$5:$Z$70</c:f>
              <c:numCache>
                <c:formatCode>0.00</c:formatCode>
                <c:ptCount val="66"/>
                <c:pt idx="48">
                  <c:v>0.23157894736842105</c:v>
                </c:pt>
                <c:pt idx="49">
                  <c:v>0.11578947368421053</c:v>
                </c:pt>
                <c:pt idx="50">
                  <c:v>0.11578947368421053</c:v>
                </c:pt>
                <c:pt idx="51">
                  <c:v>0.11578947368421053</c:v>
                </c:pt>
                <c:pt idx="57">
                  <c:v>0.6947368421052631</c:v>
                </c:pt>
                <c:pt idx="58">
                  <c:v>0.4631578947368421</c:v>
                </c:pt>
                <c:pt idx="59">
                  <c:v>1.0421052631578946</c:v>
                </c:pt>
                <c:pt idx="60">
                  <c:v>0.4631578947368421</c:v>
                </c:pt>
                <c:pt idx="62">
                  <c:v>1.9684210526315791</c:v>
                </c:pt>
                <c:pt idx="63">
                  <c:v>1.0421052631578946</c:v>
                </c:pt>
                <c:pt idx="64">
                  <c:v>4.7473684210526317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CF-42A2-9744-6A3A21001D05}"/>
            </c:ext>
          </c:extLst>
        </c:ser>
        <c:ser>
          <c:idx val="0"/>
          <c:order val="1"/>
          <c:tx>
            <c:strRef>
              <c:f>East_CPUE_Figure!$AA$4</c:f>
              <c:strCache>
                <c:ptCount val="1"/>
                <c:pt idx="0">
                  <c:v>WMed Larval Survey, spawners</c:v>
                </c:pt>
              </c:strCache>
            </c:strRef>
          </c:tx>
          <c:spPr>
            <a:ln>
              <a:solidFill>
                <a:srgbClr val="002060"/>
              </a:solidFill>
            </a:ln>
          </c:spPr>
          <c:marker>
            <c:symbol val="triangle"/>
            <c:size val="5"/>
            <c:spPr>
              <a:solidFill>
                <a:srgbClr val="002060"/>
              </a:solidFill>
              <a:ln>
                <a:solidFill>
                  <a:srgbClr val="002060"/>
                </a:solidFill>
              </a:ln>
            </c:spPr>
          </c:marker>
          <c:dPt>
            <c:idx val="58"/>
            <c:bubble3D val="0"/>
            <c:extLst>
              <c:ext xmlns:c16="http://schemas.microsoft.com/office/drawing/2014/chart" uri="{C3380CC4-5D6E-409C-BE32-E72D297353CC}">
                <c16:uniqueId val="{00000001-EFCF-42A2-9744-6A3A21001D05}"/>
              </c:ext>
            </c:extLst>
          </c:dPt>
          <c:xVal>
            <c:numRef>
              <c:f>East_CPUE_Figure!$S$5:$S$70</c:f>
              <c:numCache>
                <c:formatCode>General</c:formatCode>
                <c:ptCount val="66"/>
                <c:pt idx="0">
                  <c:v>1952</c:v>
                </c:pt>
                <c:pt idx="1">
                  <c:v>1953</c:v>
                </c:pt>
                <c:pt idx="2">
                  <c:v>1954</c:v>
                </c:pt>
                <c:pt idx="3">
                  <c:v>1955</c:v>
                </c:pt>
                <c:pt idx="4">
                  <c:v>1956</c:v>
                </c:pt>
                <c:pt idx="5">
                  <c:v>1957</c:v>
                </c:pt>
                <c:pt idx="6">
                  <c:v>1958</c:v>
                </c:pt>
                <c:pt idx="7">
                  <c:v>1959</c:v>
                </c:pt>
                <c:pt idx="8">
                  <c:v>1960</c:v>
                </c:pt>
                <c:pt idx="9">
                  <c:v>1961</c:v>
                </c:pt>
                <c:pt idx="10">
                  <c:v>1962</c:v>
                </c:pt>
                <c:pt idx="11">
                  <c:v>1963</c:v>
                </c:pt>
                <c:pt idx="12">
                  <c:v>1964</c:v>
                </c:pt>
                <c:pt idx="13">
                  <c:v>1965</c:v>
                </c:pt>
                <c:pt idx="14">
                  <c:v>1966</c:v>
                </c:pt>
                <c:pt idx="15">
                  <c:v>1967</c:v>
                </c:pt>
                <c:pt idx="16">
                  <c:v>1968</c:v>
                </c:pt>
                <c:pt idx="17">
                  <c:v>1969</c:v>
                </c:pt>
                <c:pt idx="18">
                  <c:v>1970</c:v>
                </c:pt>
                <c:pt idx="19">
                  <c:v>1971</c:v>
                </c:pt>
                <c:pt idx="20">
                  <c:v>1972</c:v>
                </c:pt>
                <c:pt idx="21">
                  <c:v>1973</c:v>
                </c:pt>
                <c:pt idx="22">
                  <c:v>1974</c:v>
                </c:pt>
                <c:pt idx="23">
                  <c:v>1975</c:v>
                </c:pt>
                <c:pt idx="24">
                  <c:v>1976</c:v>
                </c:pt>
                <c:pt idx="25">
                  <c:v>1977</c:v>
                </c:pt>
                <c:pt idx="26">
                  <c:v>1978</c:v>
                </c:pt>
                <c:pt idx="27">
                  <c:v>1979</c:v>
                </c:pt>
                <c:pt idx="28">
                  <c:v>1980</c:v>
                </c:pt>
                <c:pt idx="29">
                  <c:v>1981</c:v>
                </c:pt>
                <c:pt idx="30">
                  <c:v>1982</c:v>
                </c:pt>
                <c:pt idx="31">
                  <c:v>1983</c:v>
                </c:pt>
                <c:pt idx="32">
                  <c:v>1984</c:v>
                </c:pt>
                <c:pt idx="33">
                  <c:v>1985</c:v>
                </c:pt>
                <c:pt idx="34">
                  <c:v>1986</c:v>
                </c:pt>
                <c:pt idx="35">
                  <c:v>1987</c:v>
                </c:pt>
                <c:pt idx="36">
                  <c:v>1988</c:v>
                </c:pt>
                <c:pt idx="37">
                  <c:v>1989</c:v>
                </c:pt>
                <c:pt idx="38">
                  <c:v>1990</c:v>
                </c:pt>
                <c:pt idx="39">
                  <c:v>1991</c:v>
                </c:pt>
                <c:pt idx="40">
                  <c:v>1992</c:v>
                </c:pt>
                <c:pt idx="41">
                  <c:v>1993</c:v>
                </c:pt>
                <c:pt idx="42">
                  <c:v>1994</c:v>
                </c:pt>
                <c:pt idx="43">
                  <c:v>1995</c:v>
                </c:pt>
                <c:pt idx="44">
                  <c:v>1996</c:v>
                </c:pt>
                <c:pt idx="45">
                  <c:v>1997</c:v>
                </c:pt>
                <c:pt idx="46">
                  <c:v>1998</c:v>
                </c:pt>
                <c:pt idx="47">
                  <c:v>1999</c:v>
                </c:pt>
                <c:pt idx="48">
                  <c:v>2000</c:v>
                </c:pt>
                <c:pt idx="49">
                  <c:v>2001</c:v>
                </c:pt>
                <c:pt idx="50">
                  <c:v>2002</c:v>
                </c:pt>
                <c:pt idx="51">
                  <c:v>2003</c:v>
                </c:pt>
                <c:pt idx="52">
                  <c:v>2004</c:v>
                </c:pt>
                <c:pt idx="53">
                  <c:v>2005</c:v>
                </c:pt>
                <c:pt idx="54">
                  <c:v>2006</c:v>
                </c:pt>
                <c:pt idx="55">
                  <c:v>2007</c:v>
                </c:pt>
                <c:pt idx="56">
                  <c:v>2008</c:v>
                </c:pt>
                <c:pt idx="57">
                  <c:v>2009</c:v>
                </c:pt>
                <c:pt idx="58">
                  <c:v>2010</c:v>
                </c:pt>
                <c:pt idx="59">
                  <c:v>2011</c:v>
                </c:pt>
                <c:pt idx="60">
                  <c:v>2012</c:v>
                </c:pt>
                <c:pt idx="61">
                  <c:v>2013</c:v>
                </c:pt>
                <c:pt idx="62">
                  <c:v>2014</c:v>
                </c:pt>
                <c:pt idx="63">
                  <c:v>2015</c:v>
                </c:pt>
                <c:pt idx="64">
                  <c:v>2016</c:v>
                </c:pt>
                <c:pt idx="65">
                  <c:v>2017</c:v>
                </c:pt>
              </c:numCache>
            </c:numRef>
          </c:xVal>
          <c:yVal>
            <c:numRef>
              <c:f>East_CPUE_Figure!$AA$5:$AA$70</c:f>
              <c:numCache>
                <c:formatCode>0.00</c:formatCode>
                <c:ptCount val="66"/>
                <c:pt idx="49">
                  <c:v>0.27979604267132974</c:v>
                </c:pt>
                <c:pt idx="50">
                  <c:v>0.14039937496217933</c:v>
                </c:pt>
                <c:pt idx="51">
                  <c:v>0.68211069593991225</c:v>
                </c:pt>
                <c:pt idx="52">
                  <c:v>0.45941297796136549</c:v>
                </c:pt>
                <c:pt idx="53">
                  <c:v>0.18125587810970736</c:v>
                </c:pt>
                <c:pt idx="60">
                  <c:v>2.0894332300463798</c:v>
                </c:pt>
                <c:pt idx="61">
                  <c:v>1.111249040698151</c:v>
                </c:pt>
                <c:pt idx="62">
                  <c:v>1.2931818734507663</c:v>
                </c:pt>
                <c:pt idx="63">
                  <c:v>2.7631608861602079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CF-42A2-9744-6A3A21001D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882880"/>
        <c:axId val="105145472"/>
      </c:scatterChart>
      <c:valAx>
        <c:axId val="99882880"/>
        <c:scaling>
          <c:orientation val="minMax"/>
          <c:max val="2017"/>
          <c:min val="1952"/>
        </c:scaling>
        <c:delete val="0"/>
        <c:axPos val="b"/>
        <c:title>
          <c:tx>
            <c:rich>
              <a:bodyPr/>
              <a:lstStyle/>
              <a:p>
                <a:pPr>
                  <a:defRPr lang="ja-JP" sz="1200"/>
                </a:pPr>
                <a:r>
                  <a:rPr lang="en-US" altLang="ja-JP" sz="1200"/>
                  <a:t>Year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0.52346531683539554"/>
              <c:y val="0.89240639454276638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lang="ja-JP"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5145472"/>
        <c:crosses val="autoZero"/>
        <c:crossBetween val="midCat"/>
        <c:majorUnit val="5"/>
        <c:minorUnit val="5"/>
      </c:valAx>
      <c:valAx>
        <c:axId val="105145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lang="ja-JP" sz="1200"/>
                </a:pPr>
                <a:r>
                  <a:rPr lang="en-US" altLang="ja-JP" sz="1200"/>
                  <a:t>Relative</a:t>
                </a:r>
                <a:r>
                  <a:rPr lang="en-US" altLang="ja-JP" sz="1200" baseline="0"/>
                  <a:t> index</a:t>
                </a:r>
                <a:endParaRPr lang="ja-JP" altLang="en-US" sz="1200"/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ja-JP"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99882880"/>
        <c:crosses val="autoZero"/>
        <c:crossBetween val="midCat"/>
        <c:majorUnit val="1"/>
      </c:valAx>
      <c:spPr>
        <a:noFill/>
        <a:ln w="25400">
          <a:noFill/>
        </a:ln>
      </c:spPr>
    </c:plotArea>
    <c:legend>
      <c:legendPos val="l"/>
      <c:layout>
        <c:manualLayout>
          <c:xMode val="edge"/>
          <c:yMode val="edge"/>
          <c:x val="0.1380952380952381"/>
          <c:y val="0.16405245246263581"/>
          <c:w val="0.4119859392575928"/>
          <c:h val="0.21904374681657929"/>
        </c:manualLayout>
      </c:layout>
      <c:overlay val="1"/>
      <c:txPr>
        <a:bodyPr/>
        <a:lstStyle/>
        <a:p>
          <a:pPr>
            <a:defRPr lang="ja-JP"/>
          </a:pPr>
          <a:endParaRPr lang="ja-JP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5044</xdr:rowOff>
    </xdr:from>
    <xdr:to>
      <xdr:col>9</xdr:col>
      <xdr:colOff>0</xdr:colOff>
      <xdr:row>20</xdr:row>
      <xdr:rowOff>0</xdr:rowOff>
    </xdr:to>
    <xdr:graphicFrame macro="">
      <xdr:nvGraphicFramePr>
        <xdr:cNvPr id="11" name="グラフ 10">
          <a:extLst>
            <a:ext uri="{FF2B5EF4-FFF2-40B4-BE49-F238E27FC236}">
              <a16:creationId xmlns:a16="http://schemas.microsoft.com/office/drawing/2014/main" id="{CB4FC4D4-D699-457B-8F8B-268C4B7677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2</xdr:row>
      <xdr:rowOff>0</xdr:rowOff>
    </xdr:from>
    <xdr:to>
      <xdr:col>17</xdr:col>
      <xdr:colOff>0</xdr:colOff>
      <xdr:row>19</xdr:row>
      <xdr:rowOff>156881</xdr:rowOff>
    </xdr:to>
    <xdr:graphicFrame macro="">
      <xdr:nvGraphicFramePr>
        <xdr:cNvPr id="12" name="グラフ 11">
          <a:extLst>
            <a:ext uri="{FF2B5EF4-FFF2-40B4-BE49-F238E27FC236}">
              <a16:creationId xmlns:a16="http://schemas.microsoft.com/office/drawing/2014/main" id="{49749610-72A2-47A5-8990-CF6CE9CA68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20</xdr:row>
      <xdr:rowOff>0</xdr:rowOff>
    </xdr:from>
    <xdr:to>
      <xdr:col>9</xdr:col>
      <xdr:colOff>0</xdr:colOff>
      <xdr:row>37</xdr:row>
      <xdr:rowOff>156881</xdr:rowOff>
    </xdr:to>
    <xdr:graphicFrame macro="">
      <xdr:nvGraphicFramePr>
        <xdr:cNvPr id="14" name="グラフ 13">
          <a:extLst>
            <a:ext uri="{FF2B5EF4-FFF2-40B4-BE49-F238E27FC236}">
              <a16:creationId xmlns:a16="http://schemas.microsoft.com/office/drawing/2014/main" id="{B5A4B611-E464-42AE-947A-DA0A921529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20</xdr:row>
      <xdr:rowOff>0</xdr:rowOff>
    </xdr:from>
    <xdr:to>
      <xdr:col>17</xdr:col>
      <xdr:colOff>0</xdr:colOff>
      <xdr:row>37</xdr:row>
      <xdr:rowOff>156881</xdr:rowOff>
    </xdr:to>
    <xdr:graphicFrame macro="">
      <xdr:nvGraphicFramePr>
        <xdr:cNvPr id="15" name="グラフ 14">
          <a:extLst>
            <a:ext uri="{FF2B5EF4-FFF2-40B4-BE49-F238E27FC236}">
              <a16:creationId xmlns:a16="http://schemas.microsoft.com/office/drawing/2014/main" id="{C9E6805B-978E-474A-943B-3BB0056A19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N135"/>
  <sheetViews>
    <sheetView tabSelected="1" zoomScaleNormal="100" workbookViewId="0">
      <selection activeCell="F19" sqref="F19"/>
    </sheetView>
  </sheetViews>
  <sheetFormatPr defaultColWidth="10" defaultRowHeight="18.75"/>
  <cols>
    <col min="1" max="1" width="14.25" style="14" customWidth="1"/>
    <col min="2" max="22" width="7.625" style="14" customWidth="1"/>
    <col min="27" max="32" width="7.625" style="14" customWidth="1"/>
    <col min="33" max="33" width="8.75" style="14" customWidth="1"/>
    <col min="34" max="40" width="7.625" style="14" customWidth="1"/>
    <col min="41" max="16384" width="10" style="14"/>
  </cols>
  <sheetData>
    <row r="1" spans="1:40">
      <c r="A1" s="13" t="s">
        <v>99</v>
      </c>
    </row>
    <row r="3" spans="1:40">
      <c r="Z3" t="s">
        <v>87</v>
      </c>
    </row>
    <row r="4" spans="1:40">
      <c r="A4" s="4" t="s">
        <v>4</v>
      </c>
      <c r="B4" s="51" t="s">
        <v>90</v>
      </c>
      <c r="C4" s="51"/>
      <c r="D4" s="51" t="s">
        <v>91</v>
      </c>
      <c r="E4" s="51"/>
      <c r="F4" s="51" t="s">
        <v>57</v>
      </c>
      <c r="G4" s="51"/>
      <c r="H4" s="51" t="s">
        <v>79</v>
      </c>
      <c r="I4" s="51"/>
      <c r="J4" s="44" t="s">
        <v>84</v>
      </c>
      <c r="K4" s="44"/>
      <c r="L4" s="44" t="s">
        <v>86</v>
      </c>
      <c r="M4" s="44"/>
      <c r="N4" s="44" t="s">
        <v>85</v>
      </c>
      <c r="O4" s="44"/>
      <c r="P4" s="44" t="s">
        <v>1</v>
      </c>
      <c r="Q4" s="44"/>
      <c r="R4" s="44" t="s">
        <v>78</v>
      </c>
      <c r="S4" s="44"/>
      <c r="T4" s="44" t="s">
        <v>5</v>
      </c>
      <c r="U4" s="44"/>
      <c r="V4" s="44"/>
      <c r="AA4" s="44" t="s">
        <v>54</v>
      </c>
      <c r="AB4" s="44"/>
      <c r="AC4" s="44" t="s">
        <v>53</v>
      </c>
      <c r="AD4" s="44"/>
      <c r="AE4" s="44" t="s">
        <v>62</v>
      </c>
      <c r="AF4" s="44"/>
      <c r="AG4" s="44" t="s">
        <v>52</v>
      </c>
      <c r="AH4" s="44"/>
      <c r="AI4" s="51" t="s">
        <v>83</v>
      </c>
      <c r="AJ4" s="51"/>
      <c r="AK4" s="44" t="s">
        <v>56</v>
      </c>
      <c r="AL4" s="44"/>
      <c r="AM4" s="44" t="s">
        <v>55</v>
      </c>
      <c r="AN4" s="44"/>
    </row>
    <row r="5" spans="1:40" ht="27" customHeight="1">
      <c r="A5" s="37" t="s">
        <v>88</v>
      </c>
      <c r="B5" s="43" t="s">
        <v>89</v>
      </c>
      <c r="C5" s="43"/>
      <c r="D5" s="43" t="s">
        <v>92</v>
      </c>
      <c r="E5" s="43"/>
      <c r="F5" s="43" t="s">
        <v>93</v>
      </c>
      <c r="G5" s="43"/>
      <c r="H5" s="43" t="s">
        <v>94</v>
      </c>
      <c r="I5" s="43"/>
      <c r="J5" s="43" t="s">
        <v>95</v>
      </c>
      <c r="K5" s="43"/>
      <c r="L5" s="43" t="s">
        <v>96</v>
      </c>
      <c r="M5" s="43"/>
      <c r="N5" s="43" t="s">
        <v>96</v>
      </c>
      <c r="O5" s="43"/>
      <c r="P5" s="43" t="s">
        <v>74</v>
      </c>
      <c r="Q5" s="43"/>
      <c r="R5" s="43" t="s">
        <v>74</v>
      </c>
      <c r="S5" s="43"/>
      <c r="T5" s="43" t="s">
        <v>97</v>
      </c>
      <c r="U5" s="43"/>
      <c r="V5" s="43"/>
      <c r="AA5" s="43" t="s">
        <v>75</v>
      </c>
      <c r="AB5" s="43"/>
      <c r="AC5" s="43" t="s">
        <v>75</v>
      </c>
      <c r="AD5" s="43"/>
      <c r="AE5" s="43" t="s">
        <v>75</v>
      </c>
      <c r="AF5" s="43"/>
      <c r="AG5" s="43" t="s">
        <v>75</v>
      </c>
      <c r="AH5" s="43"/>
      <c r="AI5" s="43" t="s">
        <v>75</v>
      </c>
      <c r="AJ5" s="43"/>
      <c r="AK5" s="43" t="s">
        <v>75</v>
      </c>
      <c r="AL5" s="43"/>
      <c r="AM5" s="43" t="s">
        <v>75</v>
      </c>
      <c r="AN5" s="43"/>
    </row>
    <row r="6" spans="1:40">
      <c r="A6" s="5" t="s">
        <v>6</v>
      </c>
      <c r="B6" s="52" t="s">
        <v>7</v>
      </c>
      <c r="C6" s="52"/>
      <c r="D6" s="54" t="s">
        <v>8</v>
      </c>
      <c r="E6" s="54"/>
      <c r="F6" s="41" t="s">
        <v>9</v>
      </c>
      <c r="G6" s="41"/>
      <c r="H6" s="41" t="s">
        <v>34</v>
      </c>
      <c r="I6" s="41"/>
      <c r="J6" s="50" t="s">
        <v>10</v>
      </c>
      <c r="K6" s="50"/>
      <c r="L6" s="47" t="s">
        <v>11</v>
      </c>
      <c r="M6" s="47"/>
      <c r="N6" s="47" t="s">
        <v>11</v>
      </c>
      <c r="O6" s="47"/>
      <c r="P6" s="48" t="s">
        <v>49</v>
      </c>
      <c r="Q6" s="49"/>
      <c r="R6" s="47" t="s">
        <v>48</v>
      </c>
      <c r="S6" s="47"/>
      <c r="T6" s="42" t="s">
        <v>12</v>
      </c>
      <c r="U6" s="42"/>
      <c r="V6" s="42"/>
      <c r="AA6" s="47" t="s">
        <v>50</v>
      </c>
      <c r="AB6" s="47"/>
      <c r="AC6" s="47"/>
      <c r="AD6" s="47"/>
      <c r="AE6" s="47" t="s">
        <v>48</v>
      </c>
      <c r="AF6" s="47"/>
      <c r="AG6" s="47"/>
      <c r="AH6" s="47"/>
      <c r="AI6" s="41" t="s">
        <v>34</v>
      </c>
      <c r="AJ6" s="41"/>
      <c r="AK6" s="47" t="s">
        <v>65</v>
      </c>
      <c r="AL6" s="47"/>
      <c r="AM6" s="47" t="s">
        <v>51</v>
      </c>
      <c r="AN6" s="47"/>
    </row>
    <row r="7" spans="1:40">
      <c r="A7" s="5" t="s">
        <v>13</v>
      </c>
      <c r="B7" s="41" t="s">
        <v>14</v>
      </c>
      <c r="C7" s="41"/>
      <c r="D7" s="41" t="s">
        <v>14</v>
      </c>
      <c r="E7" s="41"/>
      <c r="F7" s="41" t="s">
        <v>15</v>
      </c>
      <c r="G7" s="41"/>
      <c r="H7" s="41" t="s">
        <v>15</v>
      </c>
      <c r="I7" s="41"/>
      <c r="J7" s="42" t="s">
        <v>15</v>
      </c>
      <c r="K7" s="42"/>
      <c r="L7" s="42" t="s">
        <v>15</v>
      </c>
      <c r="M7" s="42"/>
      <c r="N7" s="42" t="s">
        <v>15</v>
      </c>
      <c r="O7" s="42"/>
      <c r="P7" s="42" t="s">
        <v>46</v>
      </c>
      <c r="Q7" s="42"/>
      <c r="R7" s="42"/>
      <c r="S7" s="42"/>
      <c r="T7" s="42" t="s">
        <v>14</v>
      </c>
      <c r="U7" s="42"/>
      <c r="V7" s="42"/>
      <c r="AA7" s="42" t="s">
        <v>47</v>
      </c>
      <c r="AB7" s="42"/>
      <c r="AC7" s="42" t="s">
        <v>47</v>
      </c>
      <c r="AD7" s="42"/>
      <c r="AE7" s="42"/>
      <c r="AF7" s="42"/>
      <c r="AG7" s="42"/>
      <c r="AH7" s="42"/>
      <c r="AI7" s="41" t="s">
        <v>15</v>
      </c>
      <c r="AJ7" s="41"/>
      <c r="AK7" s="41" t="s">
        <v>15</v>
      </c>
      <c r="AL7" s="41"/>
      <c r="AM7" s="42" t="s">
        <v>47</v>
      </c>
      <c r="AN7" s="42"/>
    </row>
    <row r="8" spans="1:40">
      <c r="A8" s="5" t="s">
        <v>16</v>
      </c>
      <c r="B8" s="41" t="s">
        <v>17</v>
      </c>
      <c r="C8" s="41"/>
      <c r="D8" s="41" t="s">
        <v>17</v>
      </c>
      <c r="E8" s="41"/>
      <c r="F8" s="41" t="s">
        <v>18</v>
      </c>
      <c r="G8" s="41"/>
      <c r="H8" s="41" t="s">
        <v>18</v>
      </c>
      <c r="I8" s="41"/>
      <c r="J8" s="42" t="s">
        <v>18</v>
      </c>
      <c r="K8" s="42"/>
      <c r="L8" s="42" t="s">
        <v>19</v>
      </c>
      <c r="M8" s="42"/>
      <c r="N8" s="42" t="s">
        <v>19</v>
      </c>
      <c r="O8" s="42"/>
      <c r="P8" s="42" t="s">
        <v>44</v>
      </c>
      <c r="Q8" s="42"/>
      <c r="R8" s="42" t="s">
        <v>44</v>
      </c>
      <c r="S8" s="42"/>
      <c r="T8" s="42" t="s">
        <v>17</v>
      </c>
      <c r="U8" s="42"/>
      <c r="V8" s="42"/>
      <c r="AA8" s="42" t="s">
        <v>44</v>
      </c>
      <c r="AB8" s="42"/>
      <c r="AC8" s="42" t="s">
        <v>44</v>
      </c>
      <c r="AD8" s="42"/>
      <c r="AE8" s="42" t="s">
        <v>45</v>
      </c>
      <c r="AF8" s="42"/>
      <c r="AG8" s="42" t="s">
        <v>44</v>
      </c>
      <c r="AH8" s="42"/>
      <c r="AI8" s="41" t="s">
        <v>18</v>
      </c>
      <c r="AJ8" s="41"/>
      <c r="AK8" s="42" t="s">
        <v>44</v>
      </c>
      <c r="AL8" s="42"/>
      <c r="AM8" s="41" t="s">
        <v>18</v>
      </c>
      <c r="AN8" s="41"/>
    </row>
    <row r="9" spans="1:40" ht="12.75" customHeight="1">
      <c r="A9" s="5" t="s">
        <v>20</v>
      </c>
      <c r="B9" s="45" t="s">
        <v>21</v>
      </c>
      <c r="C9" s="45"/>
      <c r="D9" s="45" t="s">
        <v>21</v>
      </c>
      <c r="E9" s="45"/>
      <c r="F9" s="45" t="s">
        <v>22</v>
      </c>
      <c r="G9" s="45"/>
      <c r="H9" s="45" t="s">
        <v>22</v>
      </c>
      <c r="I9" s="45"/>
      <c r="J9" s="43" t="s">
        <v>23</v>
      </c>
      <c r="K9" s="43"/>
      <c r="L9" s="43" t="s">
        <v>23</v>
      </c>
      <c r="M9" s="43"/>
      <c r="N9" s="43" t="s">
        <v>23</v>
      </c>
      <c r="O9" s="43"/>
      <c r="P9" s="43"/>
      <c r="Q9" s="43"/>
      <c r="R9" s="43"/>
      <c r="S9" s="43"/>
      <c r="T9" s="42" t="s">
        <v>24</v>
      </c>
      <c r="U9" s="42"/>
      <c r="V9" s="42"/>
      <c r="AA9" s="43"/>
      <c r="AB9" s="43"/>
      <c r="AC9" s="43"/>
      <c r="AD9" s="43"/>
      <c r="AE9" s="43"/>
      <c r="AF9" s="43"/>
      <c r="AG9" s="43"/>
      <c r="AH9" s="43"/>
      <c r="AI9" s="45" t="s">
        <v>22</v>
      </c>
      <c r="AJ9" s="45"/>
      <c r="AK9" s="43"/>
      <c r="AL9" s="43"/>
      <c r="AM9" s="43" t="s">
        <v>43</v>
      </c>
      <c r="AN9" s="43"/>
    </row>
    <row r="10" spans="1:40">
      <c r="A10" s="5" t="s">
        <v>25</v>
      </c>
      <c r="B10" s="42" t="s">
        <v>26</v>
      </c>
      <c r="C10" s="42"/>
      <c r="D10" s="41" t="s">
        <v>26</v>
      </c>
      <c r="E10" s="41"/>
      <c r="F10" s="42" t="s">
        <v>26</v>
      </c>
      <c r="G10" s="42"/>
      <c r="H10" s="42" t="s">
        <v>26</v>
      </c>
      <c r="I10" s="42"/>
      <c r="J10" s="42" t="s">
        <v>26</v>
      </c>
      <c r="K10" s="42"/>
      <c r="L10" s="42" t="s">
        <v>42</v>
      </c>
      <c r="M10" s="42"/>
      <c r="N10" s="42" t="s">
        <v>42</v>
      </c>
      <c r="O10" s="42"/>
      <c r="P10" s="42" t="s">
        <v>26</v>
      </c>
      <c r="Q10" s="42"/>
      <c r="R10" s="42"/>
      <c r="S10" s="42"/>
      <c r="T10" s="42" t="s">
        <v>27</v>
      </c>
      <c r="U10" s="42"/>
      <c r="V10" s="42"/>
      <c r="AA10" s="42" t="s">
        <v>26</v>
      </c>
      <c r="AB10" s="42"/>
      <c r="AC10" s="42" t="s">
        <v>26</v>
      </c>
      <c r="AD10" s="42"/>
      <c r="AE10" s="42"/>
      <c r="AF10" s="42"/>
      <c r="AG10" s="42"/>
      <c r="AH10" s="42"/>
      <c r="AI10" s="42" t="s">
        <v>26</v>
      </c>
      <c r="AJ10" s="42"/>
      <c r="AK10" s="42"/>
      <c r="AL10" s="42"/>
      <c r="AM10" s="42" t="s">
        <v>26</v>
      </c>
      <c r="AN10" s="42"/>
    </row>
    <row r="11" spans="1:40">
      <c r="A11" s="6" t="s">
        <v>28</v>
      </c>
      <c r="B11" s="40" t="s">
        <v>35</v>
      </c>
      <c r="C11" s="40"/>
      <c r="D11" s="53" t="s">
        <v>36</v>
      </c>
      <c r="E11" s="53"/>
      <c r="F11" s="40" t="s">
        <v>61</v>
      </c>
      <c r="G11" s="40"/>
      <c r="H11" s="40" t="s">
        <v>81</v>
      </c>
      <c r="I11" s="40"/>
      <c r="J11" s="40" t="s">
        <v>29</v>
      </c>
      <c r="K11" s="40"/>
      <c r="L11" s="40" t="s">
        <v>60</v>
      </c>
      <c r="M11" s="40"/>
      <c r="N11" s="40" t="s">
        <v>60</v>
      </c>
      <c r="O11" s="40"/>
      <c r="P11" s="40" t="s">
        <v>0</v>
      </c>
      <c r="Q11" s="40"/>
      <c r="R11" s="40" t="s">
        <v>73</v>
      </c>
      <c r="S11" s="40"/>
      <c r="T11" s="46" t="s">
        <v>77</v>
      </c>
      <c r="U11" s="46"/>
      <c r="V11" s="46"/>
      <c r="AA11" s="40" t="s">
        <v>40</v>
      </c>
      <c r="AB11" s="40"/>
      <c r="AC11" s="40" t="s">
        <v>39</v>
      </c>
      <c r="AD11" s="40"/>
      <c r="AE11" s="40" t="s">
        <v>38</v>
      </c>
      <c r="AF11" s="40"/>
      <c r="AG11" s="40" t="s">
        <v>37</v>
      </c>
      <c r="AH11" s="40"/>
      <c r="AI11" s="40" t="s">
        <v>82</v>
      </c>
      <c r="AJ11" s="40"/>
      <c r="AK11" s="40" t="s">
        <v>41</v>
      </c>
      <c r="AL11" s="40"/>
      <c r="AM11" s="40" t="s">
        <v>59</v>
      </c>
      <c r="AN11" s="40"/>
    </row>
    <row r="12" spans="1:40">
      <c r="A12" s="7" t="s">
        <v>30</v>
      </c>
      <c r="B12" s="15" t="s">
        <v>31</v>
      </c>
      <c r="C12" s="15" t="s">
        <v>2</v>
      </c>
      <c r="D12" s="15" t="s">
        <v>31</v>
      </c>
      <c r="E12" s="15" t="s">
        <v>2</v>
      </c>
      <c r="F12" s="15" t="s">
        <v>31</v>
      </c>
      <c r="G12" s="15" t="s">
        <v>2</v>
      </c>
      <c r="H12" s="15" t="s">
        <v>31</v>
      </c>
      <c r="I12" s="15" t="s">
        <v>2</v>
      </c>
      <c r="J12" s="15" t="s">
        <v>31</v>
      </c>
      <c r="K12" s="15" t="s">
        <v>2</v>
      </c>
      <c r="L12" s="15" t="s">
        <v>31</v>
      </c>
      <c r="M12" s="15" t="s">
        <v>2</v>
      </c>
      <c r="N12" s="22" t="s">
        <v>31</v>
      </c>
      <c r="O12" s="22" t="s">
        <v>2</v>
      </c>
      <c r="P12" s="22" t="s">
        <v>64</v>
      </c>
      <c r="Q12" s="15" t="s">
        <v>2</v>
      </c>
      <c r="R12" s="22" t="s">
        <v>64</v>
      </c>
      <c r="S12" s="15" t="s">
        <v>2</v>
      </c>
      <c r="T12" s="15" t="s">
        <v>76</v>
      </c>
      <c r="U12" s="15" t="s">
        <v>32</v>
      </c>
      <c r="V12" s="15" t="s">
        <v>3</v>
      </c>
      <c r="AA12" s="22" t="s">
        <v>31</v>
      </c>
      <c r="AB12" s="15" t="s">
        <v>2</v>
      </c>
      <c r="AC12" s="22" t="s">
        <v>31</v>
      </c>
      <c r="AD12" s="15" t="s">
        <v>33</v>
      </c>
      <c r="AE12" s="15" t="s">
        <v>64</v>
      </c>
      <c r="AF12" s="15" t="s">
        <v>2</v>
      </c>
      <c r="AG12" s="22" t="s">
        <v>64</v>
      </c>
      <c r="AH12" s="38"/>
      <c r="AI12" s="39" t="s">
        <v>31</v>
      </c>
      <c r="AJ12" s="39" t="s">
        <v>2</v>
      </c>
      <c r="AK12" s="22" t="s">
        <v>31</v>
      </c>
      <c r="AL12" s="15" t="s">
        <v>63</v>
      </c>
      <c r="AM12" s="22" t="s">
        <v>31</v>
      </c>
      <c r="AN12" s="23" t="s">
        <v>2</v>
      </c>
    </row>
    <row r="13" spans="1:40">
      <c r="A13" s="8">
        <v>1952</v>
      </c>
      <c r="B13" s="9">
        <v>179.22</v>
      </c>
      <c r="C13" s="9">
        <v>0.42499999999999999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</row>
    <row r="14" spans="1:40">
      <c r="A14" s="8">
        <f t="shared" ref="A14:A45" si="0">+A13+1</f>
        <v>1953</v>
      </c>
      <c r="B14" s="9">
        <v>184.74</v>
      </c>
      <c r="C14" s="9">
        <v>0.53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</row>
    <row r="15" spans="1:40">
      <c r="A15" s="8">
        <f t="shared" si="0"/>
        <v>1954</v>
      </c>
      <c r="B15" s="9">
        <v>226.46</v>
      </c>
      <c r="C15" s="9">
        <v>0.41399999999999998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</row>
    <row r="16" spans="1:40">
      <c r="A16" s="8">
        <f t="shared" si="0"/>
        <v>1955</v>
      </c>
      <c r="B16" s="9">
        <v>187.01</v>
      </c>
      <c r="C16" s="9">
        <v>0.42299999999999999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>
        <v>13393.554999999998</v>
      </c>
      <c r="U16" s="9">
        <v>370</v>
      </c>
      <c r="V16" s="9">
        <f t="shared" ref="V16:V37" si="1">T16/U16</f>
        <v>36.19879729729729</v>
      </c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1:40">
      <c r="A17" s="8">
        <f t="shared" si="0"/>
        <v>1956</v>
      </c>
      <c r="B17" s="9">
        <v>470.53</v>
      </c>
      <c r="C17" s="9">
        <v>0.43099999999999999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>
        <v>5313.4749999999995</v>
      </c>
      <c r="U17" s="9">
        <v>250</v>
      </c>
      <c r="V17" s="9">
        <f t="shared" si="1"/>
        <v>21.253899999999998</v>
      </c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>
      <c r="A18" s="8">
        <f t="shared" si="0"/>
        <v>1957</v>
      </c>
      <c r="B18" s="9">
        <v>315.05</v>
      </c>
      <c r="C18" s="9">
        <v>0.41099999999999998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>
        <v>6436.5649999999996</v>
      </c>
      <c r="U18" s="9">
        <v>225</v>
      </c>
      <c r="V18" s="9">
        <f t="shared" si="1"/>
        <v>28.606955555555555</v>
      </c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>
      <c r="A19" s="8">
        <f t="shared" si="0"/>
        <v>1958</v>
      </c>
      <c r="B19" s="9">
        <v>252.25</v>
      </c>
      <c r="C19" s="9">
        <v>0.40899999999999997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>
        <v>3860.14</v>
      </c>
      <c r="U19" s="9">
        <v>160</v>
      </c>
      <c r="V19" s="9">
        <f t="shared" si="1"/>
        <v>24.125875000000001</v>
      </c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>
      <c r="A20" s="8">
        <f t="shared" si="0"/>
        <v>1959</v>
      </c>
      <c r="B20" s="9">
        <v>506.79</v>
      </c>
      <c r="C20" s="9">
        <v>0.41199999999999998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>
        <v>3240.77</v>
      </c>
      <c r="U20" s="9">
        <v>100</v>
      </c>
      <c r="V20" s="9">
        <f t="shared" si="1"/>
        <v>32.407699999999998</v>
      </c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>
      <c r="A21" s="8">
        <f t="shared" si="0"/>
        <v>1960</v>
      </c>
      <c r="B21" s="9">
        <v>485.16</v>
      </c>
      <c r="C21" s="9">
        <v>0.42499999999999999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>
        <v>4214.8</v>
      </c>
      <c r="U21" s="9">
        <v>90</v>
      </c>
      <c r="V21" s="9">
        <f t="shared" si="1"/>
        <v>46.831111111111113</v>
      </c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>
      <c r="A22" s="8">
        <f t="shared" si="0"/>
        <v>1961</v>
      </c>
      <c r="B22" s="9">
        <v>327.29000000000002</v>
      </c>
      <c r="C22" s="9">
        <v>0.41299999999999998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>
        <v>8552.9599999999991</v>
      </c>
      <c r="U22" s="9">
        <v>165</v>
      </c>
      <c r="V22" s="9">
        <f t="shared" si="1"/>
        <v>51.836121212121206</v>
      </c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>
      <c r="A23" s="8">
        <f t="shared" si="0"/>
        <v>1962</v>
      </c>
      <c r="B23" s="9">
        <v>180.12</v>
      </c>
      <c r="C23" s="9">
        <v>0.46200000000000002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>
        <v>8730.2900000000009</v>
      </c>
      <c r="U23" s="9">
        <v>135</v>
      </c>
      <c r="V23" s="9">
        <f t="shared" si="1"/>
        <v>64.668814814814823</v>
      </c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>
      <c r="A24" s="8">
        <f t="shared" si="0"/>
        <v>1963</v>
      </c>
      <c r="B24" s="9">
        <v>312.08999999999997</v>
      </c>
      <c r="C24" s="9">
        <v>0.49299999999999999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>
        <v>167.05</v>
      </c>
      <c r="U24" s="9">
        <v>100</v>
      </c>
      <c r="V24" s="9">
        <f t="shared" si="1"/>
        <v>1.6705000000000001</v>
      </c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spans="1:40">
      <c r="A25" s="8">
        <f t="shared" si="0"/>
        <v>1964</v>
      </c>
      <c r="B25" s="9">
        <v>457.4</v>
      </c>
      <c r="C25" s="9">
        <v>0.41499999999999998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>
        <v>1461.0450000000001</v>
      </c>
      <c r="U25" s="9">
        <v>43</v>
      </c>
      <c r="V25" s="9">
        <f t="shared" si="1"/>
        <v>33.977790697674422</v>
      </c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spans="1:40">
      <c r="A26" s="8">
        <f t="shared" si="0"/>
        <v>1965</v>
      </c>
      <c r="B26" s="9">
        <v>228.91</v>
      </c>
      <c r="C26" s="9">
        <v>0.41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>
        <v>2505.75</v>
      </c>
      <c r="U26" s="9">
        <v>36</v>
      </c>
      <c r="V26" s="9">
        <f t="shared" si="1"/>
        <v>69.604166666666671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spans="1:40">
      <c r="A27" s="8">
        <f t="shared" si="0"/>
        <v>1966</v>
      </c>
      <c r="B27" s="9">
        <v>349.1</v>
      </c>
      <c r="C27" s="9">
        <v>0.42099999999999999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>
        <v>999.73</v>
      </c>
      <c r="U27" s="9">
        <v>28</v>
      </c>
      <c r="V27" s="9">
        <f t="shared" si="1"/>
        <v>35.704642857142858</v>
      </c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 spans="1:40">
      <c r="A28" s="8">
        <f t="shared" si="0"/>
        <v>1967</v>
      </c>
      <c r="B28" s="9">
        <v>345.89</v>
      </c>
      <c r="C28" s="9">
        <v>0.41399999999999998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>
        <v>2014.88</v>
      </c>
      <c r="U28" s="9">
        <v>33</v>
      </c>
      <c r="V28" s="9">
        <f t="shared" si="1"/>
        <v>61.056969696969702</v>
      </c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</row>
    <row r="29" spans="1:40">
      <c r="A29" s="8">
        <f t="shared" si="0"/>
        <v>1968</v>
      </c>
      <c r="B29" s="9">
        <v>447</v>
      </c>
      <c r="C29" s="9">
        <v>0.42199999999999999</v>
      </c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>
        <v>753.01</v>
      </c>
      <c r="U29" s="9">
        <v>32</v>
      </c>
      <c r="V29" s="9">
        <f t="shared" si="1"/>
        <v>23.5315625</v>
      </c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</row>
    <row r="30" spans="1:40">
      <c r="A30" s="8">
        <f t="shared" si="0"/>
        <v>1969</v>
      </c>
      <c r="B30" s="9">
        <v>610.62</v>
      </c>
      <c r="C30" s="9">
        <v>0.40100000000000002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>
        <v>841.67499999999995</v>
      </c>
      <c r="U30" s="9">
        <v>30</v>
      </c>
      <c r="V30" s="9">
        <f t="shared" si="1"/>
        <v>28.055833333333332</v>
      </c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</row>
    <row r="31" spans="1:40">
      <c r="A31" s="8">
        <f t="shared" si="0"/>
        <v>1970</v>
      </c>
      <c r="B31" s="9">
        <v>594.66</v>
      </c>
      <c r="C31" s="9">
        <v>0.43099999999999999</v>
      </c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>
        <v>470.31</v>
      </c>
      <c r="U31" s="9">
        <v>11</v>
      </c>
      <c r="V31" s="9">
        <f t="shared" si="1"/>
        <v>42.755454545454548</v>
      </c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</row>
    <row r="32" spans="1:40">
      <c r="A32" s="8">
        <f t="shared" si="0"/>
        <v>1971</v>
      </c>
      <c r="B32" s="9">
        <v>744.71</v>
      </c>
      <c r="C32" s="9">
        <v>0.40300000000000002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>
        <v>652.78</v>
      </c>
      <c r="U32" s="9">
        <v>15</v>
      </c>
      <c r="V32" s="9">
        <f t="shared" si="1"/>
        <v>43.518666666666668</v>
      </c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</row>
    <row r="33" spans="1:40">
      <c r="A33" s="8">
        <f t="shared" si="0"/>
        <v>1972</v>
      </c>
      <c r="B33" s="9">
        <v>525.63</v>
      </c>
      <c r="C33" s="9">
        <v>0.41299999999999998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>
        <v>430.47500000000002</v>
      </c>
      <c r="U33" s="9">
        <v>10</v>
      </c>
      <c r="V33" s="9">
        <f t="shared" si="1"/>
        <v>43.047499999999999</v>
      </c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</row>
    <row r="34" spans="1:40">
      <c r="A34" s="8">
        <f t="shared" si="0"/>
        <v>1973</v>
      </c>
      <c r="B34" s="9">
        <v>535.63</v>
      </c>
      <c r="C34" s="9">
        <v>0.39600000000000002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>
        <v>421.48</v>
      </c>
      <c r="U34" s="9">
        <v>10</v>
      </c>
      <c r="V34" s="9">
        <f t="shared" si="1"/>
        <v>42.148000000000003</v>
      </c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</row>
    <row r="35" spans="1:40">
      <c r="A35" s="8">
        <f t="shared" si="0"/>
        <v>1974</v>
      </c>
      <c r="B35" s="9">
        <v>245.39</v>
      </c>
      <c r="C35" s="9">
        <v>0.439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>
        <v>868.66</v>
      </c>
      <c r="U35" s="9">
        <v>19</v>
      </c>
      <c r="V35" s="9">
        <f t="shared" si="1"/>
        <v>45.718947368421048</v>
      </c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</row>
    <row r="36" spans="1:40">
      <c r="A36" s="8">
        <f t="shared" si="0"/>
        <v>1975</v>
      </c>
      <c r="B36" s="9">
        <v>484.22</v>
      </c>
      <c r="C36" s="9">
        <v>0.41</v>
      </c>
      <c r="D36" s="9"/>
      <c r="E36" s="9"/>
      <c r="F36" s="9"/>
      <c r="G36" s="9"/>
      <c r="H36" s="9"/>
      <c r="I36" s="9"/>
      <c r="J36" s="9">
        <v>1.9</v>
      </c>
      <c r="K36" s="9">
        <v>0.15</v>
      </c>
      <c r="L36" s="9"/>
      <c r="M36" s="9"/>
      <c r="N36" s="9"/>
      <c r="O36" s="9"/>
      <c r="P36" s="9"/>
      <c r="Q36" s="9"/>
      <c r="R36" s="9"/>
      <c r="S36" s="9"/>
      <c r="T36" s="9">
        <v>988</v>
      </c>
      <c r="U36" s="9">
        <v>26</v>
      </c>
      <c r="V36" s="9">
        <f t="shared" si="1"/>
        <v>38</v>
      </c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</row>
    <row r="37" spans="1:40">
      <c r="A37" s="8">
        <f t="shared" si="0"/>
        <v>1976</v>
      </c>
      <c r="B37" s="9">
        <v>483.96</v>
      </c>
      <c r="C37" s="9">
        <v>0.41399999999999998</v>
      </c>
      <c r="D37" s="9"/>
      <c r="E37" s="9"/>
      <c r="F37" s="9"/>
      <c r="G37" s="9"/>
      <c r="H37" s="9"/>
      <c r="I37" s="9"/>
      <c r="J37" s="9">
        <v>2.15</v>
      </c>
      <c r="K37" s="9">
        <v>0.12</v>
      </c>
      <c r="L37" s="9"/>
      <c r="M37" s="9"/>
      <c r="N37" s="9"/>
      <c r="O37" s="9"/>
      <c r="P37" s="9"/>
      <c r="Q37" s="9"/>
      <c r="R37" s="9"/>
      <c r="S37" s="9"/>
      <c r="T37" s="9">
        <v>529</v>
      </c>
      <c r="U37" s="9">
        <v>25</v>
      </c>
      <c r="V37" s="9">
        <f t="shared" si="1"/>
        <v>21.16</v>
      </c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</row>
    <row r="38" spans="1:40">
      <c r="A38" s="8">
        <f t="shared" si="0"/>
        <v>1977</v>
      </c>
      <c r="B38" s="9">
        <v>547.55999999999995</v>
      </c>
      <c r="C38" s="9">
        <v>0.40699999999999997</v>
      </c>
      <c r="D38" s="9"/>
      <c r="E38" s="9"/>
      <c r="F38" s="9"/>
      <c r="G38" s="9"/>
      <c r="H38" s="9"/>
      <c r="I38" s="9"/>
      <c r="J38" s="9">
        <v>3.53</v>
      </c>
      <c r="K38" s="9">
        <v>0.14000000000000001</v>
      </c>
      <c r="L38" s="9"/>
      <c r="M38" s="9"/>
      <c r="N38" s="9"/>
      <c r="O38" s="9"/>
      <c r="P38" s="9"/>
      <c r="Q38" s="9"/>
      <c r="R38" s="9"/>
      <c r="S38" s="9"/>
      <c r="T38" s="9">
        <v>764</v>
      </c>
      <c r="U38" s="9">
        <v>18</v>
      </c>
      <c r="V38" s="9">
        <v>42.444444444444443</v>
      </c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</row>
    <row r="39" spans="1:40">
      <c r="A39" s="8">
        <f t="shared" si="0"/>
        <v>1978</v>
      </c>
      <c r="B39" s="9">
        <v>705.26</v>
      </c>
      <c r="C39" s="9">
        <v>0.41199999999999998</v>
      </c>
      <c r="D39" s="9"/>
      <c r="E39" s="9"/>
      <c r="F39" s="9"/>
      <c r="G39" s="9"/>
      <c r="H39" s="9"/>
      <c r="I39" s="9"/>
      <c r="J39" s="9">
        <v>1.5</v>
      </c>
      <c r="K39" s="9">
        <v>0.15</v>
      </c>
      <c r="L39" s="9"/>
      <c r="M39" s="9"/>
      <c r="N39" s="9"/>
      <c r="O39" s="9"/>
      <c r="P39" s="9"/>
      <c r="Q39" s="9"/>
      <c r="R39" s="9"/>
      <c r="S39" s="9"/>
      <c r="T39" s="9">
        <v>221</v>
      </c>
      <c r="U39" s="9">
        <v>18</v>
      </c>
      <c r="V39" s="9">
        <f>T39/U39</f>
        <v>12.277777777777779</v>
      </c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</row>
    <row r="40" spans="1:40">
      <c r="A40" s="8">
        <f t="shared" si="0"/>
        <v>1979</v>
      </c>
      <c r="B40" s="9">
        <v>623.01</v>
      </c>
      <c r="C40" s="9">
        <v>0.40899999999999997</v>
      </c>
      <c r="D40" s="9"/>
      <c r="E40" s="9"/>
      <c r="F40" s="9"/>
      <c r="G40" s="9"/>
      <c r="H40" s="9"/>
      <c r="I40" s="9"/>
      <c r="J40" s="9">
        <v>2.7</v>
      </c>
      <c r="K40" s="9">
        <v>0.14000000000000001</v>
      </c>
      <c r="L40" s="9"/>
      <c r="M40" s="9"/>
      <c r="N40" s="9"/>
      <c r="O40" s="9"/>
      <c r="P40" s="9"/>
      <c r="Q40" s="9"/>
      <c r="R40" s="9"/>
      <c r="S40" s="9"/>
      <c r="T40" s="9">
        <v>60</v>
      </c>
      <c r="U40" s="9">
        <v>16</v>
      </c>
      <c r="V40" s="9">
        <f>T40/U40</f>
        <v>3.75</v>
      </c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>
      <c r="A41" s="8">
        <f t="shared" si="0"/>
        <v>1980</v>
      </c>
      <c r="B41" s="9">
        <v>634.80999999999995</v>
      </c>
      <c r="C41" s="9">
        <v>0.44600000000000001</v>
      </c>
      <c r="D41" s="9"/>
      <c r="E41" s="9"/>
      <c r="F41" s="9"/>
      <c r="G41" s="9"/>
      <c r="H41" s="9"/>
      <c r="I41" s="9"/>
      <c r="J41" s="9">
        <v>1.69</v>
      </c>
      <c r="K41" s="9">
        <v>0.16</v>
      </c>
      <c r="L41" s="9"/>
      <c r="M41" s="9"/>
      <c r="N41" s="9"/>
      <c r="O41" s="9"/>
      <c r="P41" s="9"/>
      <c r="Q41" s="9"/>
      <c r="R41" s="9"/>
      <c r="S41" s="9"/>
      <c r="T41" s="9">
        <v>282</v>
      </c>
      <c r="U41" s="9">
        <v>14</v>
      </c>
      <c r="V41" s="9">
        <f>T41/U41</f>
        <v>20.142857142857142</v>
      </c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</row>
    <row r="42" spans="1:40">
      <c r="A42" s="8">
        <f t="shared" si="0"/>
        <v>1981</v>
      </c>
      <c r="B42" s="9">
        <v>510.66</v>
      </c>
      <c r="C42" s="9">
        <v>0.42199999999999999</v>
      </c>
      <c r="D42" s="9"/>
      <c r="E42" s="9"/>
      <c r="F42" s="9">
        <v>768.36</v>
      </c>
      <c r="G42" s="9">
        <v>0.57189999999999996</v>
      </c>
      <c r="H42" s="9"/>
      <c r="I42" s="9"/>
      <c r="J42" s="9">
        <v>1.63</v>
      </c>
      <c r="K42" s="9">
        <v>0.17</v>
      </c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</row>
    <row r="43" spans="1:40">
      <c r="A43" s="8">
        <f t="shared" si="0"/>
        <v>1982</v>
      </c>
      <c r="B43" s="9">
        <v>503.78</v>
      </c>
      <c r="C43" s="9">
        <v>0.41799999999999998</v>
      </c>
      <c r="D43" s="9"/>
      <c r="E43" s="9"/>
      <c r="F43" s="9">
        <v>1038.1199999999999</v>
      </c>
      <c r="G43" s="9">
        <v>0.34630000000000005</v>
      </c>
      <c r="H43" s="9"/>
      <c r="I43" s="9"/>
      <c r="J43" s="9">
        <v>3.32</v>
      </c>
      <c r="K43" s="9">
        <v>0.13</v>
      </c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</row>
    <row r="44" spans="1:40">
      <c r="A44" s="8">
        <f t="shared" si="0"/>
        <v>1983</v>
      </c>
      <c r="B44" s="9">
        <v>625.14</v>
      </c>
      <c r="C44" s="9">
        <v>0.432</v>
      </c>
      <c r="D44" s="9"/>
      <c r="E44" s="9"/>
      <c r="F44" s="9">
        <v>1092.05</v>
      </c>
      <c r="G44" s="9">
        <v>0.34630000000000005</v>
      </c>
      <c r="H44" s="9"/>
      <c r="I44" s="9"/>
      <c r="J44" s="9">
        <v>2.12</v>
      </c>
      <c r="K44" s="9">
        <v>0.13</v>
      </c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</row>
    <row r="45" spans="1:40">
      <c r="A45" s="8">
        <f t="shared" si="0"/>
        <v>1984</v>
      </c>
      <c r="B45" s="9">
        <v>331.71</v>
      </c>
      <c r="C45" s="9">
        <v>0.44900000000000001</v>
      </c>
      <c r="D45" s="9"/>
      <c r="E45" s="9"/>
      <c r="F45" s="9">
        <v>1200.27</v>
      </c>
      <c r="G45" s="9">
        <v>0.34630000000000005</v>
      </c>
      <c r="H45" s="9"/>
      <c r="I45" s="9"/>
      <c r="J45" s="9">
        <v>1.62</v>
      </c>
      <c r="K45" s="9">
        <v>0.12</v>
      </c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</row>
    <row r="46" spans="1:40">
      <c r="A46" s="8">
        <f t="shared" ref="A46:A78" si="2">+A45+1</f>
        <v>1985</v>
      </c>
      <c r="B46" s="9">
        <v>1125.74</v>
      </c>
      <c r="C46" s="9">
        <v>0.40699999999999997</v>
      </c>
      <c r="D46" s="9"/>
      <c r="E46" s="9"/>
      <c r="F46" s="9">
        <v>814.46</v>
      </c>
      <c r="G46" s="9">
        <v>0.34639999999999999</v>
      </c>
      <c r="H46" s="9"/>
      <c r="I46" s="9"/>
      <c r="J46" s="9">
        <v>1.75</v>
      </c>
      <c r="K46" s="9">
        <v>0.15</v>
      </c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</row>
    <row r="47" spans="1:40">
      <c r="A47" s="8">
        <f t="shared" si="2"/>
        <v>1986</v>
      </c>
      <c r="B47" s="9">
        <v>751.21</v>
      </c>
      <c r="C47" s="9">
        <v>0.41899999999999998</v>
      </c>
      <c r="D47" s="9"/>
      <c r="E47" s="9"/>
      <c r="F47" s="9">
        <v>394.33</v>
      </c>
      <c r="G47" s="9">
        <v>0.28050000000000003</v>
      </c>
      <c r="H47" s="9"/>
      <c r="I47" s="9"/>
      <c r="J47" s="9">
        <v>1.32</v>
      </c>
      <c r="K47" s="9">
        <v>0.14000000000000001</v>
      </c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</row>
    <row r="48" spans="1:40">
      <c r="A48" s="8">
        <f t="shared" si="2"/>
        <v>1987</v>
      </c>
      <c r="B48" s="9">
        <v>1008.43</v>
      </c>
      <c r="C48" s="9">
        <v>0.41499999999999998</v>
      </c>
      <c r="D48" s="9"/>
      <c r="E48" s="9"/>
      <c r="F48" s="9">
        <v>433.53</v>
      </c>
      <c r="G48" s="9">
        <v>0.28050000000000003</v>
      </c>
      <c r="H48" s="9"/>
      <c r="I48" s="9"/>
      <c r="J48" s="9">
        <v>2.16</v>
      </c>
      <c r="K48" s="9">
        <v>0.13</v>
      </c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</row>
    <row r="49" spans="1:40">
      <c r="A49" s="8">
        <f t="shared" si="2"/>
        <v>1988</v>
      </c>
      <c r="B49" s="9">
        <v>1394.68</v>
      </c>
      <c r="C49" s="9">
        <v>0.41899999999999998</v>
      </c>
      <c r="D49" s="9"/>
      <c r="E49" s="9"/>
      <c r="F49" s="9">
        <v>1014.56</v>
      </c>
      <c r="G49" s="9">
        <v>0.28029999999999999</v>
      </c>
      <c r="H49" s="9"/>
      <c r="I49" s="9"/>
      <c r="J49" s="9">
        <v>1.35</v>
      </c>
      <c r="K49" s="9">
        <v>0.14000000000000001</v>
      </c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</row>
    <row r="50" spans="1:40">
      <c r="A50" s="8">
        <f t="shared" si="2"/>
        <v>1989</v>
      </c>
      <c r="B50" s="9">
        <v>1285.5999999999999</v>
      </c>
      <c r="C50" s="9">
        <v>0.4</v>
      </c>
      <c r="D50" s="9"/>
      <c r="E50" s="9"/>
      <c r="F50" s="9">
        <v>531.45000000000005</v>
      </c>
      <c r="G50" s="9">
        <v>0.26090000000000002</v>
      </c>
      <c r="H50" s="9"/>
      <c r="I50" s="9"/>
      <c r="J50" s="9">
        <v>1.05</v>
      </c>
      <c r="K50" s="9">
        <v>0.16</v>
      </c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</row>
    <row r="51" spans="1:40">
      <c r="A51" s="8">
        <f t="shared" si="2"/>
        <v>1990</v>
      </c>
      <c r="B51" s="9">
        <v>986.51</v>
      </c>
      <c r="C51" s="9">
        <v>0.40699999999999997</v>
      </c>
      <c r="D51" s="9"/>
      <c r="E51" s="9"/>
      <c r="F51" s="9">
        <v>614.37</v>
      </c>
      <c r="G51" s="9">
        <v>0.22600000000000001</v>
      </c>
      <c r="H51" s="9"/>
      <c r="I51" s="9"/>
      <c r="J51" s="9">
        <v>1.41</v>
      </c>
      <c r="K51" s="9">
        <v>0.14000000000000001</v>
      </c>
      <c r="L51" s="9">
        <v>0.46617075450000001</v>
      </c>
      <c r="M51" s="9">
        <v>0.35061083669999998</v>
      </c>
      <c r="N51" s="9"/>
      <c r="O51" s="9"/>
      <c r="P51" s="9"/>
      <c r="Q51" s="9"/>
      <c r="R51" s="9"/>
      <c r="S51" s="9"/>
      <c r="T51" s="9"/>
      <c r="U51" s="9"/>
      <c r="V51" s="9"/>
      <c r="AA51" s="9"/>
      <c r="AB51" s="9"/>
      <c r="AC51" s="9"/>
      <c r="AD51" s="9"/>
      <c r="AE51" s="9"/>
      <c r="AF51" s="9"/>
      <c r="AG51" s="9">
        <v>0.375618008454777</v>
      </c>
      <c r="AH51" s="9"/>
      <c r="AI51" s="9"/>
      <c r="AJ51" s="9"/>
      <c r="AK51" s="9"/>
      <c r="AL51" s="9"/>
      <c r="AM51" s="9"/>
      <c r="AN51" s="9"/>
    </row>
    <row r="52" spans="1:40">
      <c r="A52" s="8">
        <f t="shared" si="2"/>
        <v>1991</v>
      </c>
      <c r="B52" s="9">
        <v>901.2</v>
      </c>
      <c r="C52" s="9">
        <v>0.42199999999999999</v>
      </c>
      <c r="D52" s="9"/>
      <c r="E52" s="9"/>
      <c r="F52" s="9">
        <v>727.86</v>
      </c>
      <c r="G52" s="9">
        <v>0.22589999999999999</v>
      </c>
      <c r="H52" s="9"/>
      <c r="I52" s="9"/>
      <c r="J52" s="9">
        <v>1.21</v>
      </c>
      <c r="K52" s="9">
        <v>0.13</v>
      </c>
      <c r="L52" s="9">
        <v>0.52890141840000005</v>
      </c>
      <c r="M52" s="9">
        <v>0.30883733699999999</v>
      </c>
      <c r="N52" s="9"/>
      <c r="O52" s="9"/>
      <c r="P52" s="9"/>
      <c r="Q52" s="9"/>
      <c r="R52" s="9"/>
      <c r="S52" s="9"/>
      <c r="T52" s="9"/>
      <c r="U52" s="9"/>
      <c r="V52" s="9"/>
      <c r="AA52" s="9"/>
      <c r="AB52" s="9"/>
      <c r="AC52" s="9"/>
      <c r="AD52" s="9"/>
      <c r="AE52" s="9"/>
      <c r="AF52" s="9"/>
      <c r="AG52" s="9">
        <v>0.26176193477714998</v>
      </c>
      <c r="AH52" s="9"/>
      <c r="AI52" s="9"/>
      <c r="AJ52" s="9"/>
      <c r="AK52" s="9"/>
      <c r="AL52" s="9"/>
      <c r="AM52" s="9"/>
      <c r="AN52" s="9"/>
    </row>
    <row r="53" spans="1:40">
      <c r="A53" s="8">
        <f t="shared" si="2"/>
        <v>1992</v>
      </c>
      <c r="B53" s="9">
        <v>695.16</v>
      </c>
      <c r="C53" s="9">
        <v>0.42699999999999999</v>
      </c>
      <c r="D53" s="9"/>
      <c r="E53" s="9"/>
      <c r="F53" s="9">
        <v>313.95</v>
      </c>
      <c r="G53" s="9">
        <v>0.2263</v>
      </c>
      <c r="H53" s="9"/>
      <c r="I53" s="9"/>
      <c r="J53" s="9">
        <v>1.03</v>
      </c>
      <c r="K53" s="9">
        <v>0.14000000000000001</v>
      </c>
      <c r="L53" s="9">
        <v>0.87463063129999996</v>
      </c>
      <c r="M53" s="9">
        <v>0.23815231319999999</v>
      </c>
      <c r="N53" s="9"/>
      <c r="O53" s="9"/>
      <c r="P53" s="9"/>
      <c r="Q53" s="9"/>
      <c r="R53" s="9"/>
      <c r="S53" s="9"/>
      <c r="T53" s="9"/>
      <c r="U53" s="9"/>
      <c r="V53" s="9"/>
      <c r="AA53" s="9"/>
      <c r="AB53" s="9"/>
      <c r="AC53" s="9"/>
      <c r="AD53" s="9"/>
      <c r="AE53" s="9"/>
      <c r="AF53" s="9"/>
      <c r="AG53" s="9">
        <v>0.22771892038413999</v>
      </c>
      <c r="AH53" s="9"/>
      <c r="AI53" s="9"/>
      <c r="AJ53" s="9"/>
      <c r="AK53" s="9"/>
      <c r="AL53" s="9"/>
      <c r="AM53" s="9"/>
      <c r="AN53" s="9"/>
    </row>
    <row r="54" spans="1:40">
      <c r="A54" s="8">
        <f t="shared" si="2"/>
        <v>1993</v>
      </c>
      <c r="B54" s="9">
        <v>2093.5500000000002</v>
      </c>
      <c r="C54" s="9">
        <v>0.40300000000000002</v>
      </c>
      <c r="D54" s="9"/>
      <c r="E54" s="9"/>
      <c r="F54" s="9">
        <v>325.36</v>
      </c>
      <c r="G54" s="9">
        <v>0.22620000000000001</v>
      </c>
      <c r="H54" s="9"/>
      <c r="I54" s="9"/>
      <c r="J54" s="9">
        <v>1.04</v>
      </c>
      <c r="K54" s="9">
        <v>0.14000000000000001</v>
      </c>
      <c r="L54" s="9">
        <v>0.73871871239999998</v>
      </c>
      <c r="M54" s="9">
        <v>0.21917202929999999</v>
      </c>
      <c r="N54" s="9"/>
      <c r="O54" s="9"/>
      <c r="P54" s="9"/>
      <c r="Q54" s="9"/>
      <c r="R54" s="9"/>
      <c r="S54" s="9"/>
      <c r="T54" s="9"/>
      <c r="U54" s="9"/>
      <c r="V54" s="9"/>
      <c r="AA54" s="9"/>
      <c r="AB54" s="9"/>
      <c r="AC54" s="9"/>
      <c r="AD54" s="9"/>
      <c r="AE54" s="9"/>
      <c r="AF54" s="9"/>
      <c r="AG54" s="9">
        <v>0.32675946120240501</v>
      </c>
      <c r="AH54" s="9"/>
      <c r="AI54" s="9"/>
      <c r="AJ54" s="9"/>
      <c r="AK54" s="9">
        <v>1.1711400000000001</v>
      </c>
      <c r="AL54" s="9">
        <v>0.32669500000000001</v>
      </c>
      <c r="AM54" s="9"/>
      <c r="AN54" s="9"/>
    </row>
    <row r="55" spans="1:40">
      <c r="A55" s="8">
        <f t="shared" si="2"/>
        <v>1994</v>
      </c>
      <c r="B55" s="9">
        <v>1007.03</v>
      </c>
      <c r="C55" s="9">
        <v>0.41899999999999998</v>
      </c>
      <c r="D55" s="9"/>
      <c r="E55" s="9"/>
      <c r="F55" s="9">
        <v>341.9</v>
      </c>
      <c r="G55" s="9">
        <v>0.22620000000000001</v>
      </c>
      <c r="H55" s="9"/>
      <c r="I55" s="9"/>
      <c r="J55" s="9">
        <v>1.1200000000000001</v>
      </c>
      <c r="K55" s="9">
        <v>0.16</v>
      </c>
      <c r="L55" s="9">
        <v>0.92751642810000001</v>
      </c>
      <c r="M55" s="9">
        <v>0.23245529039999999</v>
      </c>
      <c r="N55" s="9"/>
      <c r="O55" s="9"/>
      <c r="P55" s="9"/>
      <c r="Q55" s="9"/>
      <c r="R55" s="9"/>
      <c r="S55" s="9"/>
      <c r="T55" s="9"/>
      <c r="U55" s="9"/>
      <c r="V55" s="9"/>
      <c r="AA55" s="9"/>
      <c r="AB55" s="9"/>
      <c r="AC55" s="9"/>
      <c r="AD55" s="9"/>
      <c r="AE55" s="9"/>
      <c r="AF55" s="9"/>
      <c r="AG55" s="9">
        <v>0.34102196221946401</v>
      </c>
      <c r="AH55" s="9"/>
      <c r="AI55" s="9"/>
      <c r="AJ55" s="9"/>
      <c r="AK55" s="9">
        <v>1.0435000000000001</v>
      </c>
      <c r="AL55" s="9">
        <v>0.46921800000000002</v>
      </c>
      <c r="AM55" s="9"/>
      <c r="AN55" s="9"/>
    </row>
    <row r="56" spans="1:40">
      <c r="A56" s="8">
        <f t="shared" si="2"/>
        <v>1995</v>
      </c>
      <c r="B56" s="9">
        <v>1235.9100000000001</v>
      </c>
      <c r="C56" s="9">
        <v>0.40500000000000003</v>
      </c>
      <c r="D56" s="9"/>
      <c r="E56" s="9"/>
      <c r="F56" s="9">
        <v>223.43</v>
      </c>
      <c r="G56" s="9">
        <v>0.22649999999999998</v>
      </c>
      <c r="H56" s="9"/>
      <c r="I56" s="9"/>
      <c r="J56" s="9">
        <v>1.42</v>
      </c>
      <c r="K56" s="9">
        <v>0.15</v>
      </c>
      <c r="L56" s="9">
        <v>0.97237074820000002</v>
      </c>
      <c r="M56" s="9">
        <v>0.2242193549</v>
      </c>
      <c r="N56" s="9"/>
      <c r="O56" s="9"/>
      <c r="P56" s="9"/>
      <c r="Q56" s="9"/>
      <c r="R56" s="9"/>
      <c r="S56" s="9"/>
      <c r="T56" s="9"/>
      <c r="U56" s="9"/>
      <c r="V56" s="9"/>
      <c r="AA56" s="9"/>
      <c r="AB56" s="9"/>
      <c r="AC56" s="9"/>
      <c r="AD56" s="9"/>
      <c r="AE56" s="9"/>
      <c r="AF56" s="9"/>
      <c r="AG56" s="9">
        <v>0.31655175789123602</v>
      </c>
      <c r="AH56" s="9"/>
      <c r="AI56" s="9"/>
      <c r="AJ56" s="9"/>
      <c r="AK56" s="9">
        <v>1.4379599999999999</v>
      </c>
      <c r="AL56" s="9">
        <v>0.32669500000000001</v>
      </c>
      <c r="AM56" s="9"/>
      <c r="AN56" s="9"/>
    </row>
    <row r="57" spans="1:40">
      <c r="A57" s="8">
        <f t="shared" si="2"/>
        <v>1996</v>
      </c>
      <c r="B57" s="9">
        <v>1739.29</v>
      </c>
      <c r="C57" s="9">
        <v>0.39800000000000002</v>
      </c>
      <c r="D57" s="9"/>
      <c r="E57" s="9"/>
      <c r="F57" s="9">
        <v>375.22</v>
      </c>
      <c r="G57" s="9">
        <v>0.2462</v>
      </c>
      <c r="H57" s="9"/>
      <c r="I57" s="9"/>
      <c r="J57" s="9">
        <v>0.5</v>
      </c>
      <c r="K57" s="9">
        <v>0.22</v>
      </c>
      <c r="L57" s="9">
        <v>2.8429879589999998</v>
      </c>
      <c r="M57" s="9">
        <v>0.2169154959</v>
      </c>
      <c r="N57" s="9"/>
      <c r="O57" s="9"/>
      <c r="P57" s="9"/>
      <c r="Q57" s="9"/>
      <c r="R57" s="9"/>
      <c r="S57" s="9"/>
      <c r="T57" s="9"/>
      <c r="U57" s="9"/>
      <c r="V57" s="9"/>
      <c r="AA57" s="9"/>
      <c r="AB57" s="9"/>
      <c r="AC57" s="9"/>
      <c r="AD57" s="9"/>
      <c r="AE57" s="9"/>
      <c r="AF57" s="9"/>
      <c r="AG57" s="9">
        <v>0.33903604664897202</v>
      </c>
      <c r="AH57" s="9"/>
      <c r="AI57" s="9"/>
      <c r="AJ57" s="9"/>
      <c r="AK57" s="9">
        <v>1.56358</v>
      </c>
      <c r="AL57" s="9">
        <v>0.38089099999999998</v>
      </c>
      <c r="AM57" s="9"/>
      <c r="AN57" s="9"/>
    </row>
    <row r="58" spans="1:40">
      <c r="A58" s="8">
        <f t="shared" si="2"/>
        <v>1997</v>
      </c>
      <c r="B58" s="9">
        <v>2246.41</v>
      </c>
      <c r="C58" s="9">
        <v>0.40400000000000003</v>
      </c>
      <c r="D58" s="9"/>
      <c r="E58" s="9"/>
      <c r="F58" s="9">
        <v>992.41</v>
      </c>
      <c r="G58" s="9">
        <v>0.24590000000000001</v>
      </c>
      <c r="H58" s="9"/>
      <c r="I58" s="9"/>
      <c r="J58" s="9">
        <v>0.53</v>
      </c>
      <c r="K58" s="9">
        <v>0.21</v>
      </c>
      <c r="L58" s="9">
        <v>1.5078599263000001</v>
      </c>
      <c r="M58" s="9">
        <v>0.240157023</v>
      </c>
      <c r="N58" s="9"/>
      <c r="O58" s="9"/>
      <c r="P58" s="9"/>
      <c r="Q58" s="9"/>
      <c r="R58" s="9"/>
      <c r="S58" s="9"/>
      <c r="T58" s="9"/>
      <c r="U58" s="9"/>
      <c r="V58" s="9"/>
      <c r="AA58" s="9"/>
      <c r="AB58" s="9"/>
      <c r="AC58" s="9"/>
      <c r="AD58" s="9"/>
      <c r="AE58" s="9"/>
      <c r="AF58" s="9"/>
      <c r="AG58" s="9">
        <v>0.34686044633144197</v>
      </c>
      <c r="AH58" s="9"/>
      <c r="AI58" s="9"/>
      <c r="AJ58" s="9"/>
      <c r="AK58" s="9">
        <v>1.0751599999999999</v>
      </c>
      <c r="AL58" s="9">
        <v>0.46921800000000002</v>
      </c>
      <c r="AM58" s="9"/>
      <c r="AN58" s="9"/>
    </row>
    <row r="59" spans="1:40">
      <c r="A59" s="8">
        <f t="shared" si="2"/>
        <v>1998</v>
      </c>
      <c r="B59" s="9">
        <v>879.51</v>
      </c>
      <c r="C59" s="9">
        <v>0.40899999999999997</v>
      </c>
      <c r="D59" s="9"/>
      <c r="E59" s="9"/>
      <c r="F59" s="9">
        <v>925.14</v>
      </c>
      <c r="G59" s="9">
        <v>0.24590000000000001</v>
      </c>
      <c r="H59" s="9"/>
      <c r="I59" s="9"/>
      <c r="J59" s="9">
        <v>0.71</v>
      </c>
      <c r="K59" s="9">
        <v>0.17</v>
      </c>
      <c r="L59" s="9">
        <v>0.87035204420000001</v>
      </c>
      <c r="M59" s="9">
        <v>0.24501200879999999</v>
      </c>
      <c r="N59" s="9"/>
      <c r="O59" s="9"/>
      <c r="P59" s="9"/>
      <c r="Q59" s="9"/>
      <c r="R59" s="9"/>
      <c r="S59" s="9"/>
      <c r="T59" s="9"/>
      <c r="U59" s="9"/>
      <c r="V59" s="9"/>
      <c r="AA59" s="9"/>
      <c r="AB59" s="9"/>
      <c r="AC59" s="9"/>
      <c r="AD59" s="9"/>
      <c r="AE59" s="9"/>
      <c r="AF59" s="9"/>
      <c r="AG59" s="9">
        <v>0.34158545986550498</v>
      </c>
      <c r="AH59" s="9"/>
      <c r="AI59" s="9">
        <v>18.989477318430598</v>
      </c>
      <c r="AJ59" s="9">
        <v>0.13079314563927599</v>
      </c>
      <c r="AK59" s="9">
        <v>2.1760299999999999</v>
      </c>
      <c r="AL59" s="9">
        <v>0.37852999999999998</v>
      </c>
      <c r="AM59" s="9">
        <v>0.66389991999999998</v>
      </c>
      <c r="AN59" s="9"/>
    </row>
    <row r="60" spans="1:40">
      <c r="A60" s="8">
        <f t="shared" si="2"/>
        <v>1999</v>
      </c>
      <c r="B60" s="9">
        <v>339.77</v>
      </c>
      <c r="C60" s="9">
        <v>0.436</v>
      </c>
      <c r="D60" s="9"/>
      <c r="E60" s="9"/>
      <c r="F60" s="9">
        <v>1137.45</v>
      </c>
      <c r="G60" s="9">
        <v>0.24590000000000001</v>
      </c>
      <c r="H60" s="9"/>
      <c r="I60" s="9"/>
      <c r="J60" s="9">
        <v>0.64</v>
      </c>
      <c r="K60" s="9">
        <v>0.22</v>
      </c>
      <c r="L60" s="9">
        <v>1.2500278831</v>
      </c>
      <c r="M60" s="9">
        <v>0.22413222469999999</v>
      </c>
      <c r="N60" s="9"/>
      <c r="O60" s="9"/>
      <c r="P60" s="9"/>
      <c r="Q60" s="9"/>
      <c r="R60" s="9"/>
      <c r="S60" s="9"/>
      <c r="T60" s="9"/>
      <c r="U60" s="9"/>
      <c r="V60" s="9"/>
      <c r="AA60" s="9"/>
      <c r="AB60" s="9"/>
      <c r="AC60" s="9"/>
      <c r="AD60" s="9"/>
      <c r="AE60" s="9"/>
      <c r="AF60" s="9"/>
      <c r="AG60" s="9">
        <v>0.36217376351672798</v>
      </c>
      <c r="AH60" s="9"/>
      <c r="AI60" s="9">
        <v>17.542693455051801</v>
      </c>
      <c r="AJ60" s="9">
        <v>0.135538985889393</v>
      </c>
      <c r="AK60" s="9">
        <v>2.4945900000000001</v>
      </c>
      <c r="AL60" s="9">
        <v>0.32669500000000001</v>
      </c>
      <c r="AM60" s="9">
        <v>5.9737369999999998E-2</v>
      </c>
      <c r="AN60" s="9"/>
    </row>
    <row r="61" spans="1:40">
      <c r="A61" s="8">
        <f t="shared" si="2"/>
        <v>2000</v>
      </c>
      <c r="B61" s="9">
        <v>960.44</v>
      </c>
      <c r="C61" s="9">
        <v>0.40200000000000002</v>
      </c>
      <c r="D61" s="9"/>
      <c r="E61" s="9"/>
      <c r="F61" s="9">
        <v>739.23</v>
      </c>
      <c r="G61" s="9">
        <v>0.22589999999999999</v>
      </c>
      <c r="H61" s="9"/>
      <c r="I61" s="9"/>
      <c r="J61" s="9">
        <v>0.74</v>
      </c>
      <c r="K61" s="9">
        <v>0.2</v>
      </c>
      <c r="L61" s="9">
        <v>0.98201123830000003</v>
      </c>
      <c r="M61" s="9">
        <v>0.21608367549999999</v>
      </c>
      <c r="N61" s="9"/>
      <c r="O61" s="9"/>
      <c r="P61" s="9">
        <v>0.02</v>
      </c>
      <c r="Q61" s="9">
        <v>0.39</v>
      </c>
      <c r="R61" s="9"/>
      <c r="S61" s="9"/>
      <c r="T61" s="9"/>
      <c r="U61" s="9"/>
      <c r="V61" s="9"/>
      <c r="AA61" s="9">
        <v>9.1254358648857394</v>
      </c>
      <c r="AB61" s="9"/>
      <c r="AC61" s="9"/>
      <c r="AD61" s="9"/>
      <c r="AE61" s="9"/>
      <c r="AF61" s="9"/>
      <c r="AG61" s="9">
        <v>0.37410426767801297</v>
      </c>
      <c r="AH61" s="9"/>
      <c r="AI61" s="9">
        <v>20.899409068613402</v>
      </c>
      <c r="AJ61" s="9">
        <v>0.13670195464044799</v>
      </c>
      <c r="AK61" s="9">
        <v>1.9023099999999999</v>
      </c>
      <c r="AL61" s="9">
        <v>0.466146</v>
      </c>
      <c r="AM61" s="9">
        <v>0.63764434999999997</v>
      </c>
      <c r="AN61" s="9"/>
    </row>
    <row r="62" spans="1:40">
      <c r="A62" s="8">
        <f t="shared" si="2"/>
        <v>2001</v>
      </c>
      <c r="B62" s="9">
        <v>704.49</v>
      </c>
      <c r="C62" s="9">
        <v>0.44700000000000001</v>
      </c>
      <c r="D62" s="9"/>
      <c r="E62" s="9"/>
      <c r="F62" s="9">
        <v>1284.6199999999999</v>
      </c>
      <c r="G62" s="9">
        <v>0.22579999999999997</v>
      </c>
      <c r="H62" s="9"/>
      <c r="I62" s="9"/>
      <c r="J62" s="9">
        <v>0.96</v>
      </c>
      <c r="K62" s="9">
        <v>0.17</v>
      </c>
      <c r="L62" s="9">
        <v>1.8251622860000001</v>
      </c>
      <c r="M62" s="9">
        <v>0.20564787970000001</v>
      </c>
      <c r="N62" s="9"/>
      <c r="O62" s="9"/>
      <c r="P62" s="9">
        <v>0.01</v>
      </c>
      <c r="Q62" s="9">
        <v>0.37</v>
      </c>
      <c r="R62" s="9">
        <v>5.4970999999999997</v>
      </c>
      <c r="S62" s="9">
        <v>0.18454999999999999</v>
      </c>
      <c r="T62" s="9"/>
      <c r="U62" s="9"/>
      <c r="V62" s="9"/>
      <c r="AA62" s="9">
        <v>9.1018871157598689</v>
      </c>
      <c r="AB62" s="9"/>
      <c r="AC62" s="9"/>
      <c r="AD62" s="9"/>
      <c r="AE62" s="9"/>
      <c r="AF62" s="9"/>
      <c r="AG62" s="9">
        <v>0.36786965964469504</v>
      </c>
      <c r="AH62" s="9"/>
      <c r="AI62" s="9">
        <v>24.9622497101495</v>
      </c>
      <c r="AJ62" s="9">
        <v>0.103533106204141</v>
      </c>
      <c r="AK62" s="9">
        <v>2.8083</v>
      </c>
      <c r="AL62" s="9">
        <v>0.466146</v>
      </c>
      <c r="AM62" s="9">
        <v>0.36676785000000001</v>
      </c>
      <c r="AN62" s="9"/>
    </row>
    <row r="63" spans="1:40">
      <c r="A63" s="8">
        <f t="shared" si="2"/>
        <v>2002</v>
      </c>
      <c r="B63" s="9">
        <v>687.42</v>
      </c>
      <c r="C63" s="9">
        <v>0.42299999999999999</v>
      </c>
      <c r="D63" s="9"/>
      <c r="E63" s="9"/>
      <c r="F63" s="9">
        <v>1130.42</v>
      </c>
      <c r="G63" s="9">
        <v>0.22579999999999997</v>
      </c>
      <c r="H63" s="9"/>
      <c r="I63" s="9"/>
      <c r="J63" s="9">
        <v>2.0499999999999998</v>
      </c>
      <c r="K63" s="9">
        <v>0.15</v>
      </c>
      <c r="L63" s="9">
        <v>0.82220197250000004</v>
      </c>
      <c r="M63" s="9">
        <v>0.21514471769999999</v>
      </c>
      <c r="N63" s="9"/>
      <c r="O63" s="9"/>
      <c r="P63" s="9">
        <v>0.01</v>
      </c>
      <c r="Q63" s="9">
        <v>0.5</v>
      </c>
      <c r="R63" s="9">
        <v>2.7584</v>
      </c>
      <c r="S63" s="9">
        <v>0.26073000000000002</v>
      </c>
      <c r="T63" s="9"/>
      <c r="U63" s="9"/>
      <c r="V63" s="9"/>
      <c r="AA63" s="9">
        <v>9.5082202694044096</v>
      </c>
      <c r="AB63" s="9"/>
      <c r="AC63" s="9"/>
      <c r="AD63" s="9"/>
      <c r="AE63" s="9"/>
      <c r="AF63" s="9"/>
      <c r="AG63" s="9">
        <v>0.31954291830808901</v>
      </c>
      <c r="AH63" s="9"/>
      <c r="AI63" s="9">
        <v>25.7926282409761</v>
      </c>
      <c r="AJ63" s="9">
        <v>0.111550412516129</v>
      </c>
      <c r="AK63" s="9">
        <v>2.52095</v>
      </c>
      <c r="AL63" s="9">
        <v>0.466146</v>
      </c>
      <c r="AM63" s="9">
        <v>0.26973502999999999</v>
      </c>
      <c r="AN63" s="9"/>
    </row>
    <row r="64" spans="1:40">
      <c r="A64" s="8">
        <f t="shared" si="2"/>
        <v>2003</v>
      </c>
      <c r="B64" s="9">
        <v>444.91</v>
      </c>
      <c r="C64" s="9">
        <v>0.48199999999999998</v>
      </c>
      <c r="D64" s="9"/>
      <c r="E64" s="9"/>
      <c r="F64" s="9">
        <v>662.66</v>
      </c>
      <c r="G64" s="9">
        <v>0.23680000000000001</v>
      </c>
      <c r="H64" s="9"/>
      <c r="I64" s="9"/>
      <c r="J64" s="9">
        <v>1.7</v>
      </c>
      <c r="K64" s="9">
        <v>0.13</v>
      </c>
      <c r="L64" s="9">
        <v>1.0970155192</v>
      </c>
      <c r="M64" s="9">
        <v>0.24389791220000001</v>
      </c>
      <c r="N64" s="9"/>
      <c r="O64" s="9"/>
      <c r="P64" s="9">
        <v>0.01</v>
      </c>
      <c r="Q64" s="9">
        <v>0.35</v>
      </c>
      <c r="R64" s="9">
        <v>13.401300000000001</v>
      </c>
      <c r="S64" s="9">
        <v>0.25269000000000003</v>
      </c>
      <c r="T64" s="9"/>
      <c r="U64" s="9"/>
      <c r="V64" s="9"/>
      <c r="AA64" s="9">
        <v>9.1211047049046314</v>
      </c>
      <c r="AB64" s="9"/>
      <c r="AC64" s="9"/>
      <c r="AD64" s="9"/>
      <c r="AE64" s="9"/>
      <c r="AF64" s="9"/>
      <c r="AG64" s="9">
        <v>0.39416981023262304</v>
      </c>
      <c r="AH64" s="9"/>
      <c r="AI64" s="9">
        <v>13.5270490751005</v>
      </c>
      <c r="AJ64" s="9">
        <v>0.14693762507248201</v>
      </c>
      <c r="AK64" s="9">
        <v>1.6471199999999999</v>
      </c>
      <c r="AL64" s="9">
        <v>0.28448000000000001</v>
      </c>
      <c r="AM64" s="9">
        <v>0.24427866000000001</v>
      </c>
      <c r="AN64" s="9"/>
    </row>
    <row r="65" spans="1:40">
      <c r="A65" s="8">
        <f t="shared" si="2"/>
        <v>2004</v>
      </c>
      <c r="B65" s="9">
        <v>1210.46</v>
      </c>
      <c r="C65" s="9">
        <v>0.41699999999999998</v>
      </c>
      <c r="D65" s="9"/>
      <c r="E65" s="9"/>
      <c r="F65" s="9">
        <v>332.36</v>
      </c>
      <c r="G65" s="9">
        <v>0.22620000000000001</v>
      </c>
      <c r="H65" s="9"/>
      <c r="I65" s="9"/>
      <c r="J65" s="9">
        <v>0.82</v>
      </c>
      <c r="K65" s="9">
        <v>0.18</v>
      </c>
      <c r="L65" s="9">
        <v>0.84427543410000006</v>
      </c>
      <c r="M65" s="9">
        <v>0.2242796621</v>
      </c>
      <c r="N65" s="9"/>
      <c r="O65" s="9"/>
      <c r="P65" s="9"/>
      <c r="Q65" s="9"/>
      <c r="R65" s="9">
        <v>9.0259999999999998</v>
      </c>
      <c r="S65" s="9">
        <v>0.19500999999999999</v>
      </c>
      <c r="T65" s="9"/>
      <c r="U65" s="9"/>
      <c r="V65" s="9"/>
      <c r="AA65" s="9">
        <v>9.3866240615545671</v>
      </c>
      <c r="AB65" s="9"/>
      <c r="AC65" s="9"/>
      <c r="AD65" s="9"/>
      <c r="AE65" s="9"/>
      <c r="AF65" s="9"/>
      <c r="AG65" s="9">
        <v>0.29393698290237902</v>
      </c>
      <c r="AH65" s="9"/>
      <c r="AI65" s="9">
        <v>4.2536154916499003</v>
      </c>
      <c r="AJ65" s="9">
        <v>0.30295918560973001</v>
      </c>
      <c r="AK65" s="9">
        <v>1.7474700000000001</v>
      </c>
      <c r="AL65" s="9">
        <v>0.28448000000000001</v>
      </c>
      <c r="AM65" s="9">
        <v>0.48417445999999997</v>
      </c>
      <c r="AN65" s="9"/>
    </row>
    <row r="66" spans="1:40">
      <c r="A66" s="8">
        <f t="shared" si="2"/>
        <v>2005</v>
      </c>
      <c r="B66" s="9">
        <v>2383.5700000000002</v>
      </c>
      <c r="C66" s="9">
        <v>0.4</v>
      </c>
      <c r="D66" s="9"/>
      <c r="E66" s="9"/>
      <c r="F66" s="9">
        <v>677.39</v>
      </c>
      <c r="G66" s="9">
        <v>0.22589999999999999</v>
      </c>
      <c r="H66" s="9"/>
      <c r="I66" s="9"/>
      <c r="J66" s="9">
        <v>0.88</v>
      </c>
      <c r="K66" s="9">
        <v>0.15</v>
      </c>
      <c r="L66" s="9">
        <v>0.75088971000000004</v>
      </c>
      <c r="M66" s="9">
        <v>0.21440465919999999</v>
      </c>
      <c r="N66" s="9"/>
      <c r="O66" s="9"/>
      <c r="P66" s="9"/>
      <c r="Q66" s="9"/>
      <c r="R66" s="9">
        <v>3.5611000000000002</v>
      </c>
      <c r="S66" s="9">
        <v>0.17076</v>
      </c>
      <c r="T66" s="9"/>
      <c r="U66" s="9"/>
      <c r="V66" s="9"/>
      <c r="AA66" s="9">
        <v>9.1196814416538494</v>
      </c>
      <c r="AB66" s="9"/>
      <c r="AC66" s="9"/>
      <c r="AD66" s="9"/>
      <c r="AE66" s="9"/>
      <c r="AF66" s="9"/>
      <c r="AG66" s="9">
        <v>0.38419799617061995</v>
      </c>
      <c r="AH66" s="9"/>
      <c r="AI66" s="9">
        <v>15.545535635837499</v>
      </c>
      <c r="AJ66" s="9">
        <v>0.13077989790761099</v>
      </c>
      <c r="AK66" s="9">
        <v>1.0009600000000001</v>
      </c>
      <c r="AL66" s="9">
        <v>0.466146</v>
      </c>
      <c r="AM66" s="9">
        <v>0.28679141000000002</v>
      </c>
      <c r="AN66" s="9"/>
    </row>
    <row r="67" spans="1:40">
      <c r="A67" s="8">
        <f t="shared" si="2"/>
        <v>2006</v>
      </c>
      <c r="B67" s="9">
        <v>850.09</v>
      </c>
      <c r="C67" s="9">
        <v>0.48</v>
      </c>
      <c r="D67" s="9"/>
      <c r="E67" s="9"/>
      <c r="F67" s="9">
        <v>633.94000000000005</v>
      </c>
      <c r="G67" s="9">
        <v>0.22600000000000001</v>
      </c>
      <c r="H67" s="9"/>
      <c r="I67" s="9"/>
      <c r="J67" s="9">
        <v>1.91</v>
      </c>
      <c r="K67" s="9">
        <v>0.15</v>
      </c>
      <c r="L67" s="9">
        <v>0.83320406830000004</v>
      </c>
      <c r="M67" s="9">
        <v>0.22199634339999999</v>
      </c>
      <c r="N67" s="9"/>
      <c r="O67" s="9"/>
      <c r="P67" s="9"/>
      <c r="Q67" s="9"/>
      <c r="R67" s="9"/>
      <c r="S67" s="9"/>
      <c r="T67" s="9"/>
      <c r="U67" s="9"/>
      <c r="V67" s="9"/>
      <c r="AA67" s="9">
        <v>9.2053134725477737</v>
      </c>
      <c r="AB67" s="9"/>
      <c r="AC67" s="9"/>
      <c r="AD67" s="9"/>
      <c r="AE67" s="9"/>
      <c r="AF67" s="9"/>
      <c r="AG67" s="9">
        <v>0.34996608388374301</v>
      </c>
      <c r="AH67" s="9"/>
      <c r="AI67" s="9">
        <v>42.455705325241397</v>
      </c>
      <c r="AJ67" s="9">
        <v>0.112772648007314</v>
      </c>
      <c r="AK67" s="9">
        <v>2.30681</v>
      </c>
      <c r="AL67" s="9">
        <v>0.467696</v>
      </c>
      <c r="AM67" s="9">
        <v>0.45778226999999999</v>
      </c>
      <c r="AN67" s="9"/>
    </row>
    <row r="68" spans="1:40">
      <c r="A68" s="8">
        <f t="shared" si="2"/>
        <v>2007</v>
      </c>
      <c r="B68" s="9"/>
      <c r="C68" s="9"/>
      <c r="D68" s="9">
        <v>2179.982</v>
      </c>
      <c r="E68" s="9">
        <v>0.31230000000000002</v>
      </c>
      <c r="F68" s="9">
        <v>1000.6</v>
      </c>
      <c r="G68" s="9">
        <v>0.22589999999999999</v>
      </c>
      <c r="H68" s="9"/>
      <c r="I68" s="9"/>
      <c r="J68" s="9">
        <v>0.94</v>
      </c>
      <c r="K68" s="9">
        <v>0.19</v>
      </c>
      <c r="L68" s="9">
        <v>0.84360729209999996</v>
      </c>
      <c r="M68" s="9">
        <v>0.21570736239999999</v>
      </c>
      <c r="N68" s="9"/>
      <c r="O68" s="9"/>
      <c r="P68" s="9"/>
      <c r="Q68" s="9"/>
      <c r="R68" s="9"/>
      <c r="S68" s="9"/>
      <c r="T68" s="9"/>
      <c r="U68" s="9"/>
      <c r="V68" s="9"/>
      <c r="AA68" s="9">
        <v>9.1637378132521636</v>
      </c>
      <c r="AB68" s="9"/>
      <c r="AC68" s="9"/>
      <c r="AD68" s="9"/>
      <c r="AE68" s="9"/>
      <c r="AF68" s="9"/>
      <c r="AG68" s="9">
        <v>0.38147965294733999</v>
      </c>
      <c r="AH68" s="9"/>
      <c r="AI68" s="9">
        <v>60.242263111409002</v>
      </c>
      <c r="AJ68" s="9">
        <v>9.5304386120098894E-2</v>
      </c>
      <c r="AK68" s="9">
        <v>2.3168700000000002</v>
      </c>
      <c r="AL68" s="9">
        <v>0.37706299999999998</v>
      </c>
      <c r="AM68" s="9">
        <v>0.24867118999999999</v>
      </c>
      <c r="AN68" s="9"/>
    </row>
    <row r="69" spans="1:40">
      <c r="A69" s="8">
        <f t="shared" si="2"/>
        <v>2008</v>
      </c>
      <c r="B69" s="9"/>
      <c r="C69" s="9"/>
      <c r="D69" s="9">
        <v>2154.0140000000001</v>
      </c>
      <c r="E69" s="9">
        <v>0.30180000000000001</v>
      </c>
      <c r="F69" s="9">
        <v>634.17999999999995</v>
      </c>
      <c r="G69" s="9">
        <v>0.22600000000000001</v>
      </c>
      <c r="H69" s="9"/>
      <c r="I69" s="9"/>
      <c r="J69" s="9">
        <v>1.22</v>
      </c>
      <c r="K69" s="9">
        <v>0.17</v>
      </c>
      <c r="L69" s="9">
        <v>1.1726576444000001</v>
      </c>
      <c r="M69" s="9">
        <v>0.2109724955</v>
      </c>
      <c r="N69" s="9"/>
      <c r="O69" s="9"/>
      <c r="P69" s="9"/>
      <c r="Q69" s="9"/>
      <c r="R69" s="9"/>
      <c r="S69" s="9"/>
      <c r="T69" s="9"/>
      <c r="U69" s="9"/>
      <c r="V69" s="9"/>
      <c r="AA69" s="9">
        <v>9.4444238633287263</v>
      </c>
      <c r="AB69" s="9"/>
      <c r="AC69" s="9"/>
      <c r="AD69" s="9"/>
      <c r="AE69" s="9"/>
      <c r="AF69" s="9"/>
      <c r="AG69" s="9">
        <v>0.32791447399551998</v>
      </c>
      <c r="AH69" s="9"/>
      <c r="AI69" s="9">
        <v>15.4015156366921</v>
      </c>
      <c r="AJ69" s="9">
        <v>0.160574941760671</v>
      </c>
      <c r="AK69" s="9">
        <v>2.18228</v>
      </c>
      <c r="AL69" s="9">
        <v>0.28950399999999998</v>
      </c>
      <c r="AM69" s="9">
        <v>0.16488091999999999</v>
      </c>
      <c r="AN69" s="9"/>
    </row>
    <row r="70" spans="1:40">
      <c r="A70" s="8">
        <f t="shared" si="2"/>
        <v>2009</v>
      </c>
      <c r="B70" s="9"/>
      <c r="C70" s="9"/>
      <c r="D70" s="9">
        <v>955.37670000000003</v>
      </c>
      <c r="E70" s="9">
        <v>0.30320000000000003</v>
      </c>
      <c r="F70" s="9">
        <v>876.71</v>
      </c>
      <c r="G70" s="9">
        <v>0.22589999999999999</v>
      </c>
      <c r="H70" s="9"/>
      <c r="I70" s="9"/>
      <c r="J70" s="9">
        <v>1.04</v>
      </c>
      <c r="K70" s="9">
        <v>0.24</v>
      </c>
      <c r="L70" s="9">
        <v>1.4992432543</v>
      </c>
      <c r="M70" s="9">
        <v>0.2070404337</v>
      </c>
      <c r="N70" s="9"/>
      <c r="O70" s="9"/>
      <c r="P70" s="9">
        <v>0.06</v>
      </c>
      <c r="Q70" s="9">
        <v>0.42</v>
      </c>
      <c r="R70" s="9"/>
      <c r="S70" s="9"/>
      <c r="T70" s="9"/>
      <c r="U70" s="9"/>
      <c r="V70" s="9"/>
      <c r="AA70" s="9">
        <v>9.37975852393423</v>
      </c>
      <c r="AB70" s="9"/>
      <c r="AC70" s="9">
        <v>4.093</v>
      </c>
      <c r="AD70" s="9">
        <v>9.8000000000000004E-2</v>
      </c>
      <c r="AE70" s="9"/>
      <c r="AF70" s="9"/>
      <c r="AG70" s="9">
        <v>0.37412522346870397</v>
      </c>
      <c r="AH70" s="9"/>
      <c r="AI70" s="9">
        <v>16.049830808348101</v>
      </c>
      <c r="AJ70" s="9">
        <v>0.13678113588672899</v>
      </c>
      <c r="AK70" s="9">
        <v>2.4977299999999998</v>
      </c>
      <c r="AL70" s="9">
        <v>0.38089099999999998</v>
      </c>
      <c r="AM70" s="9">
        <v>0.32067655</v>
      </c>
      <c r="AN70" s="9"/>
    </row>
    <row r="71" spans="1:40">
      <c r="A71" s="8">
        <f t="shared" si="2"/>
        <v>2010</v>
      </c>
      <c r="B71" s="9"/>
      <c r="C71" s="9"/>
      <c r="D71" s="9">
        <v>2126.1970000000001</v>
      </c>
      <c r="E71" s="9">
        <v>0.30659999999999998</v>
      </c>
      <c r="F71" s="9">
        <v>1042.24</v>
      </c>
      <c r="G71" s="9">
        <v>0.2366</v>
      </c>
      <c r="H71" s="9"/>
      <c r="I71" s="9"/>
      <c r="J71" s="9"/>
      <c r="K71" s="9"/>
      <c r="L71" s="9"/>
      <c r="M71" s="9"/>
      <c r="N71" s="9">
        <v>2.2219868731000001</v>
      </c>
      <c r="O71" s="9">
        <v>0.2238283445</v>
      </c>
      <c r="P71" s="9">
        <v>0.04</v>
      </c>
      <c r="Q71" s="9">
        <v>0.52</v>
      </c>
      <c r="R71" s="9"/>
      <c r="S71" s="9"/>
      <c r="T71" s="9"/>
      <c r="U71" s="9"/>
      <c r="V71" s="9"/>
      <c r="AA71" s="9">
        <v>9.5516579935938726</v>
      </c>
      <c r="AB71" s="9"/>
      <c r="AC71" s="9">
        <v>3.22</v>
      </c>
      <c r="AD71" s="9">
        <v>0.126</v>
      </c>
      <c r="AE71" s="18"/>
      <c r="AF71" s="9"/>
      <c r="AG71" s="9">
        <v>0.30837760169408501</v>
      </c>
      <c r="AH71" s="9"/>
      <c r="AI71" s="9">
        <v>22.630600342445799</v>
      </c>
      <c r="AJ71" s="9">
        <v>0.18974390432702501</v>
      </c>
      <c r="AK71" s="9">
        <v>3.3090999999999999</v>
      </c>
      <c r="AL71" s="9">
        <v>0.32587100000000002</v>
      </c>
      <c r="AM71" s="9">
        <v>2.1533992099999999</v>
      </c>
      <c r="AN71" s="9"/>
    </row>
    <row r="72" spans="1:40">
      <c r="A72" s="8">
        <f t="shared" si="2"/>
        <v>2011</v>
      </c>
      <c r="B72" s="9"/>
      <c r="C72" s="9"/>
      <c r="D72" s="9">
        <v>2785.4740000000002</v>
      </c>
      <c r="E72" s="9">
        <v>0.30430000000000001</v>
      </c>
      <c r="F72" s="9">
        <v>674.97</v>
      </c>
      <c r="G72" s="9">
        <v>0.22589999999999999</v>
      </c>
      <c r="H72" s="9"/>
      <c r="I72" s="9"/>
      <c r="J72" s="9"/>
      <c r="K72" s="9"/>
      <c r="L72" s="9"/>
      <c r="M72" s="9"/>
      <c r="N72" s="9">
        <v>4.4522768881000001</v>
      </c>
      <c r="O72" s="9">
        <v>0.25975401180000002</v>
      </c>
      <c r="P72" s="9">
        <v>0.09</v>
      </c>
      <c r="Q72" s="9">
        <v>0.34</v>
      </c>
      <c r="R72" s="9"/>
      <c r="S72" s="9"/>
      <c r="T72" s="9"/>
      <c r="U72" s="9"/>
      <c r="V72" s="9"/>
      <c r="AA72" s="9">
        <v>9.38907525743398</v>
      </c>
      <c r="AB72" s="9"/>
      <c r="AC72" s="9">
        <v>1.4359999999999999</v>
      </c>
      <c r="AD72" s="9">
        <v>0.35799999999999998</v>
      </c>
      <c r="AE72" s="18">
        <v>593968</v>
      </c>
      <c r="AF72" s="9">
        <v>45.5</v>
      </c>
      <c r="AG72" s="9">
        <v>0.40853308067112204</v>
      </c>
      <c r="AH72" s="9"/>
      <c r="AI72" s="9">
        <v>19.779790951334</v>
      </c>
      <c r="AJ72" s="9">
        <v>0.16073875869921</v>
      </c>
      <c r="AK72" s="9"/>
      <c r="AL72" s="9"/>
      <c r="AM72" s="9">
        <v>5.6206676499999997</v>
      </c>
      <c r="AN72" s="9"/>
    </row>
    <row r="73" spans="1:40">
      <c r="A73" s="8">
        <f t="shared" si="2"/>
        <v>2012</v>
      </c>
      <c r="B73" s="9"/>
      <c r="C73" s="9"/>
      <c r="D73" s="9">
        <v>2306.9879999999998</v>
      </c>
      <c r="E73" s="9">
        <v>0.3866</v>
      </c>
      <c r="F73" s="9"/>
      <c r="G73" s="9"/>
      <c r="H73" s="9">
        <v>41.15</v>
      </c>
      <c r="I73" s="9">
        <v>0.49060000000000004</v>
      </c>
      <c r="J73" s="9"/>
      <c r="K73" s="9"/>
      <c r="L73" s="9"/>
      <c r="M73" s="9"/>
      <c r="N73" s="9">
        <v>7.7023957724000001</v>
      </c>
      <c r="O73" s="9">
        <v>0.30593007589999999</v>
      </c>
      <c r="P73" s="9">
        <v>0.04</v>
      </c>
      <c r="Q73" s="9">
        <v>0.32</v>
      </c>
      <c r="R73" s="9">
        <v>41.050699999999999</v>
      </c>
      <c r="S73" s="9">
        <v>7.3219999999999993E-2</v>
      </c>
      <c r="T73" s="9"/>
      <c r="U73" s="9"/>
      <c r="V73" s="9"/>
      <c r="AA73" s="9">
        <v>10.468363292162939</v>
      </c>
      <c r="AB73" s="9"/>
      <c r="AC73" s="9">
        <v>4.34</v>
      </c>
      <c r="AD73" s="9">
        <v>0.124</v>
      </c>
      <c r="AE73" s="18"/>
      <c r="AF73" s="9"/>
      <c r="AG73" s="9">
        <v>0.36072324840854003</v>
      </c>
      <c r="AH73" s="9"/>
      <c r="AI73" s="9">
        <v>35.565665556393299</v>
      </c>
      <c r="AJ73" s="9">
        <v>0.16205490453308</v>
      </c>
      <c r="AK73" s="9"/>
      <c r="AL73" s="9"/>
      <c r="AM73" s="9">
        <v>3.4291043600000002</v>
      </c>
      <c r="AN73" s="9"/>
    </row>
    <row r="74" spans="1:40">
      <c r="A74" s="8">
        <f t="shared" si="2"/>
        <v>2013</v>
      </c>
      <c r="B74" s="9"/>
      <c r="C74" s="9"/>
      <c r="D74" s="9">
        <v>1569.126</v>
      </c>
      <c r="E74" s="9">
        <v>0.4425</v>
      </c>
      <c r="F74" s="9"/>
      <c r="G74" s="9"/>
      <c r="H74" s="9">
        <v>88.58</v>
      </c>
      <c r="I74" s="9">
        <v>0.54359999999999997</v>
      </c>
      <c r="J74" s="9"/>
      <c r="K74" s="9"/>
      <c r="L74" s="9"/>
      <c r="M74" s="9"/>
      <c r="N74" s="9">
        <v>6.1091186475999999</v>
      </c>
      <c r="O74" s="9">
        <v>0.26399538769999997</v>
      </c>
      <c r="P74" s="9"/>
      <c r="Q74" s="9"/>
      <c r="R74" s="9">
        <v>21.8325</v>
      </c>
      <c r="S74" s="9">
        <v>8.0530000000000004E-2</v>
      </c>
      <c r="T74" s="9"/>
      <c r="U74" s="9"/>
      <c r="V74" s="9"/>
      <c r="AA74" s="9">
        <v>10.638865335062874</v>
      </c>
      <c r="AB74" s="9"/>
      <c r="AC74" s="9">
        <v>4.3140000000000001</v>
      </c>
      <c r="AD74" s="9">
        <v>0.125</v>
      </c>
      <c r="AE74" s="18">
        <v>209486</v>
      </c>
      <c r="AF74" s="9">
        <v>44.5</v>
      </c>
      <c r="AG74" s="9">
        <v>0.26889326492107096</v>
      </c>
      <c r="AH74" s="9"/>
      <c r="AI74" s="9">
        <v>96.422310671215698</v>
      </c>
      <c r="AJ74" s="9">
        <v>0.12284094416517</v>
      </c>
      <c r="AK74" s="9"/>
      <c r="AL74" s="9"/>
      <c r="AM74" s="9">
        <v>7.1914566899999999</v>
      </c>
      <c r="AN74" s="9"/>
    </row>
    <row r="75" spans="1:40">
      <c r="A75" s="8">
        <f t="shared" si="2"/>
        <v>2014</v>
      </c>
      <c r="B75" s="9"/>
      <c r="C75" s="9"/>
      <c r="D75" s="9">
        <v>678.28740000000005</v>
      </c>
      <c r="E75" s="9">
        <v>0.41139999999999999</v>
      </c>
      <c r="F75" s="9"/>
      <c r="G75" s="9"/>
      <c r="H75" s="9">
        <v>48.54</v>
      </c>
      <c r="I75" s="9">
        <v>0.49780000000000002</v>
      </c>
      <c r="J75" s="9"/>
      <c r="K75" s="9"/>
      <c r="L75" s="9"/>
      <c r="M75" s="9"/>
      <c r="N75" s="9">
        <v>9.6963210640999993</v>
      </c>
      <c r="O75" s="9">
        <v>0.29905207690000002</v>
      </c>
      <c r="P75" s="9">
        <v>0.17</v>
      </c>
      <c r="Q75" s="9">
        <v>0.38</v>
      </c>
      <c r="R75" s="9">
        <v>25.4069</v>
      </c>
      <c r="S75" s="9">
        <v>0.10355</v>
      </c>
      <c r="T75" s="9"/>
      <c r="U75" s="9"/>
      <c r="V75" s="9"/>
      <c r="AA75" s="9">
        <v>12.459021570626415</v>
      </c>
      <c r="AB75" s="9"/>
      <c r="AC75" s="9">
        <v>6.5540000000000003</v>
      </c>
      <c r="AD75" s="9">
        <v>8.2000000000000003E-2</v>
      </c>
      <c r="AE75" s="18"/>
      <c r="AF75" s="9"/>
      <c r="AG75" s="9">
        <v>0.37132502585066196</v>
      </c>
      <c r="AH75" s="9"/>
      <c r="AI75" s="9">
        <v>69.734720619117695</v>
      </c>
      <c r="AJ75" s="9">
        <v>0.133282532740856</v>
      </c>
      <c r="AK75" s="9"/>
      <c r="AL75" s="9"/>
      <c r="AM75" s="9">
        <v>3.5355975900000001</v>
      </c>
      <c r="AN75" s="9"/>
    </row>
    <row r="76" spans="1:40">
      <c r="A76" s="8">
        <f t="shared" si="2"/>
        <v>2015</v>
      </c>
      <c r="B76" s="9"/>
      <c r="C76" s="9"/>
      <c r="D76" s="9"/>
      <c r="E76" s="9"/>
      <c r="F76" s="9"/>
      <c r="G76" s="9"/>
      <c r="H76" s="9">
        <v>66.98</v>
      </c>
      <c r="I76" s="9">
        <v>0.53939999999999999</v>
      </c>
      <c r="J76" s="9"/>
      <c r="K76" s="9"/>
      <c r="L76" s="9"/>
      <c r="M76" s="9"/>
      <c r="N76" s="9">
        <v>5.9083903392000003</v>
      </c>
      <c r="O76" s="9">
        <v>0.2993210677</v>
      </c>
      <c r="P76" s="9">
        <v>0.09</v>
      </c>
      <c r="Q76" s="9">
        <v>0.34</v>
      </c>
      <c r="R76" s="9">
        <v>54.287300000000002</v>
      </c>
      <c r="S76" s="9">
        <v>7.0749999999999993E-2</v>
      </c>
      <c r="T76" s="9"/>
      <c r="U76" s="9"/>
      <c r="V76" s="9"/>
      <c r="AA76" s="9">
        <v>10.974415131753247</v>
      </c>
      <c r="AB76" s="9"/>
      <c r="AC76" s="9">
        <v>4.5579999999999998</v>
      </c>
      <c r="AD76" s="9">
        <v>0.108</v>
      </c>
      <c r="AE76" s="18">
        <v>413410</v>
      </c>
      <c r="AF76" s="9">
        <v>44.7</v>
      </c>
      <c r="AG76" s="9">
        <v>0.39431488697606398</v>
      </c>
      <c r="AH76" s="9"/>
      <c r="AI76" s="9">
        <v>58.369264032932499</v>
      </c>
      <c r="AJ76" s="9">
        <v>0.125140461015499</v>
      </c>
      <c r="AK76" s="9"/>
      <c r="AL76" s="9"/>
      <c r="AM76" s="9">
        <v>5.9875509500000001</v>
      </c>
      <c r="AN76" s="9"/>
    </row>
    <row r="77" spans="1:40">
      <c r="A77" s="8">
        <f t="shared" si="2"/>
        <v>2016</v>
      </c>
      <c r="B77" s="9"/>
      <c r="C77" s="9"/>
      <c r="D77" s="9"/>
      <c r="E77" s="9"/>
      <c r="F77" s="9"/>
      <c r="G77" s="9"/>
      <c r="H77" s="9">
        <v>64.03</v>
      </c>
      <c r="I77" s="9">
        <v>0.5343</v>
      </c>
      <c r="J77" s="9"/>
      <c r="K77" s="9"/>
      <c r="L77" s="9"/>
      <c r="M77" s="9"/>
      <c r="N77" s="9">
        <v>5.4721174734</v>
      </c>
      <c r="O77" s="9">
        <v>0.28303477690000001</v>
      </c>
      <c r="P77" s="9">
        <v>0.41</v>
      </c>
      <c r="Q77" s="9">
        <v>0.28000000000000003</v>
      </c>
      <c r="R77" s="9"/>
      <c r="S77" s="9"/>
      <c r="T77" s="9"/>
      <c r="U77" s="9"/>
      <c r="V77" s="9"/>
      <c r="AA77" s="9">
        <v>11.364804348513623</v>
      </c>
      <c r="AB77" s="9"/>
      <c r="AC77" s="9"/>
      <c r="AD77" s="9"/>
      <c r="AE77" s="18"/>
      <c r="AF77" s="9"/>
      <c r="AG77" s="9">
        <v>0.34905930921780304</v>
      </c>
      <c r="AH77" s="9"/>
      <c r="AI77" s="9">
        <v>47.109579929963601</v>
      </c>
      <c r="AJ77" s="9">
        <v>0.148668241232983</v>
      </c>
      <c r="AK77" s="9"/>
      <c r="AL77" s="9"/>
      <c r="AM77" s="9">
        <v>6.3697148200000004</v>
      </c>
      <c r="AN77" s="9"/>
    </row>
    <row r="78" spans="1:40">
      <c r="A78" s="10">
        <f t="shared" si="2"/>
        <v>2017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>
        <v>7.1907504418999997</v>
      </c>
      <c r="O78" s="11">
        <v>0.29806272340000001</v>
      </c>
      <c r="P78" s="11"/>
      <c r="Q78" s="11"/>
      <c r="R78" s="11"/>
      <c r="S78" s="11"/>
      <c r="T78" s="11"/>
      <c r="U78" s="11"/>
      <c r="V78" s="11"/>
      <c r="AA78" s="11"/>
      <c r="AB78" s="11"/>
      <c r="AC78" s="11"/>
      <c r="AD78" s="11"/>
      <c r="AE78" s="17"/>
      <c r="AF78" s="11"/>
      <c r="AG78" s="11"/>
      <c r="AH78" s="11"/>
      <c r="AI78" s="11"/>
      <c r="AJ78" s="11"/>
      <c r="AK78" s="11"/>
      <c r="AL78" s="11"/>
      <c r="AM78" s="11"/>
      <c r="AN78" s="11"/>
    </row>
    <row r="80" spans="1:40">
      <c r="G80" s="12"/>
      <c r="AI80" s="12"/>
      <c r="AJ80" s="12"/>
    </row>
    <row r="81" spans="7:36">
      <c r="G81" s="12"/>
      <c r="AI81" s="12"/>
      <c r="AJ81" s="12"/>
    </row>
    <row r="82" spans="7:36">
      <c r="G82" s="12"/>
      <c r="AI82" s="12"/>
      <c r="AJ82" s="12"/>
    </row>
    <row r="83" spans="7:36">
      <c r="G83" s="12"/>
      <c r="AI83" s="12"/>
      <c r="AJ83" s="12"/>
    </row>
    <row r="84" spans="7:36">
      <c r="G84" s="12"/>
      <c r="AI84" s="12"/>
      <c r="AJ84" s="12"/>
    </row>
    <row r="85" spans="7:36">
      <c r="G85" s="12"/>
      <c r="AI85" s="12"/>
      <c r="AJ85" s="12"/>
    </row>
    <row r="86" spans="7:36">
      <c r="G86" s="12"/>
      <c r="AI86" s="12"/>
      <c r="AJ86" s="12"/>
    </row>
    <row r="87" spans="7:36">
      <c r="G87" s="12"/>
      <c r="P87" s="16"/>
      <c r="AI87" s="12"/>
      <c r="AJ87" s="12"/>
    </row>
    <row r="88" spans="7:36">
      <c r="G88" s="12"/>
      <c r="P88" s="16"/>
      <c r="AI88" s="12"/>
      <c r="AJ88" s="12"/>
    </row>
    <row r="89" spans="7:36">
      <c r="G89" s="12"/>
      <c r="P89" s="16"/>
      <c r="AI89" s="12"/>
      <c r="AJ89" s="12"/>
    </row>
    <row r="90" spans="7:36">
      <c r="G90" s="12"/>
      <c r="P90" s="16"/>
      <c r="AI90" s="12"/>
      <c r="AJ90" s="12"/>
    </row>
    <row r="91" spans="7:36">
      <c r="G91" s="12"/>
      <c r="P91" s="16"/>
      <c r="AI91" s="12"/>
      <c r="AJ91" s="12"/>
    </row>
    <row r="92" spans="7:36">
      <c r="G92" s="12"/>
      <c r="P92" s="16"/>
      <c r="AI92" s="12"/>
      <c r="AJ92" s="12"/>
    </row>
    <row r="93" spans="7:36">
      <c r="G93" s="12"/>
      <c r="P93" s="16"/>
      <c r="AI93" s="12"/>
      <c r="AJ93" s="12"/>
    </row>
    <row r="94" spans="7:36">
      <c r="G94" s="12"/>
      <c r="P94" s="16"/>
      <c r="AI94" s="12"/>
      <c r="AJ94" s="12"/>
    </row>
    <row r="95" spans="7:36">
      <c r="G95" s="12"/>
      <c r="P95" s="16"/>
      <c r="AI95" s="12"/>
      <c r="AJ95" s="12"/>
    </row>
    <row r="96" spans="7:36">
      <c r="G96" s="12"/>
      <c r="P96" s="16"/>
      <c r="AI96" s="12"/>
      <c r="AJ96" s="12"/>
    </row>
    <row r="97" spans="4:36">
      <c r="G97" s="12"/>
      <c r="P97" s="16"/>
      <c r="AI97" s="12"/>
      <c r="AJ97" s="12"/>
    </row>
    <row r="98" spans="4:36">
      <c r="G98" s="12"/>
      <c r="P98" s="16"/>
      <c r="AI98" s="12"/>
      <c r="AJ98" s="12"/>
    </row>
    <row r="99" spans="4:36">
      <c r="G99" s="12"/>
      <c r="P99" s="16"/>
      <c r="AI99" s="12"/>
      <c r="AJ99" s="12"/>
    </row>
    <row r="100" spans="4:36">
      <c r="G100" s="12"/>
      <c r="P100" s="16"/>
      <c r="AI100" s="12"/>
      <c r="AJ100" s="12"/>
    </row>
    <row r="101" spans="4:36">
      <c r="D101" s="12"/>
      <c r="G101" s="12"/>
      <c r="P101" s="16"/>
      <c r="AI101" s="12"/>
      <c r="AJ101" s="12"/>
    </row>
    <row r="102" spans="4:36">
      <c r="G102" s="12"/>
      <c r="P102" s="16"/>
      <c r="AI102" s="12"/>
      <c r="AJ102" s="12"/>
    </row>
    <row r="103" spans="4:36">
      <c r="G103" s="12"/>
      <c r="P103" s="16"/>
      <c r="AI103" s="12"/>
      <c r="AJ103" s="12"/>
    </row>
    <row r="104" spans="4:36">
      <c r="D104" s="12"/>
      <c r="G104" s="12"/>
      <c r="P104" s="16"/>
      <c r="AI104" s="12"/>
      <c r="AJ104" s="12"/>
    </row>
    <row r="105" spans="4:36">
      <c r="G105" s="12"/>
      <c r="P105" s="16"/>
      <c r="AI105" s="12"/>
      <c r="AJ105" s="12"/>
    </row>
    <row r="106" spans="4:36">
      <c r="G106" s="12"/>
      <c r="P106" s="16"/>
      <c r="AI106" s="12"/>
      <c r="AJ106" s="12"/>
    </row>
    <row r="107" spans="4:36">
      <c r="P107" s="16"/>
    </row>
    <row r="108" spans="4:36">
      <c r="P108" s="16"/>
    </row>
    <row r="109" spans="4:36">
      <c r="P109" s="16"/>
    </row>
    <row r="110" spans="4:36">
      <c r="P110" s="16"/>
    </row>
    <row r="111" spans="4:36">
      <c r="P111" s="16"/>
    </row>
    <row r="112" spans="4:36">
      <c r="D112" s="12"/>
      <c r="P112" s="16"/>
    </row>
    <row r="113" spans="4:16">
      <c r="P113" s="16"/>
    </row>
    <row r="114" spans="4:16">
      <c r="P114" s="16"/>
    </row>
    <row r="115" spans="4:16">
      <c r="P115" s="16"/>
    </row>
    <row r="117" spans="4:16">
      <c r="D117" s="12"/>
    </row>
    <row r="118" spans="4:16">
      <c r="D118" s="12"/>
    </row>
    <row r="120" spans="4:16">
      <c r="D120" s="12"/>
    </row>
    <row r="135" ht="12.75" customHeight="1"/>
  </sheetData>
  <mergeCells count="136">
    <mergeCell ref="AI5:AJ5"/>
    <mergeCell ref="AI6:AJ6"/>
    <mergeCell ref="AI7:AJ7"/>
    <mergeCell ref="AI8:AJ8"/>
    <mergeCell ref="B4:C4"/>
    <mergeCell ref="D4:E4"/>
    <mergeCell ref="D6:E6"/>
    <mergeCell ref="D7:E7"/>
    <mergeCell ref="H6:I6"/>
    <mergeCell ref="B8:C8"/>
    <mergeCell ref="H4:I4"/>
    <mergeCell ref="B5:C5"/>
    <mergeCell ref="D5:E5"/>
    <mergeCell ref="H5:I5"/>
    <mergeCell ref="AA4:AB4"/>
    <mergeCell ref="F4:G4"/>
    <mergeCell ref="F6:G6"/>
    <mergeCell ref="F5:G5"/>
    <mergeCell ref="AI11:AJ11"/>
    <mergeCell ref="P9:Q9"/>
    <mergeCell ref="AM7:AN7"/>
    <mergeCell ref="L6:M6"/>
    <mergeCell ref="T9:V9"/>
    <mergeCell ref="T8:V8"/>
    <mergeCell ref="B6:C6"/>
    <mergeCell ref="AA6:AB6"/>
    <mergeCell ref="AA7:AB7"/>
    <mergeCell ref="AA8:AB8"/>
    <mergeCell ref="AA9:AB9"/>
    <mergeCell ref="B7:C7"/>
    <mergeCell ref="B11:C11"/>
    <mergeCell ref="F9:G9"/>
    <mergeCell ref="F10:G10"/>
    <mergeCell ref="D10:E10"/>
    <mergeCell ref="D8:E8"/>
    <mergeCell ref="D11:E11"/>
    <mergeCell ref="B10:C10"/>
    <mergeCell ref="B9:C9"/>
    <mergeCell ref="D9:E9"/>
    <mergeCell ref="AC10:AD10"/>
    <mergeCell ref="J6:K6"/>
    <mergeCell ref="AK8:AL8"/>
    <mergeCell ref="AK9:AL9"/>
    <mergeCell ref="AI4:AJ4"/>
    <mergeCell ref="N8:O8"/>
    <mergeCell ref="N9:O9"/>
    <mergeCell ref="H11:I11"/>
    <mergeCell ref="L7:M7"/>
    <mergeCell ref="L8:M8"/>
    <mergeCell ref="H10:I10"/>
    <mergeCell ref="H9:I9"/>
    <mergeCell ref="H8:I8"/>
    <mergeCell ref="H7:I7"/>
    <mergeCell ref="L10:M10"/>
    <mergeCell ref="L11:M11"/>
    <mergeCell ref="J9:K9"/>
    <mergeCell ref="L9:M9"/>
    <mergeCell ref="J11:K11"/>
    <mergeCell ref="R4:S4"/>
    <mergeCell ref="R6:S6"/>
    <mergeCell ref="R7:S7"/>
    <mergeCell ref="R8:S8"/>
    <mergeCell ref="N10:O10"/>
    <mergeCell ref="AI10:AJ10"/>
    <mergeCell ref="R11:S11"/>
    <mergeCell ref="P10:Q10"/>
    <mergeCell ref="AC11:AD11"/>
    <mergeCell ref="AC4:AD4"/>
    <mergeCell ref="AC5:AD5"/>
    <mergeCell ref="T10:V10"/>
    <mergeCell ref="AK7:AL7"/>
    <mergeCell ref="AC6:AD6"/>
    <mergeCell ref="AC7:AD7"/>
    <mergeCell ref="AC8:AD8"/>
    <mergeCell ref="AC9:AD9"/>
    <mergeCell ref="P4:Q4"/>
    <mergeCell ref="R5:S5"/>
    <mergeCell ref="AG5:AH5"/>
    <mergeCell ref="AG10:AH10"/>
    <mergeCell ref="AE10:AF10"/>
    <mergeCell ref="AE5:AF5"/>
    <mergeCell ref="AG11:AH11"/>
    <mergeCell ref="P6:Q6"/>
    <mergeCell ref="AA5:AB5"/>
    <mergeCell ref="T5:V5"/>
    <mergeCell ref="AK5:AL5"/>
    <mergeCell ref="AK4:AL4"/>
    <mergeCell ref="AK6:AL6"/>
    <mergeCell ref="L5:M5"/>
    <mergeCell ref="N5:O5"/>
    <mergeCell ref="AM6:AN6"/>
    <mergeCell ref="AK10:AL10"/>
    <mergeCell ref="AA10:AB10"/>
    <mergeCell ref="AA11:AB11"/>
    <mergeCell ref="P7:Q7"/>
    <mergeCell ref="N4:O4"/>
    <mergeCell ref="N6:O6"/>
    <mergeCell ref="N7:O7"/>
    <mergeCell ref="AG4:AH4"/>
    <mergeCell ref="AG6:AH6"/>
    <mergeCell ref="AG7:AH7"/>
    <mergeCell ref="AG8:AH8"/>
    <mergeCell ref="AG9:AH9"/>
    <mergeCell ref="P11:Q11"/>
    <mergeCell ref="AE11:AF11"/>
    <mergeCell ref="AE9:AF9"/>
    <mergeCell ref="AE4:AF4"/>
    <mergeCell ref="AE6:AF6"/>
    <mergeCell ref="AE7:AF7"/>
    <mergeCell ref="AE8:AF8"/>
    <mergeCell ref="R9:S9"/>
    <mergeCell ref="R10:S10"/>
    <mergeCell ref="F11:G11"/>
    <mergeCell ref="F7:G7"/>
    <mergeCell ref="F8:G8"/>
    <mergeCell ref="N11:O11"/>
    <mergeCell ref="J10:K10"/>
    <mergeCell ref="AM9:AN9"/>
    <mergeCell ref="AM8:AN8"/>
    <mergeCell ref="AK11:AL11"/>
    <mergeCell ref="T4:V4"/>
    <mergeCell ref="J8:K8"/>
    <mergeCell ref="J7:K7"/>
    <mergeCell ref="AI9:AJ9"/>
    <mergeCell ref="AM5:AN5"/>
    <mergeCell ref="P8:Q8"/>
    <mergeCell ref="P5:Q5"/>
    <mergeCell ref="T11:V11"/>
    <mergeCell ref="T6:V6"/>
    <mergeCell ref="J4:K4"/>
    <mergeCell ref="T7:V7"/>
    <mergeCell ref="AM10:AN10"/>
    <mergeCell ref="AM11:AN11"/>
    <mergeCell ref="AM4:AN4"/>
    <mergeCell ref="L4:M4"/>
    <mergeCell ref="J5:K5"/>
  </mergeCells>
  <phoneticPr fontId="2"/>
  <pageMargins left="0.78700000000000003" right="0.78700000000000003" top="0.98399999999999999" bottom="0.98399999999999999" header="0" footer="0"/>
  <pageSetup paperSize="9" orientation="portrait" horizontalDpi="1200" vertic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BD103"/>
  <sheetViews>
    <sheetView topLeftCell="A4" zoomScaleNormal="100" workbookViewId="0">
      <selection activeCell="B1" sqref="B1"/>
    </sheetView>
  </sheetViews>
  <sheetFormatPr defaultColWidth="10" defaultRowHeight="12.75"/>
  <cols>
    <col min="1" max="18" width="8.75" style="14" customWidth="1"/>
    <col min="19" max="28" width="13.875" style="13" customWidth="1"/>
    <col min="29" max="16384" width="10" style="14"/>
  </cols>
  <sheetData>
    <row r="1" spans="2:28">
      <c r="B1" s="13" t="s">
        <v>98</v>
      </c>
    </row>
    <row r="2" spans="2:28">
      <c r="B2" s="29"/>
      <c r="D2" s="32"/>
      <c r="E2" s="32"/>
      <c r="F2" s="32"/>
      <c r="G2" s="32"/>
      <c r="H2" s="32"/>
      <c r="I2" s="32"/>
      <c r="J2" s="32"/>
      <c r="K2" s="33"/>
      <c r="M2" s="33"/>
      <c r="N2" s="29"/>
      <c r="O2" s="29"/>
      <c r="P2" s="29"/>
      <c r="Q2" s="29"/>
    </row>
    <row r="3" spans="2:28">
      <c r="T3" s="26"/>
    </row>
    <row r="4" spans="2:28">
      <c r="S4" s="28"/>
      <c r="T4" s="26" t="s">
        <v>66</v>
      </c>
      <c r="U4" s="26" t="s">
        <v>67</v>
      </c>
      <c r="V4" s="26" t="s">
        <v>68</v>
      </c>
      <c r="W4" s="26" t="s">
        <v>69</v>
      </c>
      <c r="X4" s="26" t="s">
        <v>70</v>
      </c>
      <c r="Y4" s="26" t="s">
        <v>80</v>
      </c>
      <c r="Z4" s="35" t="s">
        <v>71</v>
      </c>
      <c r="AA4" s="35" t="s">
        <v>72</v>
      </c>
    </row>
    <row r="5" spans="2:28">
      <c r="S5" s="26">
        <v>1952</v>
      </c>
      <c r="T5" s="20">
        <f>+East_CPUE_Table!B13/AVERAGE(East_CPUE_Table!B$13:B$78)</f>
        <v>0.25214398229459195</v>
      </c>
      <c r="W5" s="30"/>
      <c r="X5" s="19"/>
      <c r="Y5" s="19"/>
      <c r="Z5" s="19"/>
      <c r="AA5" s="19"/>
      <c r="AB5" s="25"/>
    </row>
    <row r="6" spans="2:28">
      <c r="S6" s="26">
        <v>1953</v>
      </c>
      <c r="T6" s="20">
        <f>+East_CPUE_Table!B14/AVERAGE(East_CPUE_Table!B$13:B$78)</f>
        <v>0.25991005071478029</v>
      </c>
      <c r="W6" s="30"/>
      <c r="X6" s="19"/>
      <c r="Y6" s="19"/>
      <c r="Z6" s="19"/>
      <c r="AA6" s="19"/>
      <c r="AB6" s="25"/>
    </row>
    <row r="7" spans="2:28">
      <c r="S7" s="26">
        <v>1954</v>
      </c>
      <c r="T7" s="20">
        <f>+East_CPUE_Table!B15/AVERAGE(East_CPUE_Table!B$13:B$78)</f>
        <v>0.318605770731131</v>
      </c>
      <c r="W7" s="30"/>
      <c r="X7" s="19"/>
      <c r="Y7" s="19"/>
      <c r="Z7" s="19"/>
      <c r="AA7" s="19"/>
      <c r="AB7" s="25"/>
    </row>
    <row r="8" spans="2:28">
      <c r="S8" s="26">
        <v>1955</v>
      </c>
      <c r="T8" s="20">
        <f>+East_CPUE_Table!B16/AVERAGE(East_CPUE_Table!B$13:B$78)</f>
        <v>0.26310370566293739</v>
      </c>
      <c r="W8" s="30"/>
      <c r="X8" s="19"/>
      <c r="Y8" s="19"/>
      <c r="Z8" s="19"/>
      <c r="AA8" s="19"/>
      <c r="AB8" s="25"/>
    </row>
    <row r="9" spans="2:28">
      <c r="S9" s="26">
        <v>1956</v>
      </c>
      <c r="T9" s="20">
        <f>+East_CPUE_Table!B17/AVERAGE(East_CPUE_Table!B$13:B$78)</f>
        <v>0.66198698799840616</v>
      </c>
      <c r="W9" s="30"/>
      <c r="X9" s="19"/>
      <c r="Y9" s="19"/>
      <c r="Z9" s="19"/>
      <c r="AA9" s="19"/>
      <c r="AB9" s="25"/>
    </row>
    <row r="10" spans="2:28">
      <c r="S10" s="26">
        <v>1957</v>
      </c>
      <c r="T10" s="20">
        <f>+East_CPUE_Table!B18/AVERAGE(East_CPUE_Table!B$13:B$78)</f>
        <v>0.44324272749643567</v>
      </c>
      <c r="W10" s="30"/>
      <c r="X10" s="19"/>
      <c r="Y10" s="19"/>
      <c r="Z10" s="19"/>
      <c r="AA10" s="19"/>
      <c r="AB10" s="25"/>
    </row>
    <row r="11" spans="2:28">
      <c r="S11" s="26">
        <v>1958</v>
      </c>
      <c r="T11" s="20">
        <f>+East_CPUE_Table!B19/AVERAGE(East_CPUE_Table!B$13:B$78)</f>
        <v>0.35488963025226439</v>
      </c>
      <c r="W11" s="30"/>
      <c r="X11" s="19"/>
      <c r="Y11" s="19"/>
      <c r="Z11" s="19"/>
      <c r="AA11" s="19"/>
      <c r="AB11" s="25"/>
    </row>
    <row r="12" spans="2:28">
      <c r="S12" s="26">
        <v>1959</v>
      </c>
      <c r="T12" s="20">
        <f>+East_CPUE_Table!B20/AVERAGE(East_CPUE_Table!B$13:B$78)</f>
        <v>0.71300105338174458</v>
      </c>
      <c r="W12" s="30"/>
      <c r="X12" s="19"/>
      <c r="Y12" s="19"/>
      <c r="Z12" s="19"/>
      <c r="AA12" s="19"/>
      <c r="AB12" s="25"/>
    </row>
    <row r="13" spans="2:28">
      <c r="S13" s="26">
        <v>1960</v>
      </c>
      <c r="T13" s="20">
        <f>+East_CPUE_Table!B21/AVERAGE(East_CPUE_Table!B$13:B$78)</f>
        <v>0.68256988310481104</v>
      </c>
      <c r="W13" s="30"/>
      <c r="X13" s="19"/>
      <c r="Y13" s="19"/>
      <c r="Z13" s="19"/>
      <c r="AA13" s="19"/>
      <c r="AB13" s="25"/>
    </row>
    <row r="14" spans="2:28">
      <c r="S14" s="26">
        <v>1961</v>
      </c>
      <c r="T14" s="20">
        <f>+East_CPUE_Table!B22/AVERAGE(East_CPUE_Table!B$13:B$78)</f>
        <v>0.46046314008033146</v>
      </c>
      <c r="W14" s="30"/>
      <c r="X14" s="19"/>
      <c r="Y14" s="19"/>
      <c r="Z14" s="19"/>
      <c r="AA14" s="19"/>
      <c r="AB14" s="25"/>
    </row>
    <row r="15" spans="2:28">
      <c r="S15" s="26">
        <v>1962</v>
      </c>
      <c r="T15" s="20">
        <f>+East_CPUE_Table!B23/AVERAGE(East_CPUE_Table!B$13:B$78)</f>
        <v>0.25341018910223134</v>
      </c>
      <c r="W15" s="30"/>
      <c r="X15" s="19"/>
      <c r="Y15" s="19"/>
      <c r="Z15" s="19"/>
      <c r="AA15" s="19"/>
      <c r="AB15" s="25"/>
    </row>
    <row r="16" spans="2:28">
      <c r="S16" s="26">
        <v>1963</v>
      </c>
      <c r="T16" s="20">
        <f>+East_CPUE_Table!B24/AVERAGE(East_CPUE_Table!B$13:B$78)</f>
        <v>0.43907831399575492</v>
      </c>
      <c r="W16" s="30"/>
      <c r="X16" s="19"/>
      <c r="Y16" s="19"/>
      <c r="Z16" s="19"/>
      <c r="AA16" s="19"/>
      <c r="AB16" s="25"/>
    </row>
    <row r="17" spans="19:28">
      <c r="S17" s="26">
        <v>1964</v>
      </c>
      <c r="T17" s="20">
        <f>+East_CPUE_Table!B25/AVERAGE(East_CPUE_Table!B$13:B$78)</f>
        <v>0.64351443757140026</v>
      </c>
      <c r="W17" s="30"/>
      <c r="X17" s="19"/>
      <c r="Y17" s="19"/>
      <c r="Z17" s="19"/>
      <c r="AA17" s="19"/>
      <c r="AB17" s="25"/>
    </row>
    <row r="18" spans="19:28">
      <c r="S18" s="26">
        <v>1965</v>
      </c>
      <c r="T18" s="20">
        <f>+East_CPUE_Table!B26/AVERAGE(East_CPUE_Table!B$13:B$78)</f>
        <v>0.32205266704081598</v>
      </c>
      <c r="W18" s="30"/>
      <c r="X18" s="19"/>
      <c r="Y18" s="19"/>
      <c r="Z18" s="19"/>
      <c r="AA18" s="19"/>
      <c r="AB18" s="25"/>
    </row>
    <row r="19" spans="19:28">
      <c r="S19" s="26">
        <v>1966</v>
      </c>
      <c r="T19" s="20">
        <f>+East_CPUE_Table!B27/AVERAGE(East_CPUE_Table!B$13:B$78)</f>
        <v>0.49114755171879287</v>
      </c>
      <c r="W19" s="30"/>
      <c r="X19" s="19"/>
      <c r="Y19" s="19"/>
      <c r="Z19" s="19"/>
      <c r="AA19" s="19"/>
      <c r="AB19" s="25"/>
    </row>
    <row r="20" spans="19:28">
      <c r="S20" s="26">
        <v>1967</v>
      </c>
      <c r="T20" s="20">
        <f>+East_CPUE_Table!B28/AVERAGE(East_CPUE_Table!B$13:B$78)</f>
        <v>0.48663141410487898</v>
      </c>
      <c r="W20" s="30"/>
      <c r="X20" s="19"/>
      <c r="Y20" s="19"/>
      <c r="Z20" s="19"/>
      <c r="AA20" s="19"/>
      <c r="AB20" s="25"/>
    </row>
    <row r="21" spans="19:28">
      <c r="S21" s="26">
        <v>1968</v>
      </c>
      <c r="T21" s="20">
        <f>+East_CPUE_Table!B29/AVERAGE(East_CPUE_Table!B$13:B$78)</f>
        <v>0.6288827144609006</v>
      </c>
      <c r="W21" s="30"/>
      <c r="X21" s="19"/>
      <c r="Y21" s="19"/>
      <c r="Z21" s="19"/>
      <c r="AA21" s="19"/>
      <c r="AB21" s="25"/>
    </row>
    <row r="22" spans="19:28">
      <c r="S22" s="26">
        <v>1969</v>
      </c>
      <c r="T22" s="20">
        <f>+East_CPUE_Table!B30/AVERAGE(East_CPUE_Table!B$13:B$78)</f>
        <v>0.85907911208974297</v>
      </c>
      <c r="W22" s="30"/>
      <c r="X22" s="19"/>
      <c r="Y22" s="19"/>
      <c r="Z22" s="19"/>
      <c r="AA22" s="19"/>
      <c r="AB22" s="25"/>
    </row>
    <row r="23" spans="19:28">
      <c r="S23" s="26">
        <v>1970</v>
      </c>
      <c r="T23" s="20">
        <f>+East_CPUE_Table!B31/AVERAGE(East_CPUE_Table!B$13:B$78)</f>
        <v>0.83662504470093768</v>
      </c>
      <c r="X23" s="19"/>
      <c r="Y23" s="19"/>
      <c r="Z23" s="19"/>
      <c r="AA23" s="19"/>
      <c r="AB23" s="24"/>
    </row>
    <row r="24" spans="19:28">
      <c r="S24" s="26">
        <v>1971</v>
      </c>
      <c r="T24" s="20">
        <f>+East_CPUE_Table!B32/AVERAGE(East_CPUE_Table!B$13:B$78)</f>
        <v>1.0477298574634839</v>
      </c>
      <c r="X24" s="19"/>
      <c r="Y24" s="19"/>
      <c r="Z24" s="19"/>
      <c r="AA24" s="19"/>
      <c r="AB24" s="24"/>
    </row>
    <row r="25" spans="19:28">
      <c r="S25" s="26">
        <v>1972</v>
      </c>
      <c r="T25" s="20">
        <f>+East_CPUE_Table!B33/AVERAGE(East_CPUE_Table!B$13:B$78)</f>
        <v>0.73950698255499592</v>
      </c>
      <c r="X25" s="19"/>
      <c r="Y25" s="19"/>
      <c r="Z25" s="19"/>
      <c r="AA25" s="19"/>
      <c r="AB25" s="24"/>
    </row>
    <row r="26" spans="19:28">
      <c r="S26" s="26">
        <v>1973</v>
      </c>
      <c r="T26" s="20">
        <f>+East_CPUE_Table!B34/AVERAGE(East_CPUE_Table!B$13:B$78)</f>
        <v>0.75357594708432252</v>
      </c>
      <c r="X26" s="19"/>
      <c r="Y26" s="19"/>
      <c r="Z26" s="19"/>
      <c r="AA26" s="19"/>
      <c r="AB26" s="24"/>
    </row>
    <row r="27" spans="19:28">
      <c r="S27" s="26">
        <v>1974</v>
      </c>
      <c r="T27" s="20">
        <f>+East_CPUE_Table!B35/AVERAGE(East_CPUE_Table!B$13:B$78)</f>
        <v>0.34523832058514631</v>
      </c>
      <c r="W27" s="20"/>
      <c r="X27" s="19"/>
      <c r="Y27" s="19"/>
      <c r="Z27" s="19"/>
      <c r="AA27" s="19"/>
      <c r="AB27" s="24"/>
    </row>
    <row r="28" spans="19:28">
      <c r="S28" s="21">
        <v>1975</v>
      </c>
      <c r="T28" s="20">
        <f>+East_CPUE_Table!B36/AVERAGE(East_CPUE_Table!B$13:B$78)</f>
        <v>0.68124740043905441</v>
      </c>
      <c r="V28" s="20">
        <f>+East_CPUE_Table!J36/AVERAGE(East_CPUE_Table!J$13:J$78)</f>
        <v>1.2872628726287261</v>
      </c>
      <c r="W28" s="20"/>
      <c r="X28" s="19"/>
      <c r="Y28" s="19"/>
      <c r="Z28" s="19"/>
      <c r="AA28" s="19"/>
      <c r="AB28" s="20"/>
    </row>
    <row r="29" spans="19:28">
      <c r="S29" s="21">
        <v>1976</v>
      </c>
      <c r="T29" s="20">
        <f>+East_CPUE_Table!B37/AVERAGE(East_CPUE_Table!B$13:B$78)</f>
        <v>0.68088160736129177</v>
      </c>
      <c r="V29" s="20">
        <f>+East_CPUE_Table!J37/AVERAGE(East_CPUE_Table!J$13:J$78)</f>
        <v>1.4566395663956637</v>
      </c>
      <c r="W29" s="20"/>
      <c r="X29" s="19"/>
      <c r="Y29" s="19"/>
      <c r="Z29" s="19"/>
      <c r="AA29" s="19"/>
      <c r="AB29" s="20"/>
    </row>
    <row r="30" spans="19:28">
      <c r="S30" s="21">
        <v>1977</v>
      </c>
      <c r="T30" s="20">
        <f>+East_CPUE_Table!B38/AVERAGE(East_CPUE_Table!B$13:B$78)</f>
        <v>0.77036022176780916</v>
      </c>
      <c r="V30" s="20">
        <f>+East_CPUE_Table!J38/AVERAGE(East_CPUE_Table!J$13:J$78)</f>
        <v>2.3915989159891593</v>
      </c>
      <c r="W30" s="20"/>
      <c r="X30" s="19"/>
      <c r="Y30" s="19"/>
      <c r="Z30" s="19"/>
      <c r="AA30" s="19"/>
      <c r="AB30" s="20"/>
    </row>
    <row r="31" spans="19:28">
      <c r="S31" s="21">
        <v>1978</v>
      </c>
      <c r="T31" s="20">
        <f>+East_CPUE_Table!B39/AVERAGE(East_CPUE_Table!B$13:B$78)</f>
        <v>0.99222779239529024</v>
      </c>
      <c r="V31" s="20">
        <f>+East_CPUE_Table!J39/AVERAGE(East_CPUE_Table!J$13:J$78)</f>
        <v>1.0162601626016259</v>
      </c>
      <c r="W31" s="20"/>
      <c r="X31" s="19"/>
      <c r="Y31" s="19"/>
      <c r="Z31" s="19"/>
      <c r="AA31" s="19"/>
      <c r="AB31" s="20"/>
    </row>
    <row r="32" spans="19:28">
      <c r="S32" s="21">
        <v>1979</v>
      </c>
      <c r="T32" s="20">
        <f>+East_CPUE_Table!B40/AVERAGE(East_CPUE_Table!B$13:B$78)</f>
        <v>0.87651055914157872</v>
      </c>
      <c r="V32" s="20">
        <f>+East_CPUE_Table!J40/AVERAGE(East_CPUE_Table!J$13:J$78)</f>
        <v>1.8292682926829267</v>
      </c>
      <c r="W32" s="20"/>
      <c r="X32" s="19"/>
      <c r="Y32" s="19"/>
      <c r="Z32" s="19"/>
      <c r="AA32" s="19"/>
      <c r="AB32" s="20"/>
    </row>
    <row r="33" spans="3:28">
      <c r="S33" s="21">
        <v>1980</v>
      </c>
      <c r="T33" s="20">
        <f>+East_CPUE_Table!B41/AVERAGE(East_CPUE_Table!B$13:B$78)</f>
        <v>0.8931119372861841</v>
      </c>
      <c r="V33" s="20">
        <f>+East_CPUE_Table!J41/AVERAGE(East_CPUE_Table!J$13:J$78)</f>
        <v>1.1449864498644984</v>
      </c>
      <c r="W33" s="19"/>
      <c r="X33" s="19"/>
      <c r="Y33" s="19"/>
      <c r="Z33" s="19"/>
      <c r="AA33" s="19"/>
      <c r="AB33" s="20"/>
    </row>
    <row r="34" spans="3:28">
      <c r="S34" s="21">
        <v>1981</v>
      </c>
      <c r="T34" s="20">
        <f>+East_CPUE_Table!B42/AVERAGE(East_CPUE_Table!B$13:B$78)</f>
        <v>0.71844574265459393</v>
      </c>
      <c r="V34" s="20">
        <f>+East_CPUE_Table!J42/AVERAGE(East_CPUE_Table!J$13:J$78)</f>
        <v>1.1043360433604335</v>
      </c>
      <c r="X34" s="19">
        <f>+East_CPUE_Table!F42/AVERAGE(East_CPUE_Table!$F$42:$F$72)</f>
        <v>1.0377118300706558</v>
      </c>
      <c r="Z34" s="19"/>
      <c r="AA34" s="19"/>
      <c r="AB34" s="20"/>
    </row>
    <row r="35" spans="3:28">
      <c r="S35" s="21">
        <v>1982</v>
      </c>
      <c r="T35" s="20">
        <f>+East_CPUE_Table!B43/AVERAGE(East_CPUE_Table!B$13:B$78)</f>
        <v>0.70876629505841715</v>
      </c>
      <c r="V35" s="20">
        <f>+East_CPUE_Table!J43/AVERAGE(East_CPUE_Table!J$13:J$78)</f>
        <v>2.2493224932249318</v>
      </c>
      <c r="W35" s="20"/>
      <c r="X35" s="19">
        <f>+East_CPUE_Table!F43/AVERAGE(East_CPUE_Table!$F$42:$F$72)</f>
        <v>1.4020373328035676</v>
      </c>
      <c r="Z35" s="19"/>
      <c r="AA35" s="19"/>
      <c r="AB35" s="20"/>
    </row>
    <row r="36" spans="3:28">
      <c r="S36" s="21">
        <v>1983</v>
      </c>
      <c r="T36" s="20">
        <f>+East_CPUE_Table!B44/AVERAGE(East_CPUE_Table!B$13:B$78)</f>
        <v>0.87950724858632523</v>
      </c>
      <c r="V36" s="20">
        <f>+East_CPUE_Table!J44/AVERAGE(East_CPUE_Table!J$13:J$78)</f>
        <v>1.4363143631436313</v>
      </c>
      <c r="W36" s="20"/>
      <c r="X36" s="19">
        <f>+East_CPUE_Table!F44/AVERAGE(East_CPUE_Table!$F$42:$F$72)</f>
        <v>1.474872721157608</v>
      </c>
      <c r="Z36" s="19"/>
      <c r="AA36" s="19"/>
      <c r="AB36" s="20"/>
    </row>
    <row r="37" spans="3:28">
      <c r="S37" s="21">
        <v>1984</v>
      </c>
      <c r="T37" s="20">
        <f>+East_CPUE_Table!B45/AVERAGE(East_CPUE_Table!B$13:B$78)</f>
        <v>0.46668162240229377</v>
      </c>
      <c r="V37" s="20">
        <f>+East_CPUE_Table!J45/AVERAGE(East_CPUE_Table!J$13:J$78)</f>
        <v>1.097560975609756</v>
      </c>
      <c r="W37" s="20"/>
      <c r="X37" s="19">
        <f>+East_CPUE_Table!F45/AVERAGE(East_CPUE_Table!$F$42:$F$72)</f>
        <v>1.621029697380012</v>
      </c>
      <c r="Z37" s="19"/>
      <c r="AA37" s="19"/>
      <c r="AB37" s="20"/>
    </row>
    <row r="38" spans="3:28">
      <c r="S38" s="21">
        <v>1985</v>
      </c>
      <c r="T38" s="20">
        <f>+East_CPUE_Table!B46/AVERAGE(East_CPUE_Table!B$13:B$78)</f>
        <v>1.5837996129244167</v>
      </c>
      <c r="V38" s="20">
        <f>+East_CPUE_Table!J46/AVERAGE(East_CPUE_Table!J$13:J$78)</f>
        <v>1.1856368563685635</v>
      </c>
      <c r="W38" s="20"/>
      <c r="X38" s="19">
        <f>+East_CPUE_Table!F46/AVERAGE(East_CPUE_Table!$F$42:$F$72)</f>
        <v>1.099972378988165</v>
      </c>
      <c r="Z38" s="19"/>
      <c r="AA38" s="19"/>
      <c r="AB38" s="20"/>
    </row>
    <row r="39" spans="3:28">
      <c r="C39" s="31"/>
      <c r="S39" s="21">
        <v>1986</v>
      </c>
      <c r="T39" s="20">
        <f>+East_CPUE_Table!B47/AVERAGE(East_CPUE_Table!B$13:B$78)</f>
        <v>1.0568746844075463</v>
      </c>
      <c r="V39" s="20">
        <f>+East_CPUE_Table!J47/AVERAGE(East_CPUE_Table!J$13:J$78)</f>
        <v>0.89430894308943076</v>
      </c>
      <c r="W39" s="20"/>
      <c r="X39" s="19">
        <f>+East_CPUE_Table!F47/AVERAGE(East_CPUE_Table!$F$42:$F$72)</f>
        <v>0.53256404023083148</v>
      </c>
      <c r="Y39" s="19"/>
      <c r="Z39" s="19"/>
      <c r="AA39" s="19"/>
      <c r="AB39" s="20"/>
    </row>
    <row r="40" spans="3:28">
      <c r="S40" s="21">
        <v>1987</v>
      </c>
      <c r="T40" s="20">
        <f>+East_CPUE_Table!B48/AVERAGE(East_CPUE_Table!B$13:B$78)</f>
        <v>1.4187565900308858</v>
      </c>
      <c r="V40" s="20">
        <f>+East_CPUE_Table!J48/AVERAGE(East_CPUE_Table!J$13:J$78)</f>
        <v>1.4634146341463414</v>
      </c>
      <c r="W40" s="20"/>
      <c r="X40" s="19">
        <f>+East_CPUE_Table!F48/AVERAGE(East_CPUE_Table!$F$42:$F$72)</f>
        <v>0.58550576512381103</v>
      </c>
      <c r="Y40" s="19"/>
      <c r="Z40" s="19"/>
      <c r="AA40" s="19"/>
      <c r="AB40" s="20"/>
    </row>
    <row r="41" spans="3:28">
      <c r="S41" s="21">
        <v>1988</v>
      </c>
      <c r="T41" s="20">
        <f>+East_CPUE_Table!B49/AVERAGE(East_CPUE_Table!B$13:B$78)</f>
        <v>1.9621703449761272</v>
      </c>
      <c r="V41" s="20">
        <f>+East_CPUE_Table!J49/AVERAGE(East_CPUE_Table!J$13:J$78)</f>
        <v>0.91463414634146334</v>
      </c>
      <c r="W41" s="20"/>
      <c r="X41" s="19">
        <f>+East_CPUE_Table!F49/AVERAGE(East_CPUE_Table!$F$42:$F$72)</f>
        <v>1.3702182756995218</v>
      </c>
      <c r="Y41" s="19"/>
      <c r="Z41" s="19"/>
      <c r="AA41" s="19"/>
      <c r="AB41" s="20"/>
    </row>
    <row r="42" spans="3:28">
      <c r="S42" s="21">
        <v>1989</v>
      </c>
      <c r="T42" s="20">
        <f>+East_CPUE_Table!B50/AVERAGE(East_CPUE_Table!B$13:B$78)</f>
        <v>1.8087060798902321</v>
      </c>
      <c r="V42" s="20">
        <f>+East_CPUE_Table!J50/AVERAGE(East_CPUE_Table!J$13:J$78)</f>
        <v>0.71138211382113814</v>
      </c>
      <c r="W42" s="20"/>
      <c r="X42" s="19">
        <f>+East_CPUE_Table!F50/AVERAGE(East_CPUE_Table!$F$42:$F$72)</f>
        <v>0.71775203301974344</v>
      </c>
      <c r="Y42" s="19"/>
      <c r="Z42" s="19"/>
      <c r="AA42" s="19"/>
      <c r="AB42" s="20"/>
    </row>
    <row r="43" spans="3:28">
      <c r="S43" s="21">
        <v>1990</v>
      </c>
      <c r="T43" s="20">
        <f>+East_CPUE_Table!B51/AVERAGE(East_CPUE_Table!B$13:B$78)</f>
        <v>1.3879174197826019</v>
      </c>
      <c r="V43" s="20">
        <f>+East_CPUE_Table!J51/AVERAGE(East_CPUE_Table!J$13:J$78)</f>
        <v>0.95528455284552827</v>
      </c>
      <c r="W43" s="20">
        <f>East_CPUE_Table!L51/AVERAGE(East_CPUE_Table!$L$51:$L$70)</f>
        <v>0.43064660963125029</v>
      </c>
      <c r="X43" s="19">
        <f>+East_CPUE_Table!F51/AVERAGE(East_CPUE_Table!$F$42:$F$72)</f>
        <v>0.82973998781887248</v>
      </c>
      <c r="Y43" s="19"/>
      <c r="Z43" s="19"/>
      <c r="AA43" s="19"/>
      <c r="AB43" s="20"/>
    </row>
    <row r="44" spans="3:28">
      <c r="S44" s="21">
        <v>1991</v>
      </c>
      <c r="T44" s="20">
        <f>+East_CPUE_Table!B52/AVERAGE(East_CPUE_Table!B$13:B$78)</f>
        <v>1.2678950833829163</v>
      </c>
      <c r="V44" s="20">
        <f>+East_CPUE_Table!J52/AVERAGE(East_CPUE_Table!J$13:J$78)</f>
        <v>0.81978319783197817</v>
      </c>
      <c r="W44" s="20">
        <f>East_CPUE_Table!L52/AVERAGE(East_CPUE_Table!$L$51:$L$70)</f>
        <v>0.48859693677570543</v>
      </c>
      <c r="X44" s="19">
        <f>+East_CPUE_Table!F52/AVERAGE(East_CPUE_Table!$F$42:$F$72)</f>
        <v>0.98301438470928681</v>
      </c>
      <c r="Y44" s="19"/>
      <c r="Z44" s="19"/>
      <c r="AA44" s="19"/>
      <c r="AB44" s="20"/>
    </row>
    <row r="45" spans="3:28">
      <c r="S45" s="21">
        <v>1992</v>
      </c>
      <c r="T45" s="20">
        <f>+East_CPUE_Table!B53/AVERAGE(East_CPUE_Table!B$13:B$78)</f>
        <v>0.9780181382206703</v>
      </c>
      <c r="V45" s="20">
        <f>+East_CPUE_Table!J53/AVERAGE(East_CPUE_Table!J$13:J$78)</f>
        <v>0.69783197831978316</v>
      </c>
      <c r="W45" s="20">
        <f>East_CPUE_Table!L53/AVERAGE(East_CPUE_Table!$L$51:$L$70)</f>
        <v>0.80798014979076749</v>
      </c>
      <c r="X45" s="19">
        <f>+East_CPUE_Table!F53/AVERAGE(East_CPUE_Table!$F$42:$F$72)</f>
        <v>0.42400649311609451</v>
      </c>
      <c r="Y45" s="19"/>
      <c r="Z45" s="19"/>
      <c r="AA45" s="19"/>
      <c r="AB45" s="20"/>
    </row>
    <row r="46" spans="3:28">
      <c r="S46" s="21">
        <v>1993</v>
      </c>
      <c r="T46" s="20">
        <f>+East_CPUE_Table!B54/AVERAGE(East_CPUE_Table!B$13:B$78)</f>
        <v>2.9454080690371778</v>
      </c>
      <c r="V46" s="20">
        <f>+East_CPUE_Table!J54/AVERAGE(East_CPUE_Table!J$13:J$78)</f>
        <v>0.70460704607046065</v>
      </c>
      <c r="W46" s="20">
        <f>East_CPUE_Table!L54/AVERAGE(East_CPUE_Table!$L$51:$L$70)</f>
        <v>0.6824252827859939</v>
      </c>
      <c r="X46" s="19">
        <f>+East_CPUE_Table!F54/AVERAGE(East_CPUE_Table!$F$42:$F$72)</f>
        <v>0.43941631661172964</v>
      </c>
      <c r="Y46" s="19"/>
      <c r="Z46" s="19"/>
      <c r="AA46" s="19"/>
      <c r="AB46" s="20"/>
    </row>
    <row r="47" spans="3:28">
      <c r="S47" s="21">
        <v>1994</v>
      </c>
      <c r="T47" s="20">
        <f>+East_CPUE_Table!B55/AVERAGE(East_CPUE_Table!B$13:B$78)</f>
        <v>1.4167869349967801</v>
      </c>
      <c r="V47" s="20">
        <f>+East_CPUE_Table!J55/AVERAGE(East_CPUE_Table!J$13:J$78)</f>
        <v>0.75880758807588078</v>
      </c>
      <c r="W47" s="20">
        <f>East_CPUE_Table!L55/AVERAGE(East_CPUE_Table!$L$51:$L$70)</f>
        <v>0.85683582953840642</v>
      </c>
      <c r="X47" s="19">
        <f>+East_CPUE_Table!F55/AVERAGE(East_CPUE_Table!$F$42:$F$72)</f>
        <v>0.46175448318647144</v>
      </c>
      <c r="Y47" s="19"/>
      <c r="Z47" s="19"/>
      <c r="AA47" s="19"/>
      <c r="AB47" s="20"/>
    </row>
    <row r="48" spans="3:28">
      <c r="S48" s="21">
        <v>1995</v>
      </c>
      <c r="T48" s="20">
        <f>+East_CPUE_Table!B56/AVERAGE(East_CPUE_Table!B$13:B$78)</f>
        <v>1.7387973951440083</v>
      </c>
      <c r="V48" s="20">
        <f>+East_CPUE_Table!J56/AVERAGE(East_CPUE_Table!J$13:J$78)</f>
        <v>0.96205962059620576</v>
      </c>
      <c r="W48" s="20">
        <f>East_CPUE_Table!L56/AVERAGE(East_CPUE_Table!$L$51:$L$70)</f>
        <v>0.89827206441997465</v>
      </c>
      <c r="X48" s="19">
        <f>+East_CPUE_Table!F56/AVERAGE(East_CPUE_Table!$F$42:$F$72)</f>
        <v>0.30175432634791849</v>
      </c>
      <c r="Y48" s="19"/>
      <c r="Z48" s="19"/>
      <c r="AA48" s="19"/>
      <c r="AB48" s="20"/>
    </row>
    <row r="49" spans="19:56">
      <c r="S49" s="21">
        <v>1996</v>
      </c>
      <c r="T49" s="20">
        <f>+East_CPUE_Table!B57/AVERAGE(East_CPUE_Table!B$13:B$78)</f>
        <v>2.4470009316212522</v>
      </c>
      <c r="V49" s="20">
        <f>+East_CPUE_Table!J57/AVERAGE(East_CPUE_Table!J$13:J$78)</f>
        <v>0.33875338753387529</v>
      </c>
      <c r="W49" s="20">
        <f>East_CPUE_Table!L57/AVERAGE(East_CPUE_Table!$L$51:$L$70)</f>
        <v>2.6263404856424084</v>
      </c>
      <c r="X49" s="19">
        <f>+East_CPUE_Table!F57/AVERAGE(East_CPUE_Table!$F$42:$F$72)</f>
        <v>0.50675494934550414</v>
      </c>
      <c r="Y49" s="19"/>
      <c r="Z49" s="19"/>
      <c r="AA49" s="19"/>
      <c r="AB49" s="20"/>
    </row>
    <row r="50" spans="19:56">
      <c r="S50" s="21">
        <v>1997</v>
      </c>
      <c r="T50" s="20">
        <f>+East_CPUE_Table!B58/AVERAGE(East_CPUE_Table!B$13:B$78)</f>
        <v>3.1604662608324645</v>
      </c>
      <c r="V50" s="20">
        <f>+East_CPUE_Table!J58/AVERAGE(East_CPUE_Table!J$13:J$78)</f>
        <v>0.35907859078590781</v>
      </c>
      <c r="W50" s="20">
        <f>East_CPUE_Table!L58/AVERAGE(East_CPUE_Table!$L$51:$L$70)</f>
        <v>1.3929547462847585</v>
      </c>
      <c r="X50" s="19">
        <f>+East_CPUE_Table!F58/AVERAGE(East_CPUE_Table!$F$42:$F$72)</f>
        <v>1.3403035000265755</v>
      </c>
      <c r="Y50" s="19"/>
      <c r="Z50" s="19"/>
      <c r="AA50" s="19"/>
      <c r="AB50" s="20"/>
    </row>
    <row r="51" spans="19:56">
      <c r="S51" s="21">
        <v>1998</v>
      </c>
      <c r="T51" s="20">
        <f>+East_CPUE_Table!B59/AVERAGE(East_CPUE_Table!B$13:B$78)</f>
        <v>1.237379499318807</v>
      </c>
      <c r="V51" s="20">
        <f>+East_CPUE_Table!J59/AVERAGE(East_CPUE_Table!J$13:J$78)</f>
        <v>0.48102981029810288</v>
      </c>
      <c r="W51" s="20">
        <f>East_CPUE_Table!L59/AVERAGE(East_CPUE_Table!$L$51:$L$70)</f>
        <v>0.80402760877260926</v>
      </c>
      <c r="X51" s="19">
        <f>+East_CPUE_Table!F59/AVERAGE(East_CPUE_Table!$F$42:$F$72)</f>
        <v>1.2494517185584446</v>
      </c>
      <c r="Y51" s="19"/>
      <c r="Z51" s="19"/>
      <c r="AA51" s="19"/>
      <c r="AB51" s="20"/>
    </row>
    <row r="52" spans="19:56">
      <c r="S52" s="21">
        <v>1999</v>
      </c>
      <c r="T52" s="20">
        <f>+East_CPUE_Table!B60/AVERAGE(East_CPUE_Table!B$13:B$78)</f>
        <v>0.47802120781293106</v>
      </c>
      <c r="V52" s="20">
        <f>+East_CPUE_Table!J60/AVERAGE(East_CPUE_Table!J$13:J$78)</f>
        <v>0.43360433604336041</v>
      </c>
      <c r="W52" s="20">
        <f>East_CPUE_Table!L60/AVERAGE(East_CPUE_Table!$L$51:$L$70)</f>
        <v>1.1547705740977448</v>
      </c>
      <c r="X52" s="19">
        <f>+East_CPUE_Table!F60/AVERAGE(East_CPUE_Table!$F$42:$F$72)</f>
        <v>1.5361878821305996</v>
      </c>
      <c r="Y52" s="19"/>
      <c r="Z52" s="19"/>
      <c r="AA52" s="19"/>
      <c r="AB52" s="20"/>
    </row>
    <row r="53" spans="19:56">
      <c r="S53" s="21">
        <v>2000</v>
      </c>
      <c r="T53" s="20">
        <f>+East_CPUE_Table!B61/AVERAGE(East_CPUE_Table!B$13:B$78)</f>
        <v>1.3512396292546474</v>
      </c>
      <c r="V53" s="20">
        <f>+East_CPUE_Table!J61/AVERAGE(East_CPUE_Table!J$13:J$78)</f>
        <v>0.50135501355013545</v>
      </c>
      <c r="W53" s="20">
        <f>East_CPUE_Table!L61/AVERAGE(East_CPUE_Table!$L$51:$L$70)</f>
        <v>0.90717790919181485</v>
      </c>
      <c r="X53" s="19">
        <f>+East_CPUE_Table!F61/AVERAGE(East_CPUE_Table!$F$42:$F$72)</f>
        <v>0.99837018603666372</v>
      </c>
      <c r="Y53" s="19"/>
      <c r="Z53" s="19">
        <f>+East_CPUE_Table!P61/AVERAGE(East_CPUE_Table!P$61:P$77)</f>
        <v>0.23157894736842105</v>
      </c>
      <c r="AA53" s="19"/>
      <c r="AB53" s="14"/>
    </row>
    <row r="54" spans="19:56">
      <c r="S54" s="21">
        <v>2001</v>
      </c>
      <c r="T54" s="20">
        <f>+East_CPUE_Table!B62/AVERAGE(East_CPUE_Table!B$13:B$78)</f>
        <v>0.99114448212653217</v>
      </c>
      <c r="V54" s="20">
        <f>+East_CPUE_Table!J62/AVERAGE(East_CPUE_Table!J$13:J$78)</f>
        <v>0.65040650406504052</v>
      </c>
      <c r="W54" s="20">
        <f>East_CPUE_Table!L62/AVERAGE(East_CPUE_Table!$L$51:$L$70)</f>
        <v>1.6860773502099271</v>
      </c>
      <c r="X54" s="19">
        <f>+East_CPUE_Table!F62/AVERAGE(East_CPUE_Table!$F$42:$F$72)</f>
        <v>1.7349489446943696</v>
      </c>
      <c r="Y54" s="19"/>
      <c r="Z54" s="19">
        <f>+East_CPUE_Table!P62/AVERAGE(East_CPUE_Table!P$61:P$77)</f>
        <v>0.11578947368421053</v>
      </c>
      <c r="AA54" s="19">
        <f>+East_CPUE_Table!R62/AVERAGE(East_CPUE_Table!R$61:R$77)</f>
        <v>0.27979604267132974</v>
      </c>
      <c r="AB54" s="14"/>
    </row>
    <row r="55" spans="19:56">
      <c r="S55" s="21">
        <v>2002</v>
      </c>
      <c r="T55" s="20">
        <f>+East_CPUE_Table!B63/AVERAGE(East_CPUE_Table!B$13:B$78)</f>
        <v>0.96712875967497147</v>
      </c>
      <c r="V55" s="20">
        <f>+East_CPUE_Table!J63/AVERAGE(East_CPUE_Table!J$13:J$78)</f>
        <v>1.3888888888888886</v>
      </c>
      <c r="W55" s="20">
        <f>East_CPUE_Table!L63/AVERAGE(East_CPUE_Table!$L$51:$L$70)</f>
        <v>0.75954677223161471</v>
      </c>
      <c r="X55" s="19">
        <f>+East_CPUE_Table!F63/AVERAGE(East_CPUE_Table!$F$42:$F$72)</f>
        <v>1.5266934860592312</v>
      </c>
      <c r="Y55" s="19"/>
      <c r="Z55" s="19">
        <f>+East_CPUE_Table!P63/AVERAGE(East_CPUE_Table!P$61:P$77)</f>
        <v>0.11578947368421053</v>
      </c>
      <c r="AA55" s="19">
        <f>+East_CPUE_Table!R63/AVERAGE(East_CPUE_Table!R$61:R$77)</f>
        <v>0.14039937496217933</v>
      </c>
      <c r="AB55" s="14"/>
    </row>
    <row r="56" spans="19:56">
      <c r="S56" s="21">
        <v>2003</v>
      </c>
      <c r="T56" s="20">
        <f>+East_CPUE_Table!B64/AVERAGE(East_CPUE_Table!B$13:B$78)</f>
        <v>0.62594230087427138</v>
      </c>
      <c r="V56" s="20">
        <f>+East_CPUE_Table!J64/AVERAGE(East_CPUE_Table!J$13:J$78)</f>
        <v>1.1517615176151759</v>
      </c>
      <c r="W56" s="20">
        <f>East_CPUE_Table!L64/AVERAGE(East_CPUE_Table!$L$51:$L$70)</f>
        <v>1.0134183869235962</v>
      </c>
      <c r="X56" s="19">
        <f>+East_CPUE_Table!F64/AVERAGE(East_CPUE_Table!$F$42:$F$72)</f>
        <v>0.89495825044851474</v>
      </c>
      <c r="Y56" s="19"/>
      <c r="Z56" s="19">
        <f>+East_CPUE_Table!P64/AVERAGE(East_CPUE_Table!P$61:P$77)</f>
        <v>0.11578947368421053</v>
      </c>
      <c r="AA56" s="19">
        <f>+East_CPUE_Table!R64/AVERAGE(East_CPUE_Table!R$61:R$77)</f>
        <v>0.68211069593991225</v>
      </c>
      <c r="AB56" s="14"/>
    </row>
    <row r="57" spans="19:56">
      <c r="S57" s="21">
        <v>2004</v>
      </c>
      <c r="T57" s="20">
        <f>+East_CPUE_Table!B65/AVERAGE(East_CPUE_Table!B$13:B$78)</f>
        <v>1.702991880416872</v>
      </c>
      <c r="V57" s="20">
        <f>+East_CPUE_Table!J65/AVERAGE(East_CPUE_Table!J$13:J$78)</f>
        <v>0.55555555555555547</v>
      </c>
      <c r="W57" s="20">
        <f>East_CPUE_Table!L65/AVERAGE(East_CPUE_Table!$L$51:$L$70)</f>
        <v>0.77993814451120203</v>
      </c>
      <c r="X57" s="19">
        <f>+East_CPUE_Table!F65/AVERAGE(East_CPUE_Table!$F$42:$F$72)</f>
        <v>0.44887019605690459</v>
      </c>
      <c r="Y57" s="19"/>
      <c r="Z57" s="19"/>
      <c r="AA57" s="19">
        <f>+East_CPUE_Table!R65/AVERAGE(East_CPUE_Table!R$61:R$77)</f>
        <v>0.45941297796136549</v>
      </c>
      <c r="AB57" s="14"/>
    </row>
    <row r="58" spans="19:56">
      <c r="S58" s="21">
        <v>2005</v>
      </c>
      <c r="T58" s="20">
        <f>+East_CPUE_Table!B66/AVERAGE(East_CPUE_Table!B$13:B$78)</f>
        <v>3.3534361783167088</v>
      </c>
      <c r="V58" s="20">
        <f>+East_CPUE_Table!J66/AVERAGE(East_CPUE_Table!J$13:J$78)</f>
        <v>0.59620596205962051</v>
      </c>
      <c r="W58" s="20">
        <f>East_CPUE_Table!L66/AVERAGE(East_CPUE_Table!$L$51:$L$70)</f>
        <v>0.69366879989141994</v>
      </c>
      <c r="X58" s="19">
        <f>+East_CPUE_Table!F66/AVERAGE(East_CPUE_Table!$F$42:$F$72)</f>
        <v>0.91485191390957565</v>
      </c>
      <c r="Y58" s="19"/>
      <c r="Z58" s="19"/>
      <c r="AA58" s="19">
        <f>+East_CPUE_Table!R66/AVERAGE(East_CPUE_Table!R$61:R$77)</f>
        <v>0.18125587810970736</v>
      </c>
      <c r="AB58" s="14"/>
      <c r="BC58" s="14" t="s">
        <v>4</v>
      </c>
      <c r="BD58" s="14" t="s">
        <v>58</v>
      </c>
    </row>
    <row r="59" spans="19:56">
      <c r="S59" s="21">
        <v>2006</v>
      </c>
      <c r="T59" s="20">
        <f>+East_CPUE_Table!B67/AVERAGE(East_CPUE_Table!B$13:B$78)</f>
        <v>1.195988605673528</v>
      </c>
      <c r="V59" s="20">
        <f>+East_CPUE_Table!J67/AVERAGE(East_CPUE_Table!J$13:J$78)</f>
        <v>1.2940379403794036</v>
      </c>
      <c r="W59" s="20">
        <f>East_CPUE_Table!L67/AVERAGE(East_CPUE_Table!$L$51:$L$70)</f>
        <v>0.76971046270205201</v>
      </c>
      <c r="X59" s="19">
        <f>+East_CPUE_Table!F67/AVERAGE(East_CPUE_Table!$F$42:$F$72)</f>
        <v>0.85617033363916861</v>
      </c>
      <c r="Y59" s="19"/>
      <c r="Z59" s="19"/>
      <c r="AA59" s="16"/>
      <c r="AB59" s="14"/>
    </row>
    <row r="60" spans="19:56">
      <c r="S60" s="21">
        <v>2007</v>
      </c>
      <c r="U60" s="34">
        <f>+East_CPUE_Table!D68/AVERAGE(East_CPUE_Table!D$13:D$78)</f>
        <v>1.1819267993481268</v>
      </c>
      <c r="V60" s="20">
        <f>+East_CPUE_Table!J68/AVERAGE(East_CPUE_Table!J$13:J$78)</f>
        <v>0.63685636856368555</v>
      </c>
      <c r="W60" s="20">
        <f>East_CPUE_Table!L68/AVERAGE(East_CPUE_Table!$L$51:$L$70)</f>
        <v>0.77932091770262435</v>
      </c>
      <c r="X60" s="19">
        <f>+East_CPUE_Table!F68/AVERAGE(East_CPUE_Table!$F$42:$F$72)</f>
        <v>1.3513645389774303</v>
      </c>
      <c r="Y60" s="19"/>
      <c r="Z60" s="19"/>
      <c r="AA60" s="16"/>
      <c r="AB60" s="14"/>
    </row>
    <row r="61" spans="19:56">
      <c r="S61" s="21">
        <v>2008</v>
      </c>
      <c r="U61" s="34">
        <f>+East_CPUE_Table!D69/AVERAGE(East_CPUE_Table!D$13:D$78)</f>
        <v>1.1678476578114205</v>
      </c>
      <c r="V61" s="20">
        <f>+East_CPUE_Table!J69/AVERAGE(East_CPUE_Table!J$13:J$78)</f>
        <v>0.82655826558265566</v>
      </c>
      <c r="W61" s="20">
        <f>East_CPUE_Table!L69/AVERAGE(East_CPUE_Table!$L$51:$L$70)</f>
        <v>1.0832962684685712</v>
      </c>
      <c r="X61" s="19">
        <f>+East_CPUE_Table!F69/AVERAGE(East_CPUE_Table!$F$42:$F$72)</f>
        <v>0.85649446664871731</v>
      </c>
      <c r="Y61" s="19"/>
      <c r="Z61" s="19"/>
      <c r="AA61" s="16"/>
      <c r="AB61" s="14"/>
    </row>
    <row r="62" spans="19:56">
      <c r="S62" s="21">
        <v>2009</v>
      </c>
      <c r="U62" s="34">
        <f>+East_CPUE_Table!D70/AVERAGE(East_CPUE_Table!D$13:D$78)</f>
        <v>0.51797919671023684</v>
      </c>
      <c r="V62" s="20">
        <f>+East_CPUE_Table!J70/AVERAGE(East_CPUE_Table!J$13:J$78)</f>
        <v>0.70460704607046065</v>
      </c>
      <c r="W62" s="20">
        <f>East_CPUE_Table!L70/AVERAGE(East_CPUE_Table!$L$51:$L$70)</f>
        <v>1.3849947004275607</v>
      </c>
      <c r="X62" s="19">
        <f>+East_CPUE_Table!F70/AVERAGE(East_CPUE_Table!$F$42:$F$72)</f>
        <v>1.1840443783398988</v>
      </c>
      <c r="Y62" s="19"/>
      <c r="Z62" s="19">
        <f>+East_CPUE_Table!P70/AVERAGE(East_CPUE_Table!P$61:P$77)</f>
        <v>0.6947368421052631</v>
      </c>
      <c r="AA62" s="16"/>
      <c r="AB62" s="14"/>
    </row>
    <row r="63" spans="19:56">
      <c r="S63" s="21">
        <v>2010</v>
      </c>
      <c r="U63" s="34">
        <f>+East_CPUE_Table!D71/AVERAGE(East_CPUE_Table!D$13:D$78)</f>
        <v>1.1527660388909584</v>
      </c>
      <c r="V63" s="20"/>
      <c r="W63" s="34">
        <f>+East_CPUE_Table!N71/AVERAGE(East_CPUE_Table!$N$71:$N$78)</f>
        <v>0.364608632028531</v>
      </c>
      <c r="X63" s="19">
        <f>+East_CPUE_Table!F71/AVERAGE(East_CPUE_Table!$F$42:$F$72)</f>
        <v>1.4076016161341562</v>
      </c>
      <c r="Y63" s="19"/>
      <c r="Z63" s="19">
        <f>+East_CPUE_Table!P71/AVERAGE(East_CPUE_Table!P$61:P$77)</f>
        <v>0.4631578947368421</v>
      </c>
      <c r="AA63" s="16"/>
      <c r="AB63" s="14"/>
    </row>
    <row r="64" spans="19:56">
      <c r="S64" s="21">
        <v>2011</v>
      </c>
      <c r="U64" s="34">
        <f>+East_CPUE_Table!D72/AVERAGE(East_CPUE_Table!D$13:D$78)</f>
        <v>1.5102080519414491</v>
      </c>
      <c r="W64" s="34">
        <f>+East_CPUE_Table!N72/AVERAGE(East_CPUE_Table!$N$71:$N$78)</f>
        <v>0.7305797370970013</v>
      </c>
      <c r="X64" s="19">
        <f>+East_CPUE_Table!F72/AVERAGE(East_CPUE_Table!$F$42:$F$72)</f>
        <v>0.91158357272995805</v>
      </c>
      <c r="Y64" s="19"/>
      <c r="Z64" s="19">
        <f>+East_CPUE_Table!P72/AVERAGE(East_CPUE_Table!P$61:P$77)</f>
        <v>1.0421052631578946</v>
      </c>
      <c r="AA64" s="16"/>
      <c r="AB64" s="14"/>
    </row>
    <row r="65" spans="19:28">
      <c r="S65" s="21">
        <v>2012</v>
      </c>
      <c r="U65" s="34">
        <f>+East_CPUE_Table!D73/AVERAGE(East_CPUE_Table!D$13:D$78)</f>
        <v>1.2507859895056639</v>
      </c>
      <c r="W65" s="34">
        <f>+East_CPUE_Table!N73/AVERAGE(East_CPUE_Table!$N$71:$N$78)</f>
        <v>1.2638958492131085</v>
      </c>
      <c r="X65" s="19"/>
      <c r="Y65" s="19">
        <f>+East_CPUE_Table!H73/AVERAGE(East_CPUE_Table!$H$73:$H$77)</f>
        <v>0.66525478530781168</v>
      </c>
      <c r="Z65" s="19">
        <f>+East_CPUE_Table!P73/AVERAGE(East_CPUE_Table!P$61:P$77)</f>
        <v>0.4631578947368421</v>
      </c>
      <c r="AA65" s="19">
        <f>+East_CPUE_Table!R73/AVERAGE(East_CPUE_Table!R$61:R$77)</f>
        <v>2.0894332300463798</v>
      </c>
      <c r="AB65" s="14"/>
    </row>
    <row r="66" spans="19:28">
      <c r="S66" s="21">
        <v>2013</v>
      </c>
      <c r="U66" s="34">
        <f>+East_CPUE_Table!D74/AVERAGE(East_CPUE_Table!D$13:D$78)</f>
        <v>0.85073733221371961</v>
      </c>
      <c r="W66" s="34">
        <f>+East_CPUE_Table!N74/AVERAGE(East_CPUE_Table!$N$71:$N$78)</f>
        <v>1.0024529937451074</v>
      </c>
      <c r="X66" s="19"/>
      <c r="Y66" s="19">
        <f>+East_CPUE_Table!H74/AVERAGE(East_CPUE_Table!$H$73:$H$77)</f>
        <v>1.4320356958096225</v>
      </c>
      <c r="Z66" s="19"/>
      <c r="AA66" s="19">
        <f>+East_CPUE_Table!R74/AVERAGE(East_CPUE_Table!R$61:R$77)</f>
        <v>1.111249040698151</v>
      </c>
      <c r="AB66" s="14"/>
    </row>
    <row r="67" spans="19:28">
      <c r="S67" s="21">
        <v>2014</v>
      </c>
      <c r="U67" s="34">
        <f>+East_CPUE_Table!D75/AVERAGE(East_CPUE_Table!D$13:D$78)</f>
        <v>0.36774893357842525</v>
      </c>
      <c r="W67" s="34">
        <f>+East_CPUE_Table!N75/AVERAGE(East_CPUE_Table!$N$71:$N$78)</f>
        <v>1.5910815683436408</v>
      </c>
      <c r="X67" s="19"/>
      <c r="Y67" s="19">
        <f>+East_CPUE_Table!H75/AVERAGE(East_CPUE_Table!$H$73:$H$77)</f>
        <v>0.78472581479565451</v>
      </c>
      <c r="Z67" s="19">
        <f>+East_CPUE_Table!P75/AVERAGE(East_CPUE_Table!P$61:P$77)</f>
        <v>1.9684210526315791</v>
      </c>
      <c r="AA67" s="19">
        <f>+East_CPUE_Table!R75/AVERAGE(East_CPUE_Table!R$61:R$77)</f>
        <v>1.2931818734507663</v>
      </c>
      <c r="AB67" s="14"/>
    </row>
    <row r="68" spans="19:28">
      <c r="S68" s="21">
        <v>2015</v>
      </c>
      <c r="W68" s="34">
        <f>+East_CPUE_Table!N76/AVERAGE(East_CPUE_Table!$N$71:$N$78)</f>
        <v>0.96951523213132351</v>
      </c>
      <c r="X68" s="19"/>
      <c r="Y68" s="19">
        <f>+East_CPUE_Table!H76/AVERAGE(East_CPUE_Table!$H$73:$H$77)</f>
        <v>1.0828375581996899</v>
      </c>
      <c r="Z68" s="19">
        <f>+East_CPUE_Table!P76/AVERAGE(East_CPUE_Table!P$61:P$77)</f>
        <v>1.0421052631578946</v>
      </c>
      <c r="AA68" s="19">
        <f>+East_CPUE_Table!R76/AVERAGE(East_CPUE_Table!R$61:R$77)</f>
        <v>2.7631608861602079</v>
      </c>
      <c r="AB68" s="14"/>
    </row>
    <row r="69" spans="19:28">
      <c r="S69" s="21">
        <v>2016</v>
      </c>
      <c r="W69" s="34">
        <f>+East_CPUE_Table!N77/AVERAGE(East_CPUE_Table!$N$71:$N$78)</f>
        <v>0.89792666663787379</v>
      </c>
      <c r="X69" s="19"/>
      <c r="Y69" s="19">
        <f>+East_CPUE_Table!H77/AVERAGE(East_CPUE_Table!$H$73:$H$77)</f>
        <v>1.035146145887222</v>
      </c>
      <c r="Z69" s="19">
        <f>+East_CPUE_Table!P77/AVERAGE(East_CPUE_Table!P$61:P$77)</f>
        <v>4.7473684210526317</v>
      </c>
      <c r="AA69" s="19"/>
      <c r="AB69" s="14"/>
    </row>
    <row r="70" spans="19:28">
      <c r="S70" s="21">
        <v>2017</v>
      </c>
      <c r="W70" s="34">
        <f>+East_CPUE_Table!N78/AVERAGE(East_CPUE_Table!$N$71:$N$78)</f>
        <v>1.179939320803413</v>
      </c>
      <c r="X70" s="19"/>
      <c r="Y70" s="19"/>
      <c r="Z70" s="36"/>
      <c r="AA70" s="36"/>
      <c r="AB70" s="19"/>
    </row>
    <row r="71" spans="19:28">
      <c r="S71" s="27"/>
      <c r="T71" s="2"/>
      <c r="U71" s="2"/>
      <c r="V71" s="2"/>
      <c r="W71" s="2"/>
      <c r="X71" s="19"/>
      <c r="Y71" s="19"/>
      <c r="Z71" s="36"/>
      <c r="AA71" s="36"/>
      <c r="AB71" s="19"/>
    </row>
    <row r="72" spans="19:28">
      <c r="S72" s="2"/>
      <c r="T72" s="1"/>
    </row>
    <row r="73" spans="19:28">
      <c r="S73" s="2"/>
      <c r="T73" s="1"/>
    </row>
    <row r="74" spans="19:28">
      <c r="S74" s="2"/>
    </row>
    <row r="75" spans="19:28">
      <c r="S75" s="2"/>
    </row>
    <row r="76" spans="19:28">
      <c r="S76" s="2"/>
      <c r="T76" s="1"/>
      <c r="U76" s="2"/>
    </row>
    <row r="77" spans="19:28">
      <c r="S77" s="2"/>
      <c r="T77" s="1"/>
      <c r="U77" s="2"/>
    </row>
    <row r="78" spans="19:28">
      <c r="U78" s="2"/>
    </row>
    <row r="79" spans="19:28">
      <c r="U79" s="2"/>
    </row>
    <row r="88" spans="22:22">
      <c r="V88" s="3"/>
    </row>
    <row r="92" spans="22:22">
      <c r="V92" s="3"/>
    </row>
    <row r="93" spans="22:22">
      <c r="V93" s="3"/>
    </row>
    <row r="94" spans="22:22">
      <c r="V94" s="3"/>
    </row>
    <row r="95" spans="22:22">
      <c r="V95" s="3"/>
    </row>
    <row r="96" spans="22:22">
      <c r="V96" s="3"/>
    </row>
    <row r="97" spans="22:22">
      <c r="V97" s="3"/>
    </row>
    <row r="98" spans="22:22">
      <c r="V98" s="3"/>
    </row>
    <row r="99" spans="22:22">
      <c r="V99" s="3"/>
    </row>
    <row r="100" spans="22:22">
      <c r="V100" s="3"/>
    </row>
    <row r="101" spans="22:22">
      <c r="V101" s="3"/>
    </row>
    <row r="102" spans="22:22">
      <c r="V102" s="3"/>
    </row>
    <row r="103" spans="22:22">
      <c r="V103" s="3"/>
    </row>
  </sheetData>
  <phoneticPr fontId="2"/>
  <pageMargins left="0.78700000000000003" right="0.78700000000000003" top="0.98399999999999999" bottom="0.98399999999999999" header="0" footer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East_CPUE_Table</vt:lpstr>
      <vt:lpstr>East_CPUE_Figure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AiKimoto</dc:creator>
  <cp:lastModifiedBy>AiKimoto</cp:lastModifiedBy>
  <dcterms:created xsi:type="dcterms:W3CDTF">2016-07-27T07:59:47Z</dcterms:created>
  <dcterms:modified xsi:type="dcterms:W3CDTF">2017-05-29T08:26:56Z</dcterms:modified>
</cp:coreProperties>
</file>