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iKimoto\Desktop\ICCAT2017\8 BFT assessment_AK\"/>
    </mc:Choice>
  </mc:AlternateContent>
  <bookViews>
    <workbookView xWindow="0" yWindow="0" windowWidth="24000" windowHeight="8940"/>
  </bookViews>
  <sheets>
    <sheet name="West_CPUE_Table" sheetId="14" r:id="rId1"/>
    <sheet name="West_CPUE_Figure" sheetId="15" r:id="rId2"/>
  </sheets>
  <definedNames>
    <definedName name="avelarval">#REF!</definedName>
    <definedName name="data">#REF!</definedName>
  </definedNames>
  <calcPr calcId="171027"/>
</workbook>
</file>

<file path=xl/calcChain.xml><?xml version="1.0" encoding="utf-8"?>
<calcChain xmlns="http://schemas.openxmlformats.org/spreadsheetml/2006/main">
  <c r="U27" i="15" l="1"/>
  <c r="U26" i="15"/>
  <c r="U25" i="15"/>
  <c r="U24" i="15"/>
  <c r="U23" i="15"/>
  <c r="U22" i="15"/>
  <c r="U21" i="15"/>
  <c r="U20" i="15"/>
  <c r="U19" i="15"/>
  <c r="U18" i="15"/>
  <c r="T15" i="15"/>
  <c r="T16" i="15"/>
  <c r="T17" i="15"/>
  <c r="T18" i="15"/>
  <c r="T20" i="15"/>
  <c r="T21" i="15"/>
  <c r="T22" i="15"/>
  <c r="T23" i="15"/>
  <c r="T24" i="15"/>
  <c r="T25" i="15"/>
  <c r="T26" i="15"/>
  <c r="T27" i="15"/>
  <c r="AE45" i="15" l="1"/>
  <c r="AB16" i="15" l="1"/>
  <c r="AB15" i="15"/>
  <c r="AB14" i="15"/>
  <c r="AB13" i="15"/>
  <c r="AB12" i="15"/>
  <c r="AB11" i="15"/>
  <c r="AB10" i="15"/>
  <c r="AB9" i="15"/>
  <c r="AB8" i="15"/>
  <c r="AB7" i="15"/>
  <c r="AB6" i="15"/>
  <c r="AB5" i="15"/>
  <c r="AE51" i="15"/>
  <c r="AE50" i="15"/>
  <c r="AE49" i="15"/>
  <c r="AE48" i="15"/>
  <c r="AE47" i="15"/>
  <c r="AE46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D50" i="15"/>
  <c r="AD49" i="15"/>
  <c r="AD48" i="15"/>
  <c r="AD47" i="15"/>
  <c r="AD46" i="15"/>
  <c r="AD45" i="15"/>
  <c r="AD44" i="15"/>
  <c r="AD43" i="15"/>
  <c r="AD42" i="15"/>
  <c r="AD41" i="15"/>
  <c r="AD40" i="15"/>
  <c r="AD39" i="15"/>
  <c r="AD38" i="15"/>
  <c r="AD37" i="15"/>
  <c r="AD36" i="15"/>
  <c r="AD35" i="15"/>
  <c r="AD34" i="15"/>
  <c r="AD33" i="15"/>
  <c r="AD32" i="15"/>
  <c r="AD31" i="15"/>
  <c r="AD30" i="15"/>
  <c r="AD29" i="15"/>
  <c r="Z16" i="15"/>
  <c r="Z15" i="15"/>
  <c r="Z14" i="15"/>
  <c r="Z13" i="15"/>
  <c r="Z12" i="15"/>
  <c r="Z11" i="15"/>
  <c r="Z10" i="15"/>
  <c r="Z9" i="15"/>
  <c r="S9" i="15"/>
  <c r="S8" i="15" s="1"/>
  <c r="S7" i="15" s="1"/>
  <c r="S6" i="15" s="1"/>
  <c r="S5" i="15" s="1"/>
  <c r="Y51" i="15" l="1"/>
  <c r="Y50" i="15"/>
  <c r="Y49" i="15"/>
  <c r="Y48" i="15"/>
  <c r="Y47" i="15"/>
  <c r="Y46" i="15"/>
  <c r="Y45" i="15"/>
  <c r="Y44" i="15"/>
  <c r="Y43" i="15"/>
  <c r="Y42" i="15"/>
  <c r="Y41" i="15"/>
  <c r="Y40" i="15"/>
  <c r="Y39" i="15"/>
  <c r="Y38" i="15"/>
  <c r="Y37" i="15"/>
  <c r="Y36" i="15"/>
  <c r="Y35" i="15"/>
  <c r="Y34" i="15"/>
  <c r="Y33" i="15"/>
  <c r="Y32" i="15"/>
  <c r="Y31" i="15"/>
  <c r="Y30" i="15"/>
  <c r="Y29" i="15"/>
  <c r="Y28" i="15"/>
  <c r="Y27" i="15"/>
  <c r="Y22" i="15"/>
  <c r="Y23" i="15"/>
  <c r="Y24" i="15"/>
  <c r="Y25" i="15"/>
  <c r="Y26" i="15"/>
  <c r="X50" i="15"/>
  <c r="X49" i="15"/>
  <c r="X48" i="15"/>
  <c r="X47" i="15"/>
  <c r="X46" i="15"/>
  <c r="X45" i="15"/>
  <c r="X44" i="15"/>
  <c r="X43" i="15"/>
  <c r="X42" i="15"/>
  <c r="X41" i="15"/>
  <c r="X40" i="15"/>
  <c r="X39" i="15"/>
  <c r="X38" i="15"/>
  <c r="X37" i="15"/>
  <c r="X36" i="15"/>
  <c r="X35" i="15"/>
  <c r="X34" i="15"/>
  <c r="X33" i="15"/>
  <c r="X32" i="15"/>
  <c r="X31" i="15"/>
  <c r="X30" i="15"/>
  <c r="X29" i="15"/>
  <c r="X28" i="15"/>
  <c r="W50" i="15"/>
  <c r="W49" i="15"/>
  <c r="W48" i="15"/>
  <c r="W47" i="15"/>
  <c r="W46" i="15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V50" i="15"/>
  <c r="V49" i="15"/>
  <c r="V48" i="15"/>
  <c r="V47" i="15"/>
  <c r="V46" i="15"/>
  <c r="V45" i="15"/>
  <c r="V44" i="15"/>
  <c r="V43" i="15"/>
  <c r="V42" i="15"/>
  <c r="V41" i="15"/>
  <c r="V40" i="15"/>
  <c r="V39" i="15"/>
  <c r="V38" i="15"/>
  <c r="V37" i="15"/>
  <c r="V36" i="15"/>
  <c r="V35" i="15"/>
  <c r="V34" i="15"/>
  <c r="V33" i="15"/>
  <c r="V32" i="15"/>
  <c r="V31" i="15"/>
  <c r="V30" i="15"/>
  <c r="V29" i="15"/>
  <c r="V28" i="15"/>
  <c r="AA49" i="15" l="1"/>
  <c r="AC49" i="15"/>
  <c r="AA50" i="15"/>
  <c r="AC50" i="15"/>
  <c r="AA51" i="15"/>
  <c r="AC51" i="15"/>
  <c r="AC52" i="15"/>
  <c r="A17" i="14" l="1"/>
  <c r="A16" i="14" s="1"/>
  <c r="A15" i="14" s="1"/>
  <c r="A14" i="14" s="1"/>
  <c r="A13" i="14" s="1"/>
  <c r="AC11" i="15" l="1"/>
  <c r="AA12" i="15"/>
  <c r="AC12" i="15"/>
  <c r="AA13" i="15"/>
  <c r="AA56" i="15" s="1"/>
  <c r="AC13" i="15"/>
  <c r="AC14" i="15"/>
  <c r="AC15" i="15"/>
  <c r="AA16" i="15"/>
  <c r="AA57" i="15" s="1"/>
  <c r="AC16" i="15"/>
  <c r="AA17" i="15"/>
  <c r="AC17" i="15"/>
  <c r="AA18" i="15"/>
  <c r="AC18" i="15"/>
  <c r="AA19" i="15"/>
  <c r="AA59" i="15" s="1"/>
  <c r="AC19" i="15"/>
  <c r="AC20" i="15"/>
  <c r="AA21" i="15"/>
  <c r="AA60" i="15" s="1"/>
  <c r="AC21" i="15"/>
  <c r="AA22" i="15"/>
  <c r="AC22" i="15"/>
  <c r="AA23" i="15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A36" i="15"/>
  <c r="AC36" i="15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19" i="14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S11" i="15" l="1"/>
  <c r="S12" i="15" s="1"/>
  <c r="S13" i="15" s="1"/>
  <c r="Z56" i="15" l="1"/>
  <c r="S14" i="15"/>
  <c r="S15" i="15" s="1"/>
  <c r="S16" i="15" s="1"/>
  <c r="Z57" i="15" l="1"/>
  <c r="S17" i="15"/>
  <c r="S18" i="15" s="1"/>
  <c r="S19" i="15" s="1"/>
  <c r="Z59" i="15" l="1"/>
  <c r="S20" i="15"/>
  <c r="S21" i="15" s="1"/>
  <c r="S22" i="15" l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Z60" i="15"/>
</calcChain>
</file>

<file path=xl/sharedStrings.xml><?xml version="1.0" encoding="utf-8"?>
<sst xmlns="http://schemas.openxmlformats.org/spreadsheetml/2006/main" count="174" uniqueCount="94">
  <si>
    <t>CV</t>
  </si>
  <si>
    <t>series</t>
  </si>
  <si>
    <t>age</t>
  </si>
  <si>
    <t>4 - 10</t>
  </si>
  <si>
    <t>indexing</t>
  </si>
  <si>
    <t>Number</t>
  </si>
  <si>
    <t>area</t>
  </si>
  <si>
    <t>method</t>
  </si>
  <si>
    <t>Delta Lognormal RE</t>
  </si>
  <si>
    <t>time of the year</t>
  </si>
  <si>
    <t>source</t>
  </si>
  <si>
    <t>Year</t>
  </si>
  <si>
    <t>Std. CPUE</t>
  </si>
  <si>
    <t>Begin-year</t>
    <phoneticPr fontId="5" type="noConversion"/>
  </si>
  <si>
    <t>SCRS/P/2016/037</t>
    <phoneticPr fontId="10"/>
  </si>
  <si>
    <t>SCRS/2016/122</t>
    <phoneticPr fontId="5" type="noConversion"/>
  </si>
  <si>
    <t>SCRS/2014/057</t>
    <phoneticPr fontId="10"/>
  </si>
  <si>
    <t>SCRS/2015/199</t>
    <phoneticPr fontId="10"/>
  </si>
  <si>
    <t>SCRS/2016/198</t>
    <phoneticPr fontId="10"/>
  </si>
  <si>
    <t>Begin-year</t>
    <phoneticPr fontId="5" type="noConversion"/>
  </si>
  <si>
    <t>GLMM</t>
    <phoneticPr fontId="10"/>
  </si>
  <si>
    <t>off PEI</t>
    <phoneticPr fontId="10"/>
  </si>
  <si>
    <t>SW Nova Scotia</t>
    <phoneticPr fontId="10"/>
  </si>
  <si>
    <t>Gulf of St. Lawrence</t>
    <phoneticPr fontId="10"/>
  </si>
  <si>
    <t>West Atl</t>
    <phoneticPr fontId="10"/>
  </si>
  <si>
    <t>GOM</t>
    <phoneticPr fontId="10"/>
  </si>
  <si>
    <t>&gt;177cm</t>
    <phoneticPr fontId="10"/>
  </si>
  <si>
    <t>115-144cm</t>
    <phoneticPr fontId="10"/>
  </si>
  <si>
    <t>66-114cm</t>
    <phoneticPr fontId="10"/>
  </si>
  <si>
    <t>Acoustic survey</t>
    <phoneticPr fontId="10"/>
  </si>
  <si>
    <t>CAN SWNS</t>
    <phoneticPr fontId="10"/>
  </si>
  <si>
    <t>CAN GSL</t>
    <phoneticPr fontId="10"/>
  </si>
  <si>
    <t>Larval Survey</t>
    <phoneticPr fontId="10"/>
  </si>
  <si>
    <t>US GOM PLL2</t>
    <phoneticPr fontId="10"/>
  </si>
  <si>
    <t>US GOM PLL1</t>
    <phoneticPr fontId="10"/>
  </si>
  <si>
    <t>US RR &gt;177cm</t>
    <phoneticPr fontId="10"/>
  </si>
  <si>
    <t>US RR 115-144cm</t>
    <phoneticPr fontId="10"/>
  </si>
  <si>
    <t>US RR 66-114cm</t>
    <phoneticPr fontId="10"/>
  </si>
  <si>
    <t>JPN LL</t>
    <phoneticPr fontId="10"/>
  </si>
  <si>
    <t>Larval Survey</t>
    <phoneticPr fontId="10"/>
  </si>
  <si>
    <t>SCRS/2017/020</t>
    <phoneticPr fontId="10"/>
  </si>
  <si>
    <t>8-16</t>
    <phoneticPr fontId="2"/>
  </si>
  <si>
    <t>5-16</t>
    <phoneticPr fontId="2"/>
  </si>
  <si>
    <t>CAN combined RR</t>
    <phoneticPr fontId="10"/>
  </si>
  <si>
    <t>GSL &amp; SWNS</t>
    <phoneticPr fontId="10"/>
  </si>
  <si>
    <t>SCRS/2017/016</t>
    <phoneticPr fontId="10"/>
  </si>
  <si>
    <t>JPN LL GOM</t>
    <phoneticPr fontId="10"/>
  </si>
  <si>
    <t>9-16</t>
  </si>
  <si>
    <t>GOM</t>
    <phoneticPr fontId="10"/>
  </si>
  <si>
    <t>1-3</t>
    <phoneticPr fontId="2"/>
  </si>
  <si>
    <t>Tagging</t>
    <phoneticPr fontId="2"/>
  </si>
  <si>
    <t>SCRS/1991/071</t>
  </si>
  <si>
    <t>&lt;145cm</t>
    <phoneticPr fontId="10"/>
  </si>
  <si>
    <t>US RR&lt;145cm</t>
    <phoneticPr fontId="2"/>
  </si>
  <si>
    <t>US RR&gt;195cm</t>
    <phoneticPr fontId="2"/>
  </si>
  <si>
    <t>&gt;195cm</t>
    <phoneticPr fontId="10"/>
  </si>
  <si>
    <t>SCRS/1993/067</t>
    <phoneticPr fontId="10"/>
  </si>
  <si>
    <t>JPN LL1</t>
    <phoneticPr fontId="10"/>
  </si>
  <si>
    <t>JPN LL2</t>
    <phoneticPr fontId="10"/>
  </si>
  <si>
    <t>Oceanographic index</t>
    <phoneticPr fontId="2"/>
  </si>
  <si>
    <t>GOM JP LL</t>
    <phoneticPr fontId="2"/>
  </si>
  <si>
    <t>GOM US LL</t>
    <phoneticPr fontId="2"/>
  </si>
  <si>
    <t>larval survey</t>
    <phoneticPr fontId="2"/>
  </si>
  <si>
    <t>CAN GSL&amp;SWNS RR</t>
    <phoneticPr fontId="2"/>
  </si>
  <si>
    <t>age2-3</t>
    <phoneticPr fontId="2"/>
  </si>
  <si>
    <t>age4-5</t>
    <phoneticPr fontId="2"/>
  </si>
  <si>
    <t>age8+</t>
    <phoneticPr fontId="2"/>
  </si>
  <si>
    <t>Tagging</t>
    <phoneticPr fontId="2"/>
  </si>
  <si>
    <t>Relative mortality</t>
  </si>
  <si>
    <t>West Atl</t>
  </si>
  <si>
    <t>time at large</t>
  </si>
  <si>
    <t>average of year</t>
  </si>
  <si>
    <t>SCRS/2000/99</t>
  </si>
  <si>
    <t>CAN Acoustic survey, ages 5-16</t>
    <phoneticPr fontId="10"/>
  </si>
  <si>
    <t>Index</t>
    <phoneticPr fontId="2"/>
  </si>
  <si>
    <t>Use in 2017 stock assessment</t>
    <phoneticPr fontId="2"/>
  </si>
  <si>
    <t>Yes</t>
    <phoneticPr fontId="2"/>
  </si>
  <si>
    <t>No</t>
    <phoneticPr fontId="2"/>
  </si>
  <si>
    <t>Yes (index of relative mortality rates)</t>
    <phoneticPr fontId="2"/>
  </si>
  <si>
    <t>66-114cm</t>
  </si>
  <si>
    <t>115-144cm</t>
  </si>
  <si>
    <t>&gt;177cm</t>
  </si>
  <si>
    <t>&lt;145cm</t>
  </si>
  <si>
    <t>&gt;195cm</t>
  </si>
  <si>
    <t>US RR, &lt;145cm</t>
    <phoneticPr fontId="10"/>
  </si>
  <si>
    <t>US RR, &gt;195cm</t>
    <phoneticPr fontId="10"/>
  </si>
  <si>
    <t>US RR, 66-114cm</t>
    <phoneticPr fontId="10"/>
  </si>
  <si>
    <t>US RR, 115-144cm</t>
    <phoneticPr fontId="10"/>
  </si>
  <si>
    <t>US RR, &gt;177cm</t>
    <phoneticPr fontId="10"/>
  </si>
  <si>
    <t>already used in 2014 assessment</t>
    <phoneticPr fontId="2"/>
  </si>
  <si>
    <t>Not Use in the assessment</t>
    <phoneticPr fontId="2"/>
  </si>
  <si>
    <t>Table XXX.  Abundance indices used for West Atlantic in 2017</t>
    <phoneticPr fontId="2"/>
  </si>
  <si>
    <t>Figure XXX.  Abundance indices used for West Atlantic in 2017</t>
    <phoneticPr fontId="2"/>
  </si>
  <si>
    <t>Smoothing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</si>
</sst>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11" x14ac:knownFonts="1">
    <font>
      <sz val="11"/>
      <color theme="1"/>
      <name val="游ゴシック"/>
      <family val="2"/>
      <scheme val="minor"/>
    </font>
    <font>
      <sz val="11"/>
      <color theme="1"/>
      <name val="Arial Unicode MS"/>
      <family val="2"/>
      <charset val="128"/>
    </font>
    <font>
      <sz val="6"/>
      <name val="游ゴシック"/>
      <family val="3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2"/>
      <color theme="1"/>
      <name val="游ゴシック"/>
      <family val="2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0" borderId="0" applyBorder="0"/>
    <xf numFmtId="0" fontId="3" fillId="0" borderId="0"/>
    <xf numFmtId="0" fontId="9" fillId="0" borderId="0"/>
    <xf numFmtId="0" fontId="1" fillId="0" borderId="0">
      <alignment vertical="center"/>
    </xf>
  </cellStyleXfs>
  <cellXfs count="49">
    <xf numFmtId="0" fontId="0" fillId="0" borderId="0" xfId="0"/>
    <xf numFmtId="0" fontId="4" fillId="0" borderId="0" xfId="1" applyFont="1"/>
    <xf numFmtId="176" fontId="3" fillId="0" borderId="0" xfId="1" applyNumberFormat="1"/>
    <xf numFmtId="0" fontId="3" fillId="0" borderId="0" xfId="1" applyBorder="1"/>
    <xf numFmtId="0" fontId="3" fillId="0" borderId="0" xfId="1" applyFont="1"/>
    <xf numFmtId="2" fontId="3" fillId="0" borderId="0" xfId="1" applyNumberFormat="1"/>
    <xf numFmtId="0" fontId="3" fillId="0" borderId="0" xfId="1"/>
    <xf numFmtId="0" fontId="4" fillId="3" borderId="1" xfId="1" applyFont="1" applyFill="1" applyBorder="1" applyAlignment="1">
      <alignment horizontal="center"/>
    </xf>
    <xf numFmtId="2" fontId="3" fillId="3" borderId="1" xfId="1" applyNumberFormat="1" applyFill="1" applyBorder="1" applyAlignment="1">
      <alignment horizontal="center"/>
    </xf>
    <xf numFmtId="2" fontId="3" fillId="3" borderId="0" xfId="1" applyNumberFormat="1" applyFill="1" applyBorder="1" applyAlignment="1">
      <alignment horizontal="center"/>
    </xf>
    <xf numFmtId="2" fontId="3" fillId="0" borderId="0" xfId="1" applyNumberForma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right"/>
    </xf>
    <xf numFmtId="0" fontId="6" fillId="3" borderId="0" xfId="1" applyFont="1" applyFill="1" applyBorder="1" applyAlignment="1">
      <alignment horizontal="right"/>
    </xf>
    <xf numFmtId="0" fontId="6" fillId="3" borderId="2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/>
    </xf>
    <xf numFmtId="0" fontId="3" fillId="0" borderId="0" xfId="1" quotePrefix="1"/>
    <xf numFmtId="0" fontId="7" fillId="3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wrapText="1"/>
    </xf>
    <xf numFmtId="0" fontId="7" fillId="0" borderId="0" xfId="1" applyFont="1" applyFill="1" applyBorder="1" applyAlignment="1"/>
    <xf numFmtId="2" fontId="3" fillId="2" borderId="0" xfId="1" applyNumberForma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176" fontId="3" fillId="0" borderId="0" xfId="1" applyNumberFormat="1" applyBorder="1"/>
    <xf numFmtId="0" fontId="3" fillId="0" borderId="0" xfId="1" applyAlignment="1">
      <alignment wrapText="1"/>
    </xf>
    <xf numFmtId="0" fontId="3" fillId="0" borderId="0" xfId="1" applyBorder="1" applyAlignment="1">
      <alignment wrapText="1"/>
    </xf>
    <xf numFmtId="0" fontId="6" fillId="3" borderId="0" xfId="2" applyFont="1" applyFill="1" applyBorder="1" applyAlignment="1">
      <alignment horizontal="right" wrapText="1"/>
    </xf>
    <xf numFmtId="0" fontId="7" fillId="0" borderId="0" xfId="1" applyFont="1" applyBorder="1" applyAlignment="1"/>
    <xf numFmtId="0" fontId="7" fillId="3" borderId="1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 wrapText="1"/>
    </xf>
    <xf numFmtId="16" fontId="7" fillId="3" borderId="0" xfId="1" quotePrefix="1" applyNumberFormat="1" applyFont="1" applyFill="1" applyBorder="1" applyAlignment="1">
      <alignment horizontal="center" vertical="center"/>
    </xf>
    <xf numFmtId="16" fontId="7" fillId="3" borderId="0" xfId="1" quotePrefix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 wrapText="1"/>
    </xf>
    <xf numFmtId="0" fontId="7" fillId="3" borderId="0" xfId="2" applyFont="1" applyFill="1" applyBorder="1" applyAlignment="1">
      <alignment horizontal="center" vertical="center" wrapText="1"/>
    </xf>
    <xf numFmtId="0" fontId="7" fillId="4" borderId="0" xfId="2" applyFont="1" applyFill="1" applyBorder="1" applyAlignment="1">
      <alignment horizontal="center" vertical="center" wrapText="1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colors>
    <mruColors>
      <color rgb="FFFF99CC"/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U.S. Rod and</a:t>
            </a:r>
            <a:r>
              <a:rPr lang="en-US" altLang="ja-JP" b="1" baseline="0"/>
              <a:t> Reel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West_CPUE_Figure!$T$4</c:f>
              <c:strCache>
                <c:ptCount val="1"/>
                <c:pt idx="0">
                  <c:v>US RR, &lt;145cm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West_CPUE_Figure!$S$10:$S$50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West_CPUE_Figure!$T$10:$T$50</c:f>
              <c:numCache>
                <c:formatCode>General</c:formatCode>
                <c:ptCount val="41"/>
                <c:pt idx="5" formatCode="0.00">
                  <c:v>0.79886685552407943</c:v>
                </c:pt>
                <c:pt idx="6" formatCode="0.00">
                  <c:v>0.39893351108148645</c:v>
                </c:pt>
                <c:pt idx="7" formatCode="0.00">
                  <c:v>2.1016497250458257</c:v>
                </c:pt>
                <c:pt idx="8" formatCode="0.00">
                  <c:v>1.1138143642726213</c:v>
                </c:pt>
                <c:pt idx="10" formatCode="0.00">
                  <c:v>0.62989501749708388</c:v>
                </c:pt>
                <c:pt idx="11" formatCode="0.00">
                  <c:v>0.77787035494084322</c:v>
                </c:pt>
                <c:pt idx="12" formatCode="0.00">
                  <c:v>1.2187968671888019</c:v>
                </c:pt>
                <c:pt idx="13" formatCode="0.00">
                  <c:v>0.98783536077320444</c:v>
                </c:pt>
                <c:pt idx="14" formatCode="0.00">
                  <c:v>0.98783536077320444</c:v>
                </c:pt>
                <c:pt idx="15" formatCode="0.00">
                  <c:v>0.90384935844026004</c:v>
                </c:pt>
                <c:pt idx="16" formatCode="0.00">
                  <c:v>1.2607898683552741</c:v>
                </c:pt>
                <c:pt idx="17" formatCode="0.00">
                  <c:v>0.81986335610731542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4-4251-8641-A40B9156DD38}"/>
            </c:ext>
          </c:extLst>
        </c:ser>
        <c:ser>
          <c:idx val="1"/>
          <c:order val="1"/>
          <c:tx>
            <c:strRef>
              <c:f>West_CPUE_Figure!$U$4</c:f>
              <c:strCache>
                <c:ptCount val="1"/>
                <c:pt idx="0">
                  <c:v>US RR, &gt;195cm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West_CPUE_Figure!$S$10:$S$50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West_CPUE_Figure!$U$10:$U$50</c:f>
              <c:numCache>
                <c:formatCode>General</c:formatCode>
                <c:ptCount val="41"/>
                <c:pt idx="8" formatCode="0.00">
                  <c:v>2.8050000000000002</c:v>
                </c:pt>
                <c:pt idx="9" formatCode="0.00">
                  <c:v>1.246</c:v>
                </c:pt>
                <c:pt idx="10" formatCode="0.00">
                  <c:v>0.85699999999999998</c:v>
                </c:pt>
                <c:pt idx="11" formatCode="0.00">
                  <c:v>0.503</c:v>
                </c:pt>
                <c:pt idx="12" formatCode="0.00">
                  <c:v>0.52900000000000003</c:v>
                </c:pt>
                <c:pt idx="13" formatCode="0.00">
                  <c:v>0.94099999999999995</c:v>
                </c:pt>
                <c:pt idx="14" formatCode="0.00">
                  <c:v>0.76300000000000001</c:v>
                </c:pt>
                <c:pt idx="15" formatCode="0.00">
                  <c:v>0.626</c:v>
                </c:pt>
                <c:pt idx="16" formatCode="0.00">
                  <c:v>0.82</c:v>
                </c:pt>
                <c:pt idx="17" formatCode="0.00">
                  <c:v>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4-4251-8641-A40B9156DD38}"/>
            </c:ext>
          </c:extLst>
        </c:ser>
        <c:ser>
          <c:idx val="0"/>
          <c:order val="2"/>
          <c:tx>
            <c:strRef>
              <c:f>West_CPUE_Figure!$V$4</c:f>
              <c:strCache>
                <c:ptCount val="1"/>
                <c:pt idx="0">
                  <c:v>US RR, 66-114cm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West_CPUE_Figure!$S$10:$S$50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West_CPUE_Figure!$V$10:$V$50</c:f>
              <c:numCache>
                <c:formatCode>0.00</c:formatCode>
                <c:ptCount val="41"/>
                <c:pt idx="18">
                  <c:v>1.1628073204324962</c:v>
                </c:pt>
                <c:pt idx="19">
                  <c:v>0.26866603069699163</c:v>
                </c:pt>
                <c:pt idx="20">
                  <c:v>1.1539550624194157</c:v>
                </c:pt>
                <c:pt idx="21">
                  <c:v>1.7135442296748584</c:v>
                </c:pt>
                <c:pt idx="22">
                  <c:v>2.4691476815056541</c:v>
                </c:pt>
                <c:pt idx="23">
                  <c:v>1.4416534478445304</c:v>
                </c:pt>
                <c:pt idx="24">
                  <c:v>1.3879075956222562</c:v>
                </c:pt>
                <c:pt idx="25">
                  <c:v>0.9876590726022616</c:v>
                </c:pt>
                <c:pt idx="26">
                  <c:v>0.48333328751419247</c:v>
                </c:pt>
                <c:pt idx="27">
                  <c:v>1.5447190232825383</c:v>
                </c:pt>
                <c:pt idx="28">
                  <c:v>0.42408638924093267</c:v>
                </c:pt>
                <c:pt idx="29">
                  <c:v>2.3129685579891635</c:v>
                </c:pt>
                <c:pt idx="30">
                  <c:v>2.2636488347734294</c:v>
                </c:pt>
                <c:pt idx="31">
                  <c:v>0.60758105176921451</c:v>
                </c:pt>
                <c:pt idx="32">
                  <c:v>0.46335247657038237</c:v>
                </c:pt>
                <c:pt idx="33">
                  <c:v>0.3633219610225733</c:v>
                </c:pt>
                <c:pt idx="34">
                  <c:v>0.36237350480688613</c:v>
                </c:pt>
                <c:pt idx="35">
                  <c:v>0.63483336036662652</c:v>
                </c:pt>
                <c:pt idx="36">
                  <c:v>0.81567234549098433</c:v>
                </c:pt>
                <c:pt idx="37">
                  <c:v>0.41441213584092335</c:v>
                </c:pt>
                <c:pt idx="38">
                  <c:v>0.57476446670643777</c:v>
                </c:pt>
                <c:pt idx="39">
                  <c:v>0.70185759960852134</c:v>
                </c:pt>
                <c:pt idx="40">
                  <c:v>0.44773456421873326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94-4251-8641-A40B9156DD38}"/>
            </c:ext>
          </c:extLst>
        </c:ser>
        <c:ser>
          <c:idx val="3"/>
          <c:order val="3"/>
          <c:tx>
            <c:strRef>
              <c:f>West_CPUE_Figure!$W$4</c:f>
              <c:strCache>
                <c:ptCount val="1"/>
                <c:pt idx="0">
                  <c:v>US RR, 115-144cm</c:v>
                </c:pt>
              </c:strCache>
            </c:strRef>
          </c:tx>
          <c:marker>
            <c:symbol val="none"/>
          </c:marker>
          <c:xVal>
            <c:numRef>
              <c:f>West_CPUE_Figure!$S$10:$S$50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West_CPUE_Figure!$W$10:$W$50</c:f>
              <c:numCache>
                <c:formatCode>0.00</c:formatCode>
                <c:ptCount val="41"/>
                <c:pt idx="18">
                  <c:v>1.1009301997815439</c:v>
                </c:pt>
                <c:pt idx="19">
                  <c:v>0.28269499547819549</c:v>
                </c:pt>
                <c:pt idx="20">
                  <c:v>0.60509965587306058</c:v>
                </c:pt>
                <c:pt idx="21">
                  <c:v>0.72801052347227602</c:v>
                </c:pt>
                <c:pt idx="22">
                  <c:v>0.21462128419247617</c:v>
                </c:pt>
                <c:pt idx="23">
                  <c:v>0.76866565660124719</c:v>
                </c:pt>
                <c:pt idx="24">
                  <c:v>0.84538364868515314</c:v>
                </c:pt>
                <c:pt idx="25">
                  <c:v>1.3298685740460168</c:v>
                </c:pt>
                <c:pt idx="26">
                  <c:v>1.5910879344162172</c:v>
                </c:pt>
                <c:pt idx="27">
                  <c:v>2.5514135043397577</c:v>
                </c:pt>
                <c:pt idx="28">
                  <c:v>0.62873636118060205</c:v>
                </c:pt>
                <c:pt idx="29">
                  <c:v>0.6071256591851355</c:v>
                </c:pt>
                <c:pt idx="30">
                  <c:v>0.56876666314318258</c:v>
                </c:pt>
                <c:pt idx="31">
                  <c:v>1.4465663648215354</c:v>
                </c:pt>
                <c:pt idx="32">
                  <c:v>1.6464653582795998</c:v>
                </c:pt>
                <c:pt idx="33">
                  <c:v>1.141585332910515</c:v>
                </c:pt>
                <c:pt idx="34">
                  <c:v>0.50001761742010487</c:v>
                </c:pt>
                <c:pt idx="35">
                  <c:v>1.2047966362472546</c:v>
                </c:pt>
                <c:pt idx="36">
                  <c:v>1.0555477255910644</c:v>
                </c:pt>
                <c:pt idx="37">
                  <c:v>1.1217305004521803</c:v>
                </c:pt>
                <c:pt idx="38">
                  <c:v>1.770726894753532</c:v>
                </c:pt>
                <c:pt idx="39">
                  <c:v>0.94344220898958209</c:v>
                </c:pt>
                <c:pt idx="40">
                  <c:v>0.3467167001397648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5-45EA-8254-943C578EBB0A}"/>
            </c:ext>
          </c:extLst>
        </c:ser>
        <c:ser>
          <c:idx val="4"/>
          <c:order val="4"/>
          <c:tx>
            <c:strRef>
              <c:f>West_CPUE_Figure!$X$4</c:f>
              <c:strCache>
                <c:ptCount val="1"/>
                <c:pt idx="0">
                  <c:v>US RR, &gt;177cm</c:v>
                </c:pt>
              </c:strCache>
            </c:strRef>
          </c:tx>
          <c:marker>
            <c:symbol val="none"/>
          </c:marker>
          <c:xVal>
            <c:numRef>
              <c:f>West_CPUE_Figure!$S$10:$S$50</c:f>
              <c:numCache>
                <c:formatCode>General</c:formatCode>
                <c:ptCount val="41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</c:numCache>
            </c:numRef>
          </c:xVal>
          <c:yVal>
            <c:numRef>
              <c:f>West_CPUE_Figure!$X$10:$X$50</c:f>
              <c:numCache>
                <c:formatCode>0.00</c:formatCode>
                <c:ptCount val="41"/>
                <c:pt idx="18">
                  <c:v>0.65925779679683738</c:v>
                </c:pt>
                <c:pt idx="19">
                  <c:v>0.89232320877646631</c:v>
                </c:pt>
                <c:pt idx="20">
                  <c:v>1.0870914873322122</c:v>
                </c:pt>
                <c:pt idx="21">
                  <c:v>3.5725754465421975</c:v>
                </c:pt>
                <c:pt idx="22">
                  <c:v>1.4186352424018251</c:v>
                </c:pt>
                <c:pt idx="23">
                  <c:v>1.5565049227278027</c:v>
                </c:pt>
                <c:pt idx="24">
                  <c:v>1.9898096323237324</c:v>
                </c:pt>
                <c:pt idx="25">
                  <c:v>0.60017079094284698</c:v>
                </c:pt>
                <c:pt idx="26">
                  <c:v>1.5138309740554763</c:v>
                </c:pt>
                <c:pt idx="27">
                  <c:v>1.8470160348432556</c:v>
                </c:pt>
                <c:pt idx="28">
                  <c:v>0.47143771244799565</c:v>
                </c:pt>
                <c:pt idx="29">
                  <c:v>0.74187018461121279</c:v>
                </c:pt>
                <c:pt idx="30">
                  <c:v>0.61877225574873285</c:v>
                </c:pt>
                <c:pt idx="31">
                  <c:v>0.48500583971817124</c:v>
                </c:pt>
                <c:pt idx="32">
                  <c:v>0.30938612787436642</c:v>
                </c:pt>
                <c:pt idx="33">
                  <c:v>0.37996227375552161</c:v>
                </c:pt>
                <c:pt idx="34">
                  <c:v>0.27180022692835587</c:v>
                </c:pt>
                <c:pt idx="35">
                  <c:v>1.0252689719479446</c:v>
                </c:pt>
                <c:pt idx="36">
                  <c:v>0.63026139577589768</c:v>
                </c:pt>
                <c:pt idx="37">
                  <c:v>0.72436292361743793</c:v>
                </c:pt>
                <c:pt idx="38">
                  <c:v>0.47362612007221749</c:v>
                </c:pt>
                <c:pt idx="39">
                  <c:v>0.63901502627278506</c:v>
                </c:pt>
                <c:pt idx="40">
                  <c:v>1.0920154044867114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D5-45EA-8254-943C578EB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2880"/>
        <c:axId val="105145472"/>
      </c:scatterChart>
      <c:valAx>
        <c:axId val="99882880"/>
        <c:scaling>
          <c:orientation val="minMax"/>
          <c:max val="2017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200"/>
                </a:pPr>
                <a:r>
                  <a:rPr lang="en-US" altLang="ja-JP" sz="1200"/>
                  <a:t>Year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52346531683539554"/>
              <c:y val="0.898245580961160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145472"/>
        <c:crosses val="autoZero"/>
        <c:crossBetween val="midCat"/>
        <c:majorUnit val="5"/>
        <c:minorUnit val="5"/>
      </c:valAx>
      <c:valAx>
        <c:axId val="105145472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lang="ja-JP" sz="1200"/>
                </a:pPr>
                <a:r>
                  <a:rPr lang="en-US" altLang="ja-JP" sz="1200"/>
                  <a:t>Relative</a:t>
                </a:r>
                <a:r>
                  <a:rPr lang="en-US" altLang="ja-JP" sz="1200" baseline="0"/>
                  <a:t> index</a:t>
                </a:r>
                <a:endParaRPr lang="ja-JP" alt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9988288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2142857142857143"/>
          <c:y val="9.6009067228677095E-2"/>
          <c:w val="0.25139313835770527"/>
          <c:h val="0.30718097468157757"/>
        </c:manualLayout>
      </c:layout>
      <c:overlay val="1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ja-JP" sz="1400"/>
              <a:t>JPN LL and Tagging</a:t>
            </a:r>
            <a:endParaRPr lang="ja-JP" alt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JPN LL, ages 4-10</c:v>
          </c:tx>
          <c:spPr>
            <a:ln>
              <a:solidFill>
                <a:schemeClr val="accent6"/>
              </a:solidFill>
            </a:ln>
          </c:spPr>
          <c:marker>
            <c:symbol val="square"/>
            <c:size val="5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dPt>
            <c:idx val="40"/>
            <c:bubble3D val="0"/>
            <c:spPr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8-BC48-43E0-9C71-CCB7A6E03E41}"/>
              </c:ext>
            </c:extLst>
          </c:dPt>
          <c:dPt>
            <c:idx val="41"/>
            <c:bubble3D val="0"/>
            <c:spPr>
              <a:ln>
                <a:solidFill>
                  <a:schemeClr val="accent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C48-43E0-9C71-CCB7A6E03E41}"/>
              </c:ext>
            </c:extLst>
          </c:dPt>
          <c:dPt>
            <c:idx val="42"/>
            <c:bubble3D val="0"/>
            <c:spPr>
              <a:ln>
                <a:solidFill>
                  <a:schemeClr val="accent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C48-43E0-9C71-CCB7A6E03E41}"/>
              </c:ext>
            </c:extLst>
          </c:dPt>
          <c:dPt>
            <c:idx val="43"/>
            <c:bubble3D val="0"/>
            <c:spPr>
              <a:ln>
                <a:solidFill>
                  <a:schemeClr val="accent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C48-43E0-9C71-CCB7A6E03E41}"/>
              </c:ext>
            </c:extLst>
          </c:dPt>
          <c:dPt>
            <c:idx val="44"/>
            <c:bubble3D val="0"/>
            <c:spPr>
              <a:ln>
                <a:solidFill>
                  <a:schemeClr val="accent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C48-43E0-9C71-CCB7A6E03E41}"/>
              </c:ext>
            </c:extLst>
          </c:dPt>
          <c:dPt>
            <c:idx val="45"/>
            <c:bubble3D val="0"/>
            <c:spPr>
              <a:ln>
                <a:solidFill>
                  <a:schemeClr val="accent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C48-43E0-9C71-CCB7A6E03E41}"/>
              </c:ext>
            </c:extLst>
          </c:dPt>
          <c:dPt>
            <c:idx val="46"/>
            <c:bubble3D val="0"/>
            <c:spPr>
              <a:ln>
                <a:solidFill>
                  <a:schemeClr val="accent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C48-43E0-9C71-CCB7A6E03E41}"/>
              </c:ext>
            </c:extLst>
          </c:dPt>
          <c:dPt>
            <c:idx val="47"/>
            <c:bubble3D val="0"/>
            <c:spPr>
              <a:ln>
                <a:solidFill>
                  <a:schemeClr val="accent6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C48-43E0-9C71-CCB7A6E03E41}"/>
              </c:ext>
            </c:extLst>
          </c:dPt>
          <c:xVal>
            <c:numRef>
              <c:f>West_CPUE_Figure!$S$5:$S$52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xVal>
          <c:yVal>
            <c:numRef>
              <c:f>West_CPUE_Figure!$AC$5:$AC$52</c:f>
              <c:numCache>
                <c:formatCode>General</c:formatCode>
                <c:ptCount val="48"/>
                <c:pt idx="6" formatCode="0.00">
                  <c:v>0.41466969177504565</c:v>
                </c:pt>
                <c:pt idx="7" formatCode="0.00">
                  <c:v>0.93943603867195236</c:v>
                </c:pt>
                <c:pt idx="8" formatCode="0.00">
                  <c:v>0.76501549434432459</c:v>
                </c:pt>
                <c:pt idx="9" formatCode="0.00">
                  <c:v>0.8623168199595258</c:v>
                </c:pt>
                <c:pt idx="10" formatCode="0.00">
                  <c:v>1.4727466352065302</c:v>
                </c:pt>
                <c:pt idx="11" formatCode="0.00">
                  <c:v>1.1680473288542668</c:v>
                </c:pt>
                <c:pt idx="12" formatCode="0.00">
                  <c:v>0.82480419685817485</c:v>
                </c:pt>
                <c:pt idx="13" formatCode="0.00">
                  <c:v>0.48170837951100826</c:v>
                </c:pt>
                <c:pt idx="14" formatCode="0.00">
                  <c:v>0.71005660782024149</c:v>
                </c:pt>
                <c:pt idx="15" formatCode="0.00">
                  <c:v>0.87241839588583614</c:v>
                </c:pt>
                <c:pt idx="16" formatCode="0.00">
                  <c:v>1.4205341146374128E-2</c:v>
                </c:pt>
                <c:pt idx="17" formatCode="0.00">
                  <c:v>0.39430870279857605</c:v>
                </c:pt>
                <c:pt idx="18" formatCode="0.00">
                  <c:v>0.36369882324687064</c:v>
                </c:pt>
                <c:pt idx="19" formatCode="0.00">
                  <c:v>0.72375687017030021</c:v>
                </c:pt>
                <c:pt idx="20" formatCode="0.00">
                  <c:v>0.50122757049361866</c:v>
                </c:pt>
                <c:pt idx="21" formatCode="0.00">
                  <c:v>0.63411590629921777</c:v>
                </c:pt>
                <c:pt idx="22" formatCode="0.00">
                  <c:v>1.1466130474356266</c:v>
                </c:pt>
                <c:pt idx="23" formatCode="0.00">
                  <c:v>1.0324126270937017</c:v>
                </c:pt>
                <c:pt idx="24" formatCode="0.00">
                  <c:v>0.94559168650204783</c:v>
                </c:pt>
                <c:pt idx="25" formatCode="0.00">
                  <c:v>0.62329880207812705</c:v>
                </c:pt>
                <c:pt idx="26" formatCode="0.00">
                  <c:v>2.3541827921015828</c:v>
                </c:pt>
                <c:pt idx="27" formatCode="0.00">
                  <c:v>1.7241390835976593</c:v>
                </c:pt>
                <c:pt idx="28" formatCode="0.00">
                  <c:v>0.80473783717955594</c:v>
                </c:pt>
                <c:pt idx="29" formatCode="0.00">
                  <c:v>1.1986151185062792</c:v>
                </c:pt>
                <c:pt idx="30" formatCode="0.00">
                  <c:v>1.187829581709958</c:v>
                </c:pt>
                <c:pt idx="31" formatCode="0.00">
                  <c:v>0.96732059721853869</c:v>
                </c:pt>
                <c:pt idx="32" formatCode="0.00">
                  <c:v>0.82410971351324103</c:v>
                </c:pt>
                <c:pt idx="33" formatCode="0.00">
                  <c:v>1.2924335049218878</c:v>
                </c:pt>
                <c:pt idx="34" formatCode="0.00">
                  <c:v>1.1678263568808787</c:v>
                </c:pt>
                <c:pt idx="35" formatCode="0.00">
                  <c:v>1.0457235578716007</c:v>
                </c:pt>
                <c:pt idx="36" formatCode="0.00">
                  <c:v>1.6146948219210391</c:v>
                </c:pt>
                <c:pt idx="37" formatCode="0.00">
                  <c:v>1.0366952743874607</c:v>
                </c:pt>
                <c:pt idx="38" formatCode="0.00">
                  <c:v>1.4304041961154119</c:v>
                </c:pt>
                <c:pt idx="39" formatCode="0.00">
                  <c:v>2.4608385979235448</c:v>
                </c:pt>
                <c:pt idx="40" formatCode="0.00">
                  <c:v>0.63055930977516261</c:v>
                </c:pt>
                <c:pt idx="41" formatCode="0.00">
                  <c:v>2.1413446918292056</c:v>
                </c:pt>
                <c:pt idx="42" formatCode="0.00">
                  <c:v>2.6689100170556941</c:v>
                </c:pt>
                <c:pt idx="43" formatCode="0.00">
                  <c:v>2.0120550424473547</c:v>
                </c:pt>
                <c:pt idx="44" formatCode="0.00">
                  <c:v>2.507874060830428</c:v>
                </c:pt>
                <c:pt idx="45" formatCode="0.00">
                  <c:v>1.5335875852127043</c:v>
                </c:pt>
                <c:pt idx="46" formatCode="0.00">
                  <c:v>3.8649471292057798</c:v>
                </c:pt>
                <c:pt idx="47" formatCode="0.00">
                  <c:v>3.8262875563377956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E-4B71-895A-C91E0E2ED12A}"/>
            </c:ext>
          </c:extLst>
        </c:ser>
        <c:ser>
          <c:idx val="0"/>
          <c:order val="1"/>
          <c:tx>
            <c:v>tagging (index of relative mortality rates)</c:v>
          </c:tx>
          <c:marker>
            <c:symbol val="none"/>
          </c:marker>
          <c:xVal>
            <c:numRef>
              <c:f>West_CPUE_Figure!$S$5:$S$52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xVal>
          <c:yVal>
            <c:numRef>
              <c:f>West_CPUE_Figure!$AB$5:$AB$52</c:f>
              <c:numCache>
                <c:formatCode>0.00</c:formatCode>
                <c:ptCount val="48"/>
                <c:pt idx="0">
                  <c:v>1.0788381742738589</c:v>
                </c:pt>
                <c:pt idx="1">
                  <c:v>1.1452282157676348</c:v>
                </c:pt>
                <c:pt idx="2">
                  <c:v>0.71369294605809119</c:v>
                </c:pt>
                <c:pt idx="3">
                  <c:v>0</c:v>
                </c:pt>
                <c:pt idx="4">
                  <c:v>1.0622406639004149</c:v>
                </c:pt>
                <c:pt idx="5">
                  <c:v>0.86307053941908707</c:v>
                </c:pt>
                <c:pt idx="6">
                  <c:v>0.79668049792531115</c:v>
                </c:pt>
                <c:pt idx="7">
                  <c:v>1.4273858921161824</c:v>
                </c:pt>
                <c:pt idx="8">
                  <c:v>1.0290456431535269</c:v>
                </c:pt>
                <c:pt idx="9">
                  <c:v>1.0290456431535269</c:v>
                </c:pt>
                <c:pt idx="10">
                  <c:v>1.3609958506224065</c:v>
                </c:pt>
                <c:pt idx="11">
                  <c:v>1.4937759336099585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5E6-469D-8111-ADD91DE81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71584"/>
        <c:axId val="106599168"/>
      </c:scatterChart>
      <c:valAx>
        <c:axId val="105171584"/>
        <c:scaling>
          <c:orientation val="minMax"/>
          <c:max val="2017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200"/>
                </a:pPr>
                <a:r>
                  <a:rPr lang="en-US" altLang="ja-JP" sz="1200"/>
                  <a:t>Year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50929865016872888"/>
              <c:y val="0.898421659057200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599168"/>
        <c:crosses val="autoZero"/>
        <c:crossBetween val="midCat"/>
        <c:majorUnit val="5"/>
        <c:minorUnit val="5"/>
      </c:valAx>
      <c:valAx>
        <c:axId val="106599168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lang="ja-JP" sz="1200"/>
                </a:pPr>
                <a:r>
                  <a:rPr lang="en-US" altLang="ja-JP" sz="1200"/>
                  <a:t>Relative</a:t>
                </a:r>
                <a:r>
                  <a:rPr lang="en-US" altLang="ja-JP" sz="1200" baseline="0"/>
                  <a:t> index</a:t>
                </a:r>
                <a:endParaRPr lang="ja-JP" alt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05171584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0714285714285714"/>
          <c:y val="0.15728800382360661"/>
          <c:w val="0.54558398950131237"/>
          <c:h val="0.16207886870045074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Gulf of Mexico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larval survey</c:v>
          </c:tx>
          <c:spPr>
            <a:ln>
              <a:solidFill>
                <a:schemeClr val="accent2"/>
              </a:solidFill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West_CPUE_Figure!$S$5:$S$52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xVal>
          <c:yVal>
            <c:numRef>
              <c:f>West_CPUE_Figure!$AA$5:$AA$52</c:f>
              <c:numCache>
                <c:formatCode>General</c:formatCode>
                <c:ptCount val="48"/>
                <c:pt idx="7" formatCode="0.00">
                  <c:v>2.4209999999999998</c:v>
                </c:pt>
                <c:pt idx="8" formatCode="0.00">
                  <c:v>4.625</c:v>
                </c:pt>
                <c:pt idx="11" formatCode="0.00">
                  <c:v>1.149</c:v>
                </c:pt>
                <c:pt idx="12" formatCode="0.00">
                  <c:v>1.3620000000000001</c:v>
                </c:pt>
                <c:pt idx="13" formatCode="0.00">
                  <c:v>0.90100000000000002</c:v>
                </c:pt>
                <c:pt idx="14" formatCode="0.00">
                  <c:v>0.309</c:v>
                </c:pt>
                <c:pt idx="16" formatCode="0.00">
                  <c:v>0.33900000000000002</c:v>
                </c:pt>
                <c:pt idx="17" formatCode="0.00">
                  <c:v>0.307</c:v>
                </c:pt>
                <c:pt idx="18" formatCode="0.00">
                  <c:v>1.1319999999999999</c:v>
                </c:pt>
                <c:pt idx="19" formatCode="0.00">
                  <c:v>0.69499999999999995</c:v>
                </c:pt>
                <c:pt idx="20" formatCode="0.00">
                  <c:v>0.33500000000000002</c:v>
                </c:pt>
                <c:pt idx="21" formatCode="0.00">
                  <c:v>0.312</c:v>
                </c:pt>
                <c:pt idx="22" formatCode="0.00">
                  <c:v>0.43</c:v>
                </c:pt>
                <c:pt idx="23" formatCode="0.00">
                  <c:v>0.47299999999999998</c:v>
                </c:pt>
                <c:pt idx="24" formatCode="0.00">
                  <c:v>0.52800000000000002</c:v>
                </c:pt>
                <c:pt idx="25" formatCode="0.00">
                  <c:v>0.23400000000000001</c:v>
                </c:pt>
                <c:pt idx="26" formatCode="0.00">
                  <c:v>0.77500000000000002</c:v>
                </c:pt>
                <c:pt idx="27" formatCode="0.00">
                  <c:v>0.33500000000000002</c:v>
                </c:pt>
                <c:pt idx="28" formatCode="0.00">
                  <c:v>0.112</c:v>
                </c:pt>
                <c:pt idx="29" formatCode="0.00">
                  <c:v>0.46400000000000002</c:v>
                </c:pt>
                <c:pt idx="30" formatCode="0.00">
                  <c:v>0.23599999999999999</c:v>
                </c:pt>
                <c:pt idx="31" formatCode="0.00">
                  <c:v>0.437</c:v>
                </c:pt>
                <c:pt idx="32" formatCode="0.00">
                  <c:v>0.24399999999999999</c:v>
                </c:pt>
                <c:pt idx="33" formatCode="0.00">
                  <c:v>0.76600000000000001</c:v>
                </c:pt>
                <c:pt idx="34" formatCode="0.00">
                  <c:v>0.502</c:v>
                </c:pt>
                <c:pt idx="35" formatCode="0.00">
                  <c:v>0.18</c:v>
                </c:pt>
                <c:pt idx="36" formatCode="0.00">
                  <c:v>0.496</c:v>
                </c:pt>
                <c:pt idx="37" formatCode="0.00">
                  <c:v>0.45800000000000002</c:v>
                </c:pt>
                <c:pt idx="38" formatCode="0.00">
                  <c:v>0.32400000000000001</c:v>
                </c:pt>
                <c:pt idx="39" formatCode="0.00">
                  <c:v>0.59099999999999997</c:v>
                </c:pt>
                <c:pt idx="40" formatCode="0.00">
                  <c:v>0.33700000000000002</c:v>
                </c:pt>
                <c:pt idx="41" formatCode="0.00">
                  <c:v>1.0409999999999999</c:v>
                </c:pt>
                <c:pt idx="42" formatCode="0.00">
                  <c:v>0.28199999999999997</c:v>
                </c:pt>
                <c:pt idx="43" formatCode="0.00">
                  <c:v>0.98626000000000003</c:v>
                </c:pt>
                <c:pt idx="44" formatCode="0.00">
                  <c:v>0.26162999999999997</c:v>
                </c:pt>
                <c:pt idx="45" formatCode="0.00">
                  <c:v>0.38879999999999998</c:v>
                </c:pt>
                <c:pt idx="46" formatCode="0.00">
                  <c:v>2.4682499999999998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9C-4999-8C7A-D032423F49D3}"/>
            </c:ext>
          </c:extLst>
        </c:ser>
        <c:ser>
          <c:idx val="1"/>
          <c:order val="1"/>
          <c:tx>
            <c:v>larval survey</c:v>
          </c:tx>
          <c:spPr>
            <a:ln>
              <a:prstDash val="sysDot"/>
            </a:ln>
          </c:spPr>
          <c:xVal>
            <c:numRef>
              <c:f>West_CPUE_Figure!$Z$56:$Z$60</c:f>
              <c:numCache>
                <c:formatCode>General</c:formatCode>
                <c:ptCount val="5"/>
                <c:pt idx="0">
                  <c:v>1978</c:v>
                </c:pt>
                <c:pt idx="1">
                  <c:v>1981</c:v>
                </c:pt>
                <c:pt idx="3">
                  <c:v>1984</c:v>
                </c:pt>
                <c:pt idx="4">
                  <c:v>1986</c:v>
                </c:pt>
              </c:numCache>
            </c:numRef>
          </c:xVal>
          <c:yVal>
            <c:numRef>
              <c:f>West_CPUE_Figure!$AA$56:$AA$60</c:f>
              <c:numCache>
                <c:formatCode>0.00</c:formatCode>
                <c:ptCount val="5"/>
                <c:pt idx="0">
                  <c:v>4.625</c:v>
                </c:pt>
                <c:pt idx="1">
                  <c:v>1.149</c:v>
                </c:pt>
                <c:pt idx="3">
                  <c:v>0.309</c:v>
                </c:pt>
                <c:pt idx="4">
                  <c:v>0.33900000000000002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8C6-4512-8C73-209FDF5F54C6}"/>
            </c:ext>
          </c:extLst>
        </c:ser>
        <c:ser>
          <c:idx val="0"/>
          <c:order val="2"/>
          <c:tx>
            <c:v>GOM US LL, ages 9-16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Pt>
            <c:idx val="13"/>
            <c:bubble3D val="0"/>
            <c:spPr>
              <a:ln w="28575" cap="rnd">
                <a:solidFill>
                  <a:srgbClr val="0000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9C-4999-8C7A-D032423F49D3}"/>
              </c:ext>
            </c:extLst>
          </c:dPt>
          <c:dPt>
            <c:idx val="14"/>
            <c:bubble3D val="0"/>
            <c:spPr>
              <a:ln w="28575" cap="rnd">
                <a:solidFill>
                  <a:srgbClr val="0000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9C-4999-8C7A-D032423F49D3}"/>
              </c:ext>
            </c:extLst>
          </c:dPt>
          <c:dPt>
            <c:idx val="15"/>
            <c:bubble3D val="0"/>
            <c:spPr>
              <a:ln w="28575" cap="rnd">
                <a:solidFill>
                  <a:srgbClr val="0000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E9C-4999-8C7A-D032423F49D3}"/>
              </c:ext>
            </c:extLst>
          </c:dPt>
          <c:dPt>
            <c:idx val="16"/>
            <c:bubble3D val="0"/>
            <c:spPr>
              <a:ln w="28575" cap="rnd">
                <a:solidFill>
                  <a:srgbClr val="0000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E9C-4999-8C7A-D032423F49D3}"/>
              </c:ext>
            </c:extLst>
          </c:dPt>
          <c:dPt>
            <c:idx val="17"/>
            <c:bubble3D val="0"/>
            <c:spPr>
              <a:ln w="28575" cap="rnd">
                <a:solidFill>
                  <a:srgbClr val="0000FF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E9C-4999-8C7A-D032423F49D3}"/>
              </c:ext>
            </c:extLst>
          </c:dPt>
          <c:dPt>
            <c:idx val="18"/>
            <c:bubble3D val="0"/>
            <c:spPr>
              <a:ln w="28575" cap="rnd">
                <a:solidFill>
                  <a:srgbClr val="0000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48C6-4512-8C73-209FDF5F54C6}"/>
              </c:ext>
            </c:extLst>
          </c:dPt>
          <c:dPt>
            <c:idx val="19"/>
            <c:bubble3D val="0"/>
            <c:spPr>
              <a:ln w="28575" cap="rnd">
                <a:solidFill>
                  <a:srgbClr val="0000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48C6-4512-8C73-209FDF5F54C6}"/>
              </c:ext>
            </c:extLst>
          </c:dPt>
          <c:dPt>
            <c:idx val="20"/>
            <c:bubble3D val="0"/>
            <c:spPr>
              <a:ln w="28575" cap="rnd">
                <a:solidFill>
                  <a:srgbClr val="0000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48C6-4512-8C73-209FDF5F54C6}"/>
              </c:ext>
            </c:extLst>
          </c:dPt>
          <c:dPt>
            <c:idx val="21"/>
            <c:bubble3D val="0"/>
            <c:spPr>
              <a:ln w="28575" cap="rnd">
                <a:solidFill>
                  <a:srgbClr val="0000FF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48C6-4512-8C73-209FDF5F54C6}"/>
              </c:ext>
            </c:extLst>
          </c:dPt>
          <c:dPt>
            <c:idx val="22"/>
            <c:bubble3D val="0"/>
            <c:spPr>
              <a:ln w="28575" cap="rnd">
                <a:noFill/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48C6-4512-8C73-209FDF5F54C6}"/>
              </c:ext>
            </c:extLst>
          </c:dPt>
          <c:dPt>
            <c:idx val="40"/>
            <c:bubble3D val="0"/>
            <c:extLst>
              <c:ext xmlns:c16="http://schemas.microsoft.com/office/drawing/2014/chart" uri="{C3380CC4-5D6E-409C-BE32-E72D297353CC}">
                <c16:uniqueId val="{0000000C-CE9C-4999-8C7A-D032423F49D3}"/>
              </c:ext>
            </c:extLst>
          </c:dPt>
          <c:xVal>
            <c:numRef>
              <c:f>West_CPUE_Figure!$S$5:$S$52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xVal>
          <c:yVal>
            <c:numRef>
              <c:f>West_CPUE_Figure!$Y$5:$Y$52</c:f>
              <c:numCache>
                <c:formatCode>General</c:formatCode>
                <c:ptCount val="48"/>
                <c:pt idx="17" formatCode="0.00">
                  <c:v>1.3116965797350157</c:v>
                </c:pt>
                <c:pt idx="18" formatCode="0.00">
                  <c:v>0.63867568091996818</c:v>
                </c:pt>
                <c:pt idx="19" formatCode="0.00">
                  <c:v>0.98675422593749096</c:v>
                </c:pt>
                <c:pt idx="20" formatCode="0.00">
                  <c:v>0.7733939526923389</c:v>
                </c:pt>
                <c:pt idx="21" formatCode="0.00">
                  <c:v>1.2894795607151861</c:v>
                </c:pt>
                <c:pt idx="22" formatCode="0.00">
                  <c:v>1.1322740660094626</c:v>
                </c:pt>
                <c:pt idx="23" formatCode="0.00">
                  <c:v>0.63506520865884442</c:v>
                </c:pt>
                <c:pt idx="24" formatCode="0.00">
                  <c:v>0.46838410036977424</c:v>
                </c:pt>
                <c:pt idx="25" formatCode="0.00">
                  <c:v>0.43541544588791248</c:v>
                </c:pt>
                <c:pt idx="26" formatCode="0.00">
                  <c:v>0.25379532537273325</c:v>
                </c:pt>
                <c:pt idx="27" formatCode="0.00">
                  <c:v>0.46044515820986381</c:v>
                </c:pt>
                <c:pt idx="28" formatCode="0.00">
                  <c:v>0.49370213028195209</c:v>
                </c:pt>
                <c:pt idx="29" formatCode="0.00">
                  <c:v>0.84003717498586172</c:v>
                </c:pt>
                <c:pt idx="30" formatCode="0.00">
                  <c:v>1.2334242922287155</c:v>
                </c:pt>
                <c:pt idx="31" formatCode="0.00">
                  <c:v>0.70280956706428088</c:v>
                </c:pt>
                <c:pt idx="32" formatCode="0.00">
                  <c:v>0.66006980278910532</c:v>
                </c:pt>
                <c:pt idx="33" formatCode="0.00">
                  <c:v>1.1856347824782769</c:v>
                </c:pt>
                <c:pt idx="34" formatCode="0.00">
                  <c:v>1.0754326086811492</c:v>
                </c:pt>
                <c:pt idx="35" formatCode="0.00">
                  <c:v>0.81184447205336285</c:v>
                </c:pt>
                <c:pt idx="36" formatCode="0.00">
                  <c:v>0.57592940230873702</c:v>
                </c:pt>
                <c:pt idx="37" formatCode="0.00">
                  <c:v>0.77258655184998148</c:v>
                </c:pt>
                <c:pt idx="38" formatCode="0.00">
                  <c:v>1.7732525694314458</c:v>
                </c:pt>
                <c:pt idx="39" formatCode="0.00">
                  <c:v>1.4503879907128447</c:v>
                </c:pt>
                <c:pt idx="40" formatCode="0.00">
                  <c:v>1.2105538958461117</c:v>
                </c:pt>
                <c:pt idx="41" formatCode="0.00">
                  <c:v>1.0828111175707593</c:v>
                </c:pt>
                <c:pt idx="42" formatCode="0.00">
                  <c:v>3.3695102252010698</c:v>
                </c:pt>
                <c:pt idx="43" formatCode="0.00">
                  <c:v>1.2239077198780841</c:v>
                </c:pt>
                <c:pt idx="44" formatCode="0.00">
                  <c:v>1.0094056171985291</c:v>
                </c:pt>
                <c:pt idx="45" formatCode="0.00">
                  <c:v>1.0094644225453799</c:v>
                </c:pt>
                <c:pt idx="46" formatCode="0.00">
                  <c:v>1.1338563523857601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E9C-4999-8C7A-D032423F49D3}"/>
            </c:ext>
          </c:extLst>
        </c:ser>
        <c:ser>
          <c:idx val="3"/>
          <c:order val="3"/>
          <c:tx>
            <c:v>GOM JP LL, ages 9-16</c:v>
          </c:tx>
          <c:spPr>
            <a:ln>
              <a:solidFill>
                <a:srgbClr val="FF0000"/>
              </a:solidFill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West_CPUE_Figure!$S$5:$S$52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xVal>
          <c:yVal>
            <c:numRef>
              <c:f>West_CPUE_Figure!$Z$5:$Z$52</c:f>
              <c:numCache>
                <c:formatCode>General</c:formatCode>
                <c:ptCount val="48"/>
                <c:pt idx="4" formatCode="0.00">
                  <c:v>1.1134435657800146</c:v>
                </c:pt>
                <c:pt idx="5" formatCode="0.00">
                  <c:v>0.61423436376707419</c:v>
                </c:pt>
                <c:pt idx="6" formatCode="0.00">
                  <c:v>0.76606757728253072</c:v>
                </c:pt>
                <c:pt idx="7" formatCode="0.00">
                  <c:v>1.0501797268152411</c:v>
                </c:pt>
                <c:pt idx="8" formatCode="0.00">
                  <c:v>1.0076204169662115</c:v>
                </c:pt>
                <c:pt idx="9" formatCode="0.00">
                  <c:v>1.4803738317757009</c:v>
                </c:pt>
                <c:pt idx="10" formatCode="0.00">
                  <c:v>1.3319913731128685</c:v>
                </c:pt>
                <c:pt idx="11" formatCode="0.00">
                  <c:v>0.63608914450035958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8C6-4512-8C73-209FDF5F5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36352"/>
        <c:axId val="105242624"/>
      </c:scatterChart>
      <c:valAx>
        <c:axId val="105236352"/>
        <c:scaling>
          <c:orientation val="minMax"/>
          <c:max val="2017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200"/>
                </a:pPr>
                <a:r>
                  <a:rPr lang="en-US" altLang="ja-JP" sz="1200"/>
                  <a:t>Year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50691769778777651"/>
              <c:y val="0.898245614035087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242624"/>
        <c:crosses val="autoZero"/>
        <c:crossBetween val="midCat"/>
        <c:majorUnit val="5"/>
        <c:minorUnit val="5"/>
      </c:valAx>
      <c:valAx>
        <c:axId val="105242624"/>
        <c:scaling>
          <c:orientation val="minMax"/>
          <c:max val="5"/>
        </c:scaling>
        <c:delete val="0"/>
        <c:axPos val="l"/>
        <c:title>
          <c:tx>
            <c:rich>
              <a:bodyPr/>
              <a:lstStyle/>
              <a:p>
                <a:pPr>
                  <a:defRPr lang="ja-JP" sz="1200"/>
                </a:pPr>
                <a:r>
                  <a:rPr lang="en-US" altLang="ja-JP" sz="1200"/>
                  <a:t>Relative</a:t>
                </a:r>
                <a:r>
                  <a:rPr lang="en-US" altLang="ja-JP" sz="1200" baseline="0"/>
                  <a:t> index</a:t>
                </a:r>
                <a:endParaRPr lang="ja-JP" alt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05236352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l"/>
      <c:legendEntry>
        <c:idx val="1"/>
        <c:delete val="1"/>
      </c:legendEntry>
      <c:layout>
        <c:manualLayout>
          <c:xMode val="edge"/>
          <c:yMode val="edge"/>
          <c:x val="0.50264810648668912"/>
          <c:y val="0.14685161258867407"/>
          <c:w val="0.37003993250843653"/>
          <c:h val="0.24632359035615908"/>
        </c:manualLayout>
      </c:layout>
      <c:overlay val="1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Canada</a:t>
            </a:r>
            <a:endParaRPr lang="ja-JP" alt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CAN Acoustic survey, ages 5-16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West_CPUE_Figure!$S$5:$S$52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xVal>
          <c:yVal>
            <c:numRef>
              <c:f>West_CPUE_Figure!$AD$5:$AD$52</c:f>
              <c:numCache>
                <c:formatCode>General</c:formatCode>
                <c:ptCount val="48"/>
                <c:pt idx="24" formatCode="0.00">
                  <c:v>0.53911404335532509</c:v>
                </c:pt>
                <c:pt idx="25" formatCode="0.00">
                  <c:v>0.7049952874646559</c:v>
                </c:pt>
                <c:pt idx="26" formatCode="0.00">
                  <c:v>1.3892554194156455</c:v>
                </c:pt>
                <c:pt idx="27" formatCode="0.00">
                  <c:v>0.78793590951932124</c:v>
                </c:pt>
                <c:pt idx="28" formatCode="0.00">
                  <c:v>0.8708765315739867</c:v>
                </c:pt>
                <c:pt idx="29" formatCode="0.00">
                  <c:v>0.72573044297832223</c:v>
                </c:pt>
                <c:pt idx="30" formatCode="0.00">
                  <c:v>0.39396795475966062</c:v>
                </c:pt>
                <c:pt idx="31" formatCode="0.00">
                  <c:v>0.76720075400565491</c:v>
                </c:pt>
                <c:pt idx="32" formatCode="0.00">
                  <c:v>0.41470311027332696</c:v>
                </c:pt>
                <c:pt idx="33" formatCode="0.00">
                  <c:v>0.74646559849198846</c:v>
                </c:pt>
                <c:pt idx="34" formatCode="0.00">
                  <c:v>0.78793590951932124</c:v>
                </c:pt>
                <c:pt idx="35" formatCode="0.00">
                  <c:v>1.0574929311969836</c:v>
                </c:pt>
                <c:pt idx="36" formatCode="0.00">
                  <c:v>1.2855796418473135</c:v>
                </c:pt>
                <c:pt idx="37" formatCode="0.00">
                  <c:v>0.8708765315739867</c:v>
                </c:pt>
                <c:pt idx="38" formatCode="0.00">
                  <c:v>0.7049952874646559</c:v>
                </c:pt>
                <c:pt idx="39" formatCode="0.00">
                  <c:v>1.1819038642789819</c:v>
                </c:pt>
                <c:pt idx="40" formatCode="0.00">
                  <c:v>1.3477851083883128</c:v>
                </c:pt>
                <c:pt idx="41" formatCode="0.00">
                  <c:v>1.0367577756833175</c:v>
                </c:pt>
                <c:pt idx="42" formatCode="0.00">
                  <c:v>2.0942507068803011</c:v>
                </c:pt>
                <c:pt idx="43" formatCode="0.00">
                  <c:v>1.1611687087653155</c:v>
                </c:pt>
                <c:pt idx="44" formatCode="0.00">
                  <c:v>1.5758718190386425</c:v>
                </c:pt>
                <c:pt idx="45" formatCode="0.00">
                  <c:v>1.5551366635249761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252-9F61-E2242F737C2D}"/>
            </c:ext>
          </c:extLst>
        </c:ser>
        <c:ser>
          <c:idx val="0"/>
          <c:order val="1"/>
          <c:tx>
            <c:v>CAN GSL&amp;SWNS RR, ages 5-16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West_CPUE_Figure!$S$5:$S$52</c:f>
              <c:numCache>
                <c:formatCode>General</c:formatCode>
                <c:ptCount val="48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</c:numCache>
            </c:numRef>
          </c:xVal>
          <c:yVal>
            <c:numRef>
              <c:f>West_CPUE_Figure!$AE$5:$AE$52</c:f>
              <c:numCache>
                <c:formatCode>General</c:formatCode>
                <c:ptCount val="48"/>
                <c:pt idx="14" formatCode="0.00">
                  <c:v>0.67789954782685324</c:v>
                </c:pt>
                <c:pt idx="15" formatCode="0.00">
                  <c:v>0.36426105019743099</c:v>
                </c:pt>
                <c:pt idx="16" formatCode="0.00">
                  <c:v>0.21293208337157296</c:v>
                </c:pt>
                <c:pt idx="17" formatCode="0.00">
                  <c:v>0.2628424637489985</c:v>
                </c:pt>
                <c:pt idx="18" formatCode="0.00">
                  <c:v>0.71537221192637368</c:v>
                </c:pt>
                <c:pt idx="19" formatCode="0.00">
                  <c:v>0.76009910022003946</c:v>
                </c:pt>
                <c:pt idx="20" formatCode="0.00">
                  <c:v>0.27650905437997847</c:v>
                </c:pt>
                <c:pt idx="21" formatCode="0.00">
                  <c:v>0.25542532688582148</c:v>
                </c:pt>
                <c:pt idx="22" formatCode="0.00">
                  <c:v>0.27919696557674106</c:v>
                </c:pt>
                <c:pt idx="23" formatCode="0.00">
                  <c:v>0.28006400757999256</c:v>
                </c:pt>
                <c:pt idx="24" formatCode="0.00">
                  <c:v>0.25252298147727831</c:v>
                </c:pt>
                <c:pt idx="25" formatCode="0.00">
                  <c:v>0.56788080619957171</c:v>
                </c:pt>
                <c:pt idx="26" formatCode="0.00">
                  <c:v>0.32559106923898296</c:v>
                </c:pt>
                <c:pt idx="27" formatCode="0.00">
                  <c:v>0.27711365440575336</c:v>
                </c:pt>
                <c:pt idx="28" formatCode="0.00">
                  <c:v>0.41101026621478765</c:v>
                </c:pt>
                <c:pt idx="29" formatCode="0.00">
                  <c:v>0.6112947281759854</c:v>
                </c:pt>
                <c:pt idx="30" formatCode="0.00">
                  <c:v>0.38312563095341401</c:v>
                </c:pt>
                <c:pt idx="31" formatCode="0.00">
                  <c:v>0.59283338747710335</c:v>
                </c:pt>
                <c:pt idx="32" formatCode="0.00">
                  <c:v>0.88743084481817203</c:v>
                </c:pt>
                <c:pt idx="33" formatCode="0.00">
                  <c:v>1.1354602588142084</c:v>
                </c:pt>
                <c:pt idx="34" formatCode="0.00">
                  <c:v>1.2996995514627709</c:v>
                </c:pt>
                <c:pt idx="35" formatCode="0.00">
                  <c:v>1.1800807410563021</c:v>
                </c:pt>
                <c:pt idx="36" formatCode="0.00">
                  <c:v>1.5112339578716554</c:v>
                </c:pt>
                <c:pt idx="37" formatCode="0.00">
                  <c:v>1.4864183806495226</c:v>
                </c:pt>
                <c:pt idx="38" formatCode="0.00">
                  <c:v>1.318577984266514</c:v>
                </c:pt>
                <c:pt idx="39" formatCode="0.00">
                  <c:v>2.3408819206054603</c:v>
                </c:pt>
                <c:pt idx="40" formatCode="0.00">
                  <c:v>2.7437616225916499</c:v>
                </c:pt>
                <c:pt idx="41" formatCode="0.00">
                  <c:v>2.2148292502289846</c:v>
                </c:pt>
                <c:pt idx="42" formatCode="0.00">
                  <c:v>2.4686064173664963</c:v>
                </c:pt>
                <c:pt idx="43" formatCode="0.00">
                  <c:v>2.0106420400138409</c:v>
                </c:pt>
                <c:pt idx="44" formatCode="0.00">
                  <c:v>2.0304888847357128</c:v>
                </c:pt>
                <c:pt idx="45" formatCode="0.00">
                  <c:v>1.8659138096620342</c:v>
                </c:pt>
                <c:pt idx="46" formatCode="0.00">
                  <c:v>2.7938964975793668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FB-4252-9F61-E2242F737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90400"/>
        <c:axId val="105997824"/>
      </c:scatterChart>
      <c:valAx>
        <c:axId val="105990400"/>
        <c:scaling>
          <c:orientation val="minMax"/>
          <c:max val="2017"/>
          <c:min val="1970"/>
        </c:scaling>
        <c:delete val="0"/>
        <c:axPos val="b"/>
        <c:title>
          <c:tx>
            <c:rich>
              <a:bodyPr/>
              <a:lstStyle/>
              <a:p>
                <a:pPr>
                  <a:defRPr lang="ja-JP" sz="1200"/>
                </a:pPr>
                <a:r>
                  <a:rPr lang="en-US" altLang="ja-JP" sz="1200"/>
                  <a:t>Year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50691769778777651"/>
              <c:y val="0.902532585408720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5997824"/>
        <c:crosses val="autoZero"/>
        <c:crossBetween val="midCat"/>
        <c:majorUnit val="5"/>
      </c:valAx>
      <c:valAx>
        <c:axId val="10599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ja-JP" sz="1200"/>
                </a:pPr>
                <a:r>
                  <a:rPr lang="en-US" altLang="ja-JP" sz="1200"/>
                  <a:t>Relative</a:t>
                </a:r>
                <a:r>
                  <a:rPr lang="en-US" altLang="ja-JP" sz="1200" baseline="0"/>
                  <a:t> index</a:t>
                </a:r>
                <a:endParaRPr lang="ja-JP" altLang="en-US" sz="12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105990400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1262129733783277"/>
          <c:y val="0.14430259145104773"/>
          <c:w val="0.37385058117735281"/>
          <c:h val="0.18837795275590552"/>
        </c:manualLayout>
      </c:layout>
      <c:overlay val="1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9</xdr:col>
      <xdr:colOff>0</xdr:colOff>
      <xdr:row>24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2FE57E-87AE-47ED-ABC2-457353FDB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161924</xdr:rowOff>
    </xdr:from>
    <xdr:to>
      <xdr:col>17</xdr:col>
      <xdr:colOff>0</xdr:colOff>
      <xdr:row>25</xdr:row>
      <xdr:rowOff>5331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56101E9-9E6C-48EC-92AD-0AA0AED1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9</xdr:col>
      <xdr:colOff>0</xdr:colOff>
      <xdr:row>44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1B12BEF-F646-4B68-884B-A61290B85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</xdr:row>
      <xdr:rowOff>296</xdr:rowOff>
    </xdr:from>
    <xdr:to>
      <xdr:col>17</xdr:col>
      <xdr:colOff>0</xdr:colOff>
      <xdr:row>44</xdr:row>
      <xdr:rowOff>5315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AA86F88-106F-463B-B4A8-96FB5F15D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60"/>
  <sheetViews>
    <sheetView tabSelected="1" topLeftCell="N29" zoomScaleNormal="100" workbookViewId="0">
      <selection activeCell="AK59" sqref="AK59"/>
    </sheetView>
  </sheetViews>
  <sheetFormatPr defaultColWidth="9" defaultRowHeight="12.75" x14ac:dyDescent="0.2"/>
  <cols>
    <col min="1" max="1" width="14.25" style="6" customWidth="1"/>
    <col min="2" max="27" width="7.625" style="6" customWidth="1"/>
    <col min="28" max="28" width="10.625" style="6" customWidth="1"/>
    <col min="29" max="29" width="7.625" style="6" customWidth="1"/>
    <col min="30" max="32" width="9" style="6"/>
    <col min="33" max="38" width="7.625" style="6" customWidth="1"/>
    <col min="39" max="16384" width="9" style="6"/>
  </cols>
  <sheetData>
    <row r="1" spans="1:40" x14ac:dyDescent="0.2">
      <c r="A1" s="6" t="s">
        <v>91</v>
      </c>
      <c r="V1" s="4"/>
    </row>
    <row r="2" spans="1:40" x14ac:dyDescent="0.2">
      <c r="V2" s="23"/>
      <c r="AG2" s="4"/>
      <c r="AH2" s="4"/>
    </row>
    <row r="3" spans="1:40" ht="18.75" x14ac:dyDescent="0.4">
      <c r="B3" s="4"/>
      <c r="C3" s="1"/>
      <c r="D3" s="4"/>
      <c r="F3" s="4"/>
      <c r="H3" s="6" t="s">
        <v>89</v>
      </c>
      <c r="J3" s="6" t="s">
        <v>89</v>
      </c>
      <c r="L3" s="4"/>
      <c r="N3" s="4"/>
      <c r="Z3" s="4"/>
      <c r="AF3" t="s">
        <v>90</v>
      </c>
      <c r="AG3" s="4"/>
      <c r="AI3" s="4"/>
      <c r="AK3" s="4"/>
      <c r="AL3" s="4"/>
      <c r="AM3" s="6" t="s">
        <v>93</v>
      </c>
    </row>
    <row r="4" spans="1:40" x14ac:dyDescent="0.2">
      <c r="A4" s="16" t="s">
        <v>1</v>
      </c>
      <c r="B4" s="40" t="s">
        <v>37</v>
      </c>
      <c r="C4" s="40"/>
      <c r="D4" s="40" t="s">
        <v>36</v>
      </c>
      <c r="E4" s="40"/>
      <c r="F4" s="40" t="s">
        <v>35</v>
      </c>
      <c r="G4" s="40"/>
      <c r="H4" s="40" t="s">
        <v>53</v>
      </c>
      <c r="I4" s="40"/>
      <c r="J4" s="40" t="s">
        <v>54</v>
      </c>
      <c r="K4" s="40"/>
      <c r="L4" s="40" t="s">
        <v>34</v>
      </c>
      <c r="M4" s="40"/>
      <c r="N4" s="40" t="s">
        <v>33</v>
      </c>
      <c r="O4" s="40"/>
      <c r="P4" s="40" t="s">
        <v>32</v>
      </c>
      <c r="Q4" s="40"/>
      <c r="R4" s="40" t="s">
        <v>57</v>
      </c>
      <c r="S4" s="40"/>
      <c r="T4" s="40" t="s">
        <v>58</v>
      </c>
      <c r="U4" s="40"/>
      <c r="V4" s="40" t="s">
        <v>46</v>
      </c>
      <c r="W4" s="40"/>
      <c r="X4" s="40" t="s">
        <v>43</v>
      </c>
      <c r="Y4" s="40"/>
      <c r="Z4" s="40" t="s">
        <v>29</v>
      </c>
      <c r="AA4" s="40"/>
      <c r="AB4" s="40" t="s">
        <v>50</v>
      </c>
      <c r="AC4" s="40"/>
      <c r="AG4" s="40" t="s">
        <v>31</v>
      </c>
      <c r="AH4" s="40"/>
      <c r="AI4" s="40" t="s">
        <v>30</v>
      </c>
      <c r="AJ4" s="40"/>
      <c r="AK4" s="40" t="s">
        <v>59</v>
      </c>
      <c r="AL4" s="40"/>
      <c r="AM4" s="40" t="s">
        <v>43</v>
      </c>
      <c r="AN4" s="40"/>
    </row>
    <row r="5" spans="1:40" ht="24" x14ac:dyDescent="0.2">
      <c r="A5" s="34" t="s">
        <v>75</v>
      </c>
      <c r="B5" s="47" t="s">
        <v>76</v>
      </c>
      <c r="C5" s="47"/>
      <c r="D5" s="47" t="s">
        <v>76</v>
      </c>
      <c r="E5" s="47"/>
      <c r="F5" s="47" t="s">
        <v>76</v>
      </c>
      <c r="G5" s="47"/>
      <c r="H5" s="48" t="s">
        <v>76</v>
      </c>
      <c r="I5" s="48"/>
      <c r="J5" s="48" t="s">
        <v>76</v>
      </c>
      <c r="K5" s="48"/>
      <c r="L5" s="47" t="s">
        <v>76</v>
      </c>
      <c r="M5" s="47"/>
      <c r="N5" s="47" t="s">
        <v>76</v>
      </c>
      <c r="O5" s="47"/>
      <c r="P5" s="47" t="s">
        <v>76</v>
      </c>
      <c r="Q5" s="47"/>
      <c r="R5" s="47" t="s">
        <v>76</v>
      </c>
      <c r="S5" s="47"/>
      <c r="T5" s="47" t="s">
        <v>76</v>
      </c>
      <c r="U5" s="47"/>
      <c r="V5" s="47" t="s">
        <v>76</v>
      </c>
      <c r="W5" s="47"/>
      <c r="X5" s="47" t="s">
        <v>76</v>
      </c>
      <c r="Y5" s="47"/>
      <c r="Z5" s="47" t="s">
        <v>76</v>
      </c>
      <c r="AA5" s="47"/>
      <c r="AB5" s="47" t="s">
        <v>78</v>
      </c>
      <c r="AC5" s="47"/>
      <c r="AG5" s="47" t="s">
        <v>77</v>
      </c>
      <c r="AH5" s="47"/>
      <c r="AI5" s="47" t="s">
        <v>77</v>
      </c>
      <c r="AJ5" s="47"/>
      <c r="AK5" s="47" t="s">
        <v>77</v>
      </c>
      <c r="AL5" s="47"/>
      <c r="AM5" s="47" t="s">
        <v>76</v>
      </c>
      <c r="AN5" s="47"/>
    </row>
    <row r="6" spans="1:40" x14ac:dyDescent="0.2">
      <c r="A6" s="15" t="s">
        <v>2</v>
      </c>
      <c r="B6" s="44" t="s">
        <v>28</v>
      </c>
      <c r="C6" s="44"/>
      <c r="D6" s="44" t="s">
        <v>27</v>
      </c>
      <c r="E6" s="44"/>
      <c r="F6" s="44" t="s">
        <v>26</v>
      </c>
      <c r="G6" s="44"/>
      <c r="H6" s="44" t="s">
        <v>52</v>
      </c>
      <c r="I6" s="44"/>
      <c r="J6" s="44" t="s">
        <v>55</v>
      </c>
      <c r="K6" s="44"/>
      <c r="L6" s="44"/>
      <c r="M6" s="44"/>
      <c r="N6" s="44"/>
      <c r="O6" s="44"/>
      <c r="P6" s="44"/>
      <c r="Q6" s="44"/>
      <c r="R6" s="43" t="s">
        <v>3</v>
      </c>
      <c r="S6" s="43"/>
      <c r="T6" s="43" t="s">
        <v>3</v>
      </c>
      <c r="U6" s="43"/>
      <c r="V6" s="43" t="s">
        <v>47</v>
      </c>
      <c r="W6" s="43"/>
      <c r="X6" s="43" t="s">
        <v>42</v>
      </c>
      <c r="Y6" s="43"/>
      <c r="Z6" s="43" t="s">
        <v>42</v>
      </c>
      <c r="AA6" s="43"/>
      <c r="AB6" s="43" t="s">
        <v>49</v>
      </c>
      <c r="AC6" s="43"/>
      <c r="AG6" s="43" t="s">
        <v>41</v>
      </c>
      <c r="AH6" s="43"/>
      <c r="AI6" s="43" t="s">
        <v>42</v>
      </c>
      <c r="AJ6" s="43"/>
      <c r="AK6" s="43"/>
      <c r="AL6" s="43"/>
      <c r="AM6" s="43" t="s">
        <v>42</v>
      </c>
      <c r="AN6" s="43"/>
    </row>
    <row r="7" spans="1:40" x14ac:dyDescent="0.2">
      <c r="A7" s="15" t="s">
        <v>4</v>
      </c>
      <c r="B7" s="41" t="s">
        <v>5</v>
      </c>
      <c r="C7" s="41"/>
      <c r="D7" s="41" t="s">
        <v>5</v>
      </c>
      <c r="E7" s="41"/>
      <c r="F7" s="41" t="s">
        <v>5</v>
      </c>
      <c r="G7" s="41"/>
      <c r="H7" s="41" t="s">
        <v>5</v>
      </c>
      <c r="I7" s="41"/>
      <c r="J7" s="41" t="s">
        <v>5</v>
      </c>
      <c r="K7" s="41"/>
      <c r="L7" s="45"/>
      <c r="M7" s="45"/>
      <c r="N7" s="45"/>
      <c r="O7" s="45"/>
      <c r="P7" s="45"/>
      <c r="Q7" s="45"/>
      <c r="R7" s="41" t="s">
        <v>5</v>
      </c>
      <c r="S7" s="41"/>
      <c r="T7" s="41" t="s">
        <v>5</v>
      </c>
      <c r="U7" s="41"/>
      <c r="V7" s="41" t="s">
        <v>5</v>
      </c>
      <c r="W7" s="41"/>
      <c r="X7" s="18"/>
      <c r="Y7" s="18"/>
      <c r="Z7" s="41"/>
      <c r="AA7" s="41"/>
      <c r="AB7" s="41" t="s">
        <v>68</v>
      </c>
      <c r="AC7" s="41"/>
      <c r="AG7" s="41"/>
      <c r="AH7" s="41"/>
      <c r="AI7" s="41"/>
      <c r="AJ7" s="41"/>
      <c r="AK7" s="41"/>
      <c r="AL7" s="41"/>
      <c r="AM7" s="37"/>
      <c r="AN7" s="37"/>
    </row>
    <row r="8" spans="1:40" x14ac:dyDescent="0.2">
      <c r="A8" s="15" t="s">
        <v>6</v>
      </c>
      <c r="B8" s="45"/>
      <c r="C8" s="45"/>
      <c r="D8" s="45"/>
      <c r="E8" s="45"/>
      <c r="F8" s="45"/>
      <c r="G8" s="45"/>
      <c r="H8" s="45"/>
      <c r="I8" s="45"/>
      <c r="J8" s="45"/>
      <c r="K8" s="45"/>
      <c r="L8" s="45" t="s">
        <v>25</v>
      </c>
      <c r="M8" s="45"/>
      <c r="N8" s="45" t="s">
        <v>25</v>
      </c>
      <c r="O8" s="45"/>
      <c r="P8" s="45" t="s">
        <v>25</v>
      </c>
      <c r="Q8" s="45"/>
      <c r="R8" s="41" t="s">
        <v>24</v>
      </c>
      <c r="S8" s="41"/>
      <c r="T8" s="41" t="s">
        <v>24</v>
      </c>
      <c r="U8" s="41"/>
      <c r="V8" s="41" t="s">
        <v>48</v>
      </c>
      <c r="W8" s="41"/>
      <c r="X8" s="41" t="s">
        <v>44</v>
      </c>
      <c r="Y8" s="41"/>
      <c r="Z8" s="41" t="s">
        <v>21</v>
      </c>
      <c r="AA8" s="41"/>
      <c r="AB8" s="41" t="s">
        <v>69</v>
      </c>
      <c r="AC8" s="41"/>
      <c r="AG8" s="41" t="s">
        <v>23</v>
      </c>
      <c r="AH8" s="41"/>
      <c r="AI8" s="41" t="s">
        <v>22</v>
      </c>
      <c r="AJ8" s="41"/>
      <c r="AK8" s="41" t="s">
        <v>25</v>
      </c>
      <c r="AL8" s="41"/>
      <c r="AM8" s="41" t="s">
        <v>44</v>
      </c>
      <c r="AN8" s="41"/>
    </row>
    <row r="9" spans="1:40" ht="12.75" customHeight="1" x14ac:dyDescent="0.2">
      <c r="A9" s="15" t="s">
        <v>7</v>
      </c>
      <c r="B9" s="46" t="s">
        <v>20</v>
      </c>
      <c r="C9" s="46"/>
      <c r="D9" s="46" t="s">
        <v>20</v>
      </c>
      <c r="E9" s="46"/>
      <c r="F9" s="46" t="s">
        <v>20</v>
      </c>
      <c r="G9" s="46"/>
      <c r="H9" s="46" t="s">
        <v>20</v>
      </c>
      <c r="I9" s="46"/>
      <c r="J9" s="46" t="s">
        <v>20</v>
      </c>
      <c r="K9" s="46"/>
      <c r="L9" s="46"/>
      <c r="M9" s="46"/>
      <c r="N9" s="46"/>
      <c r="O9" s="46"/>
      <c r="P9" s="46"/>
      <c r="Q9" s="46"/>
      <c r="R9" s="42" t="s">
        <v>8</v>
      </c>
      <c r="S9" s="42"/>
      <c r="T9" s="42" t="s">
        <v>8</v>
      </c>
      <c r="U9" s="42"/>
      <c r="V9" s="42" t="s">
        <v>8</v>
      </c>
      <c r="W9" s="42"/>
      <c r="X9" s="19"/>
      <c r="Y9" s="19"/>
      <c r="Z9" s="42"/>
      <c r="AA9" s="42"/>
      <c r="AB9" s="41" t="s">
        <v>70</v>
      </c>
      <c r="AC9" s="41"/>
      <c r="AG9" s="42"/>
      <c r="AH9" s="42"/>
      <c r="AI9" s="42"/>
      <c r="AJ9" s="42"/>
      <c r="AK9" s="42"/>
      <c r="AL9" s="42"/>
      <c r="AM9" s="38"/>
      <c r="AN9" s="38"/>
    </row>
    <row r="10" spans="1:40" x14ac:dyDescent="0.2">
      <c r="A10" s="15" t="s">
        <v>9</v>
      </c>
      <c r="B10" s="41"/>
      <c r="C10" s="41"/>
      <c r="D10" s="41"/>
      <c r="E10" s="41"/>
      <c r="F10" s="41"/>
      <c r="G10" s="41"/>
      <c r="H10" s="21"/>
      <c r="I10" s="21"/>
      <c r="J10" s="21"/>
      <c r="K10" s="21"/>
      <c r="L10" s="41"/>
      <c r="M10" s="41"/>
      <c r="N10" s="41"/>
      <c r="O10" s="41"/>
      <c r="P10" s="41"/>
      <c r="Q10" s="41"/>
      <c r="R10" s="41" t="s">
        <v>19</v>
      </c>
      <c r="S10" s="41"/>
      <c r="T10" s="41" t="s">
        <v>13</v>
      </c>
      <c r="U10" s="41"/>
      <c r="V10" s="41"/>
      <c r="W10" s="41"/>
      <c r="X10" s="18"/>
      <c r="Y10" s="18"/>
      <c r="Z10" s="41"/>
      <c r="AA10" s="41"/>
      <c r="AB10" s="41" t="s">
        <v>71</v>
      </c>
      <c r="AC10" s="41"/>
      <c r="AG10" s="41"/>
      <c r="AH10" s="41"/>
      <c r="AI10" s="41"/>
      <c r="AJ10" s="41"/>
      <c r="AK10" s="41"/>
      <c r="AL10" s="41"/>
      <c r="AM10" s="37"/>
      <c r="AN10" s="37"/>
    </row>
    <row r="11" spans="1:40" x14ac:dyDescent="0.2">
      <c r="A11" s="14" t="s">
        <v>10</v>
      </c>
      <c r="B11" s="39" t="s">
        <v>18</v>
      </c>
      <c r="C11" s="39"/>
      <c r="D11" s="39" t="s">
        <v>18</v>
      </c>
      <c r="E11" s="39"/>
      <c r="F11" s="39" t="s">
        <v>18</v>
      </c>
      <c r="G11" s="39"/>
      <c r="H11" s="39" t="s">
        <v>56</v>
      </c>
      <c r="I11" s="39"/>
      <c r="J11" s="39" t="s">
        <v>56</v>
      </c>
      <c r="K11" s="39"/>
      <c r="L11" s="39" t="s">
        <v>17</v>
      </c>
      <c r="M11" s="39"/>
      <c r="N11" s="39" t="s">
        <v>17</v>
      </c>
      <c r="O11" s="39"/>
      <c r="P11" s="39" t="s">
        <v>16</v>
      </c>
      <c r="Q11" s="39"/>
      <c r="R11" s="39" t="s">
        <v>15</v>
      </c>
      <c r="S11" s="39"/>
      <c r="T11" s="39" t="s">
        <v>15</v>
      </c>
      <c r="U11" s="39"/>
      <c r="V11" s="39" t="s">
        <v>51</v>
      </c>
      <c r="W11" s="39"/>
      <c r="X11" s="39" t="s">
        <v>40</v>
      </c>
      <c r="Y11" s="39"/>
      <c r="Z11" s="39" t="s">
        <v>45</v>
      </c>
      <c r="AA11" s="39"/>
      <c r="AB11" s="39" t="s">
        <v>72</v>
      </c>
      <c r="AC11" s="39"/>
      <c r="AG11" s="39" t="s">
        <v>40</v>
      </c>
      <c r="AH11" s="39"/>
      <c r="AI11" s="39" t="s">
        <v>40</v>
      </c>
      <c r="AJ11" s="39"/>
      <c r="AK11" s="39" t="s">
        <v>14</v>
      </c>
      <c r="AL11" s="39"/>
      <c r="AM11" s="39" t="s">
        <v>40</v>
      </c>
      <c r="AN11" s="39"/>
    </row>
    <row r="12" spans="1:40" x14ac:dyDescent="0.2">
      <c r="A12" s="13" t="s">
        <v>11</v>
      </c>
      <c r="B12" s="12" t="s">
        <v>12</v>
      </c>
      <c r="C12" s="12" t="s">
        <v>0</v>
      </c>
      <c r="D12" s="12" t="s">
        <v>12</v>
      </c>
      <c r="E12" s="12" t="s">
        <v>0</v>
      </c>
      <c r="F12" s="12" t="s">
        <v>12</v>
      </c>
      <c r="G12" s="12" t="s">
        <v>0</v>
      </c>
      <c r="H12" s="20" t="s">
        <v>12</v>
      </c>
      <c r="I12" s="20" t="s">
        <v>0</v>
      </c>
      <c r="J12" s="20" t="s">
        <v>12</v>
      </c>
      <c r="K12" s="20" t="s">
        <v>0</v>
      </c>
      <c r="L12" s="12" t="s">
        <v>12</v>
      </c>
      <c r="M12" s="12" t="s">
        <v>0</v>
      </c>
      <c r="N12" s="12" t="s">
        <v>12</v>
      </c>
      <c r="O12" s="12" t="s">
        <v>0</v>
      </c>
      <c r="P12" s="12" t="s">
        <v>12</v>
      </c>
      <c r="Q12" s="12" t="s">
        <v>0</v>
      </c>
      <c r="R12" s="12" t="s">
        <v>12</v>
      </c>
      <c r="S12" s="12" t="s">
        <v>0</v>
      </c>
      <c r="T12" s="25" t="s">
        <v>12</v>
      </c>
      <c r="U12" s="25" t="s">
        <v>0</v>
      </c>
      <c r="V12" s="20" t="s">
        <v>12</v>
      </c>
      <c r="W12" s="20" t="s">
        <v>0</v>
      </c>
      <c r="X12" s="20" t="s">
        <v>12</v>
      </c>
      <c r="Y12" s="20" t="s">
        <v>0</v>
      </c>
      <c r="Z12" s="12" t="s">
        <v>12</v>
      </c>
      <c r="AA12" s="12" t="s">
        <v>0</v>
      </c>
      <c r="AB12" s="20" t="s">
        <v>74</v>
      </c>
      <c r="AC12" s="20" t="s">
        <v>0</v>
      </c>
      <c r="AG12" s="12" t="s">
        <v>12</v>
      </c>
      <c r="AH12" s="12" t="s">
        <v>0</v>
      </c>
      <c r="AI12" s="12" t="s">
        <v>12</v>
      </c>
      <c r="AJ12" s="12" t="s">
        <v>0</v>
      </c>
      <c r="AK12" s="12" t="s">
        <v>12</v>
      </c>
      <c r="AL12" s="12" t="s">
        <v>0</v>
      </c>
      <c r="AM12" s="36" t="s">
        <v>12</v>
      </c>
      <c r="AN12" s="36" t="s">
        <v>0</v>
      </c>
    </row>
    <row r="13" spans="1:40" x14ac:dyDescent="0.2">
      <c r="A13" s="22">
        <f>+A14-1</f>
        <v>1970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4"/>
      <c r="U13" s="24"/>
      <c r="V13" s="21"/>
      <c r="W13" s="21"/>
      <c r="X13" s="21"/>
      <c r="Y13" s="21"/>
      <c r="Z13" s="21"/>
      <c r="AA13" s="21"/>
      <c r="AB13" s="9">
        <v>0.65</v>
      </c>
      <c r="AC13" s="9">
        <v>0.21299999999999999</v>
      </c>
      <c r="AG13" s="21"/>
      <c r="AH13" s="21"/>
      <c r="AI13" s="21"/>
      <c r="AJ13" s="21"/>
      <c r="AK13" s="21"/>
      <c r="AL13" s="21"/>
      <c r="AM13" s="37"/>
      <c r="AN13" s="37"/>
    </row>
    <row r="14" spans="1:40" x14ac:dyDescent="0.2">
      <c r="A14" s="22">
        <f>+A15-1</f>
        <v>1971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4"/>
      <c r="U14" s="24"/>
      <c r="V14" s="21"/>
      <c r="W14" s="21"/>
      <c r="X14" s="21"/>
      <c r="Y14" s="21"/>
      <c r="Z14" s="21"/>
      <c r="AA14" s="21"/>
      <c r="AB14" s="9">
        <v>0.69</v>
      </c>
      <c r="AC14" s="9">
        <v>0.21099999999999999</v>
      </c>
      <c r="AG14" s="21"/>
      <c r="AH14" s="21"/>
      <c r="AI14" s="21"/>
      <c r="AJ14" s="21"/>
      <c r="AK14" s="21"/>
      <c r="AL14" s="21"/>
      <c r="AM14" s="37"/>
      <c r="AN14" s="37"/>
    </row>
    <row r="15" spans="1:40" x14ac:dyDescent="0.2">
      <c r="A15" s="22">
        <f>+A16-1</f>
        <v>1972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4"/>
      <c r="U15" s="24"/>
      <c r="V15" s="21"/>
      <c r="W15" s="21"/>
      <c r="X15" s="21"/>
      <c r="Y15" s="21"/>
      <c r="Z15" s="21"/>
      <c r="AA15" s="21"/>
      <c r="AB15" s="9">
        <v>0.43</v>
      </c>
      <c r="AC15" s="9">
        <v>0.23200000000000001</v>
      </c>
      <c r="AG15" s="21"/>
      <c r="AH15" s="21"/>
      <c r="AI15" s="21"/>
      <c r="AJ15" s="21"/>
      <c r="AK15" s="21"/>
      <c r="AL15" s="21"/>
      <c r="AM15" s="37"/>
      <c r="AN15" s="37"/>
    </row>
    <row r="16" spans="1:40" x14ac:dyDescent="0.2">
      <c r="A16" s="22">
        <f>+A17-1</f>
        <v>1973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4"/>
      <c r="U16" s="24"/>
      <c r="V16" s="21"/>
      <c r="W16" s="21"/>
      <c r="X16" s="21"/>
      <c r="Y16" s="21"/>
      <c r="Z16" s="21"/>
      <c r="AA16" s="21"/>
      <c r="AB16" s="9">
        <v>0</v>
      </c>
      <c r="AC16" s="9">
        <v>0.28399999999999997</v>
      </c>
      <c r="AG16" s="21"/>
      <c r="AH16" s="21"/>
      <c r="AI16" s="21"/>
      <c r="AJ16" s="21"/>
      <c r="AK16" s="21"/>
      <c r="AL16" s="21"/>
      <c r="AM16" s="37"/>
      <c r="AN16" s="37"/>
    </row>
    <row r="17" spans="1:40" x14ac:dyDescent="0.2">
      <c r="A17" s="22">
        <f>+A18-1</f>
        <v>1974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4"/>
      <c r="U17" s="24"/>
      <c r="V17" s="9">
        <v>0.96799999999999997</v>
      </c>
      <c r="W17" s="9">
        <v>0.26600000000000001</v>
      </c>
      <c r="X17" s="21"/>
      <c r="Y17" s="21"/>
      <c r="Z17" s="21"/>
      <c r="AA17" s="21"/>
      <c r="AB17" s="9">
        <v>0.64</v>
      </c>
      <c r="AC17" s="9">
        <v>0.214</v>
      </c>
      <c r="AG17" s="21"/>
      <c r="AH17" s="21"/>
      <c r="AI17" s="21"/>
      <c r="AJ17" s="21"/>
      <c r="AK17" s="21"/>
      <c r="AL17" s="21"/>
      <c r="AM17" s="37"/>
      <c r="AN17" s="37"/>
    </row>
    <row r="18" spans="1:40" x14ac:dyDescent="0.2">
      <c r="A18" s="11">
        <v>1975</v>
      </c>
      <c r="B18" s="9"/>
      <c r="C18" s="9"/>
      <c r="D18" s="9"/>
      <c r="E18" s="9"/>
      <c r="F18" s="9"/>
      <c r="G18" s="9"/>
      <c r="H18" s="21"/>
      <c r="I18" s="21"/>
      <c r="J18" s="21"/>
      <c r="K18" s="21"/>
      <c r="L18" s="9"/>
      <c r="M18" s="9"/>
      <c r="N18" s="9"/>
      <c r="O18" s="9"/>
      <c r="P18" s="9"/>
      <c r="Q18" s="9"/>
      <c r="R18" s="9"/>
      <c r="S18" s="9"/>
      <c r="T18" s="9"/>
      <c r="U18" s="9"/>
      <c r="V18" s="9">
        <v>0.53400000000000003</v>
      </c>
      <c r="W18" s="9">
        <v>0.20499999999999999</v>
      </c>
      <c r="X18" s="9"/>
      <c r="Y18" s="9"/>
      <c r="Z18" s="9"/>
      <c r="AA18" s="9"/>
      <c r="AB18" s="9">
        <v>0.52</v>
      </c>
      <c r="AC18" s="9">
        <v>0.223</v>
      </c>
      <c r="AG18" s="9"/>
      <c r="AH18" s="9"/>
      <c r="AI18" s="9"/>
      <c r="AJ18" s="9"/>
      <c r="AK18" s="9"/>
      <c r="AL18" s="9"/>
      <c r="AM18" s="9"/>
      <c r="AN18" s="9"/>
    </row>
    <row r="19" spans="1:40" x14ac:dyDescent="0.2">
      <c r="A19" s="11">
        <f t="shared" ref="A19:A60" si="0">+A18+1</f>
        <v>1976</v>
      </c>
      <c r="B19" s="9"/>
      <c r="C19" s="9"/>
      <c r="D19" s="9"/>
      <c r="E19" s="9"/>
      <c r="F19" s="9"/>
      <c r="G19" s="9"/>
      <c r="H19" s="21"/>
      <c r="I19" s="21"/>
      <c r="J19" s="21"/>
      <c r="K19" s="21"/>
      <c r="L19" s="9"/>
      <c r="M19" s="9"/>
      <c r="N19" s="9"/>
      <c r="O19" s="9"/>
      <c r="P19" s="9"/>
      <c r="Q19" s="9"/>
      <c r="R19" s="9">
        <v>0.39407999999999999</v>
      </c>
      <c r="S19" s="9">
        <v>0.39783000000000002</v>
      </c>
      <c r="T19" s="9"/>
      <c r="U19" s="9"/>
      <c r="V19" s="9">
        <v>0.66600000000000004</v>
      </c>
      <c r="W19" s="9">
        <v>0.20699999999999999</v>
      </c>
      <c r="X19" s="9"/>
      <c r="Y19" s="9"/>
      <c r="Z19" s="9"/>
      <c r="AA19" s="9"/>
      <c r="AB19" s="9">
        <v>0.48</v>
      </c>
      <c r="AC19" s="9">
        <v>0.22700000000000001</v>
      </c>
      <c r="AG19" s="9"/>
      <c r="AH19" s="9"/>
      <c r="AI19" s="9"/>
      <c r="AJ19" s="9"/>
      <c r="AK19" s="9"/>
      <c r="AL19" s="9"/>
      <c r="AM19" s="9"/>
      <c r="AN19" s="9"/>
    </row>
    <row r="20" spans="1:40" x14ac:dyDescent="0.2">
      <c r="A20" s="11">
        <f t="shared" si="0"/>
        <v>1977</v>
      </c>
      <c r="B20" s="9"/>
      <c r="C20" s="9"/>
      <c r="D20" s="9"/>
      <c r="E20" s="9"/>
      <c r="F20" s="9"/>
      <c r="G20" s="9"/>
      <c r="H20" s="21"/>
      <c r="I20" s="21"/>
      <c r="J20" s="21"/>
      <c r="K20" s="21"/>
      <c r="L20" s="9"/>
      <c r="M20" s="9"/>
      <c r="N20" s="9"/>
      <c r="O20" s="9"/>
      <c r="P20" s="9">
        <v>2.4209999999999998</v>
      </c>
      <c r="Q20" s="9">
        <v>0.48299999999999998</v>
      </c>
      <c r="R20" s="9">
        <v>0.89278999999999997</v>
      </c>
      <c r="S20" s="9">
        <v>0.31208999999999998</v>
      </c>
      <c r="T20" s="9"/>
      <c r="U20" s="9"/>
      <c r="V20" s="9">
        <v>0.91300000000000003</v>
      </c>
      <c r="W20" s="9">
        <v>0.216</v>
      </c>
      <c r="X20" s="9"/>
      <c r="Y20" s="9"/>
      <c r="Z20" s="9"/>
      <c r="AA20" s="9"/>
      <c r="AB20" s="9">
        <v>0.86</v>
      </c>
      <c r="AC20" s="9">
        <v>0.20300000000000001</v>
      </c>
      <c r="AG20" s="9"/>
      <c r="AH20" s="9"/>
      <c r="AI20" s="9"/>
      <c r="AJ20" s="9"/>
      <c r="AK20" s="9"/>
      <c r="AL20" s="9"/>
      <c r="AM20" s="9"/>
      <c r="AN20" s="9"/>
    </row>
    <row r="21" spans="1:40" x14ac:dyDescent="0.2">
      <c r="A21" s="11">
        <f t="shared" si="0"/>
        <v>1978</v>
      </c>
      <c r="B21" s="9"/>
      <c r="C21" s="9"/>
      <c r="D21" s="9"/>
      <c r="E21" s="9"/>
      <c r="F21" s="9"/>
      <c r="G21" s="9"/>
      <c r="H21" s="21"/>
      <c r="I21" s="21"/>
      <c r="J21" s="21"/>
      <c r="K21" s="21"/>
      <c r="L21" s="9"/>
      <c r="M21" s="9"/>
      <c r="N21" s="9"/>
      <c r="O21" s="9"/>
      <c r="P21" s="9">
        <v>4.625</v>
      </c>
      <c r="Q21" s="9">
        <v>0.23400000000000001</v>
      </c>
      <c r="R21" s="9">
        <v>0.72702999999999995</v>
      </c>
      <c r="S21" s="9">
        <v>0.33413999999999999</v>
      </c>
      <c r="T21" s="9"/>
      <c r="U21" s="9"/>
      <c r="V21" s="9">
        <v>0.876</v>
      </c>
      <c r="W21" s="9">
        <v>0.22500000000000001</v>
      </c>
      <c r="X21" s="9"/>
      <c r="Y21" s="9"/>
      <c r="Z21" s="9"/>
      <c r="AA21" s="9"/>
      <c r="AB21" s="9">
        <v>0.62</v>
      </c>
      <c r="AC21" s="9">
        <v>0.215</v>
      </c>
      <c r="AG21" s="9"/>
      <c r="AH21" s="9"/>
      <c r="AI21" s="9"/>
      <c r="AJ21" s="9"/>
      <c r="AK21" s="9"/>
      <c r="AL21" s="9"/>
      <c r="AM21" s="9"/>
      <c r="AN21" s="9"/>
    </row>
    <row r="22" spans="1:40" x14ac:dyDescent="0.2">
      <c r="A22" s="11">
        <f t="shared" si="0"/>
        <v>1979</v>
      </c>
      <c r="B22" s="9"/>
      <c r="C22" s="9"/>
      <c r="D22" s="9"/>
      <c r="E22" s="9"/>
      <c r="F22" s="9"/>
      <c r="G22" s="9"/>
      <c r="H22" s="21"/>
      <c r="I22" s="21"/>
      <c r="J22" s="21"/>
      <c r="K22" s="21"/>
      <c r="L22" s="9"/>
      <c r="M22" s="9"/>
      <c r="N22" s="9"/>
      <c r="O22" s="9"/>
      <c r="P22" s="9"/>
      <c r="Q22" s="9"/>
      <c r="R22" s="9">
        <v>0.81950000000000001</v>
      </c>
      <c r="S22" s="9">
        <v>0.27794000000000002</v>
      </c>
      <c r="T22" s="9"/>
      <c r="U22" s="9"/>
      <c r="V22" s="9">
        <v>1.2869999999999999</v>
      </c>
      <c r="W22" s="9">
        <v>0.28299999999999997</v>
      </c>
      <c r="X22" s="9"/>
      <c r="Y22" s="9"/>
      <c r="Z22" s="9"/>
      <c r="AA22" s="9"/>
      <c r="AB22" s="9">
        <v>0.62</v>
      </c>
      <c r="AC22" s="9">
        <v>0.215</v>
      </c>
      <c r="AG22" s="9"/>
      <c r="AH22" s="9"/>
      <c r="AI22" s="9"/>
      <c r="AJ22" s="9"/>
      <c r="AK22" s="9"/>
      <c r="AL22" s="9"/>
      <c r="AM22" s="9"/>
      <c r="AN22" s="9"/>
    </row>
    <row r="23" spans="1:40" x14ac:dyDescent="0.2">
      <c r="A23" s="11">
        <f t="shared" si="0"/>
        <v>1980</v>
      </c>
      <c r="B23" s="9"/>
      <c r="C23" s="9"/>
      <c r="D23" s="9"/>
      <c r="E23" s="9"/>
      <c r="F23" s="9"/>
      <c r="G23" s="9"/>
      <c r="H23" s="9">
        <v>0.79900000000000004</v>
      </c>
      <c r="I23" s="9">
        <v>0.43</v>
      </c>
      <c r="J23" s="21"/>
      <c r="K23" s="21"/>
      <c r="L23" s="9"/>
      <c r="M23" s="9"/>
      <c r="N23" s="9"/>
      <c r="O23" s="9"/>
      <c r="P23" s="9"/>
      <c r="Q23" s="9"/>
      <c r="R23" s="9">
        <v>1.3996200000000001</v>
      </c>
      <c r="S23" s="9">
        <v>0.27749000000000001</v>
      </c>
      <c r="T23" s="9"/>
      <c r="U23" s="9"/>
      <c r="V23" s="9">
        <v>1.1579999999999999</v>
      </c>
      <c r="W23" s="9">
        <v>0.26500000000000001</v>
      </c>
      <c r="X23" s="9"/>
      <c r="Y23" s="9"/>
      <c r="Z23" s="9"/>
      <c r="AA23" s="9"/>
      <c r="AB23" s="9">
        <v>0.82</v>
      </c>
      <c r="AC23" s="9">
        <v>0.20399999999999999</v>
      </c>
      <c r="AG23" s="9"/>
      <c r="AH23" s="9"/>
      <c r="AI23" s="9"/>
      <c r="AJ23" s="9"/>
      <c r="AK23" s="9"/>
      <c r="AL23" s="9"/>
      <c r="AM23" s="9"/>
      <c r="AN23" s="9"/>
    </row>
    <row r="24" spans="1:40" x14ac:dyDescent="0.2">
      <c r="A24" s="11">
        <f t="shared" si="0"/>
        <v>1981</v>
      </c>
      <c r="B24" s="9"/>
      <c r="C24" s="9"/>
      <c r="D24" s="9"/>
      <c r="E24" s="9"/>
      <c r="F24" s="9"/>
      <c r="G24" s="9"/>
      <c r="H24" s="9">
        <v>0.39900000000000002</v>
      </c>
      <c r="I24" s="9">
        <v>0.52</v>
      </c>
      <c r="J24" s="21"/>
      <c r="K24" s="21"/>
      <c r="L24" s="9"/>
      <c r="M24" s="9"/>
      <c r="N24" s="9"/>
      <c r="O24" s="9"/>
      <c r="P24" s="9">
        <v>1.149</v>
      </c>
      <c r="Q24" s="9">
        <v>0.81399999999999995</v>
      </c>
      <c r="R24" s="9">
        <v>1.11005</v>
      </c>
      <c r="S24" s="9">
        <v>0.26064999999999999</v>
      </c>
      <c r="T24" s="9"/>
      <c r="U24" s="9"/>
      <c r="V24" s="9">
        <v>0.55300000000000005</v>
      </c>
      <c r="W24" s="9">
        <v>0.23899999999999999</v>
      </c>
      <c r="X24" s="9"/>
      <c r="Y24" s="9"/>
      <c r="Z24" s="9"/>
      <c r="AA24" s="9"/>
      <c r="AB24" s="9">
        <v>0.9</v>
      </c>
      <c r="AC24" s="9">
        <v>0.20300000000000001</v>
      </c>
      <c r="AG24" s="9"/>
      <c r="AH24" s="9"/>
      <c r="AI24" s="9"/>
      <c r="AJ24" s="9"/>
      <c r="AK24" s="9"/>
      <c r="AL24" s="9"/>
      <c r="AM24" s="9"/>
      <c r="AN24" s="9"/>
    </row>
    <row r="25" spans="1:40" x14ac:dyDescent="0.2">
      <c r="A25" s="11">
        <f t="shared" si="0"/>
        <v>1982</v>
      </c>
      <c r="B25" s="9"/>
      <c r="C25" s="9"/>
      <c r="D25" s="9"/>
      <c r="E25" s="9"/>
      <c r="F25" s="9"/>
      <c r="G25" s="9"/>
      <c r="H25" s="9">
        <v>2.1019999999999999</v>
      </c>
      <c r="I25" s="9">
        <v>0.33</v>
      </c>
      <c r="J25" s="21"/>
      <c r="K25" s="21"/>
      <c r="L25" s="9"/>
      <c r="M25" s="9"/>
      <c r="N25" s="9"/>
      <c r="O25" s="9"/>
      <c r="P25" s="9">
        <v>1.3620000000000001</v>
      </c>
      <c r="Q25" s="9">
        <v>1.2</v>
      </c>
      <c r="R25" s="9">
        <v>0.78385000000000005</v>
      </c>
      <c r="S25" s="9">
        <v>0.27302999999999999</v>
      </c>
      <c r="T25" s="9"/>
      <c r="U25" s="9"/>
      <c r="V25" s="9"/>
      <c r="W25" s="9"/>
      <c r="X25" s="9"/>
      <c r="Y25" s="9"/>
      <c r="Z25" s="9"/>
      <c r="AA25" s="9"/>
      <c r="AB25" s="9"/>
      <c r="AC25" s="9"/>
      <c r="AG25" s="9"/>
      <c r="AH25" s="9"/>
      <c r="AI25" s="9"/>
      <c r="AJ25" s="9"/>
      <c r="AK25" s="9"/>
      <c r="AL25" s="9"/>
      <c r="AM25" s="9"/>
      <c r="AN25" s="9"/>
    </row>
    <row r="26" spans="1:40" x14ac:dyDescent="0.2">
      <c r="A26" s="11">
        <f t="shared" si="0"/>
        <v>1983</v>
      </c>
      <c r="B26" s="9"/>
      <c r="C26" s="9"/>
      <c r="D26" s="9"/>
      <c r="E26" s="9"/>
      <c r="F26" s="9"/>
      <c r="G26" s="9"/>
      <c r="H26" s="9">
        <v>1.1140000000000001</v>
      </c>
      <c r="I26" s="9">
        <v>0.26</v>
      </c>
      <c r="J26" s="9">
        <v>2.8050000000000002</v>
      </c>
      <c r="K26" s="9">
        <v>0.1</v>
      </c>
      <c r="L26" s="9"/>
      <c r="M26" s="9"/>
      <c r="N26" s="9"/>
      <c r="O26" s="9"/>
      <c r="P26" s="9">
        <v>0.90100000000000002</v>
      </c>
      <c r="Q26" s="9">
        <v>1.0149999999999999</v>
      </c>
      <c r="R26" s="9">
        <v>0.45778999999999997</v>
      </c>
      <c r="S26" s="9">
        <v>0.33990999999999999</v>
      </c>
      <c r="T26" s="9"/>
      <c r="U26" s="9"/>
      <c r="V26" s="9"/>
      <c r="W26" s="9"/>
      <c r="X26" s="9"/>
      <c r="Y26" s="9"/>
      <c r="Z26" s="9"/>
      <c r="AA26" s="9"/>
      <c r="AB26" s="9"/>
      <c r="AC26" s="9"/>
      <c r="AG26" s="9"/>
      <c r="AH26" s="9"/>
      <c r="AI26" s="9"/>
      <c r="AJ26" s="9"/>
      <c r="AK26" s="9"/>
      <c r="AL26" s="9"/>
      <c r="AM26" s="9"/>
      <c r="AN26" s="9"/>
    </row>
    <row r="27" spans="1:40" x14ac:dyDescent="0.2">
      <c r="A27" s="11">
        <f t="shared" si="0"/>
        <v>1984</v>
      </c>
      <c r="B27" s="9"/>
      <c r="C27" s="9"/>
      <c r="D27" s="9"/>
      <c r="E27" s="9"/>
      <c r="F27" s="9"/>
      <c r="G27" s="9"/>
      <c r="H27" s="21"/>
      <c r="I27" s="21"/>
      <c r="J27" s="9">
        <v>1.246</v>
      </c>
      <c r="K27" s="9">
        <v>0.188</v>
      </c>
      <c r="L27" s="9"/>
      <c r="M27" s="9"/>
      <c r="N27" s="9"/>
      <c r="O27" s="9"/>
      <c r="P27" s="9">
        <v>0.309</v>
      </c>
      <c r="Q27" s="9">
        <v>0.32100000000000001</v>
      </c>
      <c r="R27" s="9">
        <v>0.67479999999999996</v>
      </c>
      <c r="S27" s="9">
        <v>0.28760999999999998</v>
      </c>
      <c r="T27" s="9"/>
      <c r="U27" s="9"/>
      <c r="V27" s="9"/>
      <c r="W27" s="9"/>
      <c r="X27" s="9">
        <v>0.57086853599999998</v>
      </c>
      <c r="Y27" s="9">
        <v>0.13689006500000001</v>
      </c>
      <c r="Z27" s="9"/>
      <c r="AA27" s="9"/>
      <c r="AB27" s="9"/>
      <c r="AC27" s="9"/>
      <c r="AG27" s="9">
        <v>0.35299999999999998</v>
      </c>
      <c r="AH27" s="9">
        <v>0.10481586402266289</v>
      </c>
      <c r="AI27" s="9"/>
      <c r="AJ27" s="9"/>
      <c r="AK27" s="9"/>
      <c r="AL27" s="9"/>
      <c r="AM27" s="9">
        <v>0.41699999999999998</v>
      </c>
      <c r="AN27" s="9">
        <v>0.13600000000000001</v>
      </c>
    </row>
    <row r="28" spans="1:40" x14ac:dyDescent="0.2">
      <c r="A28" s="11">
        <f t="shared" si="0"/>
        <v>1985</v>
      </c>
      <c r="B28" s="9"/>
      <c r="C28" s="9"/>
      <c r="D28" s="9"/>
      <c r="E28" s="9"/>
      <c r="F28" s="9"/>
      <c r="G28" s="9"/>
      <c r="H28" s="9">
        <v>0.63</v>
      </c>
      <c r="I28" s="9">
        <v>0.64</v>
      </c>
      <c r="J28" s="9">
        <v>0.85699999999999998</v>
      </c>
      <c r="K28" s="9">
        <v>0.3</v>
      </c>
      <c r="L28" s="9"/>
      <c r="M28" s="9"/>
      <c r="N28" s="9"/>
      <c r="O28" s="9"/>
      <c r="P28" s="9"/>
      <c r="Q28" s="9"/>
      <c r="R28" s="9">
        <v>0.82909999999999995</v>
      </c>
      <c r="S28" s="9">
        <v>0.26527000000000001</v>
      </c>
      <c r="T28" s="9"/>
      <c r="U28" s="9"/>
      <c r="V28" s="9"/>
      <c r="W28" s="9"/>
      <c r="X28" s="9">
        <v>0.30674924199999998</v>
      </c>
      <c r="Y28" s="9">
        <v>0.16410707699999999</v>
      </c>
      <c r="Z28" s="9"/>
      <c r="AA28" s="9"/>
      <c r="AB28" s="9"/>
      <c r="AC28" s="9"/>
      <c r="AG28" s="9">
        <v>0.221</v>
      </c>
      <c r="AH28" s="9">
        <v>9.502262443438915E-2</v>
      </c>
      <c r="AI28" s="9"/>
      <c r="AJ28" s="9"/>
      <c r="AK28" s="9"/>
      <c r="AL28" s="9"/>
      <c r="AM28" s="9">
        <v>0.49099999999999999</v>
      </c>
      <c r="AN28" s="9">
        <v>0.12</v>
      </c>
    </row>
    <row r="29" spans="1:40" x14ac:dyDescent="0.2">
      <c r="A29" s="11">
        <f t="shared" si="0"/>
        <v>1986</v>
      </c>
      <c r="B29" s="9"/>
      <c r="C29" s="9"/>
      <c r="D29" s="9"/>
      <c r="E29" s="9"/>
      <c r="F29" s="9"/>
      <c r="G29" s="9"/>
      <c r="H29" s="9">
        <v>0.77800000000000002</v>
      </c>
      <c r="I29" s="9">
        <v>0.43</v>
      </c>
      <c r="J29" s="9">
        <v>0.503</v>
      </c>
      <c r="K29" s="9">
        <v>1.097</v>
      </c>
      <c r="L29" s="9"/>
      <c r="M29" s="9"/>
      <c r="N29" s="9"/>
      <c r="O29" s="9"/>
      <c r="P29" s="9">
        <v>0.33900000000000002</v>
      </c>
      <c r="Q29" s="9">
        <v>0.41899999999999998</v>
      </c>
      <c r="R29" s="9">
        <v>1.35E-2</v>
      </c>
      <c r="S29" s="9">
        <v>1.5511699999999999</v>
      </c>
      <c r="T29" s="9"/>
      <c r="U29" s="9"/>
      <c r="V29" s="9"/>
      <c r="W29" s="9"/>
      <c r="X29" s="9">
        <v>0.17931303700000001</v>
      </c>
      <c r="Y29" s="9">
        <v>0.21181138499999999</v>
      </c>
      <c r="Z29" s="9"/>
      <c r="AA29" s="9"/>
      <c r="AB29" s="9"/>
      <c r="AC29" s="9"/>
      <c r="AG29" s="9">
        <v>0.151</v>
      </c>
      <c r="AH29" s="9">
        <v>0.11258278145695365</v>
      </c>
      <c r="AI29" s="9"/>
      <c r="AJ29" s="9"/>
      <c r="AK29" s="9"/>
      <c r="AL29" s="9"/>
      <c r="AM29" s="9">
        <v>0.53900000000000003</v>
      </c>
      <c r="AN29" s="9">
        <v>0.11799999999999999</v>
      </c>
    </row>
    <row r="30" spans="1:40" x14ac:dyDescent="0.2">
      <c r="A30" s="11">
        <f t="shared" si="0"/>
        <v>1987</v>
      </c>
      <c r="B30" s="9"/>
      <c r="C30" s="9"/>
      <c r="D30" s="9"/>
      <c r="E30" s="9"/>
      <c r="F30" s="9"/>
      <c r="G30" s="9"/>
      <c r="H30" s="9">
        <v>1.2190000000000001</v>
      </c>
      <c r="I30" s="9">
        <v>0.4</v>
      </c>
      <c r="J30" s="9">
        <v>0.52900000000000003</v>
      </c>
      <c r="K30" s="9">
        <v>0.47599999999999998</v>
      </c>
      <c r="L30" s="9">
        <v>1.3116965797350157</v>
      </c>
      <c r="M30" s="9">
        <v>0.29228884918142695</v>
      </c>
      <c r="N30" s="9"/>
      <c r="O30" s="9"/>
      <c r="P30" s="9">
        <v>0.307</v>
      </c>
      <c r="Q30" s="9">
        <v>0.46400000000000002</v>
      </c>
      <c r="R30" s="9">
        <v>0.37473000000000001</v>
      </c>
      <c r="S30" s="9">
        <v>0.32923000000000002</v>
      </c>
      <c r="T30" s="9"/>
      <c r="U30" s="9"/>
      <c r="V30" s="9"/>
      <c r="W30" s="9"/>
      <c r="X30" s="9">
        <v>0.22134325499999999</v>
      </c>
      <c r="Y30" s="9">
        <v>0.371586839</v>
      </c>
      <c r="Z30" s="9"/>
      <c r="AA30" s="9"/>
      <c r="AB30" s="9"/>
      <c r="AC30" s="9"/>
      <c r="AG30" s="9">
        <v>0.125</v>
      </c>
      <c r="AH30" s="9">
        <v>0.128</v>
      </c>
      <c r="AI30" s="9"/>
      <c r="AJ30" s="9"/>
      <c r="AK30" s="9"/>
      <c r="AL30" s="9"/>
      <c r="AM30" s="9">
        <v>0.52300000000000002</v>
      </c>
      <c r="AN30" s="9">
        <v>0.11899999999999999</v>
      </c>
    </row>
    <row r="31" spans="1:40" x14ac:dyDescent="0.2">
      <c r="A31" s="11">
        <f t="shared" si="0"/>
        <v>1988</v>
      </c>
      <c r="B31" s="9"/>
      <c r="C31" s="9"/>
      <c r="D31" s="9"/>
      <c r="E31" s="9"/>
      <c r="F31" s="9"/>
      <c r="G31" s="9"/>
      <c r="H31" s="9">
        <v>0.98799999999999999</v>
      </c>
      <c r="I31" s="9">
        <v>0.38</v>
      </c>
      <c r="J31" s="9">
        <v>0.94099999999999995</v>
      </c>
      <c r="K31" s="9">
        <v>0.36399999999999999</v>
      </c>
      <c r="L31" s="9">
        <v>0.63867568091996818</v>
      </c>
      <c r="M31" s="9">
        <v>0.31900182894331103</v>
      </c>
      <c r="N31" s="9"/>
      <c r="O31" s="9"/>
      <c r="P31" s="9">
        <v>1.1319999999999999</v>
      </c>
      <c r="Q31" s="9">
        <v>0.32300000000000001</v>
      </c>
      <c r="R31" s="9">
        <v>0.34564</v>
      </c>
      <c r="S31" s="9">
        <v>0.36586000000000002</v>
      </c>
      <c r="T31" s="9"/>
      <c r="U31" s="9"/>
      <c r="V31" s="9"/>
      <c r="W31" s="9"/>
      <c r="X31" s="9">
        <v>0.60242478200000005</v>
      </c>
      <c r="Y31" s="9">
        <v>0.141307497</v>
      </c>
      <c r="Z31" s="9"/>
      <c r="AA31" s="9"/>
      <c r="AB31" s="9"/>
      <c r="AC31" s="9"/>
      <c r="AG31" s="9">
        <v>0.13</v>
      </c>
      <c r="AH31" s="9">
        <v>0.12307692307692307</v>
      </c>
      <c r="AI31" s="9">
        <v>1.601</v>
      </c>
      <c r="AJ31" s="9">
        <v>0.20674578388507184</v>
      </c>
      <c r="AK31" s="9"/>
      <c r="AL31" s="9"/>
      <c r="AM31" s="9">
        <v>0.44600000000000001</v>
      </c>
      <c r="AN31" s="9">
        <v>0.114</v>
      </c>
    </row>
    <row r="32" spans="1:40" x14ac:dyDescent="0.2">
      <c r="A32" s="11">
        <f t="shared" si="0"/>
        <v>1989</v>
      </c>
      <c r="B32" s="9"/>
      <c r="C32" s="9"/>
      <c r="D32" s="9"/>
      <c r="E32" s="9"/>
      <c r="F32" s="9"/>
      <c r="G32" s="9"/>
      <c r="H32" s="9">
        <v>0.98799999999999999</v>
      </c>
      <c r="I32" s="9">
        <v>0.43</v>
      </c>
      <c r="J32" s="9">
        <v>0.76300000000000001</v>
      </c>
      <c r="K32" s="9">
        <v>0.36399999999999999</v>
      </c>
      <c r="L32" s="9">
        <v>0.98675422593749096</v>
      </c>
      <c r="M32" s="9">
        <v>0.30520074707153683</v>
      </c>
      <c r="N32" s="9"/>
      <c r="O32" s="9"/>
      <c r="P32" s="9">
        <v>0.69499999999999995</v>
      </c>
      <c r="Q32" s="9">
        <v>0.36299999999999999</v>
      </c>
      <c r="R32" s="9">
        <v>0.68781999999999999</v>
      </c>
      <c r="S32" s="9">
        <v>0.29516999999999999</v>
      </c>
      <c r="T32" s="9"/>
      <c r="U32" s="9"/>
      <c r="V32" s="9"/>
      <c r="W32" s="9"/>
      <c r="X32" s="9">
        <v>0.64008991000000004</v>
      </c>
      <c r="Y32" s="9">
        <v>0.12867298999999999</v>
      </c>
      <c r="Z32" s="9"/>
      <c r="AA32" s="9"/>
      <c r="AB32" s="9"/>
      <c r="AC32" s="9"/>
      <c r="AG32" s="9">
        <v>0.16400000000000001</v>
      </c>
      <c r="AH32" s="9">
        <v>0.1097560975609756</v>
      </c>
      <c r="AI32" s="9">
        <v>0.97699999999999998</v>
      </c>
      <c r="AJ32" s="9">
        <v>0.20061412487205732</v>
      </c>
      <c r="AK32" s="9"/>
      <c r="AL32" s="9"/>
      <c r="AM32" s="9">
        <v>0.35199999999999998</v>
      </c>
      <c r="AN32" s="9">
        <v>0.107</v>
      </c>
    </row>
    <row r="33" spans="1:40" x14ac:dyDescent="0.2">
      <c r="A33" s="11">
        <f t="shared" si="0"/>
        <v>1990</v>
      </c>
      <c r="B33" s="9"/>
      <c r="C33" s="9"/>
      <c r="D33" s="9"/>
      <c r="E33" s="9"/>
      <c r="F33" s="9"/>
      <c r="G33" s="9"/>
      <c r="H33" s="9">
        <v>0.90400000000000003</v>
      </c>
      <c r="I33" s="9">
        <v>0.34</v>
      </c>
      <c r="J33" s="9">
        <v>0.626</v>
      </c>
      <c r="K33" s="9">
        <v>0.33500000000000002</v>
      </c>
      <c r="L33" s="9">
        <v>0.7733939526923389</v>
      </c>
      <c r="M33" s="9">
        <v>0.31940796989929082</v>
      </c>
      <c r="N33" s="9"/>
      <c r="O33" s="9"/>
      <c r="P33" s="9">
        <v>0.33500000000000002</v>
      </c>
      <c r="Q33" s="9">
        <v>0.34499999999999997</v>
      </c>
      <c r="R33" s="9">
        <v>0.47633999999999999</v>
      </c>
      <c r="S33" s="9">
        <v>0.31840000000000002</v>
      </c>
      <c r="T33" s="9"/>
      <c r="U33" s="9"/>
      <c r="V33" s="9"/>
      <c r="W33" s="9"/>
      <c r="X33" s="9">
        <v>0.23285207899999999</v>
      </c>
      <c r="Y33" s="9">
        <v>0.110550995</v>
      </c>
      <c r="Z33" s="9"/>
      <c r="AA33" s="9"/>
      <c r="AB33" s="9"/>
      <c r="AC33" s="9"/>
      <c r="AG33" s="9">
        <v>0.22900000000000001</v>
      </c>
      <c r="AH33" s="9">
        <v>0.10043668122270742</v>
      </c>
      <c r="AI33" s="9">
        <v>0.67</v>
      </c>
      <c r="AJ33" s="9">
        <v>0.2</v>
      </c>
      <c r="AK33" s="9"/>
      <c r="AL33" s="9"/>
      <c r="AM33" s="9">
        <v>0.28000000000000003</v>
      </c>
      <c r="AN33" s="9">
        <v>0.104</v>
      </c>
    </row>
    <row r="34" spans="1:40" x14ac:dyDescent="0.2">
      <c r="A34" s="11">
        <f t="shared" si="0"/>
        <v>1991</v>
      </c>
      <c r="B34" s="9"/>
      <c r="C34" s="9"/>
      <c r="D34" s="9"/>
      <c r="E34" s="9"/>
      <c r="F34" s="9"/>
      <c r="G34" s="9"/>
      <c r="H34" s="9">
        <v>1.2609999999999999</v>
      </c>
      <c r="I34" s="9">
        <v>0.35</v>
      </c>
      <c r="J34" s="9">
        <v>0.82</v>
      </c>
      <c r="K34" s="9">
        <v>0.28399999999999997</v>
      </c>
      <c r="L34" s="9">
        <v>1.2894795607151861</v>
      </c>
      <c r="M34" s="9">
        <v>0.29735637369971007</v>
      </c>
      <c r="N34" s="9"/>
      <c r="O34" s="9"/>
      <c r="P34" s="9">
        <v>0.312</v>
      </c>
      <c r="Q34" s="9">
        <v>0.56899999999999995</v>
      </c>
      <c r="R34" s="9">
        <v>0.60263</v>
      </c>
      <c r="S34" s="9">
        <v>0.29754999999999998</v>
      </c>
      <c r="T34" s="9"/>
      <c r="U34" s="9"/>
      <c r="V34" s="9"/>
      <c r="W34" s="9"/>
      <c r="X34" s="9">
        <v>0.215097182</v>
      </c>
      <c r="Y34" s="9">
        <v>0.110102615</v>
      </c>
      <c r="Z34" s="9"/>
      <c r="AA34" s="9"/>
      <c r="AB34" s="9"/>
      <c r="AC34" s="9"/>
      <c r="AG34" s="9">
        <v>0.31</v>
      </c>
      <c r="AH34" s="9">
        <v>9.6774193548387094E-2</v>
      </c>
      <c r="AI34" s="9">
        <v>0.55600000000000005</v>
      </c>
      <c r="AJ34" s="9">
        <v>0.20143884892086331</v>
      </c>
      <c r="AK34" s="9"/>
      <c r="AL34" s="9"/>
      <c r="AM34" s="9">
        <v>0.24099999999999999</v>
      </c>
      <c r="AN34" s="9">
        <v>0.10299999999999999</v>
      </c>
    </row>
    <row r="35" spans="1:40" x14ac:dyDescent="0.2">
      <c r="A35" s="11">
        <f t="shared" si="0"/>
        <v>1992</v>
      </c>
      <c r="B35" s="9"/>
      <c r="C35" s="9"/>
      <c r="D35" s="9"/>
      <c r="E35" s="9"/>
      <c r="F35" s="9"/>
      <c r="G35" s="9"/>
      <c r="H35" s="9">
        <v>0.82</v>
      </c>
      <c r="I35" s="9">
        <v>0.42</v>
      </c>
      <c r="J35" s="9">
        <v>0.91</v>
      </c>
      <c r="K35" s="9">
        <v>0.27600000000000002</v>
      </c>
      <c r="L35" s="9"/>
      <c r="M35" s="9"/>
      <c r="N35" s="9">
        <v>1.1393738898717551</v>
      </c>
      <c r="O35" s="9">
        <v>0.34516904515264796</v>
      </c>
      <c r="P35" s="9">
        <v>0.43</v>
      </c>
      <c r="Q35" s="9">
        <v>0.34300000000000003</v>
      </c>
      <c r="R35" s="9">
        <v>1.08968</v>
      </c>
      <c r="S35" s="9">
        <v>0.26418999999999998</v>
      </c>
      <c r="T35" s="9"/>
      <c r="U35" s="9"/>
      <c r="V35" s="9"/>
      <c r="W35" s="9"/>
      <c r="X35" s="9">
        <v>0.235115606</v>
      </c>
      <c r="Y35" s="9">
        <v>0.11014099500000001</v>
      </c>
      <c r="Z35" s="9"/>
      <c r="AA35" s="9"/>
      <c r="AB35" s="9"/>
      <c r="AC35" s="9"/>
      <c r="AG35" s="9">
        <v>0.36</v>
      </c>
      <c r="AH35" s="9">
        <v>8.8888888888888892E-2</v>
      </c>
      <c r="AI35" s="9">
        <v>0.54700000000000004</v>
      </c>
      <c r="AJ35" s="9">
        <v>0.20109689213893966</v>
      </c>
      <c r="AK35" s="9"/>
      <c r="AL35" s="9"/>
      <c r="AM35" s="9">
        <v>0.23200000000000001</v>
      </c>
      <c r="AN35" s="9">
        <v>0.104</v>
      </c>
    </row>
    <row r="36" spans="1:40" x14ac:dyDescent="0.2">
      <c r="A36" s="11">
        <f t="shared" si="0"/>
        <v>1993</v>
      </c>
      <c r="B36" s="9">
        <v>1.162807320432496</v>
      </c>
      <c r="C36" s="9">
        <v>0.35508428493746597</v>
      </c>
      <c r="D36" s="9">
        <v>1.1009301997815442</v>
      </c>
      <c r="E36" s="9">
        <v>0.21482026745184643</v>
      </c>
      <c r="F36" s="9">
        <v>0.65925779679683738</v>
      </c>
      <c r="G36" s="9">
        <v>0.29692946058091285</v>
      </c>
      <c r="H36" s="9"/>
      <c r="I36" s="9"/>
      <c r="J36" s="9"/>
      <c r="K36" s="9"/>
      <c r="L36" s="9"/>
      <c r="M36" s="9"/>
      <c r="N36" s="9">
        <v>0.63904732858713942</v>
      </c>
      <c r="O36" s="9">
        <v>0.3628090971298234</v>
      </c>
      <c r="P36" s="9">
        <v>0.47299999999999998</v>
      </c>
      <c r="Q36" s="9">
        <v>0.65900000000000003</v>
      </c>
      <c r="R36" s="9">
        <v>0.98114999999999997</v>
      </c>
      <c r="S36" s="9">
        <v>0.27115</v>
      </c>
      <c r="T36" s="9"/>
      <c r="U36" s="9"/>
      <c r="V36" s="9"/>
      <c r="W36" s="9"/>
      <c r="X36" s="9">
        <v>0.23584575399999999</v>
      </c>
      <c r="Y36" s="9">
        <v>0.11750070999999999</v>
      </c>
      <c r="Z36" s="9"/>
      <c r="AA36" s="9"/>
      <c r="AB36" s="9"/>
      <c r="AC36" s="9"/>
      <c r="AG36" s="9">
        <v>0.33700000000000002</v>
      </c>
      <c r="AH36" s="9">
        <v>8.0118694362017795E-2</v>
      </c>
      <c r="AI36" s="9">
        <v>0.57299999999999995</v>
      </c>
      <c r="AJ36" s="9">
        <v>0.20069808027923214</v>
      </c>
      <c r="AK36" s="9">
        <v>0.22076899999999999</v>
      </c>
      <c r="AL36" s="9"/>
      <c r="AM36" s="9">
        <v>0.24399999999999999</v>
      </c>
      <c r="AN36" s="9">
        <v>0.104</v>
      </c>
    </row>
    <row r="37" spans="1:40" x14ac:dyDescent="0.2">
      <c r="A37" s="11">
        <f t="shared" si="0"/>
        <v>1994</v>
      </c>
      <c r="B37" s="9">
        <v>0.26866603069699158</v>
      </c>
      <c r="C37" s="9">
        <v>0.43986820428336076</v>
      </c>
      <c r="D37" s="9">
        <v>0.28269499547819554</v>
      </c>
      <c r="E37" s="9">
        <v>0.38093645484949828</v>
      </c>
      <c r="F37" s="9">
        <v>0.89232320877646631</v>
      </c>
      <c r="G37" s="9">
        <v>0.28019619865113427</v>
      </c>
      <c r="H37" s="9"/>
      <c r="I37" s="9"/>
      <c r="J37" s="9"/>
      <c r="K37" s="9"/>
      <c r="L37" s="9"/>
      <c r="M37" s="9"/>
      <c r="N37" s="9">
        <v>0.47132106122788509</v>
      </c>
      <c r="O37" s="9">
        <v>0.38829218850789682</v>
      </c>
      <c r="P37" s="9">
        <v>0.52800000000000002</v>
      </c>
      <c r="Q37" s="9">
        <v>0.33900000000000002</v>
      </c>
      <c r="R37" s="9">
        <v>0.89863999999999999</v>
      </c>
      <c r="S37" s="9">
        <v>0.26533000000000001</v>
      </c>
      <c r="T37" s="9"/>
      <c r="U37" s="9"/>
      <c r="V37" s="9"/>
      <c r="W37" s="9"/>
      <c r="X37" s="9">
        <v>0.212653077</v>
      </c>
      <c r="Y37" s="9">
        <v>0.115202677</v>
      </c>
      <c r="Z37" s="9">
        <v>2.5999999999999999E-2</v>
      </c>
      <c r="AA37" s="9">
        <v>0.27500000000000002</v>
      </c>
      <c r="AB37" s="9"/>
      <c r="AC37" s="9"/>
      <c r="AG37" s="9">
        <v>0.26100000000000001</v>
      </c>
      <c r="AH37" s="9">
        <v>7.2796934865900373E-2</v>
      </c>
      <c r="AI37" s="9">
        <v>0.57299999999999995</v>
      </c>
      <c r="AJ37" s="9">
        <v>0.20069808027923214</v>
      </c>
      <c r="AK37" s="9">
        <v>0.26013399999999998</v>
      </c>
      <c r="AL37" s="9"/>
      <c r="AM37" s="9">
        <v>0.26500000000000001</v>
      </c>
      <c r="AN37" s="9">
        <v>0.104</v>
      </c>
    </row>
    <row r="38" spans="1:40" x14ac:dyDescent="0.2">
      <c r="A38" s="11">
        <f t="shared" si="0"/>
        <v>1995</v>
      </c>
      <c r="B38" s="9">
        <v>1.1539550624194155</v>
      </c>
      <c r="C38" s="9">
        <v>0.3353972602739726</v>
      </c>
      <c r="D38" s="9">
        <v>0.60509965587306069</v>
      </c>
      <c r="E38" s="9">
        <v>0.22410714285714287</v>
      </c>
      <c r="F38" s="9">
        <v>1.0870914873322122</v>
      </c>
      <c r="G38" s="9">
        <v>0.25898339204831405</v>
      </c>
      <c r="H38" s="9"/>
      <c r="I38" s="9"/>
      <c r="J38" s="9"/>
      <c r="K38" s="9"/>
      <c r="L38" s="9"/>
      <c r="M38" s="9"/>
      <c r="N38" s="9">
        <v>0.43814567972928353</v>
      </c>
      <c r="O38" s="9">
        <v>0.39163854921028252</v>
      </c>
      <c r="P38" s="9">
        <v>0.23400000000000001</v>
      </c>
      <c r="Q38" s="9">
        <v>0.54</v>
      </c>
      <c r="R38" s="9">
        <v>0.59235000000000004</v>
      </c>
      <c r="S38" s="9">
        <v>0.33846999999999999</v>
      </c>
      <c r="T38" s="9"/>
      <c r="U38" s="9"/>
      <c r="V38" s="9"/>
      <c r="W38" s="9"/>
      <c r="X38" s="9">
        <v>0.47822024000000002</v>
      </c>
      <c r="Y38" s="9">
        <v>0.11221923</v>
      </c>
      <c r="Z38" s="9">
        <v>3.4000000000000002E-2</v>
      </c>
      <c r="AA38" s="9">
        <v>0.13500000000000001</v>
      </c>
      <c r="AB38" s="9"/>
      <c r="AC38" s="9"/>
      <c r="AG38" s="9">
        <v>0.183</v>
      </c>
      <c r="AH38" s="9">
        <v>7.1038251366120214E-2</v>
      </c>
      <c r="AI38" s="9">
        <v>0.52200000000000002</v>
      </c>
      <c r="AJ38" s="9">
        <v>0.19923371647509577</v>
      </c>
      <c r="AK38" s="9">
        <v>0.25440099999999999</v>
      </c>
      <c r="AL38" s="9"/>
      <c r="AM38" s="9">
        <v>0.28399999999999997</v>
      </c>
      <c r="AN38" s="9">
        <v>0.10299999999999999</v>
      </c>
    </row>
    <row r="39" spans="1:40" x14ac:dyDescent="0.2">
      <c r="A39" s="11">
        <f t="shared" si="0"/>
        <v>1996</v>
      </c>
      <c r="B39" s="9">
        <v>1.7135442296748582</v>
      </c>
      <c r="C39" s="9">
        <v>0.36634686346863465</v>
      </c>
      <c r="D39" s="9">
        <v>0.72801052347227613</v>
      </c>
      <c r="E39" s="9">
        <v>0.2204081632653061</v>
      </c>
      <c r="F39" s="9">
        <v>3.5725754465421975</v>
      </c>
      <c r="G39" s="9">
        <v>0.24563552833078101</v>
      </c>
      <c r="H39" s="9"/>
      <c r="I39" s="9"/>
      <c r="J39" s="9"/>
      <c r="K39" s="9"/>
      <c r="L39" s="9"/>
      <c r="M39" s="9"/>
      <c r="N39" s="9">
        <v>0.25538672639595922</v>
      </c>
      <c r="O39" s="9">
        <v>0.39902113221310476</v>
      </c>
      <c r="P39" s="9">
        <v>0.77500000000000002</v>
      </c>
      <c r="Q39" s="9">
        <v>0.49199999999999999</v>
      </c>
      <c r="R39" s="9">
        <v>2.2372899999999998</v>
      </c>
      <c r="S39" s="9">
        <v>0.26955000000000001</v>
      </c>
      <c r="T39" s="9"/>
      <c r="U39" s="9"/>
      <c r="V39" s="9"/>
      <c r="W39" s="9"/>
      <c r="X39" s="9">
        <v>0.27418471900000002</v>
      </c>
      <c r="Y39" s="9">
        <v>0.10606407800000001</v>
      </c>
      <c r="Z39" s="9">
        <v>6.7000000000000004E-2</v>
      </c>
      <c r="AA39" s="9">
        <v>9.8000000000000004E-2</v>
      </c>
      <c r="AB39" s="9"/>
      <c r="AC39" s="9"/>
      <c r="AG39" s="9">
        <v>0.13200000000000001</v>
      </c>
      <c r="AH39" s="9">
        <v>6.8181818181818177E-2</v>
      </c>
      <c r="AI39" s="9">
        <v>0.45300000000000001</v>
      </c>
      <c r="AJ39" s="9">
        <v>0.19867549668874171</v>
      </c>
      <c r="AK39" s="9">
        <v>0.19630300000000001</v>
      </c>
      <c r="AL39" s="9"/>
      <c r="AM39" s="9">
        <v>0.29399999999999998</v>
      </c>
      <c r="AN39" s="9">
        <v>0.10199999999999999</v>
      </c>
    </row>
    <row r="40" spans="1:40" x14ac:dyDescent="0.2">
      <c r="A40" s="11">
        <f t="shared" si="0"/>
        <v>1997</v>
      </c>
      <c r="B40" s="9">
        <v>2.4691476815056537</v>
      </c>
      <c r="C40" s="9">
        <v>0.3201024327784891</v>
      </c>
      <c r="D40" s="9">
        <v>0.21462128419247622</v>
      </c>
      <c r="E40" s="9">
        <v>0.34543738200125862</v>
      </c>
      <c r="F40" s="9">
        <v>1.4186352424018251</v>
      </c>
      <c r="G40" s="9">
        <v>0.37126880061704587</v>
      </c>
      <c r="H40" s="9"/>
      <c r="I40" s="9"/>
      <c r="J40" s="9"/>
      <c r="K40" s="9"/>
      <c r="L40" s="9"/>
      <c r="M40" s="9"/>
      <c r="N40" s="9">
        <v>0.46333233863699919</v>
      </c>
      <c r="O40" s="9">
        <v>0.36430406911596691</v>
      </c>
      <c r="P40" s="9">
        <v>0.33500000000000002</v>
      </c>
      <c r="Q40" s="9">
        <v>0.38400000000000001</v>
      </c>
      <c r="R40" s="9">
        <v>1.63853</v>
      </c>
      <c r="S40" s="9">
        <v>0.26107000000000002</v>
      </c>
      <c r="T40" s="9"/>
      <c r="U40" s="9"/>
      <c r="V40" s="9"/>
      <c r="W40" s="9"/>
      <c r="X40" s="9">
        <v>0.23336122100000001</v>
      </c>
      <c r="Y40" s="9">
        <v>0.10433519099999999</v>
      </c>
      <c r="Z40" s="9">
        <v>3.7999999999999999E-2</v>
      </c>
      <c r="AA40" s="9">
        <v>0.11899999999999999</v>
      </c>
      <c r="AB40" s="9"/>
      <c r="AC40" s="9"/>
      <c r="AG40" s="9">
        <v>0.109</v>
      </c>
      <c r="AH40" s="9">
        <v>7.3394495412844041E-2</v>
      </c>
      <c r="AI40" s="9">
        <v>0.41299999999999998</v>
      </c>
      <c r="AJ40" s="9">
        <v>0.19854721549636806</v>
      </c>
      <c r="AK40" s="9">
        <v>0.26504299999999997</v>
      </c>
      <c r="AL40" s="9"/>
      <c r="AM40" s="9">
        <v>0.30199999999999999</v>
      </c>
      <c r="AN40" s="9">
        <v>0.10100000000000001</v>
      </c>
    </row>
    <row r="41" spans="1:40" x14ac:dyDescent="0.2">
      <c r="A41" s="11">
        <f t="shared" si="0"/>
        <v>1998</v>
      </c>
      <c r="B41" s="9">
        <v>1.4416534478445302</v>
      </c>
      <c r="C41" s="9">
        <v>0.36171052631578948</v>
      </c>
      <c r="D41" s="9">
        <v>0.76866565660124742</v>
      </c>
      <c r="E41" s="9">
        <v>0.17158671586715865</v>
      </c>
      <c r="F41" s="9">
        <v>1.5565049227278027</v>
      </c>
      <c r="G41" s="9">
        <v>0.24836555360281196</v>
      </c>
      <c r="H41" s="9"/>
      <c r="I41" s="9"/>
      <c r="J41" s="9"/>
      <c r="K41" s="9"/>
      <c r="L41" s="9"/>
      <c r="M41" s="9"/>
      <c r="N41" s="9">
        <v>0.496797845595643</v>
      </c>
      <c r="O41" s="9">
        <v>0.37078080441057687</v>
      </c>
      <c r="P41" s="9">
        <v>0.112</v>
      </c>
      <c r="Q41" s="9">
        <v>0.53500000000000003</v>
      </c>
      <c r="R41" s="9">
        <v>0.76478000000000002</v>
      </c>
      <c r="S41" s="9">
        <v>0.29304000000000002</v>
      </c>
      <c r="T41" s="9"/>
      <c r="U41" s="9"/>
      <c r="V41" s="9"/>
      <c r="W41" s="9"/>
      <c r="X41" s="9">
        <v>0.34611740000000002</v>
      </c>
      <c r="Y41" s="9">
        <v>0.103829164</v>
      </c>
      <c r="Z41" s="9">
        <v>4.2000000000000003E-2</v>
      </c>
      <c r="AA41" s="9">
        <v>0.21299999999999999</v>
      </c>
      <c r="AB41" s="9"/>
      <c r="AC41" s="9"/>
      <c r="AG41" s="9">
        <v>0.11</v>
      </c>
      <c r="AH41" s="9">
        <v>7.2727272727272724E-2</v>
      </c>
      <c r="AI41" s="9">
        <v>0.42499999999999999</v>
      </c>
      <c r="AJ41" s="9">
        <v>0.19764705882352943</v>
      </c>
      <c r="AK41" s="9">
        <v>0.21210499999999999</v>
      </c>
      <c r="AL41" s="9"/>
      <c r="AM41" s="9">
        <v>0.31900000000000001</v>
      </c>
      <c r="AN41" s="9">
        <v>0.10100000000000001</v>
      </c>
    </row>
    <row r="42" spans="1:40" x14ac:dyDescent="0.2">
      <c r="A42" s="11">
        <f t="shared" si="0"/>
        <v>1999</v>
      </c>
      <c r="B42" s="9">
        <v>1.387907595622256</v>
      </c>
      <c r="C42" s="9">
        <v>0.42396355353075171</v>
      </c>
      <c r="D42" s="9">
        <v>0.84538364868515337</v>
      </c>
      <c r="E42" s="9">
        <v>0.31458699472759222</v>
      </c>
      <c r="F42" s="9">
        <v>1.9898096323237324</v>
      </c>
      <c r="G42" s="9">
        <v>0.27825130602144627</v>
      </c>
      <c r="H42" s="9"/>
      <c r="I42" s="9"/>
      <c r="J42" s="9"/>
      <c r="K42" s="9"/>
      <c r="L42" s="9"/>
      <c r="M42" s="9"/>
      <c r="N42" s="9">
        <v>0.84530455340529087</v>
      </c>
      <c r="O42" s="9">
        <v>0.32539985610892513</v>
      </c>
      <c r="P42" s="9">
        <v>0.46400000000000002</v>
      </c>
      <c r="Q42" s="9">
        <v>0.50700000000000001</v>
      </c>
      <c r="R42" s="9">
        <v>1.1391</v>
      </c>
      <c r="S42" s="9">
        <v>0.25974000000000003</v>
      </c>
      <c r="T42" s="9"/>
      <c r="U42" s="9"/>
      <c r="V42" s="9"/>
      <c r="W42" s="9"/>
      <c r="X42" s="9">
        <v>0.51477970100000003</v>
      </c>
      <c r="Y42" s="9">
        <v>0.10532158</v>
      </c>
      <c r="Z42" s="9">
        <v>3.5000000000000003E-2</v>
      </c>
      <c r="AA42" s="9">
        <v>0.12</v>
      </c>
      <c r="AB42" s="9"/>
      <c r="AC42" s="9"/>
      <c r="AG42" s="9">
        <v>0.13300000000000001</v>
      </c>
      <c r="AH42" s="9">
        <v>6.7669172932330823E-2</v>
      </c>
      <c r="AI42" s="9">
        <v>0.496</v>
      </c>
      <c r="AJ42" s="9">
        <v>0.19758064516129034</v>
      </c>
      <c r="AK42" s="9">
        <v>0.22653200000000001</v>
      </c>
      <c r="AL42" s="9"/>
      <c r="AM42" s="9">
        <v>0.36199999999999999</v>
      </c>
      <c r="AN42" s="9">
        <v>0.10100000000000001</v>
      </c>
    </row>
    <row r="43" spans="1:40" x14ac:dyDescent="0.2">
      <c r="A43" s="11">
        <f t="shared" si="0"/>
        <v>2000</v>
      </c>
      <c r="B43" s="9">
        <v>0.98765907260226149</v>
      </c>
      <c r="C43" s="9">
        <v>0.49667093469910367</v>
      </c>
      <c r="D43" s="9">
        <v>1.329868574046017</v>
      </c>
      <c r="E43" s="9">
        <v>0.38807637619337798</v>
      </c>
      <c r="F43" s="9">
        <v>0.60017079094284698</v>
      </c>
      <c r="G43" s="9">
        <v>0.27219690063810392</v>
      </c>
      <c r="H43" s="9"/>
      <c r="I43" s="9"/>
      <c r="J43" s="9"/>
      <c r="K43" s="9"/>
      <c r="L43" s="9"/>
      <c r="M43" s="9"/>
      <c r="N43" s="9">
        <v>1.2411583695914163</v>
      </c>
      <c r="O43" s="9">
        <v>0.32582673685207741</v>
      </c>
      <c r="P43" s="9">
        <v>0.23599999999999999</v>
      </c>
      <c r="Q43" s="9">
        <v>0.51400000000000001</v>
      </c>
      <c r="R43" s="9">
        <v>1.1288499999999999</v>
      </c>
      <c r="S43" s="9">
        <v>0.26655000000000001</v>
      </c>
      <c r="T43" s="9"/>
      <c r="U43" s="9"/>
      <c r="V43" s="9"/>
      <c r="W43" s="9"/>
      <c r="X43" s="9">
        <v>0.32263536500000001</v>
      </c>
      <c r="Y43" s="9">
        <v>0.106639579</v>
      </c>
      <c r="Z43" s="9">
        <v>1.9E-2</v>
      </c>
      <c r="AA43" s="9">
        <v>0.13800000000000001</v>
      </c>
      <c r="AB43" s="9"/>
      <c r="AC43" s="9"/>
      <c r="AG43" s="9">
        <v>0.17599999999999999</v>
      </c>
      <c r="AH43" s="9">
        <v>6.25E-2</v>
      </c>
      <c r="AI43" s="9">
        <v>0.61699999999999999</v>
      </c>
      <c r="AJ43" s="9">
        <v>0.19773095623987033</v>
      </c>
      <c r="AK43" s="9">
        <v>0.25315300000000002</v>
      </c>
      <c r="AL43" s="9"/>
      <c r="AM43" s="9">
        <v>0.441</v>
      </c>
      <c r="AN43" s="9">
        <v>0.10100000000000001</v>
      </c>
    </row>
    <row r="44" spans="1:40" x14ac:dyDescent="0.2">
      <c r="A44" s="11">
        <f t="shared" si="0"/>
        <v>2001</v>
      </c>
      <c r="B44" s="9">
        <v>0.48333328751419241</v>
      </c>
      <c r="C44" s="9">
        <v>0.34196755625327058</v>
      </c>
      <c r="D44" s="9">
        <v>1.5910879344162177</v>
      </c>
      <c r="E44" s="9">
        <v>0.20050933786078096</v>
      </c>
      <c r="F44" s="9">
        <v>1.5138309740554763</v>
      </c>
      <c r="G44" s="9">
        <v>0.2881460065052403</v>
      </c>
      <c r="H44" s="9"/>
      <c r="I44" s="9"/>
      <c r="J44" s="9"/>
      <c r="K44" s="9"/>
      <c r="L44" s="9"/>
      <c r="M44" s="9"/>
      <c r="N44" s="9">
        <v>0.70721647196891801</v>
      </c>
      <c r="O44" s="9">
        <v>0.37542455443406836</v>
      </c>
      <c r="P44" s="9">
        <v>0.437</v>
      </c>
      <c r="Q44" s="9">
        <v>0.316</v>
      </c>
      <c r="R44" s="9">
        <v>0.91929000000000005</v>
      </c>
      <c r="S44" s="9">
        <v>0.26823999999999998</v>
      </c>
      <c r="T44" s="9"/>
      <c r="U44" s="9"/>
      <c r="V44" s="9"/>
      <c r="W44" s="9"/>
      <c r="X44" s="9">
        <v>0.49923315200000001</v>
      </c>
      <c r="Y44" s="9">
        <v>0.104718994</v>
      </c>
      <c r="Z44" s="9">
        <v>3.6999999999999998E-2</v>
      </c>
      <c r="AA44" s="9">
        <v>0.14499999999999999</v>
      </c>
      <c r="AB44" s="9"/>
      <c r="AC44" s="9"/>
      <c r="AG44" s="9">
        <v>0.23200000000000001</v>
      </c>
      <c r="AH44" s="9">
        <v>6.4655172413793094E-2</v>
      </c>
      <c r="AI44" s="9">
        <v>0.75900000000000001</v>
      </c>
      <c r="AJ44" s="9">
        <v>0.19894598155467719</v>
      </c>
      <c r="AK44" s="9">
        <v>0.30340699999999998</v>
      </c>
      <c r="AL44" s="9"/>
      <c r="AM44" s="9">
        <v>0.56200000000000006</v>
      </c>
      <c r="AN44" s="9">
        <v>0.10199999999999999</v>
      </c>
    </row>
    <row r="45" spans="1:40" x14ac:dyDescent="0.2">
      <c r="A45" s="11">
        <f t="shared" si="0"/>
        <v>2002</v>
      </c>
      <c r="B45" s="9">
        <v>1.5447190232825381</v>
      </c>
      <c r="C45" s="9">
        <v>0.38857961522717971</v>
      </c>
      <c r="D45" s="9">
        <v>2.5514135043397581</v>
      </c>
      <c r="E45" s="9">
        <v>0.25532027527792484</v>
      </c>
      <c r="F45" s="9">
        <v>1.8470160348432556</v>
      </c>
      <c r="G45" s="9">
        <v>0.2320497630331754</v>
      </c>
      <c r="H45" s="9"/>
      <c r="I45" s="9"/>
      <c r="J45" s="9"/>
      <c r="K45" s="9"/>
      <c r="L45" s="9"/>
      <c r="M45" s="9"/>
      <c r="N45" s="9">
        <v>0.66420871180177699</v>
      </c>
      <c r="O45" s="9">
        <v>0.38569952993027423</v>
      </c>
      <c r="P45" s="9">
        <v>0.24399999999999999</v>
      </c>
      <c r="Q45" s="9">
        <v>0.62</v>
      </c>
      <c r="R45" s="9">
        <v>0.78319000000000005</v>
      </c>
      <c r="S45" s="9">
        <v>0.2762</v>
      </c>
      <c r="T45" s="9"/>
      <c r="U45" s="9"/>
      <c r="V45" s="9"/>
      <c r="W45" s="9"/>
      <c r="X45" s="9">
        <v>0.74731772399999996</v>
      </c>
      <c r="Y45" s="9">
        <v>0.11186019899999999</v>
      </c>
      <c r="Z45" s="9">
        <v>0.02</v>
      </c>
      <c r="AA45" s="9">
        <v>0.186</v>
      </c>
      <c r="AB45" s="9"/>
      <c r="AC45" s="9"/>
      <c r="AG45" s="9">
        <v>0.28399999999999997</v>
      </c>
      <c r="AH45" s="9">
        <v>6.6901408450704233E-2</v>
      </c>
      <c r="AI45" s="9">
        <v>0.88100000000000001</v>
      </c>
      <c r="AJ45" s="9">
        <v>0.19977298524404086</v>
      </c>
      <c r="AK45" s="9">
        <v>0.38389499999999999</v>
      </c>
      <c r="AL45" s="9"/>
      <c r="AM45" s="9">
        <v>0.71299999999999997</v>
      </c>
      <c r="AN45" s="9">
        <v>0.10299999999999999</v>
      </c>
    </row>
    <row r="46" spans="1:40" x14ac:dyDescent="0.2">
      <c r="A46" s="11">
        <f t="shared" si="0"/>
        <v>2003</v>
      </c>
      <c r="B46" s="9">
        <v>0.42408638924093262</v>
      </c>
      <c r="C46" s="9">
        <v>0.33293573878037869</v>
      </c>
      <c r="D46" s="9">
        <v>0.62873636118060217</v>
      </c>
      <c r="E46" s="9">
        <v>0.14586466165413534</v>
      </c>
      <c r="F46" s="9">
        <v>0.47143771244799565</v>
      </c>
      <c r="G46" s="9">
        <v>0.27329697110363238</v>
      </c>
      <c r="H46" s="9"/>
      <c r="I46" s="9"/>
      <c r="J46" s="9"/>
      <c r="K46" s="9"/>
      <c r="L46" s="9"/>
      <c r="M46" s="9"/>
      <c r="N46" s="9">
        <v>1.193069199968974</v>
      </c>
      <c r="O46" s="9">
        <v>0.32045810405656033</v>
      </c>
      <c r="P46" s="9">
        <v>0.76600000000000001</v>
      </c>
      <c r="Q46" s="9">
        <v>0.38800000000000001</v>
      </c>
      <c r="R46" s="9">
        <v>1.2282599999999999</v>
      </c>
      <c r="S46" s="9">
        <v>0.28754000000000002</v>
      </c>
      <c r="T46" s="9"/>
      <c r="U46" s="9"/>
      <c r="V46" s="9"/>
      <c r="W46" s="9"/>
      <c r="X46" s="9">
        <v>0.956186706</v>
      </c>
      <c r="Y46" s="9">
        <v>0.112184279</v>
      </c>
      <c r="Z46" s="9">
        <v>3.5999999999999997E-2</v>
      </c>
      <c r="AA46" s="9">
        <v>0.14399999999999999</v>
      </c>
      <c r="AB46" s="9"/>
      <c r="AC46" s="9"/>
      <c r="AG46" s="9">
        <v>0.315</v>
      </c>
      <c r="AH46" s="9">
        <v>6.9841269841269843E-2</v>
      </c>
      <c r="AI46" s="9">
        <v>0.97199999999999998</v>
      </c>
      <c r="AJ46" s="9">
        <v>0.19958847736625515</v>
      </c>
      <c r="AK46" s="9">
        <v>0.24419299999999999</v>
      </c>
      <c r="AL46" s="9"/>
      <c r="AM46" s="9">
        <v>0.86599999999999999</v>
      </c>
      <c r="AN46" s="9">
        <v>0.10299999999999999</v>
      </c>
    </row>
    <row r="47" spans="1:40" x14ac:dyDescent="0.2">
      <c r="A47" s="11">
        <f t="shared" si="0"/>
        <v>2004</v>
      </c>
      <c r="B47" s="9">
        <v>2.312968557989163</v>
      </c>
      <c r="C47" s="9">
        <v>0.30727173318753415</v>
      </c>
      <c r="D47" s="9">
        <v>0.60712565918513561</v>
      </c>
      <c r="E47" s="9">
        <v>0.19343715239154616</v>
      </c>
      <c r="F47" s="9">
        <v>0.74187018461121279</v>
      </c>
      <c r="G47" s="9">
        <v>0.27367256637168141</v>
      </c>
      <c r="H47" s="9"/>
      <c r="I47" s="9"/>
      <c r="J47" s="9"/>
      <c r="K47" s="9"/>
      <c r="L47" s="9"/>
      <c r="M47" s="9"/>
      <c r="N47" s="9">
        <v>1.0821760132389449</v>
      </c>
      <c r="O47" s="9">
        <v>0.32237813113869973</v>
      </c>
      <c r="P47" s="9">
        <v>0.502</v>
      </c>
      <c r="Q47" s="9">
        <v>0.67400000000000004</v>
      </c>
      <c r="R47" s="9">
        <v>1.1098399999999999</v>
      </c>
      <c r="S47" s="9">
        <v>0.30318000000000001</v>
      </c>
      <c r="T47" s="9"/>
      <c r="U47" s="9"/>
      <c r="V47" s="9"/>
      <c r="W47" s="9"/>
      <c r="X47" s="9">
        <v>1.094494874</v>
      </c>
      <c r="Y47" s="9">
        <v>0.107017589</v>
      </c>
      <c r="Z47" s="9">
        <v>3.7999999999999999E-2</v>
      </c>
      <c r="AA47" s="9">
        <v>7.0999999999999994E-2</v>
      </c>
      <c r="AB47" s="9"/>
      <c r="AC47" s="9"/>
      <c r="AG47" s="9">
        <v>0.33</v>
      </c>
      <c r="AH47" s="9">
        <v>6.9696969696969688E-2</v>
      </c>
      <c r="AI47" s="9">
        <v>1.0569999999999999</v>
      </c>
      <c r="AJ47" s="9">
        <v>0.19867549668874174</v>
      </c>
      <c r="AK47" s="9">
        <v>0.18771699999999999</v>
      </c>
      <c r="AL47" s="9"/>
      <c r="AM47" s="9">
        <v>0.99199999999999999</v>
      </c>
      <c r="AN47" s="9">
        <v>0.10199999999999999</v>
      </c>
    </row>
    <row r="48" spans="1:40" x14ac:dyDescent="0.2">
      <c r="A48" s="11">
        <f t="shared" si="0"/>
        <v>2005</v>
      </c>
      <c r="B48" s="9">
        <v>2.2636488347734289</v>
      </c>
      <c r="C48" s="9">
        <v>0.30418994413407824</v>
      </c>
      <c r="D48" s="9">
        <v>0.56876666314318269</v>
      </c>
      <c r="E48" s="9">
        <v>0.17886487770125858</v>
      </c>
      <c r="F48" s="9">
        <v>0.61877225574873285</v>
      </c>
      <c r="G48" s="9">
        <v>0.26507515473032711</v>
      </c>
      <c r="H48" s="9"/>
      <c r="I48" s="9"/>
      <c r="J48" s="9"/>
      <c r="K48" s="9"/>
      <c r="L48" s="9"/>
      <c r="M48" s="9"/>
      <c r="N48" s="9">
        <v>0.81693507063562054</v>
      </c>
      <c r="O48" s="9">
        <v>0.33795233470900549</v>
      </c>
      <c r="P48" s="9">
        <v>0.18</v>
      </c>
      <c r="Q48" s="9">
        <v>0.28999999999999998</v>
      </c>
      <c r="R48" s="9">
        <v>0.99380000000000002</v>
      </c>
      <c r="S48" s="9">
        <v>0.26038</v>
      </c>
      <c r="T48" s="9"/>
      <c r="U48" s="9"/>
      <c r="V48" s="9"/>
      <c r="W48" s="9"/>
      <c r="X48" s="9">
        <v>0.99376222800000003</v>
      </c>
      <c r="Y48" s="9">
        <v>0.104845012</v>
      </c>
      <c r="Z48" s="9">
        <v>5.0999999999999997E-2</v>
      </c>
      <c r="AA48" s="9">
        <v>5.3999999999999999E-2</v>
      </c>
      <c r="AB48" s="9"/>
      <c r="AC48" s="9"/>
      <c r="AG48" s="9">
        <v>0.35</v>
      </c>
      <c r="AH48" s="9">
        <v>6.8571428571428575E-2</v>
      </c>
      <c r="AI48" s="9">
        <v>1.1679999999999999</v>
      </c>
      <c r="AJ48" s="9">
        <v>0.19863013698630139</v>
      </c>
      <c r="AK48" s="9">
        <v>0.217639</v>
      </c>
      <c r="AL48" s="9"/>
      <c r="AM48" s="9">
        <v>1.0900000000000001</v>
      </c>
      <c r="AN48" s="9">
        <v>0.10199999999999999</v>
      </c>
    </row>
    <row r="49" spans="1:40" x14ac:dyDescent="0.2">
      <c r="A49" s="11">
        <f t="shared" si="0"/>
        <v>2006</v>
      </c>
      <c r="B49" s="9">
        <v>0.6075810517692144</v>
      </c>
      <c r="C49" s="9">
        <v>0.33426995525028624</v>
      </c>
      <c r="D49" s="9">
        <v>1.4465663648215357</v>
      </c>
      <c r="E49" s="9">
        <v>0.18758169934640523</v>
      </c>
      <c r="F49" s="9">
        <v>0.48500583971817124</v>
      </c>
      <c r="G49" s="9">
        <v>0.35070501974055274</v>
      </c>
      <c r="H49" s="9"/>
      <c r="I49" s="9"/>
      <c r="J49" s="9"/>
      <c r="K49" s="9"/>
      <c r="L49" s="9"/>
      <c r="M49" s="9"/>
      <c r="N49" s="9">
        <v>0.57954071642098071</v>
      </c>
      <c r="O49" s="9">
        <v>0.38732790832043951</v>
      </c>
      <c r="P49" s="9">
        <v>0.496</v>
      </c>
      <c r="Q49" s="9">
        <v>0.35199999999999998</v>
      </c>
      <c r="R49" s="9">
        <v>1.5345200000000001</v>
      </c>
      <c r="S49" s="9">
        <v>0.29065999999999997</v>
      </c>
      <c r="T49" s="9"/>
      <c r="U49" s="9"/>
      <c r="V49" s="9"/>
      <c r="W49" s="9"/>
      <c r="X49" s="9">
        <v>1.272630908</v>
      </c>
      <c r="Y49" s="9">
        <v>0.10343699100000001</v>
      </c>
      <c r="Z49" s="9">
        <v>6.2E-2</v>
      </c>
      <c r="AA49" s="9">
        <v>7.2999999999999995E-2</v>
      </c>
      <c r="AB49" s="9"/>
      <c r="AC49" s="9"/>
      <c r="AG49" s="9">
        <v>0.40100000000000002</v>
      </c>
      <c r="AH49" s="9">
        <v>6.7331670822942641E-2</v>
      </c>
      <c r="AI49" s="9">
        <v>1.3140000000000001</v>
      </c>
      <c r="AJ49" s="9">
        <v>0.19863013698630136</v>
      </c>
      <c r="AK49" s="9">
        <v>0.272706</v>
      </c>
      <c r="AL49" s="9"/>
      <c r="AM49" s="9">
        <v>1.1819999999999999</v>
      </c>
      <c r="AN49" s="9">
        <v>0.10100000000000001</v>
      </c>
    </row>
    <row r="50" spans="1:40" x14ac:dyDescent="0.2">
      <c r="A50" s="11">
        <f t="shared" si="0"/>
        <v>2007</v>
      </c>
      <c r="B50" s="9">
        <v>0.46335247657038231</v>
      </c>
      <c r="C50" s="9">
        <v>0.30294759825327511</v>
      </c>
      <c r="D50" s="9">
        <v>1.6464653582796003</v>
      </c>
      <c r="E50" s="9">
        <v>0.13248564397046761</v>
      </c>
      <c r="F50" s="9">
        <v>0.30938612787436642</v>
      </c>
      <c r="G50" s="9">
        <v>0.36799292661361627</v>
      </c>
      <c r="H50" s="9"/>
      <c r="I50" s="9"/>
      <c r="J50" s="9"/>
      <c r="K50" s="9"/>
      <c r="L50" s="9"/>
      <c r="M50" s="9"/>
      <c r="N50" s="9">
        <v>0.77743098713396075</v>
      </c>
      <c r="O50" s="9">
        <v>0.37654333267226975</v>
      </c>
      <c r="P50" s="9">
        <v>0.45800000000000002</v>
      </c>
      <c r="Q50" s="9">
        <v>0.378</v>
      </c>
      <c r="R50" s="9">
        <v>0.98521999999999998</v>
      </c>
      <c r="S50" s="9">
        <v>0.40476000000000001</v>
      </c>
      <c r="T50" s="9"/>
      <c r="U50" s="9"/>
      <c r="V50" s="9"/>
      <c r="W50" s="9"/>
      <c r="X50" s="9">
        <v>1.2517333690000001</v>
      </c>
      <c r="Y50" s="9">
        <v>0.108033328</v>
      </c>
      <c r="Z50" s="9">
        <v>4.2000000000000003E-2</v>
      </c>
      <c r="AA50" s="9">
        <v>0.13100000000000001</v>
      </c>
      <c r="AB50" s="9"/>
      <c r="AC50" s="9"/>
      <c r="AG50" s="9">
        <v>0.50800000000000001</v>
      </c>
      <c r="AH50" s="9">
        <v>6.4960629921259838E-2</v>
      </c>
      <c r="AI50" s="9">
        <v>1.466</v>
      </c>
      <c r="AJ50" s="9">
        <v>0.19849931787175989</v>
      </c>
      <c r="AK50" s="9">
        <v>0.28844599999999998</v>
      </c>
      <c r="AL50" s="9"/>
      <c r="AM50" s="9">
        <v>1.296</v>
      </c>
      <c r="AN50" s="9">
        <v>0.10100000000000001</v>
      </c>
    </row>
    <row r="51" spans="1:40" x14ac:dyDescent="0.2">
      <c r="A51" s="11">
        <f t="shared" si="0"/>
        <v>2008</v>
      </c>
      <c r="B51" s="9">
        <v>0.36332196102257325</v>
      </c>
      <c r="C51" s="9">
        <v>0.31639401322659244</v>
      </c>
      <c r="D51" s="9">
        <v>1.1415853329105152</v>
      </c>
      <c r="E51" s="9">
        <v>0.15511121628017038</v>
      </c>
      <c r="F51" s="9">
        <v>0.37996227375552161</v>
      </c>
      <c r="G51" s="9">
        <v>0.34730021598272143</v>
      </c>
      <c r="H51" s="9"/>
      <c r="I51" s="9"/>
      <c r="J51" s="9"/>
      <c r="K51" s="9"/>
      <c r="L51" s="9"/>
      <c r="M51" s="9"/>
      <c r="N51" s="9">
        <v>1.7843715920111045</v>
      </c>
      <c r="O51" s="9">
        <v>0.33015366815506692</v>
      </c>
      <c r="P51" s="9">
        <v>0.32400000000000001</v>
      </c>
      <c r="Q51" s="9">
        <v>0.378</v>
      </c>
      <c r="R51" s="9">
        <v>1.35938</v>
      </c>
      <c r="S51" s="9">
        <v>0.44503999999999999</v>
      </c>
      <c r="T51" s="9"/>
      <c r="U51" s="9"/>
      <c r="V51" s="9"/>
      <c r="W51" s="9"/>
      <c r="X51" s="9">
        <v>1.110392662</v>
      </c>
      <c r="Y51" s="9">
        <v>0.10644401100000001</v>
      </c>
      <c r="Z51" s="9">
        <v>3.4000000000000002E-2</v>
      </c>
      <c r="AA51" s="9">
        <v>7.5999999999999998E-2</v>
      </c>
      <c r="AB51" s="9"/>
      <c r="AC51" s="9"/>
      <c r="AG51" s="9">
        <v>0.69</v>
      </c>
      <c r="AH51" s="9">
        <v>6.2318840579710141E-2</v>
      </c>
      <c r="AI51" s="9">
        <v>1.577</v>
      </c>
      <c r="AJ51" s="9">
        <v>0.19911223842739378</v>
      </c>
      <c r="AK51" s="9">
        <v>0.22278200000000001</v>
      </c>
      <c r="AL51" s="9"/>
      <c r="AM51" s="9">
        <v>1.444</v>
      </c>
      <c r="AN51" s="9">
        <v>0.10100000000000001</v>
      </c>
    </row>
    <row r="52" spans="1:40" x14ac:dyDescent="0.2">
      <c r="A52" s="11">
        <f t="shared" si="0"/>
        <v>2009</v>
      </c>
      <c r="B52" s="9">
        <v>0.36237350480688607</v>
      </c>
      <c r="C52" s="9">
        <v>0.31477927063339733</v>
      </c>
      <c r="D52" s="9">
        <v>0.50001761742010498</v>
      </c>
      <c r="E52" s="9">
        <v>0.20213398163155052</v>
      </c>
      <c r="F52" s="9">
        <v>0.27180022692835587</v>
      </c>
      <c r="G52" s="9">
        <v>0.39875201288244766</v>
      </c>
      <c r="H52" s="9"/>
      <c r="I52" s="9"/>
      <c r="J52" s="9"/>
      <c r="K52" s="9"/>
      <c r="L52" s="9"/>
      <c r="M52" s="9"/>
      <c r="N52" s="9">
        <v>1.4594825196570056</v>
      </c>
      <c r="O52" s="9">
        <v>0.35218324067079076</v>
      </c>
      <c r="P52" s="9">
        <v>0.59099999999999997</v>
      </c>
      <c r="Q52" s="9">
        <v>0.31900000000000001</v>
      </c>
      <c r="R52" s="9">
        <v>2.3386499999999999</v>
      </c>
      <c r="S52" s="9">
        <v>0.35278999999999999</v>
      </c>
      <c r="T52" s="9"/>
      <c r="U52" s="9"/>
      <c r="V52" s="9"/>
      <c r="W52" s="9"/>
      <c r="X52" s="9">
        <v>1.9712888719999999</v>
      </c>
      <c r="Y52" s="9">
        <v>0.113665646</v>
      </c>
      <c r="Z52" s="9">
        <v>5.7000000000000002E-2</v>
      </c>
      <c r="AA52" s="9">
        <v>0.09</v>
      </c>
      <c r="AB52" s="9"/>
      <c r="AC52" s="9"/>
      <c r="AG52" s="9">
        <v>0.94699999999999995</v>
      </c>
      <c r="AH52" s="9">
        <v>6.1246040126715952E-2</v>
      </c>
      <c r="AI52" s="9">
        <v>1.619</v>
      </c>
      <c r="AJ52" s="9">
        <v>0.19950586781964175</v>
      </c>
      <c r="AK52" s="9">
        <v>0.249582</v>
      </c>
      <c r="AL52" s="9"/>
      <c r="AM52" s="9">
        <v>1.6060000000000001</v>
      </c>
      <c r="AN52" s="9">
        <v>0.10199999999999999</v>
      </c>
    </row>
    <row r="53" spans="1:40" x14ac:dyDescent="0.2">
      <c r="A53" s="11">
        <f t="shared" si="0"/>
        <v>2010</v>
      </c>
      <c r="B53" s="9">
        <v>0.63483336036662641</v>
      </c>
      <c r="C53" s="9">
        <v>0.31583665338645417</v>
      </c>
      <c r="D53" s="9">
        <v>1.2047966362472549</v>
      </c>
      <c r="E53" s="9">
        <v>0.17085201793721974</v>
      </c>
      <c r="F53" s="9">
        <v>1.0252689719479446</v>
      </c>
      <c r="G53" s="9">
        <v>0.2573639274279616</v>
      </c>
      <c r="H53" s="9"/>
      <c r="I53" s="9"/>
      <c r="J53" s="9"/>
      <c r="K53" s="9"/>
      <c r="L53" s="9"/>
      <c r="M53" s="9"/>
      <c r="N53" s="9">
        <v>1.2181445664216646</v>
      </c>
      <c r="O53" s="9">
        <v>0.33772279588054044</v>
      </c>
      <c r="P53" s="9">
        <v>0.33700000000000002</v>
      </c>
      <c r="Q53" s="9">
        <v>0.51300000000000001</v>
      </c>
      <c r="R53" s="9"/>
      <c r="S53" s="9"/>
      <c r="T53" s="9">
        <v>0.59924999999999995</v>
      </c>
      <c r="U53" s="9">
        <v>0.37153999999999998</v>
      </c>
      <c r="V53" s="9"/>
      <c r="W53" s="9"/>
      <c r="X53" s="9">
        <v>2.3105594119999999</v>
      </c>
      <c r="Y53" s="9">
        <v>0.118594849</v>
      </c>
      <c r="Z53" s="9">
        <v>6.5000000000000002E-2</v>
      </c>
      <c r="AA53" s="9">
        <v>4.2000000000000003E-2</v>
      </c>
      <c r="AB53" s="9"/>
      <c r="AC53" s="9"/>
      <c r="AG53" s="9">
        <v>1.228</v>
      </c>
      <c r="AH53" s="9">
        <v>5.7817589576547229E-2</v>
      </c>
      <c r="AI53" s="9">
        <v>1.6</v>
      </c>
      <c r="AJ53" s="9">
        <v>0.199375</v>
      </c>
      <c r="AK53" s="9">
        <v>0.136106</v>
      </c>
      <c r="AL53" s="9"/>
      <c r="AM53" s="9">
        <v>1.7450000000000001</v>
      </c>
      <c r="AN53" s="9">
        <v>0.10199999999999999</v>
      </c>
    </row>
    <row r="54" spans="1:40" x14ac:dyDescent="0.2">
      <c r="A54" s="11">
        <f t="shared" si="0"/>
        <v>2011</v>
      </c>
      <c r="B54" s="9">
        <v>0.81567234549098422</v>
      </c>
      <c r="C54" s="9">
        <v>0.34496124031007747</v>
      </c>
      <c r="D54" s="9">
        <v>1.0555477255910646</v>
      </c>
      <c r="E54" s="9">
        <v>0.21497120921305182</v>
      </c>
      <c r="F54" s="9">
        <v>0.63026139577589768</v>
      </c>
      <c r="G54" s="9">
        <v>0.28133680555555551</v>
      </c>
      <c r="H54" s="9"/>
      <c r="I54" s="9"/>
      <c r="J54" s="9"/>
      <c r="K54" s="9"/>
      <c r="L54" s="9"/>
      <c r="M54" s="9"/>
      <c r="N54" s="9">
        <v>1.0896007884125363</v>
      </c>
      <c r="O54" s="9">
        <v>0.48081414171331832</v>
      </c>
      <c r="P54" s="9">
        <v>1.0409999999999999</v>
      </c>
      <c r="Q54" s="9">
        <v>0.39</v>
      </c>
      <c r="R54" s="9"/>
      <c r="S54" s="9"/>
      <c r="T54" s="9">
        <v>2.0350199999999998</v>
      </c>
      <c r="U54" s="9">
        <v>0.26363999999999999</v>
      </c>
      <c r="V54" s="9"/>
      <c r="W54" s="9"/>
      <c r="X54" s="9">
        <v>1.8651381840000001</v>
      </c>
      <c r="Y54" s="9">
        <v>0.108062704</v>
      </c>
      <c r="Z54" s="9">
        <v>0.05</v>
      </c>
      <c r="AA54" s="9">
        <v>0.08</v>
      </c>
      <c r="AB54" s="9"/>
      <c r="AC54" s="9"/>
      <c r="AG54" s="9">
        <v>1.4450000000000001</v>
      </c>
      <c r="AH54" s="9">
        <v>5.1903114186851208E-2</v>
      </c>
      <c r="AI54" s="9">
        <v>1.5489999999999999</v>
      </c>
      <c r="AJ54" s="9">
        <v>0.19948353776630084</v>
      </c>
      <c r="AK54" s="9">
        <v>0.312809</v>
      </c>
      <c r="AL54" s="9"/>
      <c r="AM54" s="9">
        <v>1.827</v>
      </c>
      <c r="AN54" s="9">
        <v>0.10100000000000001</v>
      </c>
    </row>
    <row r="55" spans="1:40" x14ac:dyDescent="0.2">
      <c r="A55" s="11">
        <f t="shared" si="0"/>
        <v>2012</v>
      </c>
      <c r="B55" s="9">
        <v>0.41441213584092329</v>
      </c>
      <c r="C55" s="9">
        <v>0.397009459871834</v>
      </c>
      <c r="D55" s="9">
        <v>1.1217305004521805</v>
      </c>
      <c r="E55" s="9">
        <v>0.2328717639975918</v>
      </c>
      <c r="F55" s="9">
        <v>0.72436292361743793</v>
      </c>
      <c r="G55" s="9">
        <v>0.25324773413897284</v>
      </c>
      <c r="H55" s="9"/>
      <c r="I55" s="9"/>
      <c r="J55" s="9"/>
      <c r="K55" s="9"/>
      <c r="L55" s="9"/>
      <c r="M55" s="9"/>
      <c r="N55" s="9">
        <v>3.3906384394905964</v>
      </c>
      <c r="O55" s="9">
        <v>0.37226641690514839</v>
      </c>
      <c r="P55" s="9">
        <v>0.28199999999999997</v>
      </c>
      <c r="Q55" s="9">
        <v>0.47199999999999998</v>
      </c>
      <c r="R55" s="9"/>
      <c r="S55" s="9"/>
      <c r="T55" s="9">
        <v>2.5363899999999999</v>
      </c>
      <c r="U55" s="9">
        <v>0.26646999999999998</v>
      </c>
      <c r="V55" s="9"/>
      <c r="W55" s="9"/>
      <c r="X55" s="9">
        <v>2.078847428</v>
      </c>
      <c r="Y55" s="9">
        <v>0.107182733</v>
      </c>
      <c r="Z55" s="9">
        <v>0.10100000000000001</v>
      </c>
      <c r="AA55" s="9">
        <v>6.5000000000000002E-2</v>
      </c>
      <c r="AB55" s="9"/>
      <c r="AC55" s="9"/>
      <c r="AG55" s="9">
        <v>1.5409999999999999</v>
      </c>
      <c r="AH55" s="9">
        <v>4.9967553536664502E-2</v>
      </c>
      <c r="AI55" s="9">
        <v>1.4890000000000001</v>
      </c>
      <c r="AJ55" s="9">
        <v>0.20013431833445264</v>
      </c>
      <c r="AK55" s="9"/>
      <c r="AL55" s="9"/>
      <c r="AM55" s="9">
        <v>1.8480000000000001</v>
      </c>
      <c r="AN55" s="9">
        <v>0.10100000000000001</v>
      </c>
    </row>
    <row r="56" spans="1:40" x14ac:dyDescent="0.2">
      <c r="A56" s="11">
        <f t="shared" si="0"/>
        <v>2013</v>
      </c>
      <c r="B56" s="9">
        <v>0.57476446670643766</v>
      </c>
      <c r="C56" s="9">
        <v>0.35269526952695268</v>
      </c>
      <c r="D56" s="9">
        <v>1.7707268947535324</v>
      </c>
      <c r="E56" s="9">
        <v>0.20373760488176965</v>
      </c>
      <c r="F56" s="9">
        <v>0.47362612007221749</v>
      </c>
      <c r="G56" s="9">
        <v>0.2857802934041816</v>
      </c>
      <c r="H56" s="9"/>
      <c r="I56" s="9"/>
      <c r="J56" s="9"/>
      <c r="K56" s="9"/>
      <c r="L56" s="9"/>
      <c r="M56" s="9"/>
      <c r="N56" s="9">
        <v>1.231582124419963</v>
      </c>
      <c r="O56" s="9">
        <v>0.42387901438054643</v>
      </c>
      <c r="P56" s="9">
        <v>0.98626000000000003</v>
      </c>
      <c r="Q56" s="9">
        <v>0.34406999999999999</v>
      </c>
      <c r="R56" s="9"/>
      <c r="S56" s="9"/>
      <c r="T56" s="9">
        <v>1.91215</v>
      </c>
      <c r="U56" s="9">
        <v>0.26139000000000001</v>
      </c>
      <c r="V56" s="9"/>
      <c r="W56" s="9"/>
      <c r="X56" s="9">
        <v>1.6931893250000001</v>
      </c>
      <c r="Y56" s="9">
        <v>0.106381909</v>
      </c>
      <c r="Z56" s="9">
        <v>5.6000000000000001E-2</v>
      </c>
      <c r="AA56" s="9">
        <v>5.7000000000000002E-2</v>
      </c>
      <c r="AB56" s="9"/>
      <c r="AC56" s="9"/>
      <c r="AG56" s="9">
        <v>1.5349999999999999</v>
      </c>
      <c r="AH56" s="9">
        <v>5.0814332247557006E-2</v>
      </c>
      <c r="AI56" s="9">
        <v>1.4279999999999999</v>
      </c>
      <c r="AJ56" s="9">
        <v>0.19957983193277309</v>
      </c>
      <c r="AK56" s="9"/>
      <c r="AL56" s="9"/>
      <c r="AM56" s="9">
        <v>1.839</v>
      </c>
      <c r="AN56" s="9">
        <v>0.10100000000000001</v>
      </c>
    </row>
    <row r="57" spans="1:40" x14ac:dyDescent="0.2">
      <c r="A57" s="11">
        <f t="shared" si="0"/>
        <v>2014</v>
      </c>
      <c r="B57" s="9">
        <v>0.70185759960852123</v>
      </c>
      <c r="C57" s="9">
        <v>0.36801801801801798</v>
      </c>
      <c r="D57" s="9">
        <v>0.94344220898958231</v>
      </c>
      <c r="E57" s="9">
        <v>0.26141732283464564</v>
      </c>
      <c r="F57" s="9">
        <v>0.63901502627278506</v>
      </c>
      <c r="G57" s="9">
        <v>0.27405821917808221</v>
      </c>
      <c r="H57" s="9"/>
      <c r="I57" s="9"/>
      <c r="J57" s="9"/>
      <c r="K57" s="9"/>
      <c r="L57" s="9"/>
      <c r="M57" s="9"/>
      <c r="N57" s="9">
        <v>1.0157350053765839</v>
      </c>
      <c r="O57" s="9">
        <v>0.43580266466210016</v>
      </c>
      <c r="P57" s="9">
        <v>0.26162999999999997</v>
      </c>
      <c r="Q57" s="9">
        <v>0.36953000000000003</v>
      </c>
      <c r="R57" s="9"/>
      <c r="S57" s="9"/>
      <c r="T57" s="9">
        <v>2.3833500000000001</v>
      </c>
      <c r="U57" s="9">
        <v>0.28448000000000001</v>
      </c>
      <c r="V57" s="9"/>
      <c r="W57" s="9"/>
      <c r="X57" s="9">
        <v>1.7099026260000001</v>
      </c>
      <c r="Y57" s="9">
        <v>0.107384221</v>
      </c>
      <c r="Z57" s="9">
        <v>7.5999999999999998E-2</v>
      </c>
      <c r="AA57" s="9">
        <v>6.3E-2</v>
      </c>
      <c r="AB57" s="9"/>
      <c r="AC57" s="9"/>
      <c r="AG57" s="9">
        <v>1.4890000000000001</v>
      </c>
      <c r="AH57" s="9">
        <v>4.9026192075218258E-2</v>
      </c>
      <c r="AI57" s="9">
        <v>1.367</v>
      </c>
      <c r="AJ57" s="9">
        <v>0.19970738844184346</v>
      </c>
      <c r="AK57" s="9"/>
      <c r="AL57" s="9"/>
      <c r="AM57" s="9">
        <v>1.8340000000000001</v>
      </c>
      <c r="AN57" s="9">
        <v>0.10100000000000001</v>
      </c>
    </row>
    <row r="58" spans="1:40" x14ac:dyDescent="0.2">
      <c r="A58" s="11">
        <f t="shared" si="0"/>
        <v>2015</v>
      </c>
      <c r="B58" s="9">
        <v>0.4477345642187332</v>
      </c>
      <c r="C58" s="9">
        <v>0.38808077955091091</v>
      </c>
      <c r="D58" s="9">
        <v>0.34671670013976486</v>
      </c>
      <c r="E58" s="9">
        <v>0.3278924814959096</v>
      </c>
      <c r="F58" s="9">
        <v>1.0920154044867114</v>
      </c>
      <c r="G58" s="9">
        <v>0.23206412825651304</v>
      </c>
      <c r="H58" s="9"/>
      <c r="I58" s="9"/>
      <c r="J58" s="9"/>
      <c r="K58" s="9"/>
      <c r="L58" s="9"/>
      <c r="M58" s="9"/>
      <c r="N58" s="9">
        <v>1.0157941794571339</v>
      </c>
      <c r="O58" s="9">
        <v>0.46883194995065358</v>
      </c>
      <c r="P58" s="9">
        <v>0.38879999999999998</v>
      </c>
      <c r="Q58" s="9">
        <v>0.30634</v>
      </c>
      <c r="R58" s="9"/>
      <c r="S58" s="9"/>
      <c r="T58" s="9">
        <v>1.4574400000000001</v>
      </c>
      <c r="U58" s="9">
        <v>0.26655000000000001</v>
      </c>
      <c r="V58" s="9"/>
      <c r="W58" s="9"/>
      <c r="X58" s="9">
        <v>1.571311691</v>
      </c>
      <c r="Y58" s="9">
        <v>0.105497164</v>
      </c>
      <c r="Z58" s="9">
        <v>7.4999999999999997E-2</v>
      </c>
      <c r="AA58" s="9">
        <v>9.8000000000000004E-2</v>
      </c>
      <c r="AB58" s="9"/>
      <c r="AC58" s="9"/>
      <c r="AG58" s="9">
        <v>1.446</v>
      </c>
      <c r="AH58" s="9">
        <v>4.8409405255878293E-2</v>
      </c>
      <c r="AI58" s="9">
        <v>1.306</v>
      </c>
      <c r="AJ58" s="9">
        <v>0.20520673813169985</v>
      </c>
      <c r="AK58" s="9"/>
      <c r="AL58" s="9"/>
      <c r="AM58" s="9">
        <v>1.851</v>
      </c>
      <c r="AN58" s="9">
        <v>0.10299999999999999</v>
      </c>
    </row>
    <row r="59" spans="1:40" x14ac:dyDescent="0.2">
      <c r="A59" s="11">
        <f t="shared" si="0"/>
        <v>2016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1.140966097834097</v>
      </c>
      <c r="O59" s="9">
        <v>0.4721284939733294</v>
      </c>
      <c r="P59" s="9">
        <v>2.4682499999999998</v>
      </c>
      <c r="Q59" s="9">
        <v>0.26416000000000001</v>
      </c>
      <c r="R59" s="9"/>
      <c r="S59" s="9"/>
      <c r="T59" s="9">
        <v>3.6730399999999999</v>
      </c>
      <c r="U59" s="9">
        <v>0.29387000000000002</v>
      </c>
      <c r="V59" s="9"/>
      <c r="W59" s="9"/>
      <c r="X59" s="9">
        <v>2.3527786800000001</v>
      </c>
      <c r="Y59" s="9">
        <v>0.115303877</v>
      </c>
      <c r="Z59" s="9"/>
      <c r="AA59" s="9"/>
      <c r="AB59" s="9"/>
      <c r="AC59" s="9"/>
      <c r="AG59" s="9">
        <v>1.4159999999999999</v>
      </c>
      <c r="AH59" s="9">
        <v>6.002824858757063E-2</v>
      </c>
      <c r="AI59" s="9"/>
      <c r="AJ59" s="9"/>
      <c r="AK59" s="9"/>
      <c r="AL59" s="9"/>
      <c r="AM59" s="9">
        <v>1.885</v>
      </c>
      <c r="AN59" s="9">
        <v>0.111</v>
      </c>
    </row>
    <row r="60" spans="1:40" x14ac:dyDescent="0.2">
      <c r="A60" s="7">
        <f t="shared" si="0"/>
        <v>2017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>
        <v>3.6362999999999999</v>
      </c>
      <c r="U60" s="8">
        <v>0.31352000000000002</v>
      </c>
      <c r="V60" s="8"/>
      <c r="W60" s="8"/>
      <c r="X60" s="8"/>
      <c r="Y60" s="8"/>
      <c r="Z60" s="8"/>
      <c r="AA60" s="8"/>
      <c r="AB60" s="8"/>
      <c r="AC60" s="8"/>
      <c r="AG60" s="8"/>
      <c r="AH60" s="8"/>
      <c r="AI60" s="8"/>
      <c r="AJ60" s="8"/>
      <c r="AK60" s="8"/>
      <c r="AL60" s="8"/>
    </row>
  </sheetData>
  <mergeCells count="136">
    <mergeCell ref="AM4:AN4"/>
    <mergeCell ref="AM5:AN5"/>
    <mergeCell ref="AM6:AN6"/>
    <mergeCell ref="AM8:AN8"/>
    <mergeCell ref="AM11:AN11"/>
    <mergeCell ref="L5:M5"/>
    <mergeCell ref="X11:Y11"/>
    <mergeCell ref="AB10:AC10"/>
    <mergeCell ref="AB11:AC11"/>
    <mergeCell ref="H11:I11"/>
    <mergeCell ref="J11:K11"/>
    <mergeCell ref="T4:U4"/>
    <mergeCell ref="T6:U6"/>
    <mergeCell ref="T7:U7"/>
    <mergeCell ref="T8:U8"/>
    <mergeCell ref="T9:U9"/>
    <mergeCell ref="T10:U10"/>
    <mergeCell ref="T11:U11"/>
    <mergeCell ref="P6:Q6"/>
    <mergeCell ref="P7:Q7"/>
    <mergeCell ref="P8:Q8"/>
    <mergeCell ref="P9:Q9"/>
    <mergeCell ref="P11:Q11"/>
    <mergeCell ref="R4:S4"/>
    <mergeCell ref="R6:S6"/>
    <mergeCell ref="R7:S7"/>
    <mergeCell ref="R8:S8"/>
    <mergeCell ref="R9:S9"/>
    <mergeCell ref="H5:I5"/>
    <mergeCell ref="N4:O4"/>
    <mergeCell ref="AB4:AC4"/>
    <mergeCell ref="AB6:AC6"/>
    <mergeCell ref="AB7:AC7"/>
    <mergeCell ref="V4:W4"/>
    <mergeCell ref="V6:W6"/>
    <mergeCell ref="V7:W7"/>
    <mergeCell ref="V8:W8"/>
    <mergeCell ref="V9:W9"/>
    <mergeCell ref="AK11:AL11"/>
    <mergeCell ref="AI9:AJ9"/>
    <mergeCell ref="AG4:AH4"/>
    <mergeCell ref="AI4:AJ4"/>
    <mergeCell ref="AI6:AJ6"/>
    <mergeCell ref="AI7:AJ7"/>
    <mergeCell ref="AI8:AJ8"/>
    <mergeCell ref="AG6:AH6"/>
    <mergeCell ref="AG7:AH7"/>
    <mergeCell ref="AG8:AH8"/>
    <mergeCell ref="AG9:AH9"/>
    <mergeCell ref="AG5:AH5"/>
    <mergeCell ref="AI5:AJ5"/>
    <mergeCell ref="AK5:AL5"/>
    <mergeCell ref="AB5:AC5"/>
    <mergeCell ref="AB8:AC8"/>
    <mergeCell ref="AB9:AC9"/>
    <mergeCell ref="N5:O5"/>
    <mergeCell ref="N6:O6"/>
    <mergeCell ref="N7:O7"/>
    <mergeCell ref="N8:O8"/>
    <mergeCell ref="Z5:AA5"/>
    <mergeCell ref="R5:S5"/>
    <mergeCell ref="P5:Q5"/>
    <mergeCell ref="T5:U5"/>
    <mergeCell ref="V5:W5"/>
    <mergeCell ref="X5:Y5"/>
    <mergeCell ref="B11:C11"/>
    <mergeCell ref="D11:E11"/>
    <mergeCell ref="B8:C8"/>
    <mergeCell ref="D8:E8"/>
    <mergeCell ref="B9:C9"/>
    <mergeCell ref="D9:E9"/>
    <mergeCell ref="B10:C10"/>
    <mergeCell ref="D10:E10"/>
    <mergeCell ref="N9:O9"/>
    <mergeCell ref="F8:G8"/>
    <mergeCell ref="F9:G9"/>
    <mergeCell ref="F10:G10"/>
    <mergeCell ref="R10:S10"/>
    <mergeCell ref="P10:Q10"/>
    <mergeCell ref="N10:O10"/>
    <mergeCell ref="N11:O11"/>
    <mergeCell ref="B4:C4"/>
    <mergeCell ref="D4:E4"/>
    <mergeCell ref="B6:C6"/>
    <mergeCell ref="D6:E6"/>
    <mergeCell ref="B7:C7"/>
    <mergeCell ref="D7:E7"/>
    <mergeCell ref="B5:C5"/>
    <mergeCell ref="D5:E5"/>
    <mergeCell ref="F11:G11"/>
    <mergeCell ref="F5:G5"/>
    <mergeCell ref="L4:M4"/>
    <mergeCell ref="L6:M6"/>
    <mergeCell ref="L7:M7"/>
    <mergeCell ref="L8:M8"/>
    <mergeCell ref="L9:M9"/>
    <mergeCell ref="L10:M10"/>
    <mergeCell ref="L11:M11"/>
    <mergeCell ref="F4:G4"/>
    <mergeCell ref="F6:G6"/>
    <mergeCell ref="F7:G7"/>
    <mergeCell ref="H4:I4"/>
    <mergeCell ref="J4:K4"/>
    <mergeCell ref="H6:I6"/>
    <mergeCell ref="H7:I7"/>
    <mergeCell ref="H8:I8"/>
    <mergeCell ref="H9:I9"/>
    <mergeCell ref="J6:K6"/>
    <mergeCell ref="J7:K7"/>
    <mergeCell ref="J8:K8"/>
    <mergeCell ref="J9:K9"/>
    <mergeCell ref="J5:K5"/>
    <mergeCell ref="Z11:AA11"/>
    <mergeCell ref="R11:S11"/>
    <mergeCell ref="P4:Q4"/>
    <mergeCell ref="AK7:AL7"/>
    <mergeCell ref="AK8:AL8"/>
    <mergeCell ref="AK9:AL9"/>
    <mergeCell ref="AK10:AL10"/>
    <mergeCell ref="X4:Y4"/>
    <mergeCell ref="X6:Y6"/>
    <mergeCell ref="X8:Y8"/>
    <mergeCell ref="Z4:AA4"/>
    <mergeCell ref="Z6:AA6"/>
    <mergeCell ref="Z7:AA7"/>
    <mergeCell ref="Z8:AA8"/>
    <mergeCell ref="Z9:AA9"/>
    <mergeCell ref="Z10:AA10"/>
    <mergeCell ref="AI10:AJ10"/>
    <mergeCell ref="AI11:AJ11"/>
    <mergeCell ref="AK4:AL4"/>
    <mergeCell ref="AK6:AL6"/>
    <mergeCell ref="V10:W10"/>
    <mergeCell ref="V11:W11"/>
    <mergeCell ref="AG10:AH10"/>
    <mergeCell ref="AG11:AH11"/>
  </mergeCells>
  <phoneticPr fontId="2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E85"/>
  <sheetViews>
    <sheetView topLeftCell="B1" zoomScaleNormal="100" workbookViewId="0">
      <selection activeCell="D3" sqref="D3"/>
    </sheetView>
  </sheetViews>
  <sheetFormatPr defaultColWidth="9" defaultRowHeight="12.75" x14ac:dyDescent="0.2"/>
  <cols>
    <col min="1" max="18" width="8.75" style="6" customWidth="1"/>
    <col min="19" max="31" width="13.875" style="6" customWidth="1"/>
    <col min="32" max="16384" width="9" style="6"/>
  </cols>
  <sheetData>
    <row r="2" spans="1:31" x14ac:dyDescent="0.2">
      <c r="T2" s="6" t="s">
        <v>79</v>
      </c>
      <c r="U2" s="6" t="s">
        <v>80</v>
      </c>
      <c r="V2" s="6" t="s">
        <v>81</v>
      </c>
      <c r="W2" s="6" t="s">
        <v>82</v>
      </c>
      <c r="X2" s="6" t="s">
        <v>83</v>
      </c>
    </row>
    <row r="3" spans="1:31" x14ac:dyDescent="0.2">
      <c r="V3" s="30" t="s">
        <v>64</v>
      </c>
      <c r="W3" s="30" t="s">
        <v>65</v>
      </c>
      <c r="X3" s="30" t="s">
        <v>66</v>
      </c>
    </row>
    <row r="4" spans="1:31" s="33" customFormat="1" x14ac:dyDescent="0.2">
      <c r="A4" s="27"/>
      <c r="C4" s="27"/>
      <c r="D4" s="27"/>
      <c r="E4" s="27"/>
      <c r="F4" s="27"/>
      <c r="G4" s="27"/>
      <c r="H4" s="27"/>
      <c r="I4" s="27"/>
      <c r="J4" s="27"/>
      <c r="S4" s="32"/>
      <c r="T4" s="28" t="s">
        <v>84</v>
      </c>
      <c r="U4" s="28" t="s">
        <v>85</v>
      </c>
      <c r="V4" s="28" t="s">
        <v>86</v>
      </c>
      <c r="W4" s="28" t="s">
        <v>87</v>
      </c>
      <c r="X4" s="28" t="s">
        <v>88</v>
      </c>
      <c r="Y4" s="35" t="s">
        <v>61</v>
      </c>
      <c r="Z4" s="35" t="s">
        <v>60</v>
      </c>
      <c r="AA4" s="28" t="s">
        <v>39</v>
      </c>
      <c r="AB4" s="28" t="s">
        <v>67</v>
      </c>
      <c r="AC4" s="28" t="s">
        <v>38</v>
      </c>
      <c r="AD4" s="28" t="s">
        <v>73</v>
      </c>
      <c r="AE4" s="28" t="s">
        <v>63</v>
      </c>
    </row>
    <row r="5" spans="1:31" x14ac:dyDescent="0.2">
      <c r="A5" s="26"/>
      <c r="B5" s="6" t="s">
        <v>92</v>
      </c>
      <c r="C5" s="27"/>
      <c r="D5" s="27"/>
      <c r="E5" s="27"/>
      <c r="F5" s="27"/>
      <c r="G5" s="27"/>
      <c r="H5" s="27"/>
      <c r="I5" s="27"/>
      <c r="J5" s="27"/>
      <c r="S5" s="30">
        <f>+S6-1</f>
        <v>1970</v>
      </c>
      <c r="T5" s="30"/>
      <c r="U5" s="30"/>
      <c r="V5" s="10"/>
      <c r="W5" s="10"/>
      <c r="X5" s="10"/>
      <c r="AA5" s="26"/>
      <c r="AB5" s="10">
        <f>West_CPUE_Table!AB13/AVERAGE(West_CPUE_Table!$AB$13:$AB$24)</f>
        <v>1.0788381742738589</v>
      </c>
      <c r="AC5" s="26"/>
      <c r="AE5" s="26"/>
    </row>
    <row r="6" spans="1:31" x14ac:dyDescent="0.2">
      <c r="A6" s="26"/>
      <c r="C6" s="27"/>
      <c r="D6" s="27"/>
      <c r="E6" s="27"/>
      <c r="F6" s="27"/>
      <c r="G6" s="27"/>
      <c r="H6" s="27"/>
      <c r="I6" s="27"/>
      <c r="J6" s="27"/>
      <c r="S6" s="30">
        <f>+S7-1</f>
        <v>1971</v>
      </c>
      <c r="T6" s="30"/>
      <c r="U6" s="30"/>
      <c r="V6" s="10"/>
      <c r="W6" s="10"/>
      <c r="X6" s="10"/>
      <c r="AA6" s="26"/>
      <c r="AB6" s="10">
        <f>West_CPUE_Table!AB14/AVERAGE(West_CPUE_Table!$AB$13:$AB$24)</f>
        <v>1.1452282157676348</v>
      </c>
      <c r="AC6" s="26"/>
      <c r="AE6" s="26"/>
    </row>
    <row r="7" spans="1:31" x14ac:dyDescent="0.2">
      <c r="A7" s="26"/>
      <c r="B7" s="27"/>
      <c r="C7" s="27"/>
      <c r="D7" s="27"/>
      <c r="E7" s="27"/>
      <c r="F7" s="27"/>
      <c r="G7" s="27"/>
      <c r="H7" s="27"/>
      <c r="I7" s="27"/>
      <c r="J7" s="27"/>
      <c r="S7" s="30">
        <f>+S8-1</f>
        <v>1972</v>
      </c>
      <c r="T7" s="30"/>
      <c r="U7" s="30"/>
      <c r="V7" s="10"/>
      <c r="W7" s="10"/>
      <c r="X7" s="10"/>
      <c r="AA7" s="26"/>
      <c r="AB7" s="10">
        <f>West_CPUE_Table!AB15/AVERAGE(West_CPUE_Table!$AB$13:$AB$24)</f>
        <v>0.71369294605809119</v>
      </c>
      <c r="AC7" s="26"/>
      <c r="AE7" s="26"/>
    </row>
    <row r="8" spans="1:31" x14ac:dyDescent="0.2">
      <c r="A8" s="26"/>
      <c r="B8" s="27"/>
      <c r="C8" s="27"/>
      <c r="D8" s="27"/>
      <c r="E8" s="27"/>
      <c r="F8" s="27"/>
      <c r="G8" s="27"/>
      <c r="H8" s="27"/>
      <c r="I8" s="27"/>
      <c r="J8" s="27"/>
      <c r="K8" s="26"/>
      <c r="L8" s="26"/>
      <c r="M8" s="26"/>
      <c r="N8" s="26"/>
      <c r="S8" s="30">
        <f>+S9-1</f>
        <v>1973</v>
      </c>
      <c r="T8" s="30"/>
      <c r="U8" s="30"/>
      <c r="V8" s="10"/>
      <c r="W8" s="10"/>
      <c r="X8" s="10"/>
      <c r="AA8" s="26"/>
      <c r="AB8" s="10">
        <f>West_CPUE_Table!AB16/AVERAGE(West_CPUE_Table!$AB$13:$AB$24)</f>
        <v>0</v>
      </c>
      <c r="AC8" s="26"/>
      <c r="AE8" s="26"/>
    </row>
    <row r="9" spans="1:31" x14ac:dyDescent="0.2">
      <c r="A9" s="26"/>
      <c r="B9" s="27"/>
      <c r="C9" s="27"/>
      <c r="D9" s="27"/>
      <c r="E9" s="27"/>
      <c r="F9" s="27"/>
      <c r="G9" s="27"/>
      <c r="H9" s="27"/>
      <c r="I9" s="27"/>
      <c r="J9" s="27"/>
      <c r="K9" s="26"/>
      <c r="L9" s="26"/>
      <c r="M9" s="26"/>
      <c r="N9" s="26"/>
      <c r="S9" s="30">
        <f>+S10-1</f>
        <v>1974</v>
      </c>
      <c r="T9" s="30"/>
      <c r="U9" s="30"/>
      <c r="V9" s="10"/>
      <c r="W9" s="10"/>
      <c r="X9" s="10"/>
      <c r="Z9" s="10">
        <f>+West_CPUE_Table!V17/AVERAGE(West_CPUE_Table!$V$17:$V$24)</f>
        <v>1.1134435657800146</v>
      </c>
      <c r="AA9" s="26"/>
      <c r="AB9" s="10">
        <f>West_CPUE_Table!AB17/AVERAGE(West_CPUE_Table!$AB$13:$AB$24)</f>
        <v>1.0622406639004149</v>
      </c>
      <c r="AC9" s="26"/>
      <c r="AE9" s="26"/>
    </row>
    <row r="10" spans="1:31" x14ac:dyDescent="0.2">
      <c r="A10" s="10"/>
      <c r="B10" s="27"/>
      <c r="C10" s="27"/>
      <c r="D10" s="27"/>
      <c r="E10" s="27"/>
      <c r="F10" s="27"/>
      <c r="G10" s="27"/>
      <c r="H10" s="27"/>
      <c r="I10" s="27"/>
      <c r="J10" s="27"/>
      <c r="K10" s="10"/>
      <c r="L10" s="10"/>
      <c r="M10" s="10"/>
      <c r="N10" s="10"/>
      <c r="S10" s="17">
        <v>1975</v>
      </c>
      <c r="T10" s="17"/>
      <c r="U10" s="17"/>
      <c r="V10" s="10"/>
      <c r="W10" s="10"/>
      <c r="X10" s="10"/>
      <c r="Z10" s="10">
        <f>+West_CPUE_Table!V18/AVERAGE(West_CPUE_Table!$V$17:$V$24)</f>
        <v>0.61423436376707419</v>
      </c>
      <c r="AA10" s="10"/>
      <c r="AB10" s="10">
        <f>West_CPUE_Table!AB18/AVERAGE(West_CPUE_Table!$AB$13:$AB$24)</f>
        <v>0.86307053941908707</v>
      </c>
      <c r="AC10" s="10"/>
      <c r="AE10" s="10"/>
    </row>
    <row r="11" spans="1:31" x14ac:dyDescent="0.2">
      <c r="A11" s="10"/>
      <c r="B11" s="27"/>
      <c r="C11" s="27"/>
      <c r="D11" s="27"/>
      <c r="E11" s="27"/>
      <c r="F11" s="27"/>
      <c r="G11" s="27"/>
      <c r="H11" s="27"/>
      <c r="I11" s="27"/>
      <c r="J11" s="27"/>
      <c r="K11" s="10"/>
      <c r="L11" s="10"/>
      <c r="M11" s="10"/>
      <c r="N11" s="10"/>
      <c r="S11" s="17">
        <f t="shared" ref="S11:S52" si="0">+S10+1</f>
        <v>1976</v>
      </c>
      <c r="T11" s="17"/>
      <c r="U11" s="17"/>
      <c r="V11" s="10"/>
      <c r="W11" s="10"/>
      <c r="X11" s="10"/>
      <c r="Z11" s="10">
        <f>+West_CPUE_Table!V19/AVERAGE(West_CPUE_Table!$V$17:$V$24)</f>
        <v>0.76606757728253072</v>
      </c>
      <c r="AA11" s="10"/>
      <c r="AB11" s="10">
        <f>West_CPUE_Table!AB19/AVERAGE(West_CPUE_Table!$AB$13:$AB$24)</f>
        <v>0.79668049792531115</v>
      </c>
      <c r="AC11" s="10">
        <f>+West_CPUE_Table!R19/AVERAGE(West_CPUE_Table!R$18:R$58)</f>
        <v>0.41466969177504565</v>
      </c>
      <c r="AE11" s="10"/>
    </row>
    <row r="12" spans="1:31" x14ac:dyDescent="0.2">
      <c r="A12" s="10"/>
      <c r="B12" s="27"/>
      <c r="C12" s="27"/>
      <c r="D12" s="27"/>
      <c r="E12" s="27"/>
      <c r="F12" s="27"/>
      <c r="G12" s="27"/>
      <c r="H12" s="27"/>
      <c r="I12" s="27"/>
      <c r="J12" s="27"/>
      <c r="K12" s="10"/>
      <c r="L12" s="10"/>
      <c r="M12" s="10"/>
      <c r="N12" s="10"/>
      <c r="S12" s="17">
        <f t="shared" si="0"/>
        <v>1977</v>
      </c>
      <c r="T12" s="17"/>
      <c r="U12" s="17"/>
      <c r="V12" s="10"/>
      <c r="W12" s="10"/>
      <c r="X12" s="10"/>
      <c r="Y12" s="10"/>
      <c r="Z12" s="10">
        <f>+West_CPUE_Table!V20/AVERAGE(West_CPUE_Table!$V$17:$V$24)</f>
        <v>1.0501797268152411</v>
      </c>
      <c r="AA12" s="10">
        <f>+West_CPUE_Table!P20</f>
        <v>2.4209999999999998</v>
      </c>
      <c r="AB12" s="10">
        <f>West_CPUE_Table!AB20/AVERAGE(West_CPUE_Table!$AB$13:$AB$24)</f>
        <v>1.4273858921161824</v>
      </c>
      <c r="AC12" s="10">
        <f>+West_CPUE_Table!R20/AVERAGE(West_CPUE_Table!R$18:R$58)</f>
        <v>0.93943603867195236</v>
      </c>
      <c r="AE12" s="10"/>
    </row>
    <row r="13" spans="1:31" x14ac:dyDescent="0.2">
      <c r="A13" s="10"/>
      <c r="B13" s="27"/>
      <c r="C13" s="27"/>
      <c r="D13" s="27"/>
      <c r="E13" s="27"/>
      <c r="F13" s="27"/>
      <c r="G13" s="27"/>
      <c r="H13" s="27"/>
      <c r="I13" s="27"/>
      <c r="J13" s="27"/>
      <c r="K13" s="10"/>
      <c r="L13" s="10"/>
      <c r="M13" s="10"/>
      <c r="N13" s="10"/>
      <c r="S13" s="17">
        <f t="shared" si="0"/>
        <v>1978</v>
      </c>
      <c r="T13" s="17"/>
      <c r="U13" s="17"/>
      <c r="V13" s="10"/>
      <c r="W13" s="10"/>
      <c r="X13" s="10"/>
      <c r="Y13" s="10"/>
      <c r="Z13" s="10">
        <f>+West_CPUE_Table!V21/AVERAGE(West_CPUE_Table!$V$17:$V$24)</f>
        <v>1.0076204169662115</v>
      </c>
      <c r="AA13" s="10">
        <f>+West_CPUE_Table!P21</f>
        <v>4.625</v>
      </c>
      <c r="AB13" s="10">
        <f>West_CPUE_Table!AB21/AVERAGE(West_CPUE_Table!$AB$13:$AB$24)</f>
        <v>1.0290456431535269</v>
      </c>
      <c r="AC13" s="10">
        <f>+West_CPUE_Table!R21/AVERAGE(West_CPUE_Table!R$18:R$58)</f>
        <v>0.76501549434432459</v>
      </c>
      <c r="AE13" s="10"/>
    </row>
    <row r="14" spans="1:31" x14ac:dyDescent="0.2">
      <c r="A14" s="10"/>
      <c r="B14" s="27"/>
      <c r="C14" s="27"/>
      <c r="D14" s="27"/>
      <c r="E14" s="27"/>
      <c r="F14" s="27"/>
      <c r="G14" s="27"/>
      <c r="H14" s="27"/>
      <c r="I14" s="27"/>
      <c r="J14" s="27"/>
      <c r="K14" s="10"/>
      <c r="L14" s="10"/>
      <c r="M14" s="10"/>
      <c r="N14" s="10"/>
      <c r="S14" s="17">
        <f t="shared" si="0"/>
        <v>1979</v>
      </c>
      <c r="T14" s="17"/>
      <c r="U14" s="17"/>
      <c r="V14" s="10"/>
      <c r="W14" s="10"/>
      <c r="X14" s="10"/>
      <c r="Y14" s="10"/>
      <c r="Z14" s="10">
        <f>+West_CPUE_Table!V22/AVERAGE(West_CPUE_Table!$V$17:$V$24)</f>
        <v>1.4803738317757009</v>
      </c>
      <c r="AA14" s="10"/>
      <c r="AB14" s="10">
        <f>West_CPUE_Table!AB22/AVERAGE(West_CPUE_Table!$AB$13:$AB$24)</f>
        <v>1.0290456431535269</v>
      </c>
      <c r="AC14" s="10">
        <f>+West_CPUE_Table!R22/AVERAGE(West_CPUE_Table!R$18:R$58)</f>
        <v>0.8623168199595258</v>
      </c>
      <c r="AE14" s="10"/>
    </row>
    <row r="15" spans="1:31" x14ac:dyDescent="0.2">
      <c r="A15" s="10"/>
      <c r="B15" s="27"/>
      <c r="C15" s="27"/>
      <c r="D15" s="27"/>
      <c r="E15" s="27"/>
      <c r="F15" s="27"/>
      <c r="G15" s="27"/>
      <c r="H15" s="27"/>
      <c r="I15" s="27"/>
      <c r="J15" s="27"/>
      <c r="K15" s="10"/>
      <c r="L15" s="10"/>
      <c r="M15" s="10"/>
      <c r="N15" s="10"/>
      <c r="S15" s="17">
        <f t="shared" si="0"/>
        <v>1980</v>
      </c>
      <c r="T15" s="10">
        <f>+West_CPUE_Table!H23/AVERAGE(West_CPUE_Table!H$13:H$60)</f>
        <v>0.79886685552407943</v>
      </c>
      <c r="U15" s="17"/>
      <c r="V15" s="10"/>
      <c r="W15" s="10"/>
      <c r="X15" s="10"/>
      <c r="Y15" s="10"/>
      <c r="Z15" s="10">
        <f>+West_CPUE_Table!V23/AVERAGE(West_CPUE_Table!$V$17:$V$24)</f>
        <v>1.3319913731128685</v>
      </c>
      <c r="AA15" s="10"/>
      <c r="AB15" s="10">
        <f>West_CPUE_Table!AB23/AVERAGE(West_CPUE_Table!$AB$13:$AB$24)</f>
        <v>1.3609958506224065</v>
      </c>
      <c r="AC15" s="10">
        <f>+West_CPUE_Table!R23/AVERAGE(West_CPUE_Table!R$18:R$58)</f>
        <v>1.4727466352065302</v>
      </c>
      <c r="AE15" s="10"/>
    </row>
    <row r="16" spans="1:31" x14ac:dyDescent="0.2">
      <c r="A16" s="10"/>
      <c r="B16" s="27"/>
      <c r="C16" s="27"/>
      <c r="D16" s="27"/>
      <c r="E16" s="27"/>
      <c r="F16" s="27"/>
      <c r="G16" s="27"/>
      <c r="H16" s="27"/>
      <c r="I16" s="27"/>
      <c r="J16" s="27"/>
      <c r="K16" s="10"/>
      <c r="L16" s="10"/>
      <c r="M16" s="10"/>
      <c r="N16" s="10"/>
      <c r="S16" s="17">
        <f t="shared" si="0"/>
        <v>1981</v>
      </c>
      <c r="T16" s="10">
        <f>+West_CPUE_Table!H24/AVERAGE(West_CPUE_Table!H$13:H$60)</f>
        <v>0.39893351108148645</v>
      </c>
      <c r="U16" s="17"/>
      <c r="V16" s="10"/>
      <c r="W16" s="10"/>
      <c r="X16" s="10"/>
      <c r="Y16" s="10"/>
      <c r="Z16" s="10">
        <f>+West_CPUE_Table!V24/AVERAGE(West_CPUE_Table!$V$17:$V$24)</f>
        <v>0.63608914450035958</v>
      </c>
      <c r="AA16" s="10">
        <f>+West_CPUE_Table!P24</f>
        <v>1.149</v>
      </c>
      <c r="AB16" s="10">
        <f>West_CPUE_Table!AB24/AVERAGE(West_CPUE_Table!$AB$13:$AB$24)</f>
        <v>1.4937759336099585</v>
      </c>
      <c r="AC16" s="10">
        <f>+West_CPUE_Table!R24/AVERAGE(West_CPUE_Table!R$18:R$58)</f>
        <v>1.1680473288542668</v>
      </c>
      <c r="AE16" s="10"/>
    </row>
    <row r="17" spans="1:31" x14ac:dyDescent="0.2">
      <c r="A17" s="10"/>
      <c r="B17" s="27"/>
      <c r="C17" s="27"/>
      <c r="D17" s="27"/>
      <c r="E17" s="27"/>
      <c r="F17" s="27"/>
      <c r="G17" s="27"/>
      <c r="H17" s="27"/>
      <c r="I17" s="27"/>
      <c r="J17" s="27"/>
      <c r="K17" s="10"/>
      <c r="L17" s="10"/>
      <c r="M17" s="10"/>
      <c r="N17" s="10"/>
      <c r="S17" s="17">
        <f t="shared" si="0"/>
        <v>1982</v>
      </c>
      <c r="T17" s="10">
        <f>+West_CPUE_Table!H25/AVERAGE(West_CPUE_Table!H$13:H$60)</f>
        <v>2.1016497250458257</v>
      </c>
      <c r="U17" s="17"/>
      <c r="V17" s="10"/>
      <c r="W17" s="10"/>
      <c r="X17" s="10"/>
      <c r="Y17" s="10"/>
      <c r="Z17" s="10"/>
      <c r="AA17" s="10">
        <f>+West_CPUE_Table!P25</f>
        <v>1.3620000000000001</v>
      </c>
      <c r="AB17" s="10"/>
      <c r="AC17" s="10">
        <f>+West_CPUE_Table!R25/AVERAGE(West_CPUE_Table!R$18:R$58)</f>
        <v>0.82480419685817485</v>
      </c>
      <c r="AE17" s="10"/>
    </row>
    <row r="18" spans="1:31" x14ac:dyDescent="0.2">
      <c r="A18" s="10"/>
      <c r="B18" s="27"/>
      <c r="C18" s="27"/>
      <c r="D18" s="27"/>
      <c r="E18" s="27"/>
      <c r="F18" s="27"/>
      <c r="G18" s="27"/>
      <c r="H18" s="27"/>
      <c r="I18" s="27"/>
      <c r="J18" s="27"/>
      <c r="K18" s="10"/>
      <c r="L18" s="10"/>
      <c r="M18" s="10"/>
      <c r="N18" s="10"/>
      <c r="S18" s="17">
        <f t="shared" si="0"/>
        <v>1983</v>
      </c>
      <c r="T18" s="10">
        <f>+West_CPUE_Table!H26/AVERAGE(West_CPUE_Table!H$13:H$60)</f>
        <v>1.1138143642726213</v>
      </c>
      <c r="U18" s="10">
        <f>+West_CPUE_Table!J26/AVERAGE(West_CPUE_Table!J$13:J$60)</f>
        <v>2.8050000000000002</v>
      </c>
      <c r="V18" s="10"/>
      <c r="W18" s="10"/>
      <c r="X18" s="10"/>
      <c r="Y18" s="10"/>
      <c r="Z18" s="10"/>
      <c r="AA18" s="10">
        <f>+West_CPUE_Table!P26</f>
        <v>0.90100000000000002</v>
      </c>
      <c r="AB18" s="10"/>
      <c r="AC18" s="10">
        <f>+West_CPUE_Table!R26/AVERAGE(West_CPUE_Table!R$18:R$58)</f>
        <v>0.48170837951100826</v>
      </c>
      <c r="AE18" s="10"/>
    </row>
    <row r="19" spans="1:31" x14ac:dyDescent="0.2">
      <c r="A19" s="10"/>
      <c r="B19" s="27"/>
      <c r="C19" s="27"/>
      <c r="D19" s="27"/>
      <c r="E19" s="27"/>
      <c r="F19" s="27"/>
      <c r="G19" s="27"/>
      <c r="H19" s="27"/>
      <c r="I19" s="27"/>
      <c r="J19" s="27"/>
      <c r="K19" s="10"/>
      <c r="L19" s="10"/>
      <c r="M19" s="10"/>
      <c r="N19" s="10"/>
      <c r="S19" s="17">
        <f t="shared" si="0"/>
        <v>1984</v>
      </c>
      <c r="T19" s="17"/>
      <c r="U19" s="10">
        <f>+West_CPUE_Table!J27/AVERAGE(West_CPUE_Table!J$13:J$60)</f>
        <v>1.246</v>
      </c>
      <c r="V19" s="10"/>
      <c r="W19" s="10"/>
      <c r="X19" s="10"/>
      <c r="Y19" s="10"/>
      <c r="Z19" s="10"/>
      <c r="AA19" s="10">
        <f>+West_CPUE_Table!P27</f>
        <v>0.309</v>
      </c>
      <c r="AB19" s="10"/>
      <c r="AC19" s="10">
        <f>+West_CPUE_Table!R27/AVERAGE(West_CPUE_Table!R$18:R$58)</f>
        <v>0.71005660782024149</v>
      </c>
      <c r="AE19" s="10">
        <f>+West_CPUE_Table!X27/AVERAGE(West_CPUE_Table!X$18:X$58)</f>
        <v>0.67789954782685324</v>
      </c>
    </row>
    <row r="20" spans="1:31" x14ac:dyDescent="0.2">
      <c r="A20" s="10"/>
      <c r="B20" s="27"/>
      <c r="C20" s="27"/>
      <c r="D20" s="27"/>
      <c r="E20" s="27"/>
      <c r="F20" s="27"/>
      <c r="G20" s="27"/>
      <c r="H20" s="27"/>
      <c r="I20" s="27"/>
      <c r="J20" s="27"/>
      <c r="K20" s="10"/>
      <c r="L20" s="10"/>
      <c r="M20" s="10"/>
      <c r="N20" s="10"/>
      <c r="S20" s="17">
        <f t="shared" si="0"/>
        <v>1985</v>
      </c>
      <c r="T20" s="10">
        <f>+West_CPUE_Table!H28/AVERAGE(West_CPUE_Table!H$13:H$60)</f>
        <v>0.62989501749708388</v>
      </c>
      <c r="U20" s="10">
        <f>+West_CPUE_Table!J28/AVERAGE(West_CPUE_Table!J$13:J$60)</f>
        <v>0.85699999999999998</v>
      </c>
      <c r="V20" s="10"/>
      <c r="W20" s="10"/>
      <c r="X20" s="10"/>
      <c r="Y20" s="10"/>
      <c r="Z20" s="10"/>
      <c r="AA20" s="10"/>
      <c r="AB20" s="10"/>
      <c r="AC20" s="10">
        <f>+West_CPUE_Table!R28/AVERAGE(West_CPUE_Table!R$18:R$58)</f>
        <v>0.87241839588583614</v>
      </c>
      <c r="AE20" s="10">
        <f>+West_CPUE_Table!X28/AVERAGE(West_CPUE_Table!X$18:X$58)</f>
        <v>0.36426105019743099</v>
      </c>
    </row>
    <row r="21" spans="1:31" x14ac:dyDescent="0.2">
      <c r="A21" s="10"/>
      <c r="B21" s="27"/>
      <c r="C21" s="27"/>
      <c r="D21" s="27"/>
      <c r="E21" s="27"/>
      <c r="F21" s="27"/>
      <c r="G21" s="27"/>
      <c r="H21" s="27"/>
      <c r="I21" s="27"/>
      <c r="J21" s="27"/>
      <c r="K21" s="10"/>
      <c r="L21" s="10"/>
      <c r="M21" s="10"/>
      <c r="N21" s="10"/>
      <c r="S21" s="17">
        <f t="shared" si="0"/>
        <v>1986</v>
      </c>
      <c r="T21" s="10">
        <f>+West_CPUE_Table!H29/AVERAGE(West_CPUE_Table!H$13:H$60)</f>
        <v>0.77787035494084322</v>
      </c>
      <c r="U21" s="10">
        <f>+West_CPUE_Table!J29/AVERAGE(West_CPUE_Table!J$13:J$60)</f>
        <v>0.503</v>
      </c>
      <c r="V21" s="10"/>
      <c r="W21" s="10"/>
      <c r="X21" s="10"/>
      <c r="Y21" s="10"/>
      <c r="Z21" s="10"/>
      <c r="AA21" s="10">
        <f>+West_CPUE_Table!P29</f>
        <v>0.33900000000000002</v>
      </c>
      <c r="AB21" s="10"/>
      <c r="AC21" s="10">
        <f>+West_CPUE_Table!R29/AVERAGE(West_CPUE_Table!R$18:R$58)</f>
        <v>1.4205341146374128E-2</v>
      </c>
      <c r="AE21" s="10">
        <f>+West_CPUE_Table!X29/AVERAGE(West_CPUE_Table!X$18:X$58)</f>
        <v>0.21293208337157296</v>
      </c>
    </row>
    <row r="22" spans="1:31" x14ac:dyDescent="0.2">
      <c r="A22" s="10"/>
      <c r="B22" s="27"/>
      <c r="C22" s="27"/>
      <c r="D22" s="27"/>
      <c r="E22" s="27"/>
      <c r="F22" s="27"/>
      <c r="G22" s="27"/>
      <c r="H22" s="27"/>
      <c r="I22" s="27"/>
      <c r="J22" s="27"/>
      <c r="K22" s="10"/>
      <c r="L22" s="10"/>
      <c r="M22" s="10"/>
      <c r="N22" s="10"/>
      <c r="S22" s="17">
        <f t="shared" si="0"/>
        <v>1987</v>
      </c>
      <c r="T22" s="10">
        <f>+West_CPUE_Table!H30/AVERAGE(West_CPUE_Table!H$13:H$60)</f>
        <v>1.2187968671888019</v>
      </c>
      <c r="U22" s="10">
        <f>+West_CPUE_Table!J30/AVERAGE(West_CPUE_Table!J$13:J$60)</f>
        <v>0.52900000000000003</v>
      </c>
      <c r="V22" s="10"/>
      <c r="W22" s="10"/>
      <c r="X22" s="10"/>
      <c r="Y22" s="29">
        <f>+West_CPUE_Table!L30/AVERAGE(West_CPUE_Table!L$13:L$60)</f>
        <v>1.3116965797350157</v>
      </c>
      <c r="AA22" s="10">
        <f>+West_CPUE_Table!P30</f>
        <v>0.307</v>
      </c>
      <c r="AB22" s="10"/>
      <c r="AC22" s="10">
        <f>+West_CPUE_Table!R30/AVERAGE(West_CPUE_Table!R$18:R$58)</f>
        <v>0.39430870279857605</v>
      </c>
      <c r="AE22" s="10">
        <f>+West_CPUE_Table!X30/AVERAGE(West_CPUE_Table!X$18:X$58)</f>
        <v>0.2628424637489985</v>
      </c>
    </row>
    <row r="23" spans="1:31" x14ac:dyDescent="0.2">
      <c r="A23" s="10"/>
      <c r="B23" s="27"/>
      <c r="C23" s="27"/>
      <c r="D23" s="27"/>
      <c r="E23" s="27"/>
      <c r="F23" s="27"/>
      <c r="G23" s="27"/>
      <c r="H23" s="27"/>
      <c r="I23" s="27"/>
      <c r="J23" s="27"/>
      <c r="K23" s="10"/>
      <c r="L23" s="10"/>
      <c r="M23" s="10"/>
      <c r="N23" s="10"/>
      <c r="S23" s="17">
        <f t="shared" si="0"/>
        <v>1988</v>
      </c>
      <c r="T23" s="10">
        <f>+West_CPUE_Table!H31/AVERAGE(West_CPUE_Table!H$13:H$60)</f>
        <v>0.98783536077320444</v>
      </c>
      <c r="U23" s="10">
        <f>+West_CPUE_Table!J31/AVERAGE(West_CPUE_Table!J$13:J$60)</f>
        <v>0.94099999999999995</v>
      </c>
      <c r="V23" s="10"/>
      <c r="W23" s="10"/>
      <c r="X23" s="10"/>
      <c r="Y23" s="29">
        <f>+West_CPUE_Table!L31/AVERAGE(West_CPUE_Table!L$13:L$60)</f>
        <v>0.63867568091996818</v>
      </c>
      <c r="AA23" s="10">
        <f>+West_CPUE_Table!P31</f>
        <v>1.1319999999999999</v>
      </c>
      <c r="AB23" s="10"/>
      <c r="AC23" s="10">
        <f>+West_CPUE_Table!R31/AVERAGE(West_CPUE_Table!R$18:R$58)</f>
        <v>0.36369882324687064</v>
      </c>
      <c r="AE23" s="10">
        <f>+West_CPUE_Table!X31/AVERAGE(West_CPUE_Table!X$18:X$58)</f>
        <v>0.71537221192637368</v>
      </c>
    </row>
    <row r="24" spans="1:31" x14ac:dyDescent="0.2">
      <c r="A24" s="10"/>
      <c r="B24" s="27"/>
      <c r="C24" s="27"/>
      <c r="D24" s="27"/>
      <c r="E24" s="27"/>
      <c r="F24" s="27"/>
      <c r="G24" s="27"/>
      <c r="H24" s="27"/>
      <c r="I24" s="27"/>
      <c r="J24" s="27"/>
      <c r="K24" s="10"/>
      <c r="L24" s="10"/>
      <c r="M24" s="10"/>
      <c r="N24" s="10"/>
      <c r="S24" s="17">
        <f t="shared" si="0"/>
        <v>1989</v>
      </c>
      <c r="T24" s="10">
        <f>+West_CPUE_Table!H32/AVERAGE(West_CPUE_Table!H$13:H$60)</f>
        <v>0.98783536077320444</v>
      </c>
      <c r="U24" s="10">
        <f>+West_CPUE_Table!J32/AVERAGE(West_CPUE_Table!J$13:J$60)</f>
        <v>0.76300000000000001</v>
      </c>
      <c r="V24" s="10"/>
      <c r="W24" s="10"/>
      <c r="X24" s="10"/>
      <c r="Y24" s="29">
        <f>+West_CPUE_Table!L32/AVERAGE(West_CPUE_Table!L$13:L$60)</f>
        <v>0.98675422593749096</v>
      </c>
      <c r="AA24" s="10">
        <f>+West_CPUE_Table!P32</f>
        <v>0.69499999999999995</v>
      </c>
      <c r="AB24" s="10"/>
      <c r="AC24" s="10">
        <f>+West_CPUE_Table!R32/AVERAGE(West_CPUE_Table!R$18:R$58)</f>
        <v>0.72375687017030021</v>
      </c>
      <c r="AE24" s="10">
        <f>+West_CPUE_Table!X32/AVERAGE(West_CPUE_Table!X$18:X$58)</f>
        <v>0.76009910022003946</v>
      </c>
    </row>
    <row r="25" spans="1:31" x14ac:dyDescent="0.2">
      <c r="A25" s="10"/>
      <c r="B25" s="27"/>
      <c r="C25" s="27"/>
      <c r="D25" s="27"/>
      <c r="E25" s="27"/>
      <c r="F25" s="27"/>
      <c r="G25" s="27"/>
      <c r="H25" s="27"/>
      <c r="I25" s="27"/>
      <c r="J25" s="27"/>
      <c r="K25" s="10"/>
      <c r="L25" s="10"/>
      <c r="M25" s="10"/>
      <c r="N25" s="10"/>
      <c r="S25" s="17">
        <f t="shared" si="0"/>
        <v>1990</v>
      </c>
      <c r="T25" s="10">
        <f>+West_CPUE_Table!H33/AVERAGE(West_CPUE_Table!H$13:H$60)</f>
        <v>0.90384935844026004</v>
      </c>
      <c r="U25" s="10">
        <f>+West_CPUE_Table!J33/AVERAGE(West_CPUE_Table!J$13:J$60)</f>
        <v>0.626</v>
      </c>
      <c r="V25" s="10"/>
      <c r="W25" s="10"/>
      <c r="X25" s="10"/>
      <c r="Y25" s="29">
        <f>+West_CPUE_Table!L33/AVERAGE(West_CPUE_Table!L$13:L$60)</f>
        <v>0.7733939526923389</v>
      </c>
      <c r="AA25" s="10">
        <f>+West_CPUE_Table!P33</f>
        <v>0.33500000000000002</v>
      </c>
      <c r="AB25" s="10"/>
      <c r="AC25" s="10">
        <f>+West_CPUE_Table!R33/AVERAGE(West_CPUE_Table!R$18:R$58)</f>
        <v>0.50122757049361866</v>
      </c>
      <c r="AE25" s="10">
        <f>+West_CPUE_Table!X33/AVERAGE(West_CPUE_Table!X$18:X$58)</f>
        <v>0.27650905437997847</v>
      </c>
    </row>
    <row r="26" spans="1:31" x14ac:dyDescent="0.2">
      <c r="A26" s="10"/>
      <c r="B26" s="27"/>
      <c r="C26" s="27"/>
      <c r="D26" s="27"/>
      <c r="E26" s="27"/>
      <c r="F26" s="27"/>
      <c r="G26" s="27"/>
      <c r="H26" s="27"/>
      <c r="I26" s="27"/>
      <c r="J26" s="27"/>
      <c r="K26" s="10"/>
      <c r="L26" s="10"/>
      <c r="M26" s="10"/>
      <c r="N26" s="10"/>
      <c r="S26" s="17">
        <f t="shared" si="0"/>
        <v>1991</v>
      </c>
      <c r="T26" s="10">
        <f>+West_CPUE_Table!H34/AVERAGE(West_CPUE_Table!H$13:H$60)</f>
        <v>1.2607898683552741</v>
      </c>
      <c r="U26" s="10">
        <f>+West_CPUE_Table!J34/AVERAGE(West_CPUE_Table!J$13:J$60)</f>
        <v>0.82</v>
      </c>
      <c r="V26" s="10"/>
      <c r="W26" s="10"/>
      <c r="X26" s="10"/>
      <c r="Y26" s="29">
        <f>+West_CPUE_Table!L34/AVERAGE(West_CPUE_Table!L$13:L$60)</f>
        <v>1.2894795607151861</v>
      </c>
      <c r="AA26" s="10">
        <f>+West_CPUE_Table!P34</f>
        <v>0.312</v>
      </c>
      <c r="AB26" s="10"/>
      <c r="AC26" s="10">
        <f>+West_CPUE_Table!R34/AVERAGE(West_CPUE_Table!R$18:R$58)</f>
        <v>0.63411590629921777</v>
      </c>
      <c r="AE26" s="10">
        <f>+West_CPUE_Table!X34/AVERAGE(West_CPUE_Table!X$18:X$58)</f>
        <v>0.25542532688582148</v>
      </c>
    </row>
    <row r="27" spans="1:31" x14ac:dyDescent="0.2">
      <c r="A27" s="10"/>
      <c r="B27" s="27"/>
      <c r="C27" s="27"/>
      <c r="D27" s="27"/>
      <c r="E27" s="27"/>
      <c r="F27" s="27"/>
      <c r="G27" s="27"/>
      <c r="H27" s="27"/>
      <c r="I27" s="27"/>
      <c r="J27" s="27"/>
      <c r="K27" s="10"/>
      <c r="L27" s="10"/>
      <c r="M27" s="10"/>
      <c r="N27" s="10"/>
      <c r="S27" s="17">
        <f t="shared" si="0"/>
        <v>1992</v>
      </c>
      <c r="T27" s="10">
        <f>+West_CPUE_Table!H35/AVERAGE(West_CPUE_Table!H$13:H$60)</f>
        <v>0.81986335610731542</v>
      </c>
      <c r="U27" s="10">
        <f>+West_CPUE_Table!J35/AVERAGE(West_CPUE_Table!J$13:J$60)</f>
        <v>0.91</v>
      </c>
      <c r="V27" s="10"/>
      <c r="W27" s="10"/>
      <c r="X27" s="10"/>
      <c r="Y27" s="10">
        <f>+West_CPUE_Table!N35/AVERAGE(West_CPUE_Table!N$13:N$60)</f>
        <v>1.1322740660094626</v>
      </c>
      <c r="AA27" s="10">
        <f>+West_CPUE_Table!P35</f>
        <v>0.43</v>
      </c>
      <c r="AB27" s="10"/>
      <c r="AC27" s="10">
        <f>+West_CPUE_Table!R35/AVERAGE(West_CPUE_Table!R$18:R$58)</f>
        <v>1.1466130474356266</v>
      </c>
      <c r="AE27" s="10">
        <f>+West_CPUE_Table!X35/AVERAGE(West_CPUE_Table!X$18:X$58)</f>
        <v>0.27919696557674106</v>
      </c>
    </row>
    <row r="28" spans="1:31" x14ac:dyDescent="0.2">
      <c r="A28" s="10"/>
      <c r="B28" s="27"/>
      <c r="C28" s="27"/>
      <c r="D28" s="27"/>
      <c r="E28" s="27"/>
      <c r="F28" s="27"/>
      <c r="G28" s="27"/>
      <c r="H28" s="27"/>
      <c r="I28" s="27"/>
      <c r="J28" s="27"/>
      <c r="K28" s="10"/>
      <c r="L28" s="10"/>
      <c r="M28" s="10"/>
      <c r="N28" s="10"/>
      <c r="S28" s="17">
        <f t="shared" si="0"/>
        <v>1993</v>
      </c>
      <c r="T28" s="10"/>
      <c r="U28" s="10"/>
      <c r="V28" s="10">
        <f>+West_CPUE_Table!B36/AVERAGE(West_CPUE_Table!B$13:B$60)</f>
        <v>1.1628073204324962</v>
      </c>
      <c r="W28" s="10">
        <f>+West_CPUE_Table!D36/AVERAGE(West_CPUE_Table!D$13:D$60)</f>
        <v>1.1009301997815439</v>
      </c>
      <c r="X28" s="10">
        <f>+West_CPUE_Table!F36/AVERAGE(West_CPUE_Table!F$13:F$60)</f>
        <v>0.65925779679683738</v>
      </c>
      <c r="Y28" s="10">
        <f>+West_CPUE_Table!N36/AVERAGE(West_CPUE_Table!N$13:N$60)</f>
        <v>0.63506520865884442</v>
      </c>
      <c r="Z28" s="10"/>
      <c r="AA28" s="10">
        <f>+West_CPUE_Table!P36</f>
        <v>0.47299999999999998</v>
      </c>
      <c r="AB28" s="10"/>
      <c r="AC28" s="10">
        <f>+West_CPUE_Table!R36/AVERAGE(West_CPUE_Table!R$18:R$58)</f>
        <v>1.0324126270937017</v>
      </c>
      <c r="AE28" s="10">
        <f>+West_CPUE_Table!X36/AVERAGE(West_CPUE_Table!X$18:X$58)</f>
        <v>0.28006400757999256</v>
      </c>
    </row>
    <row r="29" spans="1:31" x14ac:dyDescent="0.2">
      <c r="A29" s="10"/>
      <c r="B29" s="27"/>
      <c r="C29" s="27"/>
      <c r="D29" s="27"/>
      <c r="E29" s="27"/>
      <c r="F29" s="27"/>
      <c r="G29" s="27"/>
      <c r="H29" s="27"/>
      <c r="I29" s="27"/>
      <c r="J29" s="27"/>
      <c r="K29" s="10"/>
      <c r="L29" s="10"/>
      <c r="M29" s="10"/>
      <c r="N29" s="10"/>
      <c r="S29" s="17">
        <f t="shared" si="0"/>
        <v>1994</v>
      </c>
      <c r="T29" s="17"/>
      <c r="U29" s="17"/>
      <c r="V29" s="10">
        <f>+West_CPUE_Table!B37/AVERAGE(West_CPUE_Table!B$13:B$60)</f>
        <v>0.26866603069699163</v>
      </c>
      <c r="W29" s="10">
        <f>+West_CPUE_Table!D37/AVERAGE(West_CPUE_Table!D$13:D$60)</f>
        <v>0.28269499547819549</v>
      </c>
      <c r="X29" s="10">
        <f>+West_CPUE_Table!F37/AVERAGE(West_CPUE_Table!F$13:F$60)</f>
        <v>0.89232320877646631</v>
      </c>
      <c r="Y29" s="10">
        <f>+West_CPUE_Table!N37/AVERAGE(West_CPUE_Table!N$13:N$60)</f>
        <v>0.46838410036977424</v>
      </c>
      <c r="Z29" s="10"/>
      <c r="AA29" s="10">
        <f>+West_CPUE_Table!P37</f>
        <v>0.52800000000000002</v>
      </c>
      <c r="AB29" s="10"/>
      <c r="AC29" s="10">
        <f>+West_CPUE_Table!R37/AVERAGE(West_CPUE_Table!R$18:R$58)</f>
        <v>0.94559168650204783</v>
      </c>
      <c r="AD29" s="10">
        <f>+West_CPUE_Table!Z37/AVERAGE(West_CPUE_Table!Z$18:Z$58)</f>
        <v>0.53911404335532509</v>
      </c>
      <c r="AE29" s="10">
        <f>+West_CPUE_Table!X37/AVERAGE(West_CPUE_Table!X$18:X$58)</f>
        <v>0.25252298147727831</v>
      </c>
    </row>
    <row r="30" spans="1:31" x14ac:dyDescent="0.2">
      <c r="A30" s="10"/>
      <c r="B30" s="27"/>
      <c r="C30" s="27"/>
      <c r="D30" s="27"/>
      <c r="E30" s="27"/>
      <c r="F30" s="27"/>
      <c r="G30" s="27"/>
      <c r="H30" s="27"/>
      <c r="I30" s="27"/>
      <c r="J30" s="27"/>
      <c r="K30" s="10"/>
      <c r="L30" s="10"/>
      <c r="M30" s="10"/>
      <c r="N30" s="10"/>
      <c r="S30" s="17">
        <f t="shared" si="0"/>
        <v>1995</v>
      </c>
      <c r="T30" s="17"/>
      <c r="U30" s="17"/>
      <c r="V30" s="10">
        <f>+West_CPUE_Table!B38/AVERAGE(West_CPUE_Table!B$13:B$60)</f>
        <v>1.1539550624194157</v>
      </c>
      <c r="W30" s="10">
        <f>+West_CPUE_Table!D38/AVERAGE(West_CPUE_Table!D$13:D$60)</f>
        <v>0.60509965587306058</v>
      </c>
      <c r="X30" s="10">
        <f>+West_CPUE_Table!F38/AVERAGE(West_CPUE_Table!F$13:F$60)</f>
        <v>1.0870914873322122</v>
      </c>
      <c r="Y30" s="10">
        <f>+West_CPUE_Table!N38/AVERAGE(West_CPUE_Table!N$13:N$60)</f>
        <v>0.43541544588791248</v>
      </c>
      <c r="Z30" s="10"/>
      <c r="AA30" s="10">
        <f>+West_CPUE_Table!P38</f>
        <v>0.23400000000000001</v>
      </c>
      <c r="AB30" s="10"/>
      <c r="AC30" s="10">
        <f>+West_CPUE_Table!R38/AVERAGE(West_CPUE_Table!R$18:R$58)</f>
        <v>0.62329880207812705</v>
      </c>
      <c r="AD30" s="10">
        <f>+West_CPUE_Table!Z38/AVERAGE(West_CPUE_Table!Z$18:Z$58)</f>
        <v>0.7049952874646559</v>
      </c>
      <c r="AE30" s="10">
        <f>+West_CPUE_Table!X38/AVERAGE(West_CPUE_Table!X$18:X$58)</f>
        <v>0.56788080619957171</v>
      </c>
    </row>
    <row r="31" spans="1:31" x14ac:dyDescent="0.2">
      <c r="A31" s="10"/>
      <c r="B31" s="27"/>
      <c r="C31" s="27"/>
      <c r="D31" s="27"/>
      <c r="E31" s="27"/>
      <c r="F31" s="27"/>
      <c r="G31" s="27"/>
      <c r="H31" s="27"/>
      <c r="I31" s="27"/>
      <c r="J31" s="27"/>
      <c r="K31" s="10"/>
      <c r="L31" s="10"/>
      <c r="M31" s="10"/>
      <c r="N31" s="10"/>
      <c r="S31" s="17">
        <f t="shared" si="0"/>
        <v>1996</v>
      </c>
      <c r="T31" s="17"/>
      <c r="U31" s="17"/>
      <c r="V31" s="10">
        <f>+West_CPUE_Table!B39/AVERAGE(West_CPUE_Table!B$13:B$60)</f>
        <v>1.7135442296748584</v>
      </c>
      <c r="W31" s="10">
        <f>+West_CPUE_Table!D39/AVERAGE(West_CPUE_Table!D$13:D$60)</f>
        <v>0.72801052347227602</v>
      </c>
      <c r="X31" s="10">
        <f>+West_CPUE_Table!F39/AVERAGE(West_CPUE_Table!F$13:F$60)</f>
        <v>3.5725754465421975</v>
      </c>
      <c r="Y31" s="10">
        <f>+West_CPUE_Table!N39/AVERAGE(West_CPUE_Table!N$13:N$60)</f>
        <v>0.25379532537273325</v>
      </c>
      <c r="Z31" s="10"/>
      <c r="AA31" s="10">
        <f>+West_CPUE_Table!P39</f>
        <v>0.77500000000000002</v>
      </c>
      <c r="AB31" s="10"/>
      <c r="AC31" s="10">
        <f>+West_CPUE_Table!R39/AVERAGE(West_CPUE_Table!R$18:R$58)</f>
        <v>2.3541827921015828</v>
      </c>
      <c r="AD31" s="10">
        <f>+West_CPUE_Table!Z39/AVERAGE(West_CPUE_Table!Z$18:Z$58)</f>
        <v>1.3892554194156455</v>
      </c>
      <c r="AE31" s="10">
        <f>+West_CPUE_Table!X39/AVERAGE(West_CPUE_Table!X$18:X$58)</f>
        <v>0.32559106923898296</v>
      </c>
    </row>
    <row r="32" spans="1:31" x14ac:dyDescent="0.2">
      <c r="A32" s="10"/>
      <c r="B32" s="27"/>
      <c r="C32" s="27"/>
      <c r="D32" s="27"/>
      <c r="E32" s="27"/>
      <c r="F32" s="27"/>
      <c r="G32" s="27"/>
      <c r="H32" s="27"/>
      <c r="I32" s="27"/>
      <c r="J32" s="27"/>
      <c r="K32" s="10"/>
      <c r="L32" s="10"/>
      <c r="M32" s="10"/>
      <c r="N32" s="10"/>
      <c r="S32" s="17">
        <f t="shared" si="0"/>
        <v>1997</v>
      </c>
      <c r="T32" s="17"/>
      <c r="U32" s="17"/>
      <c r="V32" s="10">
        <f>+West_CPUE_Table!B40/AVERAGE(West_CPUE_Table!B$13:B$60)</f>
        <v>2.4691476815056541</v>
      </c>
      <c r="W32" s="10">
        <f>+West_CPUE_Table!D40/AVERAGE(West_CPUE_Table!D$13:D$60)</f>
        <v>0.21462128419247617</v>
      </c>
      <c r="X32" s="10">
        <f>+West_CPUE_Table!F40/AVERAGE(West_CPUE_Table!F$13:F$60)</f>
        <v>1.4186352424018251</v>
      </c>
      <c r="Y32" s="10">
        <f>+West_CPUE_Table!N40/AVERAGE(West_CPUE_Table!N$13:N$60)</f>
        <v>0.46044515820986381</v>
      </c>
      <c r="Z32" s="10"/>
      <c r="AA32" s="10">
        <f>+West_CPUE_Table!P40</f>
        <v>0.33500000000000002</v>
      </c>
      <c r="AB32" s="10"/>
      <c r="AC32" s="10">
        <f>+West_CPUE_Table!R40/AVERAGE(West_CPUE_Table!R$18:R$58)</f>
        <v>1.7241390835976593</v>
      </c>
      <c r="AD32" s="10">
        <f>+West_CPUE_Table!Z40/AVERAGE(West_CPUE_Table!Z$18:Z$58)</f>
        <v>0.78793590951932124</v>
      </c>
      <c r="AE32" s="10">
        <f>+West_CPUE_Table!X40/AVERAGE(West_CPUE_Table!X$18:X$58)</f>
        <v>0.27711365440575336</v>
      </c>
    </row>
    <row r="33" spans="1:31" x14ac:dyDescent="0.2">
      <c r="A33" s="10"/>
      <c r="B33" s="27"/>
      <c r="C33" s="27"/>
      <c r="D33" s="27"/>
      <c r="E33" s="27"/>
      <c r="F33" s="27"/>
      <c r="G33" s="27"/>
      <c r="H33" s="27"/>
      <c r="I33" s="27"/>
      <c r="J33" s="27"/>
      <c r="K33" s="10"/>
      <c r="L33" s="10"/>
      <c r="M33" s="10"/>
      <c r="N33" s="10"/>
      <c r="S33" s="17">
        <f t="shared" si="0"/>
        <v>1998</v>
      </c>
      <c r="T33" s="17"/>
      <c r="U33" s="17"/>
      <c r="V33" s="10">
        <f>+West_CPUE_Table!B41/AVERAGE(West_CPUE_Table!B$13:B$60)</f>
        <v>1.4416534478445304</v>
      </c>
      <c r="W33" s="10">
        <f>+West_CPUE_Table!D41/AVERAGE(West_CPUE_Table!D$13:D$60)</f>
        <v>0.76866565660124719</v>
      </c>
      <c r="X33" s="10">
        <f>+West_CPUE_Table!F41/AVERAGE(West_CPUE_Table!F$13:F$60)</f>
        <v>1.5565049227278027</v>
      </c>
      <c r="Y33" s="10">
        <f>+West_CPUE_Table!N41/AVERAGE(West_CPUE_Table!N$13:N$60)</f>
        <v>0.49370213028195209</v>
      </c>
      <c r="Z33" s="10"/>
      <c r="AA33" s="10">
        <f>+West_CPUE_Table!P41</f>
        <v>0.112</v>
      </c>
      <c r="AB33" s="10"/>
      <c r="AC33" s="10">
        <f>+West_CPUE_Table!R41/AVERAGE(West_CPUE_Table!R$18:R$58)</f>
        <v>0.80473783717955594</v>
      </c>
      <c r="AD33" s="10">
        <f>+West_CPUE_Table!Z41/AVERAGE(West_CPUE_Table!Z$18:Z$58)</f>
        <v>0.8708765315739867</v>
      </c>
      <c r="AE33" s="10">
        <f>+West_CPUE_Table!X41/AVERAGE(West_CPUE_Table!X$18:X$58)</f>
        <v>0.41101026621478765</v>
      </c>
    </row>
    <row r="34" spans="1:31" x14ac:dyDescent="0.2">
      <c r="A34" s="10"/>
      <c r="B34" s="27"/>
      <c r="C34" s="27"/>
      <c r="D34" s="27"/>
      <c r="E34" s="27"/>
      <c r="F34" s="27"/>
      <c r="G34" s="27"/>
      <c r="H34" s="27"/>
      <c r="I34" s="27"/>
      <c r="J34" s="27"/>
      <c r="K34" s="10"/>
      <c r="L34" s="10"/>
      <c r="M34" s="10"/>
      <c r="N34" s="10"/>
      <c r="S34" s="17">
        <f t="shared" si="0"/>
        <v>1999</v>
      </c>
      <c r="T34" s="17"/>
      <c r="U34" s="17"/>
      <c r="V34" s="10">
        <f>+West_CPUE_Table!B42/AVERAGE(West_CPUE_Table!B$13:B$60)</f>
        <v>1.3879075956222562</v>
      </c>
      <c r="W34" s="10">
        <f>+West_CPUE_Table!D42/AVERAGE(West_CPUE_Table!D$13:D$60)</f>
        <v>0.84538364868515314</v>
      </c>
      <c r="X34" s="10">
        <f>+West_CPUE_Table!F42/AVERAGE(West_CPUE_Table!F$13:F$60)</f>
        <v>1.9898096323237324</v>
      </c>
      <c r="Y34" s="10">
        <f>+West_CPUE_Table!N42/AVERAGE(West_CPUE_Table!N$13:N$60)</f>
        <v>0.84003717498586172</v>
      </c>
      <c r="Z34" s="10"/>
      <c r="AA34" s="10">
        <f>+West_CPUE_Table!P42</f>
        <v>0.46400000000000002</v>
      </c>
      <c r="AB34" s="10"/>
      <c r="AC34" s="10">
        <f>+West_CPUE_Table!R42/AVERAGE(West_CPUE_Table!R$18:R$58)</f>
        <v>1.1986151185062792</v>
      </c>
      <c r="AD34" s="10">
        <f>+West_CPUE_Table!Z42/AVERAGE(West_CPUE_Table!Z$18:Z$58)</f>
        <v>0.72573044297832223</v>
      </c>
      <c r="AE34" s="10">
        <f>+West_CPUE_Table!X42/AVERAGE(West_CPUE_Table!X$18:X$58)</f>
        <v>0.6112947281759854</v>
      </c>
    </row>
    <row r="35" spans="1:31" x14ac:dyDescent="0.2">
      <c r="A35" s="10"/>
      <c r="B35" s="27"/>
      <c r="C35" s="27"/>
      <c r="D35" s="27"/>
      <c r="E35" s="27"/>
      <c r="F35" s="27"/>
      <c r="G35" s="27"/>
      <c r="H35" s="27"/>
      <c r="I35" s="27"/>
      <c r="J35" s="27"/>
      <c r="K35" s="10"/>
      <c r="L35" s="10"/>
      <c r="M35" s="10"/>
      <c r="N35" s="10"/>
      <c r="S35" s="17">
        <f t="shared" si="0"/>
        <v>2000</v>
      </c>
      <c r="T35" s="17"/>
      <c r="U35" s="17"/>
      <c r="V35" s="10">
        <f>+West_CPUE_Table!B43/AVERAGE(West_CPUE_Table!B$13:B$60)</f>
        <v>0.9876590726022616</v>
      </c>
      <c r="W35" s="10">
        <f>+West_CPUE_Table!D43/AVERAGE(West_CPUE_Table!D$13:D$60)</f>
        <v>1.3298685740460168</v>
      </c>
      <c r="X35" s="10">
        <f>+West_CPUE_Table!F43/AVERAGE(West_CPUE_Table!F$13:F$60)</f>
        <v>0.60017079094284698</v>
      </c>
      <c r="Y35" s="10">
        <f>+West_CPUE_Table!N43/AVERAGE(West_CPUE_Table!N$13:N$60)</f>
        <v>1.2334242922287155</v>
      </c>
      <c r="Z35" s="10"/>
      <c r="AA35" s="10">
        <f>+West_CPUE_Table!P43</f>
        <v>0.23599999999999999</v>
      </c>
      <c r="AB35" s="10"/>
      <c r="AC35" s="10">
        <f>+West_CPUE_Table!R43/AVERAGE(West_CPUE_Table!R$18:R$58)</f>
        <v>1.187829581709958</v>
      </c>
      <c r="AD35" s="10">
        <f>+West_CPUE_Table!Z43/AVERAGE(West_CPUE_Table!Z$18:Z$58)</f>
        <v>0.39396795475966062</v>
      </c>
      <c r="AE35" s="10">
        <f>+West_CPUE_Table!X43/AVERAGE(West_CPUE_Table!X$18:X$58)</f>
        <v>0.38312563095341401</v>
      </c>
    </row>
    <row r="36" spans="1:31" x14ac:dyDescent="0.2">
      <c r="A36" s="10"/>
      <c r="B36" s="27"/>
      <c r="C36" s="27"/>
      <c r="D36" s="27"/>
      <c r="E36" s="27"/>
      <c r="F36" s="27"/>
      <c r="G36" s="27"/>
      <c r="H36" s="27"/>
      <c r="I36" s="27"/>
      <c r="J36" s="27"/>
      <c r="K36" s="10"/>
      <c r="L36" s="10"/>
      <c r="M36" s="10"/>
      <c r="N36" s="10"/>
      <c r="S36" s="17">
        <f t="shared" si="0"/>
        <v>2001</v>
      </c>
      <c r="T36" s="17"/>
      <c r="U36" s="17"/>
      <c r="V36" s="10">
        <f>+West_CPUE_Table!B44/AVERAGE(West_CPUE_Table!B$13:B$60)</f>
        <v>0.48333328751419247</v>
      </c>
      <c r="W36" s="10">
        <f>+West_CPUE_Table!D44/AVERAGE(West_CPUE_Table!D$13:D$60)</f>
        <v>1.5910879344162172</v>
      </c>
      <c r="X36" s="10">
        <f>+West_CPUE_Table!F44/AVERAGE(West_CPUE_Table!F$13:F$60)</f>
        <v>1.5138309740554763</v>
      </c>
      <c r="Y36" s="10">
        <f>+West_CPUE_Table!N44/AVERAGE(West_CPUE_Table!N$13:N$60)</f>
        <v>0.70280956706428088</v>
      </c>
      <c r="Z36" s="10"/>
      <c r="AA36" s="10">
        <f>+West_CPUE_Table!P44</f>
        <v>0.437</v>
      </c>
      <c r="AB36" s="10"/>
      <c r="AC36" s="10">
        <f>+West_CPUE_Table!R44/AVERAGE(West_CPUE_Table!R$18:R$58)</f>
        <v>0.96732059721853869</v>
      </c>
      <c r="AD36" s="10">
        <f>+West_CPUE_Table!Z44/AVERAGE(West_CPUE_Table!Z$18:Z$58)</f>
        <v>0.76720075400565491</v>
      </c>
      <c r="AE36" s="10">
        <f>+West_CPUE_Table!X44/AVERAGE(West_CPUE_Table!X$18:X$58)</f>
        <v>0.59283338747710335</v>
      </c>
    </row>
    <row r="37" spans="1:31" x14ac:dyDescent="0.2">
      <c r="A37" s="10"/>
      <c r="B37" s="27"/>
      <c r="C37" s="27"/>
      <c r="D37" s="27"/>
      <c r="E37" s="27"/>
      <c r="F37" s="27"/>
      <c r="G37" s="27"/>
      <c r="H37" s="27"/>
      <c r="I37" s="27"/>
      <c r="J37" s="27"/>
      <c r="K37" s="10"/>
      <c r="L37" s="10"/>
      <c r="M37" s="10"/>
      <c r="N37" s="10"/>
      <c r="S37" s="17">
        <f t="shared" si="0"/>
        <v>2002</v>
      </c>
      <c r="T37" s="17"/>
      <c r="U37" s="17"/>
      <c r="V37" s="10">
        <f>+West_CPUE_Table!B45/AVERAGE(West_CPUE_Table!B$13:B$60)</f>
        <v>1.5447190232825383</v>
      </c>
      <c r="W37" s="10">
        <f>+West_CPUE_Table!D45/AVERAGE(West_CPUE_Table!D$13:D$60)</f>
        <v>2.5514135043397577</v>
      </c>
      <c r="X37" s="10">
        <f>+West_CPUE_Table!F45/AVERAGE(West_CPUE_Table!F$13:F$60)</f>
        <v>1.8470160348432556</v>
      </c>
      <c r="Y37" s="10">
        <f>+West_CPUE_Table!N45/AVERAGE(West_CPUE_Table!N$13:N$60)</f>
        <v>0.66006980278910532</v>
      </c>
      <c r="Z37" s="10"/>
      <c r="AA37" s="10">
        <f>+West_CPUE_Table!P45</f>
        <v>0.24399999999999999</v>
      </c>
      <c r="AB37" s="10"/>
      <c r="AC37" s="10">
        <f>+West_CPUE_Table!R45/AVERAGE(West_CPUE_Table!R$18:R$58)</f>
        <v>0.82410971351324103</v>
      </c>
      <c r="AD37" s="10">
        <f>+West_CPUE_Table!Z45/AVERAGE(West_CPUE_Table!Z$18:Z$58)</f>
        <v>0.41470311027332696</v>
      </c>
      <c r="AE37" s="10">
        <f>+West_CPUE_Table!X45/AVERAGE(West_CPUE_Table!X$18:X$58)</f>
        <v>0.88743084481817203</v>
      </c>
    </row>
    <row r="38" spans="1:31" x14ac:dyDescent="0.2">
      <c r="A38" s="10"/>
      <c r="B38" s="27"/>
      <c r="C38" s="27"/>
      <c r="D38" s="27"/>
      <c r="E38" s="27"/>
      <c r="F38" s="27"/>
      <c r="G38" s="27"/>
      <c r="H38" s="27"/>
      <c r="I38" s="27"/>
      <c r="J38" s="27"/>
      <c r="K38" s="10"/>
      <c r="L38" s="10"/>
      <c r="M38" s="10"/>
      <c r="N38" s="10"/>
      <c r="S38" s="17">
        <f t="shared" si="0"/>
        <v>2003</v>
      </c>
      <c r="T38" s="17"/>
      <c r="U38" s="17"/>
      <c r="V38" s="10">
        <f>+West_CPUE_Table!B46/AVERAGE(West_CPUE_Table!B$13:B$60)</f>
        <v>0.42408638924093267</v>
      </c>
      <c r="W38" s="10">
        <f>+West_CPUE_Table!D46/AVERAGE(West_CPUE_Table!D$13:D$60)</f>
        <v>0.62873636118060205</v>
      </c>
      <c r="X38" s="10">
        <f>+West_CPUE_Table!F46/AVERAGE(West_CPUE_Table!F$13:F$60)</f>
        <v>0.47143771244799565</v>
      </c>
      <c r="Y38" s="10">
        <f>+West_CPUE_Table!N46/AVERAGE(West_CPUE_Table!N$13:N$60)</f>
        <v>1.1856347824782769</v>
      </c>
      <c r="Z38" s="10"/>
      <c r="AA38" s="10">
        <f>+West_CPUE_Table!P46</f>
        <v>0.76600000000000001</v>
      </c>
      <c r="AB38" s="10"/>
      <c r="AC38" s="10">
        <f>+West_CPUE_Table!R46/AVERAGE(West_CPUE_Table!R$18:R$58)</f>
        <v>1.2924335049218878</v>
      </c>
      <c r="AD38" s="10">
        <f>+West_CPUE_Table!Z46/AVERAGE(West_CPUE_Table!Z$18:Z$58)</f>
        <v>0.74646559849198846</v>
      </c>
      <c r="AE38" s="10">
        <f>+West_CPUE_Table!X46/AVERAGE(West_CPUE_Table!X$18:X$58)</f>
        <v>1.1354602588142084</v>
      </c>
    </row>
    <row r="39" spans="1:31" x14ac:dyDescent="0.2">
      <c r="A39" s="10"/>
      <c r="B39" s="27"/>
      <c r="C39" s="27"/>
      <c r="D39" s="27"/>
      <c r="E39" s="27"/>
      <c r="F39" s="27"/>
      <c r="G39" s="27"/>
      <c r="H39" s="27"/>
      <c r="I39" s="27"/>
      <c r="J39" s="27"/>
      <c r="K39" s="10"/>
      <c r="L39" s="10"/>
      <c r="M39" s="10"/>
      <c r="N39" s="10"/>
      <c r="S39" s="17">
        <f t="shared" si="0"/>
        <v>2004</v>
      </c>
      <c r="T39" s="17"/>
      <c r="U39" s="17"/>
      <c r="V39" s="10">
        <f>+West_CPUE_Table!B47/AVERAGE(West_CPUE_Table!B$13:B$60)</f>
        <v>2.3129685579891635</v>
      </c>
      <c r="W39" s="10">
        <f>+West_CPUE_Table!D47/AVERAGE(West_CPUE_Table!D$13:D$60)</f>
        <v>0.6071256591851355</v>
      </c>
      <c r="X39" s="10">
        <f>+West_CPUE_Table!F47/AVERAGE(West_CPUE_Table!F$13:F$60)</f>
        <v>0.74187018461121279</v>
      </c>
      <c r="Y39" s="10">
        <f>+West_CPUE_Table!N47/AVERAGE(West_CPUE_Table!N$13:N$60)</f>
        <v>1.0754326086811492</v>
      </c>
      <c r="Z39" s="10"/>
      <c r="AA39" s="10">
        <f>+West_CPUE_Table!P47</f>
        <v>0.502</v>
      </c>
      <c r="AB39" s="10"/>
      <c r="AC39" s="10">
        <f>+West_CPUE_Table!R47/AVERAGE(West_CPUE_Table!R$18:R$58)</f>
        <v>1.1678263568808787</v>
      </c>
      <c r="AD39" s="10">
        <f>+West_CPUE_Table!Z47/AVERAGE(West_CPUE_Table!Z$18:Z$58)</f>
        <v>0.78793590951932124</v>
      </c>
      <c r="AE39" s="10">
        <f>+West_CPUE_Table!X47/AVERAGE(West_CPUE_Table!X$18:X$58)</f>
        <v>1.2996995514627709</v>
      </c>
    </row>
    <row r="40" spans="1:31" x14ac:dyDescent="0.2">
      <c r="A40" s="10"/>
      <c r="B40" s="27"/>
      <c r="C40" s="27"/>
      <c r="D40" s="27"/>
      <c r="E40" s="27"/>
      <c r="F40" s="27"/>
      <c r="G40" s="27"/>
      <c r="H40" s="27"/>
      <c r="I40" s="27"/>
      <c r="J40" s="27"/>
      <c r="K40" s="10"/>
      <c r="L40" s="10"/>
      <c r="M40" s="10"/>
      <c r="N40" s="10"/>
      <c r="S40" s="17">
        <f t="shared" si="0"/>
        <v>2005</v>
      </c>
      <c r="T40" s="17"/>
      <c r="U40" s="17"/>
      <c r="V40" s="10">
        <f>+West_CPUE_Table!B48/AVERAGE(West_CPUE_Table!B$13:B$60)</f>
        <v>2.2636488347734294</v>
      </c>
      <c r="W40" s="10">
        <f>+West_CPUE_Table!D48/AVERAGE(West_CPUE_Table!D$13:D$60)</f>
        <v>0.56876666314318258</v>
      </c>
      <c r="X40" s="10">
        <f>+West_CPUE_Table!F48/AVERAGE(West_CPUE_Table!F$13:F$60)</f>
        <v>0.61877225574873285</v>
      </c>
      <c r="Y40" s="10">
        <f>+West_CPUE_Table!N48/AVERAGE(West_CPUE_Table!N$13:N$60)</f>
        <v>0.81184447205336285</v>
      </c>
      <c r="Z40" s="10"/>
      <c r="AA40" s="10">
        <f>+West_CPUE_Table!P48</f>
        <v>0.18</v>
      </c>
      <c r="AB40" s="10"/>
      <c r="AC40" s="10">
        <f>+West_CPUE_Table!R48/AVERAGE(West_CPUE_Table!R$18:R$58)</f>
        <v>1.0457235578716007</v>
      </c>
      <c r="AD40" s="10">
        <f>+West_CPUE_Table!Z48/AVERAGE(West_CPUE_Table!Z$18:Z$58)</f>
        <v>1.0574929311969836</v>
      </c>
      <c r="AE40" s="10">
        <f>+West_CPUE_Table!X48/AVERAGE(West_CPUE_Table!X$18:X$58)</f>
        <v>1.1800807410563021</v>
      </c>
    </row>
    <row r="41" spans="1:31" x14ac:dyDescent="0.2">
      <c r="A41" s="10"/>
      <c r="B41" s="27"/>
      <c r="C41" s="27"/>
      <c r="D41" s="27"/>
      <c r="E41" s="27"/>
      <c r="F41" s="27"/>
      <c r="G41" s="27"/>
      <c r="H41" s="27"/>
      <c r="I41" s="27"/>
      <c r="J41" s="27"/>
      <c r="K41" s="10"/>
      <c r="L41" s="10"/>
      <c r="M41" s="10"/>
      <c r="N41" s="10"/>
      <c r="S41" s="17">
        <f t="shared" si="0"/>
        <v>2006</v>
      </c>
      <c r="T41" s="17"/>
      <c r="U41" s="17"/>
      <c r="V41" s="10">
        <f>+West_CPUE_Table!B49/AVERAGE(West_CPUE_Table!B$13:B$60)</f>
        <v>0.60758105176921451</v>
      </c>
      <c r="W41" s="10">
        <f>+West_CPUE_Table!D49/AVERAGE(West_CPUE_Table!D$13:D$60)</f>
        <v>1.4465663648215354</v>
      </c>
      <c r="X41" s="10">
        <f>+West_CPUE_Table!F49/AVERAGE(West_CPUE_Table!F$13:F$60)</f>
        <v>0.48500583971817124</v>
      </c>
      <c r="Y41" s="10">
        <f>+West_CPUE_Table!N49/AVERAGE(West_CPUE_Table!N$13:N$60)</f>
        <v>0.57592940230873702</v>
      </c>
      <c r="Z41" s="10"/>
      <c r="AA41" s="10">
        <f>+West_CPUE_Table!P49</f>
        <v>0.496</v>
      </c>
      <c r="AB41" s="10"/>
      <c r="AC41" s="10">
        <f>+West_CPUE_Table!R49/AVERAGE(West_CPUE_Table!R$18:R$58)</f>
        <v>1.6146948219210391</v>
      </c>
      <c r="AD41" s="10">
        <f>+West_CPUE_Table!Z49/AVERAGE(West_CPUE_Table!Z$18:Z$58)</f>
        <v>1.2855796418473135</v>
      </c>
      <c r="AE41" s="10">
        <f>+West_CPUE_Table!X49/AVERAGE(West_CPUE_Table!X$18:X$58)</f>
        <v>1.5112339578716554</v>
      </c>
    </row>
    <row r="42" spans="1:31" x14ac:dyDescent="0.2">
      <c r="A42" s="10"/>
      <c r="B42" s="27"/>
      <c r="C42" s="27"/>
      <c r="D42" s="27"/>
      <c r="E42" s="27"/>
      <c r="F42" s="27"/>
      <c r="G42" s="27"/>
      <c r="H42" s="27"/>
      <c r="I42" s="27"/>
      <c r="J42" s="27"/>
      <c r="K42" s="10"/>
      <c r="L42" s="10"/>
      <c r="M42" s="10"/>
      <c r="N42" s="10"/>
      <c r="S42" s="17">
        <f t="shared" si="0"/>
        <v>2007</v>
      </c>
      <c r="T42" s="17"/>
      <c r="U42" s="17"/>
      <c r="V42" s="10">
        <f>+West_CPUE_Table!B50/AVERAGE(West_CPUE_Table!B$13:B$60)</f>
        <v>0.46335247657038237</v>
      </c>
      <c r="W42" s="10">
        <f>+West_CPUE_Table!D50/AVERAGE(West_CPUE_Table!D$13:D$60)</f>
        <v>1.6464653582795998</v>
      </c>
      <c r="X42" s="10">
        <f>+West_CPUE_Table!F50/AVERAGE(West_CPUE_Table!F$13:F$60)</f>
        <v>0.30938612787436642</v>
      </c>
      <c r="Y42" s="10">
        <f>+West_CPUE_Table!N50/AVERAGE(West_CPUE_Table!N$13:N$60)</f>
        <v>0.77258655184998148</v>
      </c>
      <c r="Z42" s="10"/>
      <c r="AA42" s="10">
        <f>+West_CPUE_Table!P50</f>
        <v>0.45800000000000002</v>
      </c>
      <c r="AB42" s="10"/>
      <c r="AC42" s="10">
        <f>+West_CPUE_Table!R50/AVERAGE(West_CPUE_Table!R$18:R$58)</f>
        <v>1.0366952743874607</v>
      </c>
      <c r="AD42" s="10">
        <f>+West_CPUE_Table!Z50/AVERAGE(West_CPUE_Table!Z$18:Z$58)</f>
        <v>0.8708765315739867</v>
      </c>
      <c r="AE42" s="10">
        <f>+West_CPUE_Table!X50/AVERAGE(West_CPUE_Table!X$18:X$58)</f>
        <v>1.4864183806495226</v>
      </c>
    </row>
    <row r="43" spans="1:31" x14ac:dyDescent="0.2">
      <c r="A43" s="10"/>
      <c r="B43" s="27"/>
      <c r="C43" s="27"/>
      <c r="D43" s="27"/>
      <c r="E43" s="27"/>
      <c r="F43" s="27"/>
      <c r="G43" s="27"/>
      <c r="H43" s="27"/>
      <c r="I43" s="27"/>
      <c r="J43" s="27"/>
      <c r="K43" s="10"/>
      <c r="L43" s="10"/>
      <c r="M43" s="10"/>
      <c r="N43" s="10"/>
      <c r="S43" s="17">
        <f t="shared" si="0"/>
        <v>2008</v>
      </c>
      <c r="T43" s="17"/>
      <c r="U43" s="17"/>
      <c r="V43" s="10">
        <f>+West_CPUE_Table!B51/AVERAGE(West_CPUE_Table!B$13:B$60)</f>
        <v>0.3633219610225733</v>
      </c>
      <c r="W43" s="10">
        <f>+West_CPUE_Table!D51/AVERAGE(West_CPUE_Table!D$13:D$60)</f>
        <v>1.141585332910515</v>
      </c>
      <c r="X43" s="10">
        <f>+West_CPUE_Table!F51/AVERAGE(West_CPUE_Table!F$13:F$60)</f>
        <v>0.37996227375552161</v>
      </c>
      <c r="Y43" s="10">
        <f>+West_CPUE_Table!N51/AVERAGE(West_CPUE_Table!N$13:N$60)</f>
        <v>1.7732525694314458</v>
      </c>
      <c r="Z43" s="10"/>
      <c r="AA43" s="10">
        <f>+West_CPUE_Table!P51</f>
        <v>0.32400000000000001</v>
      </c>
      <c r="AB43" s="10"/>
      <c r="AC43" s="10">
        <f>+West_CPUE_Table!R51/AVERAGE(West_CPUE_Table!R$18:R$58)</f>
        <v>1.4304041961154119</v>
      </c>
      <c r="AD43" s="10">
        <f>+West_CPUE_Table!Z51/AVERAGE(West_CPUE_Table!Z$18:Z$58)</f>
        <v>0.7049952874646559</v>
      </c>
      <c r="AE43" s="10">
        <f>+West_CPUE_Table!X51/AVERAGE(West_CPUE_Table!X$18:X$58)</f>
        <v>1.318577984266514</v>
      </c>
    </row>
    <row r="44" spans="1:31" x14ac:dyDescent="0.2">
      <c r="A44" s="10"/>
      <c r="B44" s="27"/>
      <c r="C44" s="27"/>
      <c r="D44" s="27"/>
      <c r="E44" s="27"/>
      <c r="F44" s="27"/>
      <c r="G44" s="27"/>
      <c r="H44" s="27"/>
      <c r="I44" s="27"/>
      <c r="J44" s="27"/>
      <c r="K44" s="10"/>
      <c r="L44" s="10"/>
      <c r="M44" s="10"/>
      <c r="N44" s="10"/>
      <c r="S44" s="17">
        <f t="shared" si="0"/>
        <v>2009</v>
      </c>
      <c r="T44" s="17"/>
      <c r="U44" s="17"/>
      <c r="V44" s="10">
        <f>+West_CPUE_Table!B52/AVERAGE(West_CPUE_Table!B$13:B$60)</f>
        <v>0.36237350480688613</v>
      </c>
      <c r="W44" s="10">
        <f>+West_CPUE_Table!D52/AVERAGE(West_CPUE_Table!D$13:D$60)</f>
        <v>0.50001761742010487</v>
      </c>
      <c r="X44" s="10">
        <f>+West_CPUE_Table!F52/AVERAGE(West_CPUE_Table!F$13:F$60)</f>
        <v>0.27180022692835587</v>
      </c>
      <c r="Y44" s="10">
        <f>+West_CPUE_Table!N52/AVERAGE(West_CPUE_Table!N$13:N$60)</f>
        <v>1.4503879907128447</v>
      </c>
      <c r="Z44" s="10"/>
      <c r="AA44" s="10">
        <f>+West_CPUE_Table!P52</f>
        <v>0.59099999999999997</v>
      </c>
      <c r="AB44" s="10"/>
      <c r="AC44" s="10">
        <f>+West_CPUE_Table!R52/AVERAGE(West_CPUE_Table!R$18:R$58)</f>
        <v>2.4608385979235448</v>
      </c>
      <c r="AD44" s="10">
        <f>+West_CPUE_Table!Z52/AVERAGE(West_CPUE_Table!Z$18:Z$58)</f>
        <v>1.1819038642789819</v>
      </c>
      <c r="AE44" s="10">
        <f>+West_CPUE_Table!X52/AVERAGE(West_CPUE_Table!X$18:X$58)</f>
        <v>2.3408819206054603</v>
      </c>
    </row>
    <row r="45" spans="1:31" x14ac:dyDescent="0.2">
      <c r="B45" s="27"/>
      <c r="C45" s="27"/>
      <c r="D45" s="27"/>
      <c r="E45" s="27"/>
      <c r="F45" s="27"/>
      <c r="G45" s="27"/>
      <c r="H45" s="27"/>
      <c r="I45" s="27"/>
      <c r="J45" s="27"/>
      <c r="K45" s="10"/>
      <c r="L45" s="10"/>
      <c r="M45" s="10"/>
      <c r="N45" s="10"/>
      <c r="S45" s="17">
        <f t="shared" si="0"/>
        <v>2010</v>
      </c>
      <c r="T45" s="17"/>
      <c r="U45" s="17"/>
      <c r="V45" s="10">
        <f>+West_CPUE_Table!B53/AVERAGE(West_CPUE_Table!B$13:B$60)</f>
        <v>0.63483336036662652</v>
      </c>
      <c r="W45" s="10">
        <f>+West_CPUE_Table!D53/AVERAGE(West_CPUE_Table!D$13:D$60)</f>
        <v>1.2047966362472546</v>
      </c>
      <c r="X45" s="10">
        <f>+West_CPUE_Table!F53/AVERAGE(West_CPUE_Table!F$13:F$60)</f>
        <v>1.0252689719479446</v>
      </c>
      <c r="Y45" s="10">
        <f>+West_CPUE_Table!N53/AVERAGE(West_CPUE_Table!N$13:N$60)</f>
        <v>1.2105538958461117</v>
      </c>
      <c r="Z45" s="10"/>
      <c r="AA45" s="10">
        <f>+West_CPUE_Table!P53</f>
        <v>0.33700000000000002</v>
      </c>
      <c r="AB45" s="10"/>
      <c r="AC45" s="29">
        <f>+West_CPUE_Table!T53/AVERAGE(West_CPUE_Table!R$18:R$58)</f>
        <v>0.63055930977516261</v>
      </c>
      <c r="AD45" s="10">
        <f>+West_CPUE_Table!Z53/AVERAGE(West_CPUE_Table!Z$18:Z$58)</f>
        <v>1.3477851083883128</v>
      </c>
      <c r="AE45" s="10">
        <f>+West_CPUE_Table!X53/AVERAGE(West_CPUE_Table!X$18:X$58)</f>
        <v>2.7437616225916499</v>
      </c>
    </row>
    <row r="46" spans="1:31" x14ac:dyDescent="0.2">
      <c r="B46" s="27"/>
      <c r="C46" s="27"/>
      <c r="D46" s="27"/>
      <c r="E46" s="27"/>
      <c r="F46" s="27"/>
      <c r="G46" s="27"/>
      <c r="H46" s="27"/>
      <c r="I46" s="27"/>
      <c r="J46" s="27"/>
      <c r="K46" s="10"/>
      <c r="L46" s="10"/>
      <c r="M46" s="10"/>
      <c r="N46" s="10"/>
      <c r="S46" s="17">
        <f t="shared" si="0"/>
        <v>2011</v>
      </c>
      <c r="T46" s="17"/>
      <c r="U46" s="17"/>
      <c r="V46" s="10">
        <f>+West_CPUE_Table!B54/AVERAGE(West_CPUE_Table!B$13:B$60)</f>
        <v>0.81567234549098433</v>
      </c>
      <c r="W46" s="10">
        <f>+West_CPUE_Table!D54/AVERAGE(West_CPUE_Table!D$13:D$60)</f>
        <v>1.0555477255910644</v>
      </c>
      <c r="X46" s="10">
        <f>+West_CPUE_Table!F54/AVERAGE(West_CPUE_Table!F$13:F$60)</f>
        <v>0.63026139577589768</v>
      </c>
      <c r="Y46" s="10">
        <f>+West_CPUE_Table!N54/AVERAGE(West_CPUE_Table!N$13:N$60)</f>
        <v>1.0828111175707593</v>
      </c>
      <c r="Z46" s="10"/>
      <c r="AA46" s="10">
        <f>+West_CPUE_Table!P54</f>
        <v>1.0409999999999999</v>
      </c>
      <c r="AB46" s="10"/>
      <c r="AC46" s="29">
        <f>+West_CPUE_Table!T54/AVERAGE(West_CPUE_Table!R$18:R$58)</f>
        <v>2.1413446918292056</v>
      </c>
      <c r="AD46" s="10">
        <f>+West_CPUE_Table!Z54/AVERAGE(West_CPUE_Table!Z$18:Z$58)</f>
        <v>1.0367577756833175</v>
      </c>
      <c r="AE46" s="10">
        <f>+West_CPUE_Table!X54/AVERAGE(West_CPUE_Table!X$18:X$58)</f>
        <v>2.2148292502289846</v>
      </c>
    </row>
    <row r="47" spans="1:31" x14ac:dyDescent="0.2">
      <c r="B47" s="27"/>
      <c r="C47" s="27"/>
      <c r="D47" s="27"/>
      <c r="E47" s="27"/>
      <c r="F47" s="27"/>
      <c r="G47" s="27"/>
      <c r="H47" s="27"/>
      <c r="I47" s="27"/>
      <c r="J47" s="27"/>
      <c r="K47" s="10"/>
      <c r="L47" s="10"/>
      <c r="M47" s="10"/>
      <c r="N47" s="10"/>
      <c r="S47" s="17">
        <f t="shared" si="0"/>
        <v>2012</v>
      </c>
      <c r="T47" s="17"/>
      <c r="U47" s="17"/>
      <c r="V47" s="10">
        <f>+West_CPUE_Table!B55/AVERAGE(West_CPUE_Table!B$13:B$60)</f>
        <v>0.41441213584092335</v>
      </c>
      <c r="W47" s="10">
        <f>+West_CPUE_Table!D55/AVERAGE(West_CPUE_Table!D$13:D$60)</f>
        <v>1.1217305004521803</v>
      </c>
      <c r="X47" s="10">
        <f>+West_CPUE_Table!F55/AVERAGE(West_CPUE_Table!F$13:F$60)</f>
        <v>0.72436292361743793</v>
      </c>
      <c r="Y47" s="10">
        <f>+West_CPUE_Table!N55/AVERAGE(West_CPUE_Table!N$13:N$60)</f>
        <v>3.3695102252010698</v>
      </c>
      <c r="Z47" s="10"/>
      <c r="AA47" s="10">
        <f>+West_CPUE_Table!P55</f>
        <v>0.28199999999999997</v>
      </c>
      <c r="AB47" s="10"/>
      <c r="AC47" s="29">
        <f>+West_CPUE_Table!T55/AVERAGE(West_CPUE_Table!R$18:R$58)</f>
        <v>2.6689100170556941</v>
      </c>
      <c r="AD47" s="10">
        <f>+West_CPUE_Table!Z55/AVERAGE(West_CPUE_Table!Z$18:Z$58)</f>
        <v>2.0942507068803011</v>
      </c>
      <c r="AE47" s="10">
        <f>+West_CPUE_Table!X55/AVERAGE(West_CPUE_Table!X$18:X$58)</f>
        <v>2.4686064173664963</v>
      </c>
    </row>
    <row r="48" spans="1:31" x14ac:dyDescent="0.2">
      <c r="B48" s="27"/>
      <c r="C48" s="27"/>
      <c r="D48" s="27"/>
      <c r="E48" s="27"/>
      <c r="F48" s="27"/>
      <c r="G48" s="27"/>
      <c r="H48" s="27"/>
      <c r="I48" s="27"/>
      <c r="J48" s="27"/>
      <c r="K48" s="10"/>
      <c r="L48" s="10"/>
      <c r="M48" s="10"/>
      <c r="N48" s="10"/>
      <c r="S48" s="17">
        <f t="shared" si="0"/>
        <v>2013</v>
      </c>
      <c r="T48" s="17"/>
      <c r="U48" s="17"/>
      <c r="V48" s="10">
        <f>+West_CPUE_Table!B56/AVERAGE(West_CPUE_Table!B$13:B$60)</f>
        <v>0.57476446670643777</v>
      </c>
      <c r="W48" s="10">
        <f>+West_CPUE_Table!D56/AVERAGE(West_CPUE_Table!D$13:D$60)</f>
        <v>1.770726894753532</v>
      </c>
      <c r="X48" s="10">
        <f>+West_CPUE_Table!F56/AVERAGE(West_CPUE_Table!F$13:F$60)</f>
        <v>0.47362612007221749</v>
      </c>
      <c r="Y48" s="10">
        <f>+West_CPUE_Table!N56/AVERAGE(West_CPUE_Table!N$13:N$60)</f>
        <v>1.2239077198780841</v>
      </c>
      <c r="Z48" s="10"/>
      <c r="AA48" s="10">
        <f>+West_CPUE_Table!P56</f>
        <v>0.98626000000000003</v>
      </c>
      <c r="AB48" s="10"/>
      <c r="AC48" s="29">
        <f>+West_CPUE_Table!T56/AVERAGE(West_CPUE_Table!R$18:R$58)</f>
        <v>2.0120550424473547</v>
      </c>
      <c r="AD48" s="10">
        <f>+West_CPUE_Table!Z56/AVERAGE(West_CPUE_Table!Z$18:Z$58)</f>
        <v>1.1611687087653155</v>
      </c>
      <c r="AE48" s="10">
        <f>+West_CPUE_Table!X56/AVERAGE(West_CPUE_Table!X$18:X$58)</f>
        <v>2.0106420400138409</v>
      </c>
    </row>
    <row r="49" spans="2:31" x14ac:dyDescent="0.2">
      <c r="B49" s="27"/>
      <c r="C49" s="27"/>
      <c r="D49" s="27"/>
      <c r="E49" s="27"/>
      <c r="F49" s="27"/>
      <c r="G49" s="27"/>
      <c r="H49" s="27"/>
      <c r="I49" s="27"/>
      <c r="J49" s="27"/>
      <c r="K49" s="10"/>
      <c r="L49" s="10"/>
      <c r="M49" s="10"/>
      <c r="N49" s="10"/>
      <c r="S49" s="17">
        <f t="shared" si="0"/>
        <v>2014</v>
      </c>
      <c r="T49" s="17"/>
      <c r="U49" s="17"/>
      <c r="V49" s="10">
        <f>+West_CPUE_Table!B57/AVERAGE(West_CPUE_Table!B$13:B$60)</f>
        <v>0.70185759960852134</v>
      </c>
      <c r="W49" s="10">
        <f>+West_CPUE_Table!D57/AVERAGE(West_CPUE_Table!D$13:D$60)</f>
        <v>0.94344220898958209</v>
      </c>
      <c r="X49" s="10">
        <f>+West_CPUE_Table!F57/AVERAGE(West_CPUE_Table!F$13:F$60)</f>
        <v>0.63901502627278506</v>
      </c>
      <c r="Y49" s="10">
        <f>+West_CPUE_Table!N57/AVERAGE(West_CPUE_Table!N$13:N$60)</f>
        <v>1.0094056171985291</v>
      </c>
      <c r="Z49" s="10"/>
      <c r="AA49" s="10">
        <f>+West_CPUE_Table!P57</f>
        <v>0.26162999999999997</v>
      </c>
      <c r="AB49" s="10"/>
      <c r="AC49" s="29">
        <f>+West_CPUE_Table!T57/AVERAGE(West_CPUE_Table!R$18:R$58)</f>
        <v>2.507874060830428</v>
      </c>
      <c r="AD49" s="10">
        <f>+West_CPUE_Table!Z57/AVERAGE(West_CPUE_Table!Z$18:Z$58)</f>
        <v>1.5758718190386425</v>
      </c>
      <c r="AE49" s="10">
        <f>+West_CPUE_Table!X57/AVERAGE(West_CPUE_Table!X$18:X$58)</f>
        <v>2.0304888847357128</v>
      </c>
    </row>
    <row r="50" spans="2:31" x14ac:dyDescent="0.2">
      <c r="B50" s="27"/>
      <c r="C50" s="27"/>
      <c r="D50" s="27"/>
      <c r="E50" s="27"/>
      <c r="F50" s="27"/>
      <c r="G50" s="27"/>
      <c r="H50" s="27"/>
      <c r="I50" s="27"/>
      <c r="J50" s="27"/>
      <c r="K50" s="10"/>
      <c r="L50" s="10"/>
      <c r="M50" s="10"/>
      <c r="N50" s="10"/>
      <c r="S50" s="17">
        <f t="shared" si="0"/>
        <v>2015</v>
      </c>
      <c r="T50" s="17"/>
      <c r="U50" s="17"/>
      <c r="V50" s="10">
        <f>+West_CPUE_Table!B58/AVERAGE(West_CPUE_Table!B$13:B$60)</f>
        <v>0.44773456421873326</v>
      </c>
      <c r="W50" s="10">
        <f>+West_CPUE_Table!D58/AVERAGE(West_CPUE_Table!D$13:D$60)</f>
        <v>0.3467167001397648</v>
      </c>
      <c r="X50" s="10">
        <f>+West_CPUE_Table!F58/AVERAGE(West_CPUE_Table!F$13:F$60)</f>
        <v>1.0920154044867114</v>
      </c>
      <c r="Y50" s="10">
        <f>+West_CPUE_Table!N58/AVERAGE(West_CPUE_Table!N$13:N$60)</f>
        <v>1.0094644225453799</v>
      </c>
      <c r="Z50" s="10"/>
      <c r="AA50" s="10">
        <f>+West_CPUE_Table!P58</f>
        <v>0.38879999999999998</v>
      </c>
      <c r="AB50" s="10"/>
      <c r="AC50" s="29">
        <f>+West_CPUE_Table!T58/AVERAGE(West_CPUE_Table!R$18:R$58)</f>
        <v>1.5335875852127043</v>
      </c>
      <c r="AD50" s="10">
        <f>+West_CPUE_Table!Z58/AVERAGE(West_CPUE_Table!Z$18:Z$58)</f>
        <v>1.5551366635249761</v>
      </c>
      <c r="AE50" s="10">
        <f>+West_CPUE_Table!X58/AVERAGE(West_CPUE_Table!X$18:X$58)</f>
        <v>1.8659138096620342</v>
      </c>
    </row>
    <row r="51" spans="2:31" x14ac:dyDescent="0.2">
      <c r="B51" s="27"/>
      <c r="C51" s="27"/>
      <c r="D51" s="27"/>
      <c r="E51" s="27"/>
      <c r="F51" s="27"/>
      <c r="G51" s="27"/>
      <c r="H51" s="27"/>
      <c r="I51" s="27"/>
      <c r="J51" s="27"/>
      <c r="K51" s="10"/>
      <c r="L51" s="10"/>
      <c r="M51" s="10"/>
      <c r="N51" s="10"/>
      <c r="S51" s="17">
        <f t="shared" si="0"/>
        <v>2016</v>
      </c>
      <c r="T51" s="17"/>
      <c r="U51" s="17"/>
      <c r="V51" s="10"/>
      <c r="W51" s="10"/>
      <c r="X51" s="10"/>
      <c r="Y51" s="10">
        <f>+West_CPUE_Table!N59/AVERAGE(West_CPUE_Table!N$13:N$60)</f>
        <v>1.1338563523857601</v>
      </c>
      <c r="Z51" s="10"/>
      <c r="AA51" s="10">
        <f>+West_CPUE_Table!P59</f>
        <v>2.4682499999999998</v>
      </c>
      <c r="AB51" s="10"/>
      <c r="AC51" s="29">
        <f>+West_CPUE_Table!T59/AVERAGE(West_CPUE_Table!R$18:R$58)</f>
        <v>3.8649471292057798</v>
      </c>
      <c r="AE51" s="10">
        <f>+West_CPUE_Table!X59/AVERAGE(West_CPUE_Table!X$18:X$58)</f>
        <v>2.7938964975793668</v>
      </c>
    </row>
    <row r="52" spans="2:31" s="3" customFormat="1" x14ac:dyDescent="0.2">
      <c r="B52" s="27"/>
      <c r="C52" s="27"/>
      <c r="D52" s="27"/>
      <c r="E52" s="27"/>
      <c r="F52" s="27"/>
      <c r="G52" s="27"/>
      <c r="H52" s="27"/>
      <c r="I52" s="27"/>
      <c r="J52" s="27"/>
      <c r="K52" s="10"/>
      <c r="L52" s="10"/>
      <c r="M52" s="10"/>
      <c r="N52" s="10"/>
      <c r="S52" s="17">
        <f t="shared" si="0"/>
        <v>2017</v>
      </c>
      <c r="T52" s="17"/>
      <c r="U52" s="17"/>
      <c r="V52" s="10"/>
      <c r="W52" s="10"/>
      <c r="X52" s="10"/>
      <c r="Y52" s="10"/>
      <c r="Z52" s="10"/>
      <c r="AA52" s="10"/>
      <c r="AB52" s="10"/>
      <c r="AC52" s="29">
        <f>+West_CPUE_Table!T60/AVERAGE(West_CPUE_Table!R$18:R$58)</f>
        <v>3.8262875563377956</v>
      </c>
      <c r="AE52" s="10"/>
    </row>
    <row r="53" spans="2:31" s="3" customFormat="1" x14ac:dyDescent="0.2">
      <c r="B53" s="10"/>
      <c r="D53" s="10"/>
      <c r="S53" s="31"/>
      <c r="T53" s="31"/>
      <c r="U53" s="31"/>
    </row>
    <row r="54" spans="2:31" x14ac:dyDescent="0.2">
      <c r="B54" s="10"/>
      <c r="S54" s="3"/>
      <c r="T54" s="3"/>
      <c r="U54" s="3"/>
      <c r="V54" s="2"/>
    </row>
    <row r="55" spans="2:31" x14ac:dyDescent="0.2">
      <c r="B55" s="10"/>
      <c r="S55" s="3"/>
      <c r="T55" s="3"/>
      <c r="U55" s="3"/>
      <c r="V55" s="2"/>
      <c r="Z55" s="6" t="s">
        <v>62</v>
      </c>
    </row>
    <row r="56" spans="2:31" x14ac:dyDescent="0.2">
      <c r="B56" s="10"/>
      <c r="S56" s="3"/>
      <c r="T56" s="3"/>
      <c r="U56" s="3"/>
      <c r="Z56" s="3">
        <f>+S13</f>
        <v>1978</v>
      </c>
      <c r="AA56" s="5">
        <f>+AA13</f>
        <v>4.625</v>
      </c>
      <c r="AB56" s="5"/>
    </row>
    <row r="57" spans="2:31" x14ac:dyDescent="0.2">
      <c r="B57" s="10"/>
      <c r="S57" s="3"/>
      <c r="T57" s="3"/>
      <c r="U57" s="3"/>
      <c r="Z57" s="3">
        <f>+S16</f>
        <v>1981</v>
      </c>
      <c r="AA57" s="5">
        <f>+AA16</f>
        <v>1.149</v>
      </c>
      <c r="AB57" s="5"/>
    </row>
    <row r="58" spans="2:31" x14ac:dyDescent="0.2">
      <c r="B58" s="10"/>
      <c r="S58" s="3"/>
      <c r="T58" s="3"/>
      <c r="U58" s="3"/>
      <c r="V58" s="2"/>
      <c r="W58" s="3"/>
      <c r="Z58" s="3"/>
      <c r="AA58" s="5"/>
      <c r="AB58" s="5"/>
    </row>
    <row r="59" spans="2:31" x14ac:dyDescent="0.2">
      <c r="B59" s="10"/>
      <c r="S59" s="3"/>
      <c r="T59" s="3"/>
      <c r="U59" s="3"/>
      <c r="V59" s="2"/>
      <c r="W59" s="3"/>
      <c r="Z59" s="3">
        <f>+S19</f>
        <v>1984</v>
      </c>
      <c r="AA59" s="5">
        <f>+AA19</f>
        <v>0.309</v>
      </c>
      <c r="AB59" s="5"/>
    </row>
    <row r="60" spans="2:31" x14ac:dyDescent="0.2">
      <c r="B60" s="10"/>
      <c r="W60" s="3"/>
      <c r="Z60" s="3">
        <f>+S21</f>
        <v>1986</v>
      </c>
      <c r="AA60" s="5">
        <f>+AA21</f>
        <v>0.33900000000000002</v>
      </c>
      <c r="AB60" s="5"/>
    </row>
    <row r="61" spans="2:31" x14ac:dyDescent="0.2">
      <c r="B61" s="10"/>
      <c r="W61" s="3"/>
    </row>
    <row r="62" spans="2:31" x14ac:dyDescent="0.2">
      <c r="B62" s="10"/>
    </row>
    <row r="63" spans="2:31" x14ac:dyDescent="0.2">
      <c r="B63" s="10"/>
    </row>
    <row r="64" spans="2:31" x14ac:dyDescent="0.2">
      <c r="B64" s="10"/>
    </row>
    <row r="65" spans="2:24" x14ac:dyDescent="0.2">
      <c r="B65" s="10"/>
    </row>
    <row r="66" spans="2:24" x14ac:dyDescent="0.2">
      <c r="B66" s="10"/>
    </row>
    <row r="67" spans="2:24" x14ac:dyDescent="0.2">
      <c r="B67" s="10"/>
    </row>
    <row r="68" spans="2:24" x14ac:dyDescent="0.2">
      <c r="B68" s="10"/>
    </row>
    <row r="69" spans="2:24" x14ac:dyDescent="0.2">
      <c r="B69" s="10"/>
    </row>
    <row r="70" spans="2:24" x14ac:dyDescent="0.2">
      <c r="B70" s="10"/>
      <c r="X70" s="5"/>
    </row>
    <row r="71" spans="2:24" x14ac:dyDescent="0.2">
      <c r="B71" s="10"/>
    </row>
    <row r="74" spans="2:24" x14ac:dyDescent="0.2">
      <c r="X74" s="5"/>
    </row>
    <row r="75" spans="2:24" x14ac:dyDescent="0.2">
      <c r="X75" s="5"/>
    </row>
    <row r="76" spans="2:24" x14ac:dyDescent="0.2">
      <c r="X76" s="5"/>
    </row>
    <row r="77" spans="2:24" x14ac:dyDescent="0.2">
      <c r="X77" s="5"/>
    </row>
    <row r="78" spans="2:24" x14ac:dyDescent="0.2">
      <c r="X78" s="5"/>
    </row>
    <row r="79" spans="2:24" x14ac:dyDescent="0.2">
      <c r="X79" s="5"/>
    </row>
    <row r="80" spans="2:24" x14ac:dyDescent="0.2">
      <c r="X80" s="5"/>
    </row>
    <row r="81" spans="24:24" x14ac:dyDescent="0.2">
      <c r="X81" s="5"/>
    </row>
    <row r="82" spans="24:24" x14ac:dyDescent="0.2">
      <c r="X82" s="5"/>
    </row>
    <row r="83" spans="24:24" x14ac:dyDescent="0.2">
      <c r="X83" s="5"/>
    </row>
    <row r="84" spans="24:24" x14ac:dyDescent="0.2">
      <c r="X84" s="5"/>
    </row>
    <row r="85" spans="24:24" x14ac:dyDescent="0.2">
      <c r="X85" s="5"/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West_CPUE_Table</vt:lpstr>
      <vt:lpstr>West_CPUE_Figure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AiKimoto</dc:creator>
  <cp:lastModifiedBy>AiKimoto</cp:lastModifiedBy>
  <dcterms:created xsi:type="dcterms:W3CDTF">2016-07-27T07:59:47Z</dcterms:created>
  <dcterms:modified xsi:type="dcterms:W3CDTF">2017-06-12T06:24:08Z</dcterms:modified>
</cp:coreProperties>
</file>