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4000" windowHeight="10776" activeTab="3"/>
  </bookViews>
  <sheets>
    <sheet name="EBFT_CPUE" sheetId="5" r:id="rId1"/>
    <sheet name="WBF_CPUE" sheetId="4" r:id="rId2"/>
    <sheet name="Deviations" sheetId="7" r:id="rId3"/>
    <sheet name="Consolidated assessment indices" sheetId="8" r:id="rId4"/>
  </sheets>
  <definedNames>
    <definedName name="avelarval">WBF_CPUE!#REF!</definedName>
    <definedName name="data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7" l="1"/>
  <c r="I13" i="7"/>
  <c r="I12" i="7"/>
  <c r="I11" i="7"/>
  <c r="I10" i="7"/>
  <c r="H10" i="7" s="1"/>
  <c r="J24" i="7"/>
  <c r="J23" i="7"/>
  <c r="J22" i="7"/>
  <c r="J21" i="7"/>
  <c r="J18" i="7"/>
  <c r="J17" i="7"/>
  <c r="J16" i="7"/>
  <c r="H16" i="7" s="1"/>
  <c r="J15" i="7"/>
  <c r="J7" i="7"/>
  <c r="J6" i="7"/>
  <c r="J5" i="7"/>
  <c r="I7" i="7"/>
  <c r="I6" i="7"/>
  <c r="I5" i="7"/>
  <c r="I24" i="7"/>
  <c r="I23" i="7"/>
  <c r="H23" i="7" s="1"/>
  <c r="I22" i="7"/>
  <c r="I21" i="7"/>
  <c r="I20" i="7"/>
  <c r="I18" i="7"/>
  <c r="H18" i="7" s="1"/>
  <c r="I17" i="7"/>
  <c r="H17" i="7" s="1"/>
  <c r="I16" i="7"/>
  <c r="I15" i="7"/>
  <c r="J20" i="7"/>
  <c r="J14" i="7"/>
  <c r="J13" i="7"/>
  <c r="J12" i="7"/>
  <c r="J11" i="7"/>
  <c r="J10" i="7"/>
  <c r="J9" i="7"/>
  <c r="I9" i="7"/>
  <c r="J8" i="7"/>
  <c r="I8" i="7"/>
  <c r="I2" i="7"/>
  <c r="H26" i="7"/>
  <c r="H25" i="7"/>
  <c r="H19" i="7"/>
  <c r="H15" i="7"/>
  <c r="H4" i="7"/>
  <c r="J3" i="7"/>
  <c r="I3" i="7"/>
  <c r="H3" i="7" s="1"/>
  <c r="J2" i="7"/>
  <c r="H2" i="7" s="1"/>
  <c r="H21" i="7" l="1"/>
  <c r="H24" i="7"/>
  <c r="H22" i="7"/>
  <c r="H7" i="7"/>
  <c r="H6" i="7"/>
  <c r="H5" i="7"/>
  <c r="H13" i="7"/>
  <c r="H12" i="7"/>
  <c r="H20" i="7"/>
  <c r="H14" i="7"/>
  <c r="H11" i="7"/>
  <c r="H9" i="7"/>
  <c r="H8" i="7"/>
  <c r="R38" i="5"/>
  <c r="R37" i="5"/>
  <c r="R36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</calcChain>
</file>

<file path=xl/sharedStrings.xml><?xml version="1.0" encoding="utf-8"?>
<sst xmlns="http://schemas.openxmlformats.org/spreadsheetml/2006/main" count="468" uniqueCount="157">
  <si>
    <t>SCRS/2014/054</t>
  </si>
  <si>
    <t>SCRS/2014/060</t>
  </si>
  <si>
    <t>SCRS/2014/039</t>
  </si>
  <si>
    <t>Index</t>
  </si>
  <si>
    <t>Bay of Biscay Baitboat</t>
  </si>
  <si>
    <t>Morocco and Spanish traps</t>
  </si>
  <si>
    <t>Juvenile western Mediterranean</t>
  </si>
  <si>
    <t>Larval survey</t>
  </si>
  <si>
    <t>Southern Gulf of St. Lawrence</t>
  </si>
  <si>
    <t>Southwest Nova Scotia</t>
  </si>
  <si>
    <t>French Aerial survey</t>
  </si>
  <si>
    <t>Tunsian PS</t>
  </si>
  <si>
    <t>index</t>
  </si>
  <si>
    <t>cv</t>
  </si>
  <si>
    <t xml:space="preserve">GOM larval survey </t>
  </si>
  <si>
    <t>_Index</t>
  </si>
  <si>
    <t>CV</t>
  </si>
  <si>
    <t>YEAR</t>
  </si>
  <si>
    <t>INDEX</t>
  </si>
  <si>
    <t>Canada SWNS</t>
  </si>
  <si>
    <t>CPUE</t>
  </si>
  <si>
    <t>Canada GSL standardized</t>
  </si>
  <si>
    <t>CAN GSL W/O 2010</t>
  </si>
  <si>
    <t>JLL West</t>
  </si>
  <si>
    <t>series</t>
  </si>
  <si>
    <t xml:space="preserve">SP BB1 </t>
  </si>
  <si>
    <t xml:space="preserve">SP BB2 </t>
  </si>
  <si>
    <t>SP BB3</t>
  </si>
  <si>
    <t>MOR TRAP</t>
    <phoneticPr fontId="5" type="noConversion"/>
  </si>
  <si>
    <t>MOR-SPN TRAP</t>
    <phoneticPr fontId="5" type="noConversion"/>
  </si>
  <si>
    <t>JPN LL</t>
  </si>
  <si>
    <t>Norway PS from Task II</t>
  </si>
  <si>
    <t>age</t>
  </si>
  <si>
    <t>5-6</t>
  </si>
  <si>
    <t>2-3</t>
  </si>
  <si>
    <t>3-6</t>
  </si>
  <si>
    <t>10+</t>
    <phoneticPr fontId="5" type="noConversion"/>
  </si>
  <si>
    <t>6+</t>
  </si>
  <si>
    <t>6 - 10</t>
  </si>
  <si>
    <t>4 - 10</t>
  </si>
  <si>
    <t>10 +</t>
  </si>
  <si>
    <t>indexing</t>
  </si>
  <si>
    <t>Weight</t>
  </si>
  <si>
    <t>Number</t>
  </si>
  <si>
    <t>area</t>
  </si>
  <si>
    <t>East Atlantic</t>
  </si>
  <si>
    <t>East Atl and Med</t>
  </si>
  <si>
    <t>NEast Atl</t>
  </si>
  <si>
    <t>method</t>
  </si>
  <si>
    <t>Delta lognormal RE</t>
  </si>
  <si>
    <t>Neg. Binom. (log) no.</t>
  </si>
  <si>
    <t>Delta Lognormal RE</t>
  </si>
  <si>
    <t>Nominal</t>
  </si>
  <si>
    <t>time of the year</t>
  </si>
  <si>
    <t>Mid-year</t>
  </si>
  <si>
    <t>Begin-year</t>
    <phoneticPr fontId="5" type="noConversion"/>
  </si>
  <si>
    <t>Unknown</t>
    <phoneticPr fontId="5" type="noConversion"/>
  </si>
  <si>
    <t>source</t>
  </si>
  <si>
    <t>SCRS/2015/169</t>
    <phoneticPr fontId="5" type="noConversion"/>
  </si>
  <si>
    <t>SCRS/2014/168</t>
  </si>
  <si>
    <t>SCRS/2012/131</t>
  </si>
  <si>
    <t>SCRS/2015/160</t>
    <phoneticPr fontId="5" type="noConversion"/>
  </si>
  <si>
    <t>Year</t>
  </si>
  <si>
    <t>Std. CPUE</t>
  </si>
  <si>
    <t>Task I</t>
  </si>
  <si>
    <t>Effort</t>
  </si>
  <si>
    <t>MeanDensity</t>
  </si>
  <si>
    <t>number of schools</t>
  </si>
  <si>
    <t>Med</t>
    <phoneticPr fontId="1"/>
  </si>
  <si>
    <t>SCRS/2016/153</t>
    <phoneticPr fontId="5" type="noConversion"/>
  </si>
  <si>
    <t>US Rod and Reel Indices</t>
  </si>
  <si>
    <t>Moroccan trap</t>
  </si>
  <si>
    <t>CPUE (nbr)</t>
  </si>
  <si>
    <t>SCRS/2014/058</t>
  </si>
  <si>
    <t>US Pelagic longline logbook</t>
  </si>
  <si>
    <t>Gulf of Mexico, Oceanographic index</t>
  </si>
  <si>
    <t xml:space="preserve"> Normalized index</t>
  </si>
  <si>
    <t>Bluefin larval</t>
    <phoneticPr fontId="1"/>
  </si>
  <si>
    <t>Purseiners Balfegó (Balearic Isl)</t>
  </si>
  <si>
    <t>Ln CPUE (kg/day)</t>
  </si>
  <si>
    <t>SCRS/P/2016/037</t>
    <phoneticPr fontId="1"/>
  </si>
  <si>
    <t>Acoustic Juvenile (Bay of Biscay)</t>
    <phoneticPr fontId="1"/>
  </si>
  <si>
    <t>Std Error</t>
  </si>
  <si>
    <t>Western Mediterranean larval index</t>
  </si>
  <si>
    <t>Potential larval survival</t>
  </si>
  <si>
    <t>Portugal tuna trap</t>
  </si>
  <si>
    <t>Joint USA/CAN rod and reel</t>
  </si>
  <si>
    <t>Joint USA/CAN PLL</t>
  </si>
  <si>
    <t>Sardinian Traps</t>
  </si>
  <si>
    <t>GBYP Aerial Survey on Spawners</t>
  </si>
  <si>
    <t>IL(%)</t>
  </si>
  <si>
    <t>Canadian Acoustics</t>
  </si>
  <si>
    <t>Mean</t>
  </si>
  <si>
    <t>Stnd. Error</t>
  </si>
  <si>
    <t>Japanese East&amp;Med LL</t>
    <phoneticPr fontId="1"/>
  </si>
  <si>
    <t>Japanese East LL</t>
    <phoneticPr fontId="1"/>
  </si>
  <si>
    <t>Japanese West LL</t>
    <phoneticPr fontId="1"/>
  </si>
  <si>
    <t>PercOut</t>
  </si>
  <si>
    <t>Nout</t>
  </si>
  <si>
    <t>Ntot</t>
  </si>
  <si>
    <t>SMSM_66_114</t>
  </si>
  <si>
    <t>LGSM_115_145</t>
  </si>
  <si>
    <t>LGMD.LG_177.cm</t>
  </si>
  <si>
    <t>GOM.larval.survey</t>
  </si>
  <si>
    <t>JLL.West</t>
  </si>
  <si>
    <t>CAN.GSL_no_2010</t>
  </si>
  <si>
    <t>Canada_SWNS</t>
  </si>
  <si>
    <t>GOMPLLearly</t>
  </si>
  <si>
    <t>GOM_PLLlate</t>
  </si>
  <si>
    <t>GOM_Ocean</t>
  </si>
  <si>
    <t>CAN_US_LL</t>
  </si>
  <si>
    <t>CAN_US_RR</t>
  </si>
  <si>
    <t>SP_BB1</t>
  </si>
  <si>
    <t>SP_BB2</t>
  </si>
  <si>
    <t>SP_BB3</t>
  </si>
  <si>
    <t>MOR_SPN_TRAP</t>
  </si>
  <si>
    <t>JPN_LLAtlMed</t>
  </si>
  <si>
    <t>JPN_LLNEAtl</t>
  </si>
  <si>
    <t>Norway_PS</t>
  </si>
  <si>
    <t>FrnAerial</t>
  </si>
  <si>
    <t>Mor_Trap</t>
  </si>
  <si>
    <t>Balf_PS</t>
  </si>
  <si>
    <t>Larval</t>
  </si>
  <si>
    <t>TunisiaPS</t>
  </si>
  <si>
    <t>%out</t>
  </si>
  <si>
    <t>CanAcoustic</t>
  </si>
  <si>
    <t>LarvalSurvival</t>
  </si>
  <si>
    <t>sardinia_trp</t>
  </si>
  <si>
    <t>SCRS/P/2016/034</t>
  </si>
  <si>
    <t xml:space="preserve">Balfegó Purseiners </t>
  </si>
  <si>
    <t>US GOM Pelagic LL</t>
  </si>
  <si>
    <t>Acoustic survey</t>
    <phoneticPr fontId="1"/>
  </si>
  <si>
    <t>SCRS/2016/136</t>
    <phoneticPr fontId="5" type="noConversion"/>
  </si>
  <si>
    <t>SCRS/2016/132</t>
    <phoneticPr fontId="5" type="noConversion"/>
  </si>
  <si>
    <t>SCRS/P/2016/041</t>
    <phoneticPr fontId="5" type="noConversion"/>
  </si>
  <si>
    <t>SCRS/2016/148</t>
    <phoneticPr fontId="5" type="noConversion"/>
  </si>
  <si>
    <t>SCRS/P/2016//043</t>
    <phoneticPr fontId="5" type="noConversion"/>
  </si>
  <si>
    <t>SCRS/2011/075</t>
    <phoneticPr fontId="5" type="noConversion"/>
  </si>
  <si>
    <t>Sardinian traps</t>
    <phoneticPr fontId="1"/>
  </si>
  <si>
    <t>Available CPUE series for east bluefin tuna in 2016</t>
    <phoneticPr fontId="5" type="noConversion"/>
  </si>
  <si>
    <t>Available CPUE series for west bluefin tuna in 2016</t>
    <phoneticPr fontId="5" type="noConversion"/>
  </si>
  <si>
    <t>USRR_SMSM, 66-114 cm</t>
    <phoneticPr fontId="1"/>
  </si>
  <si>
    <t>USRR_LGSM, 115-145 cm</t>
    <phoneticPr fontId="1"/>
  </si>
  <si>
    <t>USRR_LGMD-LG, &gt;177 cm</t>
    <phoneticPr fontId="1"/>
  </si>
  <si>
    <t>CAN GSL Std</t>
  </si>
  <si>
    <t>Name</t>
  </si>
  <si>
    <t>Area</t>
  </si>
  <si>
    <t>qNo</t>
  </si>
  <si>
    <t>Fleet</t>
  </si>
  <si>
    <t>Quarter</t>
  </si>
  <si>
    <t>USA RR 177 plus</t>
  </si>
  <si>
    <t>JPN LL West</t>
  </si>
  <si>
    <t>USA LL GOM</t>
  </si>
  <si>
    <t>ES BB MED</t>
  </si>
  <si>
    <t>JPN LL NE</t>
  </si>
  <si>
    <t>MOR TP</t>
  </si>
  <si>
    <t>MOR ES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</si>
</sst>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Unicode MS"/>
      <family val="3"/>
      <charset val="128"/>
    </font>
    <font>
      <sz val="11"/>
      <name val="Arial Unicode MS"/>
      <family val="3"/>
      <charset val="128"/>
    </font>
    <font>
      <b/>
      <sz val="11"/>
      <name val="Arial Unicode MS"/>
      <family val="3"/>
      <charset val="128"/>
    </font>
    <font>
      <b/>
      <sz val="11"/>
      <color theme="1"/>
      <name val="Arial Unicode MS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3" fillId="0" borderId="0" applyBorder="0"/>
    <xf numFmtId="0" fontId="3" fillId="0" borderId="0"/>
    <xf numFmtId="0" fontId="9" fillId="0" borderId="0"/>
    <xf numFmtId="9" fontId="10" fillId="0" borderId="0" applyFont="0" applyFill="0" applyBorder="0" applyAlignment="0" applyProtection="0"/>
  </cellStyleXfs>
  <cellXfs count="73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0" xfId="1" applyFill="1"/>
    <xf numFmtId="0" fontId="3" fillId="0" borderId="0" xfId="1"/>
    <xf numFmtId="164" fontId="3" fillId="0" borderId="0" xfId="1" applyNumberFormat="1"/>
    <xf numFmtId="165" fontId="3" fillId="0" borderId="0" xfId="1" applyNumberFormat="1"/>
    <xf numFmtId="0" fontId="4" fillId="0" borderId="0" xfId="2" applyFont="1"/>
    <xf numFmtId="0" fontId="3" fillId="0" borderId="0" xfId="2"/>
    <xf numFmtId="0" fontId="6" fillId="2" borderId="3" xfId="2" applyFont="1" applyFill="1" applyBorder="1" applyAlignment="1">
      <alignment horizontal="right"/>
    </xf>
    <xf numFmtId="0" fontId="6" fillId="2" borderId="0" xfId="2" applyFont="1" applyFill="1" applyBorder="1" applyAlignment="1">
      <alignment horizontal="right"/>
    </xf>
    <xf numFmtId="0" fontId="6" fillId="2" borderId="2" xfId="2" applyFont="1" applyFill="1" applyBorder="1" applyAlignment="1">
      <alignment horizontal="right"/>
    </xf>
    <xf numFmtId="0" fontId="8" fillId="2" borderId="2" xfId="2" applyFont="1" applyFill="1" applyBorder="1" applyAlignment="1">
      <alignment horizontal="center"/>
    </xf>
    <xf numFmtId="0" fontId="7" fillId="2" borderId="2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/>
    </xf>
    <xf numFmtId="2" fontId="3" fillId="2" borderId="0" xfId="2" applyNumberFormat="1" applyFill="1" applyBorder="1" applyAlignment="1">
      <alignment horizontal="center"/>
    </xf>
    <xf numFmtId="2" fontId="7" fillId="2" borderId="0" xfId="2" applyNumberFormat="1" applyFont="1" applyFill="1" applyBorder="1" applyAlignment="1">
      <alignment horizontal="center" vertical="center"/>
    </xf>
    <xf numFmtId="2" fontId="7" fillId="2" borderId="0" xfId="2" applyNumberFormat="1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1" fontId="3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 applyBorder="1" applyAlignment="1">
      <alignment horizontal="center"/>
    </xf>
    <xf numFmtId="2" fontId="5" fillId="2" borderId="0" xfId="2" applyNumberFormat="1" applyFont="1" applyFill="1" applyBorder="1" applyAlignment="1">
      <alignment horizontal="center"/>
    </xf>
    <xf numFmtId="0" fontId="3" fillId="2" borderId="0" xfId="2" applyFill="1" applyBorder="1"/>
    <xf numFmtId="0" fontId="5" fillId="2" borderId="0" xfId="2" quotePrefix="1" applyFont="1" applyFill="1" applyBorder="1"/>
    <xf numFmtId="0" fontId="5" fillId="2" borderId="0" xfId="2" applyFont="1" applyFill="1" applyBorder="1"/>
    <xf numFmtId="0" fontId="4" fillId="2" borderId="2" xfId="2" applyFont="1" applyFill="1" applyBorder="1" applyAlignment="1">
      <alignment horizontal="center"/>
    </xf>
    <xf numFmtId="0" fontId="3" fillId="2" borderId="2" xfId="2" applyFill="1" applyBorder="1"/>
    <xf numFmtId="2" fontId="3" fillId="2" borderId="2" xfId="2" applyNumberFormat="1" applyFill="1" applyBorder="1" applyAlignment="1">
      <alignment horizontal="center"/>
    </xf>
    <xf numFmtId="10" fontId="3" fillId="0" borderId="0" xfId="2" applyNumberFormat="1"/>
    <xf numFmtId="0" fontId="3" fillId="0" borderId="0" xfId="1"/>
    <xf numFmtId="0" fontId="3" fillId="0" borderId="0" xfId="2"/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/>
    <xf numFmtId="9" fontId="0" fillId="0" borderId="0" xfId="4" applyFont="1"/>
    <xf numFmtId="0" fontId="7" fillId="2" borderId="2" xfId="2" applyFont="1" applyFill="1" applyBorder="1" applyAlignment="1">
      <alignment horizontal="center" vertical="center"/>
    </xf>
    <xf numFmtId="0" fontId="11" fillId="0" borderId="0" xfId="1" applyFont="1" applyBorder="1" applyAlignment="1">
      <alignment horizontal="center"/>
    </xf>
    <xf numFmtId="164" fontId="11" fillId="0" borderId="0" xfId="1" applyNumberFormat="1" applyFont="1" applyBorder="1" applyAlignment="1">
      <alignment horizontal="center"/>
    </xf>
    <xf numFmtId="165" fontId="11" fillId="0" borderId="0" xfId="1" applyNumberFormat="1" applyFont="1" applyBorder="1" applyAlignment="1">
      <alignment horizontal="center"/>
    </xf>
    <xf numFmtId="164" fontId="12" fillId="0" borderId="0" xfId="1" applyNumberFormat="1" applyFont="1" applyFill="1" applyBorder="1" applyAlignment="1">
      <alignment horizontal="center"/>
    </xf>
    <xf numFmtId="1" fontId="12" fillId="0" borderId="0" xfId="1" applyNumberFormat="1" applyFont="1" applyBorder="1" applyAlignment="1">
      <alignment horizontal="center"/>
    </xf>
    <xf numFmtId="1" fontId="12" fillId="0" borderId="0" xfId="1" applyNumberFormat="1" applyFont="1" applyFill="1" applyBorder="1" applyAlignment="1">
      <alignment horizontal="center"/>
    </xf>
    <xf numFmtId="0" fontId="12" fillId="0" borderId="0" xfId="1" applyFont="1" applyBorder="1"/>
    <xf numFmtId="0" fontId="12" fillId="0" borderId="0" xfId="1" applyFont="1" applyFill="1" applyBorder="1"/>
    <xf numFmtId="0" fontId="13" fillId="0" borderId="0" xfId="1" applyFont="1" applyBorder="1"/>
    <xf numFmtId="0" fontId="11" fillId="0" borderId="0" xfId="0" applyFont="1" applyFill="1" applyBorder="1"/>
    <xf numFmtId="0" fontId="13" fillId="0" borderId="0" xfId="1" applyFont="1" applyBorder="1" applyAlignment="1">
      <alignment horizontal="right"/>
    </xf>
    <xf numFmtId="0" fontId="13" fillId="0" borderId="0" xfId="1" applyFont="1" applyFill="1" applyBorder="1" applyAlignment="1">
      <alignment horizontal="right"/>
    </xf>
    <xf numFmtId="164" fontId="12" fillId="0" borderId="0" xfId="1" applyNumberFormat="1" applyFont="1" applyBorder="1"/>
    <xf numFmtId="2" fontId="12" fillId="0" borderId="0" xfId="1" applyNumberFormat="1" applyFont="1" applyBorder="1"/>
    <xf numFmtId="165" fontId="11" fillId="0" borderId="0" xfId="0" applyNumberFormat="1" applyFont="1" applyFill="1" applyBorder="1" applyAlignment="1">
      <alignment horizontal="center"/>
    </xf>
    <xf numFmtId="164" fontId="11" fillId="0" borderId="0" xfId="0" applyNumberFormat="1" applyFont="1" applyFill="1" applyBorder="1" applyAlignment="1"/>
    <xf numFmtId="165" fontId="12" fillId="0" borderId="0" xfId="1" applyNumberFormat="1" applyFont="1" applyBorder="1"/>
    <xf numFmtId="1" fontId="12" fillId="0" borderId="0" xfId="1" applyNumberFormat="1" applyFont="1" applyBorder="1"/>
    <xf numFmtId="165" fontId="12" fillId="0" borderId="0" xfId="1" applyNumberFormat="1" applyFont="1" applyFill="1" applyBorder="1" applyAlignment="1">
      <alignment horizontal="center"/>
    </xf>
    <xf numFmtId="0" fontId="13" fillId="0" borderId="0" xfId="1" applyFont="1" applyFill="1" applyBorder="1"/>
    <xf numFmtId="0" fontId="14" fillId="0" borderId="0" xfId="0" applyFont="1" applyBorder="1"/>
    <xf numFmtId="0" fontId="14" fillId="0" borderId="0" xfId="0" applyFont="1" applyFill="1" applyBorder="1"/>
    <xf numFmtId="0" fontId="13" fillId="0" borderId="0" xfId="1" quotePrefix="1" applyNumberFormat="1" applyFont="1" applyBorder="1"/>
    <xf numFmtId="164" fontId="13" fillId="0" borderId="0" xfId="1" applyNumberFormat="1" applyFont="1" applyBorder="1"/>
    <xf numFmtId="0" fontId="7" fillId="2" borderId="0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16" fontId="7" fillId="2" borderId="0" xfId="2" quotePrefix="1" applyNumberFormat="1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center" vertical="center" wrapText="1"/>
    </xf>
    <xf numFmtId="16" fontId="7" fillId="2" borderId="0" xfId="2" quotePrefix="1" applyNumberFormat="1" applyFont="1" applyFill="1" applyBorder="1" applyAlignment="1">
      <alignment horizontal="center"/>
    </xf>
    <xf numFmtId="0" fontId="7" fillId="2" borderId="0" xfId="2" quotePrefix="1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7" fillId="2" borderId="0" xfId="2" quotePrefix="1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 wrapText="1"/>
    </xf>
    <xf numFmtId="0" fontId="7" fillId="0" borderId="2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/>
    </xf>
  </cellXfs>
  <cellStyles count="5">
    <cellStyle name="Normal" xfId="0" builtinId="0"/>
    <cellStyle name="Percent" xfId="4" builtinId="5"/>
    <cellStyle name="標準 2" xfId="1"/>
    <cellStyle name="標準 3" xfId="2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/>
              <a:t> CV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Deviations!$G$2:$G$24</c:f>
              <c:strCache>
                <c:ptCount val="23"/>
                <c:pt idx="0">
                  <c:v>Bay of Biscay Baitboat</c:v>
                </c:pt>
                <c:pt idx="1">
                  <c:v>Morocco and Spanish traps</c:v>
                </c:pt>
                <c:pt idx="2">
                  <c:v>Juvenile western Mediterranean</c:v>
                </c:pt>
                <c:pt idx="3">
                  <c:v>Japanese East&amp;Med LL</c:v>
                </c:pt>
                <c:pt idx="4">
                  <c:v>Japanese East LL</c:v>
                </c:pt>
                <c:pt idx="5">
                  <c:v>Japanese West LL</c:v>
                </c:pt>
                <c:pt idx="6">
                  <c:v>US Rod and Reel Indices</c:v>
                </c:pt>
                <c:pt idx="7">
                  <c:v>US Pelagic longline logbook</c:v>
                </c:pt>
                <c:pt idx="8">
                  <c:v>Larval survey</c:v>
                </c:pt>
                <c:pt idx="9">
                  <c:v>Southern Gulf of St. Lawrence</c:v>
                </c:pt>
                <c:pt idx="10">
                  <c:v>Southwest Nova Scotia</c:v>
                </c:pt>
                <c:pt idx="11">
                  <c:v>French Aerial survey</c:v>
                </c:pt>
                <c:pt idx="12">
                  <c:v>Tunsian PS</c:v>
                </c:pt>
                <c:pt idx="13">
                  <c:v>Moroccan trap</c:v>
                </c:pt>
                <c:pt idx="14">
                  <c:v>Gulf of Mexico, Oceanographic index</c:v>
                </c:pt>
                <c:pt idx="15">
                  <c:v>Purseiners Balfegó (Balearic Isl)</c:v>
                </c:pt>
                <c:pt idx="16">
                  <c:v>Western Mediterranean larval index</c:v>
                </c:pt>
                <c:pt idx="17">
                  <c:v>Portugal tuna trap</c:v>
                </c:pt>
                <c:pt idx="18">
                  <c:v>Potential larval survival</c:v>
                </c:pt>
                <c:pt idx="19">
                  <c:v>Canadian Acoustics</c:v>
                </c:pt>
                <c:pt idx="20">
                  <c:v>Joint USA/CAN rod and reel</c:v>
                </c:pt>
                <c:pt idx="21">
                  <c:v>Joint USA/CAN PLL</c:v>
                </c:pt>
                <c:pt idx="22">
                  <c:v>Sardinian Traps</c:v>
                </c:pt>
              </c:strCache>
            </c:strRef>
          </c:cat>
          <c:val>
            <c:numRef>
              <c:f>Deviations!$I$2:$I$24</c:f>
              <c:numCache>
                <c:formatCode>0%</c:formatCode>
                <c:ptCount val="23"/>
                <c:pt idx="0">
                  <c:v>0.48</c:v>
                </c:pt>
                <c:pt idx="1">
                  <c:v>1.2476694742140999</c:v>
                </c:pt>
                <c:pt idx="3">
                  <c:v>0.48541390670831702</c:v>
                </c:pt>
                <c:pt idx="4">
                  <c:v>1.12481785829433</c:v>
                </c:pt>
                <c:pt idx="5">
                  <c:v>0.61056208830582903</c:v>
                </c:pt>
                <c:pt idx="6">
                  <c:v>0.64544405795589199</c:v>
                </c:pt>
                <c:pt idx="7">
                  <c:v>0.45409980370762099</c:v>
                </c:pt>
                <c:pt idx="8">
                  <c:v>1.13873620465193</c:v>
                </c:pt>
                <c:pt idx="9">
                  <c:v>1.1473394902813301</c:v>
                </c:pt>
                <c:pt idx="10">
                  <c:v>0.30886054846807498</c:v>
                </c:pt>
                <c:pt idx="11">
                  <c:v>0.70942665719615705</c:v>
                </c:pt>
                <c:pt idx="12">
                  <c:v>0.37767626363699303</c:v>
                </c:pt>
                <c:pt idx="13">
                  <c:v>1.2476694742140999</c:v>
                </c:pt>
                <c:pt idx="14">
                  <c:v>0.21562846849428</c:v>
                </c:pt>
                <c:pt idx="15">
                  <c:v>9.5377878545547801E-2</c:v>
                </c:pt>
                <c:pt idx="16">
                  <c:v>1.0350780715504799</c:v>
                </c:pt>
                <c:pt idx="18">
                  <c:v>0.19258458033334599</c:v>
                </c:pt>
                <c:pt idx="19">
                  <c:v>0.58739300514705794</c:v>
                </c:pt>
                <c:pt idx="20">
                  <c:v>0.91662417871047297</c:v>
                </c:pt>
                <c:pt idx="21">
                  <c:v>0.53161366549792</c:v>
                </c:pt>
                <c:pt idx="22">
                  <c:v>0.33994549523665601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D5-458F-A220-EEDA09F7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21376"/>
        <c:axId val="198828032"/>
      </c:barChart>
      <c:catAx>
        <c:axId val="19882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98828032"/>
        <c:crosses val="autoZero"/>
        <c:auto val="1"/>
        <c:lblAlgn val="ctr"/>
        <c:lblOffset val="100"/>
        <c:noMultiLvlLbl val="0"/>
      </c:catAx>
      <c:valAx>
        <c:axId val="198828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988213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/>
              <a:t>%deviations from production</a:t>
            </a:r>
            <a:r>
              <a:rPr lang="en-US" baseline="0"/>
              <a:t> model</a:t>
            </a:r>
            <a:endParaRPr lang="en-US"/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Deviations!$G$2:$G$24</c:f>
              <c:strCache>
                <c:ptCount val="23"/>
                <c:pt idx="0">
                  <c:v>Bay of Biscay Baitboat</c:v>
                </c:pt>
                <c:pt idx="1">
                  <c:v>Morocco and Spanish traps</c:v>
                </c:pt>
                <c:pt idx="2">
                  <c:v>Juvenile western Mediterranean</c:v>
                </c:pt>
                <c:pt idx="3">
                  <c:v>Japanese East&amp;Med LL</c:v>
                </c:pt>
                <c:pt idx="4">
                  <c:v>Japanese East LL</c:v>
                </c:pt>
                <c:pt idx="5">
                  <c:v>Japanese West LL</c:v>
                </c:pt>
                <c:pt idx="6">
                  <c:v>US Rod and Reel Indices</c:v>
                </c:pt>
                <c:pt idx="7">
                  <c:v>US Pelagic longline logbook</c:v>
                </c:pt>
                <c:pt idx="8">
                  <c:v>Larval survey</c:v>
                </c:pt>
                <c:pt idx="9">
                  <c:v>Southern Gulf of St. Lawrence</c:v>
                </c:pt>
                <c:pt idx="10">
                  <c:v>Southwest Nova Scotia</c:v>
                </c:pt>
                <c:pt idx="11">
                  <c:v>French Aerial survey</c:v>
                </c:pt>
                <c:pt idx="12">
                  <c:v>Tunsian PS</c:v>
                </c:pt>
                <c:pt idx="13">
                  <c:v>Moroccan trap</c:v>
                </c:pt>
                <c:pt idx="14">
                  <c:v>Gulf of Mexico, Oceanographic index</c:v>
                </c:pt>
                <c:pt idx="15">
                  <c:v>Purseiners Balfegó (Balearic Isl)</c:v>
                </c:pt>
                <c:pt idx="16">
                  <c:v>Western Mediterranean larval index</c:v>
                </c:pt>
                <c:pt idx="17">
                  <c:v>Portugal tuna trap</c:v>
                </c:pt>
                <c:pt idx="18">
                  <c:v>Potential larval survival</c:v>
                </c:pt>
                <c:pt idx="19">
                  <c:v>Canadian Acoustics</c:v>
                </c:pt>
                <c:pt idx="20">
                  <c:v>Joint USA/CAN rod and reel</c:v>
                </c:pt>
                <c:pt idx="21">
                  <c:v>Joint USA/CAN PLL</c:v>
                </c:pt>
                <c:pt idx="22">
                  <c:v>Sardinian Traps</c:v>
                </c:pt>
              </c:strCache>
            </c:strRef>
          </c:cat>
          <c:val>
            <c:numRef>
              <c:f>Deviations!$J$2:$J$24</c:f>
              <c:numCache>
                <c:formatCode>0%</c:formatCode>
                <c:ptCount val="23"/>
                <c:pt idx="0">
                  <c:v>0.45</c:v>
                </c:pt>
                <c:pt idx="1">
                  <c:v>0.621</c:v>
                </c:pt>
                <c:pt idx="3">
                  <c:v>0.52900000000000003</c:v>
                </c:pt>
                <c:pt idx="4">
                  <c:v>0.64</c:v>
                </c:pt>
                <c:pt idx="5">
                  <c:v>0.56399999999999995</c:v>
                </c:pt>
                <c:pt idx="6">
                  <c:v>0.61666666666666659</c:v>
                </c:pt>
                <c:pt idx="7">
                  <c:v>0.5</c:v>
                </c:pt>
                <c:pt idx="8">
                  <c:v>0.78800000000000003</c:v>
                </c:pt>
                <c:pt idx="9">
                  <c:v>0.58099999999999996</c:v>
                </c:pt>
                <c:pt idx="10">
                  <c:v>0.32</c:v>
                </c:pt>
                <c:pt idx="11">
                  <c:v>0.66700000000000004</c:v>
                </c:pt>
                <c:pt idx="12">
                  <c:v>0.5</c:v>
                </c:pt>
                <c:pt idx="13">
                  <c:v>0.621</c:v>
                </c:pt>
                <c:pt idx="14">
                  <c:v>0.16700000000000001</c:v>
                </c:pt>
                <c:pt idx="15">
                  <c:v>0</c:v>
                </c:pt>
                <c:pt idx="16">
                  <c:v>0.57099999999999995</c:v>
                </c:pt>
                <c:pt idx="18">
                  <c:v>0.57099999999999995</c:v>
                </c:pt>
                <c:pt idx="19">
                  <c:v>0.68400000000000005</c:v>
                </c:pt>
                <c:pt idx="20">
                  <c:v>0.5</c:v>
                </c:pt>
                <c:pt idx="21">
                  <c:v>0.45500000000000002</c:v>
                </c:pt>
                <c:pt idx="22">
                  <c:v>0.47099999999999997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90-405F-89D9-A53763517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28384"/>
        <c:axId val="208515840"/>
      </c:barChart>
      <c:catAx>
        <c:axId val="20012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08515840"/>
        <c:crosses val="autoZero"/>
        <c:auto val="1"/>
        <c:lblAlgn val="ctr"/>
        <c:lblOffset val="100"/>
        <c:noMultiLvlLbl val="0"/>
      </c:catAx>
      <c:valAx>
        <c:axId val="2085158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2001283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530678</xdr:colOff>
      <xdr:row>23</xdr:row>
      <xdr:rowOff>136071</xdr:rowOff>
    </xdr:from>
    <xdr:to>
      <xdr:col>28</xdr:col>
      <xdr:colOff>476249</xdr:colOff>
      <xdr:row>45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557892</xdr:colOff>
      <xdr:row>1</xdr:row>
      <xdr:rowOff>68036</xdr:rowOff>
    </xdr:from>
    <xdr:to>
      <xdr:col>28</xdr:col>
      <xdr:colOff>462642</xdr:colOff>
      <xdr:row>22</xdr:row>
      <xdr:rowOff>194581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22</xdr:row>
      <xdr:rowOff>0</xdr:rowOff>
    </xdr:from>
    <xdr:to>
      <xdr:col>13</xdr:col>
      <xdr:colOff>365775</xdr:colOff>
      <xdr:row>54</xdr:row>
      <xdr:rowOff>1905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90357"/>
          <a:ext cx="12952382" cy="6533334"/>
        </a:xfrm>
        <a:prstGeom prst="rect">
          <a:avLst/>
        </a:prstGeom>
      </xdr:spPr>
    </xdr:pic>
    <xdr:clientData/>
  </xdr:twoCellAnchor>
  <xdr:twoCellAnchor editAs="oneCell">
    <xdr:from>
      <xdr:col>0</xdr:col>
      <xdr:colOff>122465</xdr:colOff>
      <xdr:row>54</xdr:row>
      <xdr:rowOff>89585</xdr:rowOff>
    </xdr:from>
    <xdr:to>
      <xdr:col>13</xdr:col>
      <xdr:colOff>13608</xdr:colOff>
      <xdr:row>91</xdr:row>
      <xdr:rowOff>124186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465" y="11111371"/>
          <a:ext cx="12477750" cy="758656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0.4716</cdr:x>
      <cdr:y>0.033</cdr:y>
    </cdr:from>
    <cdr:to>
      <cdr:x>0.5525</cdr:x>
      <cdr:y>0.06601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28358" y="149679"/>
          <a:ext cx="639535" cy="149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0.45329</cdr:x>
      <cdr:y>0.04625</cdr:y>
    </cdr:from>
    <cdr:to>
      <cdr:x>0.52941</cdr:x>
      <cdr:y>0.05661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65072" y="204107"/>
          <a:ext cx="598715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1"/>
  <sheetViews>
    <sheetView zoomScale="70" zoomScaleNormal="70" workbookViewId="0">
      <selection activeCell="J39" sqref="J39:K71"/>
    </sheetView>
  </sheetViews>
  <sheetFormatPr defaultColWidth="10" defaultRowHeight="13.2"/>
  <cols>
    <col min="1" max="1" width="12.77734375" style="7" customWidth="1"/>
    <col min="2" max="2" width="10" style="7" customWidth="1"/>
    <col min="3" max="3" width="7.33203125" style="7" bestFit="1" customWidth="1"/>
    <col min="4" max="4" width="10" style="7" customWidth="1"/>
    <col min="5" max="5" width="7.33203125" style="7" customWidth="1"/>
    <col min="6" max="6" width="10" style="7" customWidth="1"/>
    <col min="7" max="7" width="7.33203125" style="7" customWidth="1"/>
    <col min="8" max="8" width="10" style="7" customWidth="1"/>
    <col min="9" max="9" width="7.33203125" style="7" customWidth="1"/>
    <col min="10" max="10" width="10" style="7" customWidth="1"/>
    <col min="11" max="11" width="7.33203125" style="7" bestFit="1" customWidth="1"/>
    <col min="12" max="12" width="10" style="7" customWidth="1"/>
    <col min="13" max="13" width="7.33203125" style="7" customWidth="1"/>
    <col min="14" max="14" width="10" style="7" customWidth="1"/>
    <col min="15" max="15" width="5.77734375" style="7" bestFit="1" customWidth="1"/>
    <col min="16" max="18" width="8.77734375" style="7" customWidth="1"/>
    <col min="19" max="16384" width="10" style="7"/>
  </cols>
  <sheetData>
    <row r="1" spans="1:32">
      <c r="A1" s="6" t="s">
        <v>139</v>
      </c>
    </row>
    <row r="2" spans="1:32">
      <c r="A2" s="8" t="s">
        <v>24</v>
      </c>
      <c r="B2" s="69" t="s">
        <v>25</v>
      </c>
      <c r="C2" s="69"/>
      <c r="D2" s="69" t="s">
        <v>26</v>
      </c>
      <c r="E2" s="69"/>
      <c r="F2" s="69" t="s">
        <v>27</v>
      </c>
      <c r="G2" s="69"/>
      <c r="H2" s="69" t="s">
        <v>28</v>
      </c>
      <c r="I2" s="69"/>
      <c r="J2" s="69" t="s">
        <v>29</v>
      </c>
      <c r="K2" s="69"/>
      <c r="L2" s="62" t="s">
        <v>30</v>
      </c>
      <c r="M2" s="62"/>
      <c r="N2" s="62" t="s">
        <v>30</v>
      </c>
      <c r="O2" s="62"/>
      <c r="P2" s="62" t="s">
        <v>31</v>
      </c>
      <c r="Q2" s="62"/>
      <c r="R2" s="62"/>
      <c r="S2" s="62" t="s">
        <v>10</v>
      </c>
      <c r="T2" s="62"/>
      <c r="U2" s="62" t="s">
        <v>71</v>
      </c>
      <c r="V2" s="62"/>
      <c r="W2" s="62" t="s">
        <v>129</v>
      </c>
      <c r="X2" s="62"/>
      <c r="Y2" s="62" t="s">
        <v>83</v>
      </c>
      <c r="Z2" s="62"/>
      <c r="AA2" s="62" t="s">
        <v>11</v>
      </c>
      <c r="AB2" s="62"/>
      <c r="AC2" s="62" t="s">
        <v>84</v>
      </c>
      <c r="AD2" s="62"/>
      <c r="AE2" s="62" t="s">
        <v>138</v>
      </c>
      <c r="AF2" s="62"/>
    </row>
    <row r="3" spans="1:32">
      <c r="A3" s="9" t="s">
        <v>32</v>
      </c>
      <c r="B3" s="65" t="s">
        <v>33</v>
      </c>
      <c r="C3" s="65"/>
      <c r="D3" s="66" t="s">
        <v>34</v>
      </c>
      <c r="E3" s="66"/>
      <c r="F3" s="65" t="s">
        <v>35</v>
      </c>
      <c r="G3" s="65"/>
      <c r="H3" s="67" t="s">
        <v>36</v>
      </c>
      <c r="I3" s="67"/>
      <c r="J3" s="67" t="s">
        <v>37</v>
      </c>
      <c r="K3" s="67"/>
      <c r="L3" s="68" t="s">
        <v>38</v>
      </c>
      <c r="M3" s="68"/>
      <c r="N3" s="63" t="s">
        <v>39</v>
      </c>
      <c r="O3" s="63"/>
      <c r="P3" s="60" t="s">
        <v>40</v>
      </c>
      <c r="Q3" s="60"/>
      <c r="R3" s="60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</row>
    <row r="4" spans="1:32">
      <c r="A4" s="9" t="s">
        <v>41</v>
      </c>
      <c r="B4" s="67" t="s">
        <v>42</v>
      </c>
      <c r="C4" s="67"/>
      <c r="D4" s="67" t="s">
        <v>42</v>
      </c>
      <c r="E4" s="67"/>
      <c r="F4" s="67" t="s">
        <v>42</v>
      </c>
      <c r="G4" s="67"/>
      <c r="H4" s="67" t="s">
        <v>43</v>
      </c>
      <c r="I4" s="67"/>
      <c r="J4" s="67" t="s">
        <v>43</v>
      </c>
      <c r="K4" s="67"/>
      <c r="L4" s="60" t="s">
        <v>43</v>
      </c>
      <c r="M4" s="60"/>
      <c r="N4" s="60" t="s">
        <v>43</v>
      </c>
      <c r="O4" s="60"/>
      <c r="P4" s="60" t="s">
        <v>42</v>
      </c>
      <c r="Q4" s="60"/>
      <c r="R4" s="60"/>
      <c r="S4" s="60" t="s">
        <v>67</v>
      </c>
      <c r="T4" s="60"/>
      <c r="U4" s="60" t="s">
        <v>72</v>
      </c>
      <c r="V4" s="60"/>
      <c r="W4" s="60" t="s">
        <v>79</v>
      </c>
      <c r="X4" s="60"/>
      <c r="Y4" s="60"/>
      <c r="Z4" s="60"/>
      <c r="AA4" s="60"/>
      <c r="AB4" s="60"/>
      <c r="AC4" s="60" t="s">
        <v>90</v>
      </c>
      <c r="AD4" s="60"/>
      <c r="AE4" s="60"/>
      <c r="AF4" s="60"/>
    </row>
    <row r="5" spans="1:32">
      <c r="A5" s="9" t="s">
        <v>44</v>
      </c>
      <c r="B5" s="67" t="s">
        <v>45</v>
      </c>
      <c r="C5" s="67"/>
      <c r="D5" s="67" t="s">
        <v>45</v>
      </c>
      <c r="E5" s="67"/>
      <c r="F5" s="67" t="s">
        <v>45</v>
      </c>
      <c r="G5" s="67"/>
      <c r="H5" s="67" t="s">
        <v>46</v>
      </c>
      <c r="I5" s="67"/>
      <c r="J5" s="67" t="s">
        <v>46</v>
      </c>
      <c r="K5" s="67"/>
      <c r="L5" s="60" t="s">
        <v>46</v>
      </c>
      <c r="M5" s="60"/>
      <c r="N5" s="60" t="s">
        <v>47</v>
      </c>
      <c r="O5" s="60"/>
      <c r="P5" s="60" t="s">
        <v>45</v>
      </c>
      <c r="Q5" s="60"/>
      <c r="R5" s="60"/>
      <c r="S5" s="60" t="s">
        <v>68</v>
      </c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</row>
    <row r="6" spans="1:32">
      <c r="A6" s="9" t="s">
        <v>48</v>
      </c>
      <c r="B6" s="70" t="s">
        <v>49</v>
      </c>
      <c r="C6" s="70"/>
      <c r="D6" s="70" t="s">
        <v>49</v>
      </c>
      <c r="E6" s="70"/>
      <c r="F6" s="70" t="s">
        <v>49</v>
      </c>
      <c r="G6" s="70"/>
      <c r="H6" s="70" t="s">
        <v>50</v>
      </c>
      <c r="I6" s="70"/>
      <c r="J6" s="70" t="s">
        <v>50</v>
      </c>
      <c r="K6" s="70"/>
      <c r="L6" s="64" t="s">
        <v>51</v>
      </c>
      <c r="M6" s="64"/>
      <c r="N6" s="64" t="s">
        <v>51</v>
      </c>
      <c r="O6" s="64"/>
      <c r="P6" s="60" t="s">
        <v>52</v>
      </c>
      <c r="Q6" s="60"/>
      <c r="R6" s="60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</row>
    <row r="7" spans="1:32">
      <c r="A7" s="9" t="s">
        <v>53</v>
      </c>
      <c r="B7" s="60" t="s">
        <v>54</v>
      </c>
      <c r="C7" s="60"/>
      <c r="D7" s="60" t="s">
        <v>54</v>
      </c>
      <c r="E7" s="60"/>
      <c r="F7" s="67" t="s">
        <v>54</v>
      </c>
      <c r="G7" s="67"/>
      <c r="H7" s="60" t="s">
        <v>54</v>
      </c>
      <c r="I7" s="60"/>
      <c r="J7" s="60" t="s">
        <v>54</v>
      </c>
      <c r="K7" s="60"/>
      <c r="L7" s="60" t="s">
        <v>54</v>
      </c>
      <c r="M7" s="60"/>
      <c r="N7" s="60" t="s">
        <v>55</v>
      </c>
      <c r="O7" s="60"/>
      <c r="P7" s="60" t="s">
        <v>56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</row>
    <row r="8" spans="1:32">
      <c r="A8" s="10" t="s">
        <v>57</v>
      </c>
      <c r="B8" s="61" t="s">
        <v>0</v>
      </c>
      <c r="C8" s="61"/>
      <c r="D8" s="61" t="s">
        <v>0</v>
      </c>
      <c r="E8" s="61"/>
      <c r="F8" s="71" t="s">
        <v>58</v>
      </c>
      <c r="G8" s="71"/>
      <c r="H8" s="61" t="s">
        <v>59</v>
      </c>
      <c r="I8" s="61"/>
      <c r="J8" s="61" t="s">
        <v>1</v>
      </c>
      <c r="K8" s="61"/>
      <c r="L8" s="61" t="s">
        <v>60</v>
      </c>
      <c r="M8" s="61"/>
      <c r="N8" s="61" t="s">
        <v>61</v>
      </c>
      <c r="O8" s="61"/>
      <c r="P8" s="72"/>
      <c r="Q8" s="72"/>
      <c r="R8" s="72"/>
      <c r="S8" s="61" t="s">
        <v>69</v>
      </c>
      <c r="T8" s="61"/>
      <c r="U8" s="61" t="s">
        <v>132</v>
      </c>
      <c r="V8" s="61"/>
      <c r="W8" s="61" t="s">
        <v>133</v>
      </c>
      <c r="X8" s="61"/>
      <c r="Y8" s="61" t="s">
        <v>134</v>
      </c>
      <c r="Z8" s="61"/>
      <c r="AA8" s="61" t="s">
        <v>135</v>
      </c>
      <c r="AB8" s="61"/>
      <c r="AC8" s="61" t="s">
        <v>136</v>
      </c>
      <c r="AD8" s="61"/>
      <c r="AE8" s="61" t="s">
        <v>137</v>
      </c>
      <c r="AF8" s="61"/>
    </row>
    <row r="9" spans="1:32">
      <c r="A9" s="11" t="s">
        <v>62</v>
      </c>
      <c r="B9" s="12" t="s">
        <v>63</v>
      </c>
      <c r="C9" s="12" t="s">
        <v>16</v>
      </c>
      <c r="D9" s="12" t="s">
        <v>63</v>
      </c>
      <c r="E9" s="12" t="s">
        <v>16</v>
      </c>
      <c r="F9" s="12" t="s">
        <v>63</v>
      </c>
      <c r="G9" s="12" t="s">
        <v>16</v>
      </c>
      <c r="H9" s="12" t="s">
        <v>63</v>
      </c>
      <c r="I9" s="12" t="s">
        <v>16</v>
      </c>
      <c r="J9" s="12" t="s">
        <v>63</v>
      </c>
      <c r="K9" s="12" t="s">
        <v>16</v>
      </c>
      <c r="L9" s="12" t="s">
        <v>63</v>
      </c>
      <c r="M9" s="12" t="s">
        <v>16</v>
      </c>
      <c r="N9" s="12" t="s">
        <v>63</v>
      </c>
      <c r="O9" s="12" t="s">
        <v>16</v>
      </c>
      <c r="P9" s="12" t="s">
        <v>64</v>
      </c>
      <c r="Q9" s="12" t="s">
        <v>65</v>
      </c>
      <c r="R9" s="12" t="s">
        <v>20</v>
      </c>
      <c r="S9" s="12" t="s">
        <v>66</v>
      </c>
      <c r="T9" s="12" t="s">
        <v>16</v>
      </c>
      <c r="U9" s="35"/>
      <c r="V9" s="35"/>
      <c r="W9" s="35"/>
      <c r="X9" s="35"/>
      <c r="Y9" s="35" t="s">
        <v>3</v>
      </c>
      <c r="Z9" s="35" t="s">
        <v>16</v>
      </c>
      <c r="AA9" s="35" t="s">
        <v>20</v>
      </c>
      <c r="AB9" s="35" t="s">
        <v>82</v>
      </c>
      <c r="AC9" s="35" t="s">
        <v>20</v>
      </c>
      <c r="AD9" s="35"/>
      <c r="AE9" s="35" t="s">
        <v>92</v>
      </c>
      <c r="AF9" s="35" t="s">
        <v>93</v>
      </c>
    </row>
    <row r="10" spans="1:32">
      <c r="A10" s="13">
        <v>1952</v>
      </c>
      <c r="B10" s="14">
        <v>179.22</v>
      </c>
      <c r="C10" s="14">
        <v>0.42499999999999999</v>
      </c>
      <c r="D10" s="15"/>
      <c r="E10" s="16"/>
      <c r="F10" s="16"/>
      <c r="G10" s="16"/>
      <c r="H10" s="15"/>
      <c r="I10" s="16"/>
      <c r="J10" s="16"/>
      <c r="K10" s="16"/>
      <c r="L10" s="15"/>
      <c r="M10" s="14"/>
      <c r="N10" s="15"/>
      <c r="O10" s="14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 spans="1:32">
      <c r="A11" s="13">
        <f>+A10+1</f>
        <v>1953</v>
      </c>
      <c r="B11" s="14">
        <v>184.74</v>
      </c>
      <c r="C11" s="14">
        <v>0.53</v>
      </c>
      <c r="D11" s="15"/>
      <c r="E11" s="16"/>
      <c r="F11" s="16"/>
      <c r="G11" s="16"/>
      <c r="H11" s="15"/>
      <c r="I11" s="16"/>
      <c r="J11" s="16"/>
      <c r="K11" s="16"/>
      <c r="L11" s="15"/>
      <c r="M11" s="14"/>
      <c r="N11" s="15"/>
      <c r="O11" s="14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spans="1:32">
      <c r="A12" s="13">
        <f t="shared" ref="A12:A71" si="0">+A11+1</f>
        <v>1954</v>
      </c>
      <c r="B12" s="14">
        <v>226.46</v>
      </c>
      <c r="C12" s="14">
        <v>0.41399999999999998</v>
      </c>
      <c r="D12" s="15"/>
      <c r="E12" s="16"/>
      <c r="F12" s="16"/>
      <c r="G12" s="16"/>
      <c r="H12" s="15"/>
      <c r="I12" s="16"/>
      <c r="J12" s="16"/>
      <c r="K12" s="16"/>
      <c r="L12" s="15"/>
      <c r="M12" s="14"/>
      <c r="N12" s="15"/>
      <c r="O12" s="14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1:32">
      <c r="A13" s="13">
        <f t="shared" si="0"/>
        <v>1955</v>
      </c>
      <c r="B13" s="14">
        <v>187.01</v>
      </c>
      <c r="C13" s="14">
        <v>0.42299999999999999</v>
      </c>
      <c r="D13" s="15"/>
      <c r="E13" s="16"/>
      <c r="F13" s="16"/>
      <c r="G13" s="16"/>
      <c r="H13" s="15"/>
      <c r="I13" s="16"/>
      <c r="J13" s="16"/>
      <c r="K13" s="16"/>
      <c r="L13" s="15"/>
      <c r="M13" s="14"/>
      <c r="N13" s="15"/>
      <c r="O13" s="14"/>
      <c r="P13" s="18">
        <v>13393.554999999998</v>
      </c>
      <c r="Q13" s="17">
        <v>370</v>
      </c>
      <c r="R13" s="19">
        <f t="shared" ref="R13:R38" si="1">P13/Q13</f>
        <v>36.19879729729729</v>
      </c>
      <c r="S13" s="17"/>
      <c r="T13" s="19"/>
      <c r="U13" s="17"/>
      <c r="V13" s="19"/>
      <c r="W13" s="17"/>
      <c r="X13" s="19"/>
      <c r="Y13" s="17"/>
      <c r="Z13" s="19"/>
      <c r="AA13" s="17"/>
      <c r="AB13" s="19"/>
      <c r="AC13" s="17"/>
      <c r="AD13" s="19"/>
      <c r="AE13" s="17"/>
      <c r="AF13" s="19"/>
    </row>
    <row r="14" spans="1:32">
      <c r="A14" s="13">
        <f t="shared" si="0"/>
        <v>1956</v>
      </c>
      <c r="B14" s="14">
        <v>470.53</v>
      </c>
      <c r="C14" s="14">
        <v>0.43099999999999999</v>
      </c>
      <c r="D14" s="15"/>
      <c r="E14" s="16"/>
      <c r="F14" s="16"/>
      <c r="G14" s="16"/>
      <c r="H14" s="15"/>
      <c r="I14" s="16"/>
      <c r="J14" s="16"/>
      <c r="K14" s="16"/>
      <c r="L14" s="15"/>
      <c r="M14" s="14"/>
      <c r="N14" s="15"/>
      <c r="O14" s="14"/>
      <c r="P14" s="18">
        <v>5313.4749999999995</v>
      </c>
      <c r="Q14" s="17">
        <v>250</v>
      </c>
      <c r="R14" s="19">
        <f t="shared" si="1"/>
        <v>21.253899999999998</v>
      </c>
      <c r="S14" s="17"/>
      <c r="T14" s="19"/>
      <c r="U14" s="17"/>
      <c r="V14" s="19"/>
      <c r="W14" s="17"/>
      <c r="X14" s="19"/>
      <c r="Y14" s="17"/>
      <c r="Z14" s="19"/>
      <c r="AA14" s="17"/>
      <c r="AB14" s="19"/>
      <c r="AC14" s="17"/>
      <c r="AD14" s="19"/>
      <c r="AE14" s="17"/>
      <c r="AF14" s="19"/>
    </row>
    <row r="15" spans="1:32">
      <c r="A15" s="13">
        <f t="shared" si="0"/>
        <v>1957</v>
      </c>
      <c r="B15" s="14">
        <v>315.05</v>
      </c>
      <c r="C15" s="14">
        <v>0.41099999999999998</v>
      </c>
      <c r="D15" s="15"/>
      <c r="E15" s="16"/>
      <c r="F15" s="16"/>
      <c r="G15" s="16"/>
      <c r="H15" s="15"/>
      <c r="I15" s="16"/>
      <c r="J15" s="16"/>
      <c r="K15" s="16"/>
      <c r="L15" s="15"/>
      <c r="M15" s="14"/>
      <c r="N15" s="15"/>
      <c r="O15" s="14"/>
      <c r="P15" s="18">
        <v>6436.5649999999996</v>
      </c>
      <c r="Q15" s="17">
        <v>225</v>
      </c>
      <c r="R15" s="19">
        <f t="shared" si="1"/>
        <v>28.606955555555555</v>
      </c>
      <c r="S15" s="17"/>
      <c r="T15" s="19"/>
      <c r="U15" s="17"/>
      <c r="V15" s="19"/>
      <c r="W15" s="17"/>
      <c r="X15" s="19"/>
      <c r="Y15" s="17"/>
      <c r="Z15" s="19"/>
      <c r="AA15" s="17"/>
      <c r="AB15" s="19"/>
      <c r="AC15" s="17"/>
      <c r="AD15" s="19"/>
      <c r="AE15" s="17"/>
      <c r="AF15" s="19"/>
    </row>
    <row r="16" spans="1:32">
      <c r="A16" s="13">
        <f t="shared" si="0"/>
        <v>1958</v>
      </c>
      <c r="B16" s="14">
        <v>252.25</v>
      </c>
      <c r="C16" s="14">
        <v>0.40899999999999997</v>
      </c>
      <c r="D16" s="15"/>
      <c r="E16" s="16"/>
      <c r="F16" s="16"/>
      <c r="G16" s="16"/>
      <c r="H16" s="15"/>
      <c r="I16" s="16"/>
      <c r="J16" s="16"/>
      <c r="K16" s="16"/>
      <c r="L16" s="15"/>
      <c r="M16" s="14"/>
      <c r="N16" s="15"/>
      <c r="O16" s="14"/>
      <c r="P16" s="18">
        <v>3860.14</v>
      </c>
      <c r="Q16" s="17">
        <v>160</v>
      </c>
      <c r="R16" s="19">
        <f t="shared" si="1"/>
        <v>24.125875000000001</v>
      </c>
      <c r="S16" s="17"/>
      <c r="T16" s="19"/>
      <c r="U16" s="17"/>
      <c r="V16" s="19"/>
      <c r="W16" s="17"/>
      <c r="X16" s="19"/>
      <c r="Y16" s="17"/>
      <c r="Z16" s="19"/>
      <c r="AA16" s="17"/>
      <c r="AB16" s="19"/>
      <c r="AC16" s="17"/>
      <c r="AD16" s="19"/>
      <c r="AE16" s="17"/>
      <c r="AF16" s="19"/>
    </row>
    <row r="17" spans="1:32">
      <c r="A17" s="13">
        <f t="shared" si="0"/>
        <v>1959</v>
      </c>
      <c r="B17" s="14">
        <v>506.79</v>
      </c>
      <c r="C17" s="14">
        <v>0.41199999999999998</v>
      </c>
      <c r="D17" s="15"/>
      <c r="E17" s="16"/>
      <c r="F17" s="16"/>
      <c r="G17" s="16"/>
      <c r="H17" s="15"/>
      <c r="I17" s="16"/>
      <c r="J17" s="16"/>
      <c r="K17" s="16"/>
      <c r="L17" s="15"/>
      <c r="M17" s="14"/>
      <c r="N17" s="15"/>
      <c r="O17" s="14"/>
      <c r="P17" s="18">
        <v>3240.77</v>
      </c>
      <c r="Q17" s="17">
        <v>100</v>
      </c>
      <c r="R17" s="19">
        <f t="shared" si="1"/>
        <v>32.407699999999998</v>
      </c>
      <c r="S17" s="17"/>
      <c r="T17" s="19"/>
      <c r="U17" s="17"/>
      <c r="V17" s="19"/>
      <c r="W17" s="17"/>
      <c r="X17" s="19"/>
      <c r="Y17" s="17"/>
      <c r="Z17" s="19"/>
      <c r="AA17" s="17"/>
      <c r="AB17" s="19"/>
      <c r="AC17" s="17"/>
      <c r="AD17" s="19"/>
      <c r="AE17" s="17"/>
      <c r="AF17" s="19"/>
    </row>
    <row r="18" spans="1:32">
      <c r="A18" s="13">
        <f t="shared" si="0"/>
        <v>1960</v>
      </c>
      <c r="B18" s="14">
        <v>485.16</v>
      </c>
      <c r="C18" s="14">
        <v>0.42499999999999999</v>
      </c>
      <c r="D18" s="15"/>
      <c r="E18" s="16"/>
      <c r="F18" s="16"/>
      <c r="G18" s="16"/>
      <c r="H18" s="15"/>
      <c r="I18" s="16"/>
      <c r="J18" s="16"/>
      <c r="K18" s="16"/>
      <c r="L18" s="15"/>
      <c r="M18" s="14"/>
      <c r="N18" s="15"/>
      <c r="O18" s="14"/>
      <c r="P18" s="18">
        <v>4214.8</v>
      </c>
      <c r="Q18" s="17">
        <v>90</v>
      </c>
      <c r="R18" s="19">
        <f t="shared" si="1"/>
        <v>46.831111111111113</v>
      </c>
      <c r="S18" s="17"/>
      <c r="T18" s="19"/>
      <c r="U18" s="17"/>
      <c r="V18" s="19"/>
      <c r="W18" s="17"/>
      <c r="X18" s="19"/>
      <c r="Y18" s="17"/>
      <c r="Z18" s="19"/>
      <c r="AA18" s="17"/>
      <c r="AB18" s="19"/>
      <c r="AC18" s="17"/>
      <c r="AD18" s="19"/>
      <c r="AE18" s="17"/>
      <c r="AF18" s="19"/>
    </row>
    <row r="19" spans="1:32">
      <c r="A19" s="13">
        <f t="shared" si="0"/>
        <v>1961</v>
      </c>
      <c r="B19" s="14">
        <v>327.29000000000002</v>
      </c>
      <c r="C19" s="14">
        <v>0.41299999999999998</v>
      </c>
      <c r="D19" s="15"/>
      <c r="E19" s="16"/>
      <c r="F19" s="16"/>
      <c r="G19" s="16"/>
      <c r="H19" s="15"/>
      <c r="I19" s="16"/>
      <c r="J19" s="16"/>
      <c r="K19" s="16"/>
      <c r="L19" s="15"/>
      <c r="M19" s="14"/>
      <c r="N19" s="15"/>
      <c r="O19" s="14"/>
      <c r="P19" s="18">
        <v>8552.9599999999991</v>
      </c>
      <c r="Q19" s="17">
        <v>165</v>
      </c>
      <c r="R19" s="19">
        <f t="shared" si="1"/>
        <v>51.836121212121206</v>
      </c>
      <c r="S19" s="17"/>
      <c r="T19" s="19"/>
      <c r="U19" s="17"/>
      <c r="V19" s="19"/>
      <c r="W19" s="17"/>
      <c r="X19" s="19"/>
      <c r="Y19" s="17"/>
      <c r="Z19" s="19"/>
      <c r="AA19" s="17"/>
      <c r="AB19" s="19"/>
      <c r="AC19" s="17"/>
      <c r="AD19" s="19"/>
      <c r="AE19" s="17"/>
      <c r="AF19" s="19"/>
    </row>
    <row r="20" spans="1:32">
      <c r="A20" s="13">
        <f t="shared" si="0"/>
        <v>1962</v>
      </c>
      <c r="B20" s="14">
        <v>180.12</v>
      </c>
      <c r="C20" s="14">
        <v>0.46200000000000002</v>
      </c>
      <c r="D20" s="15"/>
      <c r="E20" s="16"/>
      <c r="F20" s="16"/>
      <c r="G20" s="16"/>
      <c r="H20" s="15"/>
      <c r="I20" s="16"/>
      <c r="J20" s="16"/>
      <c r="K20" s="16"/>
      <c r="L20" s="15"/>
      <c r="M20" s="14"/>
      <c r="N20" s="15"/>
      <c r="O20" s="14"/>
      <c r="P20" s="18">
        <v>8730.2900000000009</v>
      </c>
      <c r="Q20" s="17">
        <v>135</v>
      </c>
      <c r="R20" s="19">
        <f t="shared" si="1"/>
        <v>64.668814814814823</v>
      </c>
      <c r="S20" s="17"/>
      <c r="T20" s="19"/>
      <c r="U20" s="17"/>
      <c r="V20" s="19"/>
      <c r="W20" s="17"/>
      <c r="X20" s="19"/>
      <c r="Y20" s="17"/>
      <c r="Z20" s="19"/>
      <c r="AA20" s="17"/>
      <c r="AB20" s="19"/>
      <c r="AC20" s="17"/>
      <c r="AD20" s="19"/>
      <c r="AE20" s="17"/>
      <c r="AF20" s="19"/>
    </row>
    <row r="21" spans="1:32">
      <c r="A21" s="13">
        <f t="shared" si="0"/>
        <v>1963</v>
      </c>
      <c r="B21" s="15"/>
      <c r="C21" s="16"/>
      <c r="D21" s="14">
        <v>312.08999999999997</v>
      </c>
      <c r="E21" s="14">
        <v>0.49299999999999999</v>
      </c>
      <c r="F21" s="16"/>
      <c r="G21" s="16"/>
      <c r="H21" s="15"/>
      <c r="I21" s="16"/>
      <c r="J21" s="16"/>
      <c r="K21" s="16"/>
      <c r="L21" s="15"/>
      <c r="M21" s="14"/>
      <c r="N21" s="15"/>
      <c r="O21" s="14"/>
      <c r="P21" s="18">
        <v>167.05</v>
      </c>
      <c r="Q21" s="17">
        <v>100</v>
      </c>
      <c r="R21" s="19">
        <f t="shared" si="1"/>
        <v>1.6705000000000001</v>
      </c>
      <c r="S21" s="17"/>
      <c r="T21" s="19"/>
      <c r="U21" s="17"/>
      <c r="V21" s="19"/>
      <c r="W21" s="17"/>
      <c r="X21" s="19"/>
      <c r="Y21" s="17"/>
      <c r="Z21" s="19"/>
      <c r="AA21" s="17"/>
      <c r="AB21" s="19"/>
      <c r="AC21" s="17"/>
      <c r="AD21" s="19"/>
      <c r="AE21" s="17"/>
      <c r="AF21" s="19"/>
    </row>
    <row r="22" spans="1:32">
      <c r="A22" s="13">
        <f t="shared" si="0"/>
        <v>1964</v>
      </c>
      <c r="B22" s="15"/>
      <c r="C22" s="16"/>
      <c r="D22" s="14">
        <v>457.4</v>
      </c>
      <c r="E22" s="14">
        <v>0.41499999999999998</v>
      </c>
      <c r="F22" s="16"/>
      <c r="G22" s="16"/>
      <c r="H22" s="15"/>
      <c r="I22" s="16"/>
      <c r="J22" s="16"/>
      <c r="K22" s="16"/>
      <c r="L22" s="15"/>
      <c r="M22" s="14"/>
      <c r="N22" s="15"/>
      <c r="O22" s="14"/>
      <c r="P22" s="18">
        <v>1461.0450000000001</v>
      </c>
      <c r="Q22" s="17">
        <v>43</v>
      </c>
      <c r="R22" s="19">
        <f t="shared" si="1"/>
        <v>33.977790697674422</v>
      </c>
      <c r="S22" s="17"/>
      <c r="T22" s="19"/>
      <c r="U22" s="17"/>
      <c r="V22" s="19"/>
      <c r="W22" s="17"/>
      <c r="X22" s="19"/>
      <c r="Y22" s="17"/>
      <c r="Z22" s="19"/>
      <c r="AA22" s="17"/>
      <c r="AB22" s="19"/>
      <c r="AC22" s="17"/>
      <c r="AD22" s="19"/>
      <c r="AE22" s="17"/>
      <c r="AF22" s="19"/>
    </row>
    <row r="23" spans="1:32">
      <c r="A23" s="13">
        <f t="shared" si="0"/>
        <v>1965</v>
      </c>
      <c r="B23" s="15"/>
      <c r="C23" s="16"/>
      <c r="D23" s="14">
        <v>228.91</v>
      </c>
      <c r="E23" s="14">
        <v>0.41</v>
      </c>
      <c r="F23" s="16"/>
      <c r="G23" s="16"/>
      <c r="H23" s="15"/>
      <c r="I23" s="16"/>
      <c r="J23" s="16"/>
      <c r="K23" s="16"/>
      <c r="L23" s="15"/>
      <c r="M23" s="14"/>
      <c r="N23" s="15"/>
      <c r="O23" s="14"/>
      <c r="P23" s="18">
        <v>2505.75</v>
      </c>
      <c r="Q23" s="17">
        <v>36</v>
      </c>
      <c r="R23" s="19">
        <f t="shared" si="1"/>
        <v>69.604166666666671</v>
      </c>
      <c r="S23" s="17"/>
      <c r="T23" s="19"/>
      <c r="U23" s="17"/>
      <c r="V23" s="19"/>
      <c r="W23" s="17"/>
      <c r="X23" s="19"/>
      <c r="Y23" s="17"/>
      <c r="Z23" s="19"/>
      <c r="AA23" s="17"/>
      <c r="AB23" s="19"/>
      <c r="AC23" s="17"/>
      <c r="AD23" s="19"/>
      <c r="AE23" s="17"/>
      <c r="AF23" s="19"/>
    </row>
    <row r="24" spans="1:32">
      <c r="A24" s="13">
        <f t="shared" si="0"/>
        <v>1966</v>
      </c>
      <c r="B24" s="15"/>
      <c r="C24" s="16"/>
      <c r="D24" s="14">
        <v>349.1</v>
      </c>
      <c r="E24" s="14">
        <v>0.42099999999999999</v>
      </c>
      <c r="F24" s="16"/>
      <c r="G24" s="16"/>
      <c r="H24" s="15"/>
      <c r="I24" s="16"/>
      <c r="J24" s="16"/>
      <c r="K24" s="16"/>
      <c r="L24" s="15"/>
      <c r="M24" s="14"/>
      <c r="N24" s="15"/>
      <c r="O24" s="14"/>
      <c r="P24" s="18">
        <v>999.73</v>
      </c>
      <c r="Q24" s="17">
        <v>28</v>
      </c>
      <c r="R24" s="19">
        <f t="shared" si="1"/>
        <v>35.704642857142858</v>
      </c>
      <c r="S24" s="17"/>
      <c r="T24" s="19"/>
      <c r="U24" s="17"/>
      <c r="V24" s="19"/>
      <c r="W24" s="17"/>
      <c r="X24" s="19"/>
      <c r="Y24" s="17"/>
      <c r="Z24" s="19"/>
      <c r="AA24" s="17"/>
      <c r="AB24" s="19"/>
      <c r="AC24" s="17"/>
      <c r="AD24" s="19"/>
      <c r="AE24" s="17"/>
      <c r="AF24" s="19"/>
    </row>
    <row r="25" spans="1:32">
      <c r="A25" s="13">
        <f t="shared" si="0"/>
        <v>1967</v>
      </c>
      <c r="B25" s="15"/>
      <c r="C25" s="16"/>
      <c r="D25" s="14">
        <v>345.89</v>
      </c>
      <c r="E25" s="14">
        <v>0.41399999999999998</v>
      </c>
      <c r="F25" s="16"/>
      <c r="G25" s="16"/>
      <c r="H25" s="15"/>
      <c r="I25" s="16"/>
      <c r="J25" s="16"/>
      <c r="K25" s="16"/>
      <c r="L25" s="15"/>
      <c r="M25" s="14"/>
      <c r="N25" s="15"/>
      <c r="O25" s="14"/>
      <c r="P25" s="18">
        <v>2014.88</v>
      </c>
      <c r="Q25" s="17">
        <v>33</v>
      </c>
      <c r="R25" s="19">
        <f t="shared" si="1"/>
        <v>61.056969696969702</v>
      </c>
      <c r="S25" s="17"/>
      <c r="T25" s="19"/>
      <c r="U25" s="17"/>
      <c r="V25" s="19"/>
      <c r="W25" s="17"/>
      <c r="X25" s="19"/>
      <c r="Y25" s="17"/>
      <c r="Z25" s="19"/>
      <c r="AA25" s="17"/>
      <c r="AB25" s="19"/>
      <c r="AC25" s="17"/>
      <c r="AD25" s="19"/>
      <c r="AE25" s="17"/>
      <c r="AF25" s="19"/>
    </row>
    <row r="26" spans="1:32">
      <c r="A26" s="13">
        <f t="shared" si="0"/>
        <v>1968</v>
      </c>
      <c r="B26" s="15"/>
      <c r="C26" s="16"/>
      <c r="D26" s="14">
        <v>447</v>
      </c>
      <c r="E26" s="14">
        <v>0.42199999999999999</v>
      </c>
      <c r="F26" s="16"/>
      <c r="G26" s="16"/>
      <c r="H26" s="15"/>
      <c r="I26" s="16"/>
      <c r="J26" s="16"/>
      <c r="K26" s="16"/>
      <c r="L26" s="15"/>
      <c r="M26" s="14"/>
      <c r="N26" s="15"/>
      <c r="O26" s="14"/>
      <c r="P26" s="18">
        <v>753.01</v>
      </c>
      <c r="Q26" s="17">
        <v>32</v>
      </c>
      <c r="R26" s="19">
        <f t="shared" si="1"/>
        <v>23.5315625</v>
      </c>
      <c r="S26" s="17"/>
      <c r="T26" s="19"/>
      <c r="U26" s="17"/>
      <c r="V26" s="19"/>
      <c r="W26" s="17"/>
      <c r="X26" s="19"/>
      <c r="Y26" s="17"/>
      <c r="Z26" s="19"/>
      <c r="AA26" s="17"/>
      <c r="AB26" s="19"/>
      <c r="AC26" s="17"/>
      <c r="AD26" s="19"/>
      <c r="AE26" s="17"/>
      <c r="AF26" s="19"/>
    </row>
    <row r="27" spans="1:32">
      <c r="A27" s="13">
        <f t="shared" si="0"/>
        <v>1969</v>
      </c>
      <c r="B27" s="15"/>
      <c r="C27" s="16"/>
      <c r="D27" s="14">
        <v>610.62</v>
      </c>
      <c r="E27" s="14">
        <v>0.40100000000000002</v>
      </c>
      <c r="F27" s="16"/>
      <c r="G27" s="16"/>
      <c r="H27" s="15"/>
      <c r="I27" s="16"/>
      <c r="J27" s="16"/>
      <c r="K27" s="16"/>
      <c r="L27" s="15"/>
      <c r="M27" s="14"/>
      <c r="N27" s="15"/>
      <c r="O27" s="14"/>
      <c r="P27" s="18">
        <v>841.67499999999995</v>
      </c>
      <c r="Q27" s="17">
        <v>30</v>
      </c>
      <c r="R27" s="19">
        <f t="shared" si="1"/>
        <v>28.055833333333332</v>
      </c>
      <c r="S27" s="17"/>
      <c r="T27" s="19"/>
      <c r="U27" s="17"/>
      <c r="V27" s="19"/>
      <c r="W27" s="17"/>
      <c r="X27" s="19"/>
      <c r="Y27" s="17"/>
      <c r="Z27" s="19"/>
      <c r="AA27" s="17"/>
      <c r="AB27" s="19"/>
      <c r="AC27" s="17"/>
      <c r="AD27" s="19"/>
      <c r="AE27" s="17"/>
      <c r="AF27" s="19"/>
    </row>
    <row r="28" spans="1:32">
      <c r="A28" s="13">
        <f t="shared" si="0"/>
        <v>1970</v>
      </c>
      <c r="B28" s="15"/>
      <c r="C28" s="16"/>
      <c r="D28" s="14">
        <v>594.66</v>
      </c>
      <c r="E28" s="14">
        <v>0.43099999999999999</v>
      </c>
      <c r="F28" s="20"/>
      <c r="G28" s="19"/>
      <c r="H28" s="15"/>
      <c r="I28" s="16"/>
      <c r="J28" s="16"/>
      <c r="K28" s="16"/>
      <c r="L28" s="15"/>
      <c r="M28" s="14"/>
      <c r="N28" s="15"/>
      <c r="O28" s="14"/>
      <c r="P28" s="18">
        <v>470.31</v>
      </c>
      <c r="Q28" s="17">
        <v>11</v>
      </c>
      <c r="R28" s="19">
        <f t="shared" si="1"/>
        <v>42.755454545454548</v>
      </c>
      <c r="S28" s="17"/>
      <c r="T28" s="19"/>
      <c r="U28" s="17"/>
      <c r="V28" s="19"/>
      <c r="W28" s="17"/>
      <c r="X28" s="19"/>
      <c r="Y28" s="17"/>
      <c r="Z28" s="19"/>
      <c r="AA28" s="17"/>
      <c r="AB28" s="19"/>
      <c r="AC28" s="17"/>
      <c r="AD28" s="19"/>
      <c r="AE28" s="17"/>
      <c r="AF28" s="19"/>
    </row>
    <row r="29" spans="1:32">
      <c r="A29" s="13">
        <f t="shared" si="0"/>
        <v>1971</v>
      </c>
      <c r="B29" s="15"/>
      <c r="C29" s="16"/>
      <c r="D29" s="14">
        <v>744.71</v>
      </c>
      <c r="E29" s="14">
        <v>0.40300000000000002</v>
      </c>
      <c r="F29" s="20"/>
      <c r="G29" s="19"/>
      <c r="H29" s="15"/>
      <c r="I29" s="16"/>
      <c r="J29" s="16"/>
      <c r="K29" s="16"/>
      <c r="L29" s="15"/>
      <c r="M29" s="14"/>
      <c r="N29" s="15"/>
      <c r="O29" s="14"/>
      <c r="P29" s="18">
        <v>652.78</v>
      </c>
      <c r="Q29" s="17">
        <v>15</v>
      </c>
      <c r="R29" s="19">
        <f t="shared" si="1"/>
        <v>43.518666666666668</v>
      </c>
      <c r="S29" s="17"/>
      <c r="T29" s="19"/>
      <c r="U29" s="17"/>
      <c r="V29" s="19"/>
      <c r="W29" s="17"/>
      <c r="X29" s="19"/>
      <c r="Y29" s="17"/>
      <c r="Z29" s="19"/>
      <c r="AA29" s="17"/>
      <c r="AB29" s="19"/>
      <c r="AC29" s="17"/>
      <c r="AD29" s="19"/>
      <c r="AE29" s="17"/>
      <c r="AF29" s="19"/>
    </row>
    <row r="30" spans="1:32">
      <c r="A30" s="13">
        <f t="shared" si="0"/>
        <v>1972</v>
      </c>
      <c r="B30" s="15"/>
      <c r="C30" s="16"/>
      <c r="D30" s="14">
        <v>525.63</v>
      </c>
      <c r="E30" s="14">
        <v>0.41299999999999998</v>
      </c>
      <c r="F30" s="20"/>
      <c r="G30" s="19"/>
      <c r="H30" s="15"/>
      <c r="I30" s="16"/>
      <c r="J30" s="16"/>
      <c r="K30" s="16"/>
      <c r="L30" s="15"/>
      <c r="M30" s="14"/>
      <c r="N30" s="15"/>
      <c r="O30" s="14"/>
      <c r="P30" s="18">
        <v>430.47500000000002</v>
      </c>
      <c r="Q30" s="17">
        <v>10</v>
      </c>
      <c r="R30" s="19">
        <f t="shared" si="1"/>
        <v>43.047499999999999</v>
      </c>
      <c r="S30" s="17"/>
      <c r="T30" s="19"/>
      <c r="U30" s="17"/>
      <c r="V30" s="19"/>
      <c r="W30" s="17"/>
      <c r="X30" s="19"/>
      <c r="Y30" s="17"/>
      <c r="Z30" s="19"/>
      <c r="AA30" s="17"/>
      <c r="AB30" s="19"/>
      <c r="AC30" s="17"/>
      <c r="AD30" s="19"/>
      <c r="AE30" s="17"/>
      <c r="AF30" s="19"/>
    </row>
    <row r="31" spans="1:32">
      <c r="A31" s="13">
        <f t="shared" si="0"/>
        <v>1973</v>
      </c>
      <c r="B31" s="15"/>
      <c r="C31" s="16"/>
      <c r="D31" s="14">
        <v>535.63</v>
      </c>
      <c r="E31" s="14">
        <v>0.39600000000000002</v>
      </c>
      <c r="F31" s="20"/>
      <c r="G31" s="20"/>
      <c r="H31" s="15"/>
      <c r="I31" s="16"/>
      <c r="J31" s="16"/>
      <c r="K31" s="16"/>
      <c r="L31" s="15"/>
      <c r="M31" s="14"/>
      <c r="N31" s="15"/>
      <c r="O31" s="14"/>
      <c r="P31" s="18">
        <v>421.48</v>
      </c>
      <c r="Q31" s="17">
        <v>10</v>
      </c>
      <c r="R31" s="19">
        <f t="shared" si="1"/>
        <v>42.148000000000003</v>
      </c>
      <c r="S31" s="17"/>
      <c r="T31" s="19"/>
      <c r="U31" s="17"/>
      <c r="V31" s="19"/>
      <c r="W31" s="17"/>
      <c r="X31" s="19"/>
      <c r="Y31" s="17"/>
      <c r="Z31" s="19"/>
      <c r="AA31" s="17"/>
      <c r="AB31" s="19"/>
      <c r="AC31" s="17"/>
      <c r="AD31" s="19"/>
      <c r="AE31" s="17"/>
      <c r="AF31" s="19"/>
    </row>
    <row r="32" spans="1:32">
      <c r="A32" s="13">
        <f t="shared" si="0"/>
        <v>1974</v>
      </c>
      <c r="B32" s="15"/>
      <c r="C32" s="16"/>
      <c r="D32" s="14">
        <v>245.39</v>
      </c>
      <c r="E32" s="14">
        <v>0.439</v>
      </c>
      <c r="F32" s="20"/>
      <c r="G32" s="20"/>
      <c r="H32" s="15"/>
      <c r="I32" s="16"/>
      <c r="J32" s="16"/>
      <c r="K32" s="16"/>
      <c r="L32" s="15"/>
      <c r="M32" s="14"/>
      <c r="N32" s="15"/>
      <c r="O32" s="14"/>
      <c r="P32" s="18">
        <v>868.66</v>
      </c>
      <c r="Q32" s="17">
        <v>19</v>
      </c>
      <c r="R32" s="19">
        <f t="shared" si="1"/>
        <v>45.718947368421048</v>
      </c>
      <c r="S32" s="17"/>
      <c r="T32" s="19"/>
      <c r="U32" s="17"/>
      <c r="V32" s="19"/>
      <c r="W32" s="17"/>
      <c r="X32" s="19"/>
      <c r="Y32" s="17"/>
      <c r="Z32" s="19"/>
      <c r="AA32" s="17"/>
      <c r="AB32" s="19"/>
      <c r="AC32" s="17"/>
      <c r="AD32" s="19"/>
      <c r="AE32" s="17"/>
      <c r="AF32" s="19"/>
    </row>
    <row r="33" spans="1:32">
      <c r="A33" s="13">
        <f t="shared" si="0"/>
        <v>1975</v>
      </c>
      <c r="B33" s="20"/>
      <c r="C33" s="20"/>
      <c r="D33" s="14">
        <v>484.22</v>
      </c>
      <c r="E33" s="14">
        <v>0.41</v>
      </c>
      <c r="F33" s="20"/>
      <c r="G33" s="20"/>
      <c r="H33" s="20"/>
      <c r="I33" s="20"/>
      <c r="J33" s="20"/>
      <c r="K33" s="20"/>
      <c r="L33" s="14">
        <v>1.9</v>
      </c>
      <c r="M33" s="14">
        <v>0.15</v>
      </c>
      <c r="N33" s="20"/>
      <c r="O33" s="20"/>
      <c r="P33" s="18">
        <v>988</v>
      </c>
      <c r="Q33" s="17">
        <v>26</v>
      </c>
      <c r="R33" s="19">
        <f t="shared" si="1"/>
        <v>38</v>
      </c>
      <c r="S33" s="17"/>
      <c r="T33" s="19"/>
      <c r="U33" s="17"/>
      <c r="V33" s="19"/>
      <c r="W33" s="17"/>
      <c r="X33" s="19"/>
      <c r="Y33" s="17"/>
      <c r="Z33" s="19"/>
      <c r="AA33" s="17"/>
      <c r="AB33" s="19"/>
      <c r="AC33" s="17"/>
      <c r="AD33" s="19"/>
      <c r="AE33" s="17"/>
      <c r="AF33" s="19"/>
    </row>
    <row r="34" spans="1:32">
      <c r="A34" s="13">
        <f t="shared" si="0"/>
        <v>1976</v>
      </c>
      <c r="B34" s="20"/>
      <c r="C34" s="20"/>
      <c r="D34" s="14">
        <v>483.96</v>
      </c>
      <c r="E34" s="14">
        <v>0.41399999999999998</v>
      </c>
      <c r="F34" s="20"/>
      <c r="G34" s="20"/>
      <c r="H34" s="20"/>
      <c r="I34" s="20"/>
      <c r="J34" s="20"/>
      <c r="K34" s="20"/>
      <c r="L34" s="14">
        <v>2.15</v>
      </c>
      <c r="M34" s="14">
        <v>0.12</v>
      </c>
      <c r="N34" s="20"/>
      <c r="O34" s="20"/>
      <c r="P34" s="18">
        <v>529</v>
      </c>
      <c r="Q34" s="17">
        <v>25</v>
      </c>
      <c r="R34" s="19">
        <f t="shared" si="1"/>
        <v>21.16</v>
      </c>
      <c r="S34" s="17"/>
      <c r="T34" s="19"/>
      <c r="U34" s="17"/>
      <c r="V34" s="19"/>
      <c r="W34" s="17"/>
      <c r="X34" s="19"/>
      <c r="Y34" s="17"/>
      <c r="Z34" s="19"/>
      <c r="AA34" s="17"/>
      <c r="AB34" s="19"/>
      <c r="AC34" s="17"/>
      <c r="AD34" s="19"/>
      <c r="AE34" s="17"/>
      <c r="AF34" s="19"/>
    </row>
    <row r="35" spans="1:32">
      <c r="A35" s="13">
        <f t="shared" si="0"/>
        <v>1977</v>
      </c>
      <c r="B35" s="20"/>
      <c r="C35" s="20"/>
      <c r="D35" s="14">
        <v>547.55999999999995</v>
      </c>
      <c r="E35" s="14">
        <v>0.40699999999999997</v>
      </c>
      <c r="F35" s="20"/>
      <c r="G35" s="20"/>
      <c r="H35" s="20"/>
      <c r="I35" s="20"/>
      <c r="J35" s="20"/>
      <c r="K35" s="20"/>
      <c r="L35" s="14">
        <v>3.53</v>
      </c>
      <c r="M35" s="14">
        <v>0.14000000000000001</v>
      </c>
      <c r="N35" s="20"/>
      <c r="O35" s="20"/>
      <c r="P35" s="18">
        <v>764</v>
      </c>
      <c r="Q35" s="17">
        <v>18</v>
      </c>
      <c r="R35" s="19">
        <v>42.444444444444443</v>
      </c>
      <c r="S35" s="17"/>
      <c r="T35" s="19"/>
      <c r="U35" s="17"/>
      <c r="V35" s="19"/>
      <c r="W35" s="17"/>
      <c r="X35" s="19"/>
      <c r="Y35" s="17"/>
      <c r="Z35" s="19"/>
      <c r="AA35" s="17"/>
      <c r="AB35" s="19"/>
      <c r="AC35" s="17"/>
      <c r="AD35" s="19"/>
      <c r="AE35" s="17"/>
      <c r="AF35" s="19"/>
    </row>
    <row r="36" spans="1:32">
      <c r="A36" s="13">
        <f t="shared" si="0"/>
        <v>1978</v>
      </c>
      <c r="B36" s="20"/>
      <c r="C36" s="20"/>
      <c r="D36" s="14">
        <v>705.26</v>
      </c>
      <c r="E36" s="14">
        <v>0.41199999999999998</v>
      </c>
      <c r="F36" s="20"/>
      <c r="G36" s="20"/>
      <c r="H36" s="20"/>
      <c r="I36" s="20"/>
      <c r="J36" s="20"/>
      <c r="K36" s="20"/>
      <c r="L36" s="14">
        <v>1.5</v>
      </c>
      <c r="M36" s="14">
        <v>0.15</v>
      </c>
      <c r="N36" s="20"/>
      <c r="O36" s="20"/>
      <c r="P36" s="18">
        <v>221</v>
      </c>
      <c r="Q36" s="17">
        <v>18</v>
      </c>
      <c r="R36" s="19">
        <f t="shared" si="1"/>
        <v>12.277777777777779</v>
      </c>
      <c r="S36" s="17"/>
      <c r="T36" s="19"/>
      <c r="U36" s="17"/>
      <c r="V36" s="19"/>
      <c r="W36" s="17"/>
      <c r="X36" s="19"/>
      <c r="Y36" s="17"/>
      <c r="Z36" s="19"/>
      <c r="AA36" s="17"/>
      <c r="AB36" s="19"/>
      <c r="AC36" s="17"/>
      <c r="AD36" s="19"/>
      <c r="AE36" s="17"/>
      <c r="AF36" s="19"/>
    </row>
    <row r="37" spans="1:32">
      <c r="A37" s="13">
        <f t="shared" si="0"/>
        <v>1979</v>
      </c>
      <c r="B37" s="20"/>
      <c r="C37" s="20"/>
      <c r="D37" s="14">
        <v>623.01</v>
      </c>
      <c r="E37" s="14">
        <v>0.40899999999999997</v>
      </c>
      <c r="F37" s="20"/>
      <c r="G37" s="20"/>
      <c r="H37" s="20"/>
      <c r="I37" s="20"/>
      <c r="J37" s="20"/>
      <c r="K37" s="20"/>
      <c r="L37" s="14">
        <v>2.7</v>
      </c>
      <c r="M37" s="14">
        <v>0.14000000000000001</v>
      </c>
      <c r="N37" s="20"/>
      <c r="O37" s="20"/>
      <c r="P37" s="18">
        <v>60</v>
      </c>
      <c r="Q37" s="17">
        <v>16</v>
      </c>
      <c r="R37" s="19">
        <f t="shared" si="1"/>
        <v>3.75</v>
      </c>
      <c r="S37" s="17"/>
      <c r="T37" s="19"/>
      <c r="U37" s="17"/>
      <c r="V37" s="19"/>
      <c r="W37" s="17"/>
      <c r="X37" s="19"/>
      <c r="Y37" s="17"/>
      <c r="Z37" s="19"/>
      <c r="AA37" s="17"/>
      <c r="AB37" s="19"/>
      <c r="AC37" s="17"/>
      <c r="AD37" s="19"/>
      <c r="AE37" s="17"/>
      <c r="AF37" s="19"/>
    </row>
    <row r="38" spans="1:32">
      <c r="A38" s="13">
        <f t="shared" si="0"/>
        <v>1980</v>
      </c>
      <c r="B38" s="20"/>
      <c r="C38" s="20"/>
      <c r="D38" s="14">
        <v>634.80999999999995</v>
      </c>
      <c r="E38" s="14">
        <v>0.44600000000000001</v>
      </c>
      <c r="F38" s="20"/>
      <c r="G38" s="20"/>
      <c r="H38" s="20"/>
      <c r="I38" s="20"/>
      <c r="J38" s="20"/>
      <c r="K38" s="20"/>
      <c r="L38" s="14">
        <v>1.69</v>
      </c>
      <c r="M38" s="14">
        <v>0.16</v>
      </c>
      <c r="N38" s="20"/>
      <c r="O38" s="20"/>
      <c r="P38" s="18">
        <v>282</v>
      </c>
      <c r="Q38" s="17">
        <v>14</v>
      </c>
      <c r="R38" s="19">
        <f t="shared" si="1"/>
        <v>20.142857142857142</v>
      </c>
      <c r="S38" s="17"/>
      <c r="T38" s="19"/>
      <c r="U38" s="17"/>
      <c r="V38" s="19"/>
      <c r="W38" s="17"/>
      <c r="X38" s="19"/>
      <c r="Y38" s="17"/>
      <c r="Z38" s="19"/>
      <c r="AA38" s="17"/>
      <c r="AB38" s="19"/>
      <c r="AC38" s="17"/>
      <c r="AD38" s="19"/>
      <c r="AE38" s="17"/>
      <c r="AF38" s="19"/>
    </row>
    <row r="39" spans="1:32">
      <c r="A39" s="13">
        <f t="shared" si="0"/>
        <v>1981</v>
      </c>
      <c r="B39" s="20"/>
      <c r="C39" s="20"/>
      <c r="D39" s="14">
        <v>510.66</v>
      </c>
      <c r="E39" s="14">
        <v>0.42199999999999999</v>
      </c>
      <c r="F39" s="20"/>
      <c r="G39" s="20"/>
      <c r="H39" s="14"/>
      <c r="I39" s="14"/>
      <c r="J39" s="14">
        <v>768.36</v>
      </c>
      <c r="K39" s="14">
        <v>0.57189999999999996</v>
      </c>
      <c r="L39" s="14">
        <v>1.63</v>
      </c>
      <c r="M39" s="14">
        <v>0.17</v>
      </c>
      <c r="N39" s="20"/>
      <c r="O39" s="20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</row>
    <row r="40" spans="1:32">
      <c r="A40" s="13">
        <f t="shared" si="0"/>
        <v>1982</v>
      </c>
      <c r="B40" s="20"/>
      <c r="C40" s="20"/>
      <c r="D40" s="14">
        <v>503.78</v>
      </c>
      <c r="E40" s="14">
        <v>0.41799999999999998</v>
      </c>
      <c r="F40" s="20"/>
      <c r="G40" s="20"/>
      <c r="H40" s="14"/>
      <c r="I40" s="14"/>
      <c r="J40" s="14">
        <v>1038.1199999999999</v>
      </c>
      <c r="K40" s="14">
        <v>0.34630000000000005</v>
      </c>
      <c r="L40" s="14">
        <v>3.32</v>
      </c>
      <c r="M40" s="14">
        <v>0.13</v>
      </c>
      <c r="N40" s="20"/>
      <c r="O40" s="20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</row>
    <row r="41" spans="1:32">
      <c r="A41" s="13">
        <f t="shared" si="0"/>
        <v>1983</v>
      </c>
      <c r="B41" s="20"/>
      <c r="C41" s="20"/>
      <c r="D41" s="14">
        <v>625.14</v>
      </c>
      <c r="E41" s="14">
        <v>0.432</v>
      </c>
      <c r="F41" s="20"/>
      <c r="G41" s="20"/>
      <c r="H41" s="14"/>
      <c r="I41" s="14"/>
      <c r="J41" s="14">
        <v>1092.05</v>
      </c>
      <c r="K41" s="14">
        <v>0.34630000000000005</v>
      </c>
      <c r="L41" s="14">
        <v>2.12</v>
      </c>
      <c r="M41" s="14">
        <v>0.13</v>
      </c>
      <c r="N41" s="20"/>
      <c r="O41" s="20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</row>
    <row r="42" spans="1:32">
      <c r="A42" s="13">
        <f t="shared" si="0"/>
        <v>1984</v>
      </c>
      <c r="B42" s="20"/>
      <c r="C42" s="20"/>
      <c r="D42" s="14">
        <v>331.71</v>
      </c>
      <c r="E42" s="14">
        <v>0.44900000000000001</v>
      </c>
      <c r="F42" s="20"/>
      <c r="G42" s="20"/>
      <c r="H42" s="14"/>
      <c r="I42" s="14"/>
      <c r="J42" s="14">
        <v>1200.27</v>
      </c>
      <c r="K42" s="14">
        <v>0.34630000000000005</v>
      </c>
      <c r="L42" s="14">
        <v>1.62</v>
      </c>
      <c r="M42" s="14">
        <v>0.12</v>
      </c>
      <c r="N42" s="20"/>
      <c r="O42" s="20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</row>
    <row r="43" spans="1:32">
      <c r="A43" s="13">
        <f t="shared" si="0"/>
        <v>1985</v>
      </c>
      <c r="B43" s="20"/>
      <c r="C43" s="20"/>
      <c r="D43" s="14">
        <v>1125.74</v>
      </c>
      <c r="E43" s="14">
        <v>0.40699999999999997</v>
      </c>
      <c r="F43" s="20"/>
      <c r="G43" s="20"/>
      <c r="H43" s="14"/>
      <c r="I43" s="14"/>
      <c r="J43" s="14">
        <v>814.46</v>
      </c>
      <c r="K43" s="14">
        <v>0.34639999999999999</v>
      </c>
      <c r="L43" s="14">
        <v>1.75</v>
      </c>
      <c r="M43" s="14">
        <v>0.15</v>
      </c>
      <c r="N43" s="20"/>
      <c r="O43" s="20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</row>
    <row r="44" spans="1:32">
      <c r="A44" s="13">
        <f t="shared" si="0"/>
        <v>1986</v>
      </c>
      <c r="B44" s="20"/>
      <c r="C44" s="20"/>
      <c r="D44" s="14">
        <v>751.21</v>
      </c>
      <c r="E44" s="14">
        <v>0.41899999999999998</v>
      </c>
      <c r="F44" s="20"/>
      <c r="G44" s="20"/>
      <c r="H44" s="14">
        <v>1962.8</v>
      </c>
      <c r="I44" s="14">
        <v>8.4199999999999997E-2</v>
      </c>
      <c r="J44" s="14">
        <v>394.33</v>
      </c>
      <c r="K44" s="14">
        <v>0.28050000000000003</v>
      </c>
      <c r="L44" s="14">
        <v>1.32</v>
      </c>
      <c r="M44" s="14">
        <v>0.14000000000000001</v>
      </c>
      <c r="N44" s="20"/>
      <c r="O44" s="20"/>
      <c r="P44" s="21"/>
      <c r="Q44" s="21"/>
      <c r="R44" s="21"/>
      <c r="S44" s="21"/>
      <c r="T44" s="21"/>
      <c r="U44" s="21">
        <v>16.0151</v>
      </c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</row>
    <row r="45" spans="1:32">
      <c r="A45" s="13">
        <f t="shared" si="0"/>
        <v>1987</v>
      </c>
      <c r="B45" s="20"/>
      <c r="C45" s="20"/>
      <c r="D45" s="14">
        <v>1008.43</v>
      </c>
      <c r="E45" s="14">
        <v>0.41499999999999998</v>
      </c>
      <c r="F45" s="20"/>
      <c r="G45" s="20"/>
      <c r="H45" s="14">
        <v>1489.6</v>
      </c>
      <c r="I45" s="14">
        <v>8.7599999999999997E-2</v>
      </c>
      <c r="J45" s="14">
        <v>433.53</v>
      </c>
      <c r="K45" s="14">
        <v>0.28050000000000003</v>
      </c>
      <c r="L45" s="14">
        <v>2.16</v>
      </c>
      <c r="M45" s="14">
        <v>0.13</v>
      </c>
      <c r="N45" s="20"/>
      <c r="O45" s="20"/>
      <c r="P45" s="21"/>
      <c r="Q45" s="21"/>
      <c r="R45" s="21"/>
      <c r="S45" s="21"/>
      <c r="T45" s="21"/>
      <c r="U45" s="21">
        <v>14.310600000000001</v>
      </c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</row>
    <row r="46" spans="1:32">
      <c r="A46" s="13">
        <f t="shared" si="0"/>
        <v>1988</v>
      </c>
      <c r="B46" s="20"/>
      <c r="C46" s="20"/>
      <c r="D46" s="14">
        <v>1394.68</v>
      </c>
      <c r="E46" s="14">
        <v>0.41899999999999998</v>
      </c>
      <c r="F46" s="20"/>
      <c r="G46" s="20"/>
      <c r="H46" s="14">
        <v>3725.74</v>
      </c>
      <c r="I46" s="14">
        <v>7.7200000000000005E-2</v>
      </c>
      <c r="J46" s="14">
        <v>1014.56</v>
      </c>
      <c r="K46" s="14">
        <v>0.28029999999999999</v>
      </c>
      <c r="L46" s="14">
        <v>1.35</v>
      </c>
      <c r="M46" s="14">
        <v>0.14000000000000001</v>
      </c>
      <c r="N46" s="20"/>
      <c r="O46" s="20"/>
      <c r="P46" s="21"/>
      <c r="Q46" s="21"/>
      <c r="R46" s="21"/>
      <c r="S46" s="21"/>
      <c r="T46" s="21"/>
      <c r="U46" s="21">
        <v>29.888400000000001</v>
      </c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</row>
    <row r="47" spans="1:32">
      <c r="A47" s="13">
        <f t="shared" si="0"/>
        <v>1989</v>
      </c>
      <c r="B47" s="20"/>
      <c r="C47" s="20"/>
      <c r="D47" s="14">
        <v>1285.5999999999999</v>
      </c>
      <c r="E47" s="14">
        <v>0.4</v>
      </c>
      <c r="F47" s="20"/>
      <c r="G47" s="20"/>
      <c r="H47" s="14">
        <v>1113.18</v>
      </c>
      <c r="I47" s="14">
        <v>6.5100000000000005E-2</v>
      </c>
      <c r="J47" s="14">
        <v>531.45000000000005</v>
      </c>
      <c r="K47" s="14">
        <v>0.26090000000000002</v>
      </c>
      <c r="L47" s="14">
        <v>1.05</v>
      </c>
      <c r="M47" s="14">
        <v>0.16</v>
      </c>
      <c r="N47" s="20"/>
      <c r="O47" s="20"/>
      <c r="P47" s="21"/>
      <c r="Q47" s="21"/>
      <c r="R47" s="21"/>
      <c r="S47" s="21"/>
      <c r="T47" s="21"/>
      <c r="U47" s="21">
        <v>19.061800000000002</v>
      </c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</row>
    <row r="48" spans="1:32">
      <c r="A48" s="13">
        <f t="shared" si="0"/>
        <v>1990</v>
      </c>
      <c r="B48" s="20"/>
      <c r="C48" s="20"/>
      <c r="D48" s="14">
        <v>986.51</v>
      </c>
      <c r="E48" s="14">
        <v>0.40699999999999997</v>
      </c>
      <c r="F48" s="20"/>
      <c r="G48" s="20"/>
      <c r="H48" s="14">
        <v>421.08</v>
      </c>
      <c r="I48" s="14">
        <v>5.3600000000000002E-2</v>
      </c>
      <c r="J48" s="14">
        <v>614.37</v>
      </c>
      <c r="K48" s="14">
        <v>0.22600000000000001</v>
      </c>
      <c r="L48" s="14">
        <v>1.41</v>
      </c>
      <c r="M48" s="14">
        <v>0.14000000000000001</v>
      </c>
      <c r="N48" s="14">
        <v>0.4011877405</v>
      </c>
      <c r="O48" s="14">
        <v>0.32104809109999999</v>
      </c>
      <c r="P48" s="21"/>
      <c r="Q48" s="21"/>
      <c r="R48" s="21"/>
      <c r="S48" s="21"/>
      <c r="T48" s="21"/>
      <c r="U48" s="21">
        <v>7.0186000000000002</v>
      </c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</row>
    <row r="49" spans="1:32">
      <c r="A49" s="13">
        <f t="shared" si="0"/>
        <v>1991</v>
      </c>
      <c r="B49" s="20"/>
      <c r="C49" s="20"/>
      <c r="D49" s="14">
        <v>901.2</v>
      </c>
      <c r="E49" s="14">
        <v>0.42199999999999999</v>
      </c>
      <c r="F49" s="20"/>
      <c r="G49" s="20"/>
      <c r="H49" s="14">
        <v>1800.92</v>
      </c>
      <c r="I49" s="14">
        <v>4.2599999999999999E-2</v>
      </c>
      <c r="J49" s="14">
        <v>727.86</v>
      </c>
      <c r="K49" s="14">
        <v>0.22589999999999999</v>
      </c>
      <c r="L49" s="14">
        <v>1.21</v>
      </c>
      <c r="M49" s="14">
        <v>0.13</v>
      </c>
      <c r="N49" s="14">
        <v>0.50309873569999997</v>
      </c>
      <c r="O49" s="14">
        <v>0.27367208199999998</v>
      </c>
      <c r="P49" s="21"/>
      <c r="Q49" s="21"/>
      <c r="R49" s="21"/>
      <c r="S49" s="21"/>
      <c r="T49" s="21"/>
      <c r="U49" s="21">
        <v>16.962700000000002</v>
      </c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</row>
    <row r="50" spans="1:32">
      <c r="A50" s="13">
        <f t="shared" si="0"/>
        <v>1992</v>
      </c>
      <c r="B50" s="20"/>
      <c r="C50" s="20"/>
      <c r="D50" s="14">
        <v>695.16</v>
      </c>
      <c r="E50" s="14">
        <v>0.42699999999999999</v>
      </c>
      <c r="F50" s="20"/>
      <c r="G50" s="20"/>
      <c r="H50" s="14">
        <v>255.43</v>
      </c>
      <c r="I50" s="14">
        <v>5.8799999999999998E-2</v>
      </c>
      <c r="J50" s="14">
        <v>313.95</v>
      </c>
      <c r="K50" s="14">
        <v>0.2263</v>
      </c>
      <c r="L50" s="14">
        <v>1.03</v>
      </c>
      <c r="M50" s="14">
        <v>0.14000000000000001</v>
      </c>
      <c r="N50" s="14">
        <v>0.85543983540000001</v>
      </c>
      <c r="O50" s="14">
        <v>0.1653224287</v>
      </c>
      <c r="P50" s="21"/>
      <c r="Q50" s="21"/>
      <c r="R50" s="21"/>
      <c r="S50" s="21"/>
      <c r="T50" s="21"/>
      <c r="U50" s="21">
        <v>2.0680999999999998</v>
      </c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</row>
    <row r="51" spans="1:32">
      <c r="A51" s="13">
        <f t="shared" si="0"/>
        <v>1993</v>
      </c>
      <c r="B51" s="20"/>
      <c r="C51" s="20"/>
      <c r="D51" s="14">
        <v>2093.5500000000002</v>
      </c>
      <c r="E51" s="14">
        <v>0.40300000000000002</v>
      </c>
      <c r="F51" s="20"/>
      <c r="G51" s="20"/>
      <c r="H51" s="14">
        <v>353.8</v>
      </c>
      <c r="I51" s="14">
        <v>5.5300000000000002E-2</v>
      </c>
      <c r="J51" s="14">
        <v>325.36</v>
      </c>
      <c r="K51" s="14">
        <v>0.22620000000000001</v>
      </c>
      <c r="L51" s="14">
        <v>1.04</v>
      </c>
      <c r="M51" s="14">
        <v>0.14000000000000001</v>
      </c>
      <c r="N51" s="14">
        <v>0.84135146370000002</v>
      </c>
      <c r="O51" s="14">
        <v>0.13671436049999999</v>
      </c>
      <c r="P51" s="21"/>
      <c r="Q51" s="21"/>
      <c r="R51" s="21"/>
      <c r="S51" s="21"/>
      <c r="T51" s="21"/>
      <c r="U51" s="21">
        <v>3.5285000000000002</v>
      </c>
      <c r="V51" s="21"/>
      <c r="W51" s="21"/>
      <c r="X51" s="21"/>
      <c r="Y51" s="21"/>
      <c r="Z51" s="21"/>
      <c r="AA51" s="21"/>
      <c r="AB51" s="21"/>
      <c r="AC51" s="21"/>
      <c r="AD51" s="21"/>
      <c r="AE51" s="21">
        <v>1.1711400000000001</v>
      </c>
      <c r="AF51" s="21">
        <v>0.32669500000000001</v>
      </c>
    </row>
    <row r="52" spans="1:32">
      <c r="A52" s="13">
        <f t="shared" si="0"/>
        <v>1994</v>
      </c>
      <c r="B52" s="20"/>
      <c r="C52" s="20"/>
      <c r="D52" s="14">
        <v>1007.03</v>
      </c>
      <c r="E52" s="14">
        <v>0.41899999999999998</v>
      </c>
      <c r="F52" s="20"/>
      <c r="G52" s="20"/>
      <c r="H52" s="14">
        <v>435.29</v>
      </c>
      <c r="I52" s="14">
        <v>5.3199999999999997E-2</v>
      </c>
      <c r="J52" s="14">
        <v>341.9</v>
      </c>
      <c r="K52" s="14">
        <v>0.22620000000000001</v>
      </c>
      <c r="L52" s="14">
        <v>1.1200000000000001</v>
      </c>
      <c r="M52" s="14">
        <v>0.16</v>
      </c>
      <c r="N52" s="14">
        <v>1.0064223968999999</v>
      </c>
      <c r="O52" s="14">
        <v>0.1597904681</v>
      </c>
      <c r="P52" s="21"/>
      <c r="Q52" s="21"/>
      <c r="R52" s="21"/>
      <c r="S52" s="21"/>
      <c r="T52" s="21"/>
      <c r="U52" s="21">
        <v>4.7560000000000002</v>
      </c>
      <c r="V52" s="21"/>
      <c r="W52" s="21"/>
      <c r="X52" s="21"/>
      <c r="Y52" s="21"/>
      <c r="Z52" s="21"/>
      <c r="AA52" s="21"/>
      <c r="AB52" s="21"/>
      <c r="AC52" s="21"/>
      <c r="AD52" s="21"/>
      <c r="AE52" s="21">
        <v>1.0435000000000001</v>
      </c>
      <c r="AF52" s="21">
        <v>0.46921800000000002</v>
      </c>
    </row>
    <row r="53" spans="1:32">
      <c r="A53" s="13">
        <f t="shared" si="0"/>
        <v>1995</v>
      </c>
      <c r="B53" s="20"/>
      <c r="C53" s="20"/>
      <c r="D53" s="14">
        <v>1235.9100000000001</v>
      </c>
      <c r="E53" s="14">
        <v>0.40500000000000003</v>
      </c>
      <c r="F53" s="20"/>
      <c r="G53" s="20"/>
      <c r="H53" s="14">
        <v>261.37</v>
      </c>
      <c r="I53" s="14">
        <v>5.8599999999999999E-2</v>
      </c>
      <c r="J53" s="14">
        <v>223.43</v>
      </c>
      <c r="K53" s="14">
        <v>0.22649999999999998</v>
      </c>
      <c r="L53" s="14">
        <v>1.42</v>
      </c>
      <c r="M53" s="14">
        <v>0.15</v>
      </c>
      <c r="N53" s="14">
        <v>1.0291774013999999</v>
      </c>
      <c r="O53" s="14">
        <v>0.1349621593</v>
      </c>
      <c r="P53" s="21"/>
      <c r="Q53" s="21"/>
      <c r="R53" s="21"/>
      <c r="S53" s="21"/>
      <c r="T53" s="21"/>
      <c r="U53" s="21">
        <v>3.1985000000000001</v>
      </c>
      <c r="V53" s="21"/>
      <c r="W53" s="21"/>
      <c r="X53" s="21"/>
      <c r="Y53" s="21"/>
      <c r="Z53" s="21"/>
      <c r="AA53" s="21"/>
      <c r="AB53" s="21"/>
      <c r="AC53" s="21"/>
      <c r="AD53" s="21"/>
      <c r="AE53" s="21">
        <v>1.4379599999999999</v>
      </c>
      <c r="AF53" s="21">
        <v>0.32669500000000001</v>
      </c>
    </row>
    <row r="54" spans="1:32">
      <c r="A54" s="13">
        <f t="shared" si="0"/>
        <v>1996</v>
      </c>
      <c r="B54" s="20"/>
      <c r="C54" s="20"/>
      <c r="D54" s="14">
        <v>1739.29</v>
      </c>
      <c r="E54" s="14">
        <v>0.39800000000000002</v>
      </c>
      <c r="F54" s="20"/>
      <c r="G54" s="20"/>
      <c r="H54" s="14">
        <v>426.57</v>
      </c>
      <c r="I54" s="14">
        <v>6.0699999999999997E-2</v>
      </c>
      <c r="J54" s="14">
        <v>375.22</v>
      </c>
      <c r="K54" s="14">
        <v>0.2462</v>
      </c>
      <c r="L54" s="14">
        <v>0.5</v>
      </c>
      <c r="M54" s="14">
        <v>0.22</v>
      </c>
      <c r="N54" s="14">
        <v>2.5851601510000002</v>
      </c>
      <c r="O54" s="14">
        <v>0.1298955822</v>
      </c>
      <c r="P54" s="21"/>
      <c r="Q54" s="21"/>
      <c r="R54" s="21"/>
      <c r="S54" s="21"/>
      <c r="T54" s="21"/>
      <c r="U54" s="21">
        <v>4.0919999999999996</v>
      </c>
      <c r="V54" s="21"/>
      <c r="W54" s="21"/>
      <c r="X54" s="21"/>
      <c r="Y54" s="21"/>
      <c r="Z54" s="21"/>
      <c r="AA54" s="21"/>
      <c r="AB54" s="21"/>
      <c r="AC54" s="21"/>
      <c r="AD54" s="21"/>
      <c r="AE54" s="21">
        <v>1.56358</v>
      </c>
      <c r="AF54" s="21">
        <v>0.38089099999999998</v>
      </c>
    </row>
    <row r="55" spans="1:32">
      <c r="A55" s="13">
        <f t="shared" si="0"/>
        <v>1997</v>
      </c>
      <c r="B55" s="20"/>
      <c r="C55" s="20"/>
      <c r="D55" s="14">
        <v>2246.41</v>
      </c>
      <c r="E55" s="14">
        <v>0.40400000000000003</v>
      </c>
      <c r="F55" s="20"/>
      <c r="G55" s="20"/>
      <c r="H55" s="14">
        <v>1073.92</v>
      </c>
      <c r="I55" s="14">
        <v>5.2200000000000003E-2</v>
      </c>
      <c r="J55" s="14">
        <v>992.41</v>
      </c>
      <c r="K55" s="14">
        <v>0.24590000000000001</v>
      </c>
      <c r="L55" s="14">
        <v>0.53</v>
      </c>
      <c r="M55" s="14">
        <v>0.21</v>
      </c>
      <c r="N55" s="14">
        <v>1.6073091930000001</v>
      </c>
      <c r="O55" s="14">
        <v>0.12821953920000001</v>
      </c>
      <c r="P55" s="21"/>
      <c r="Q55" s="21"/>
      <c r="R55" s="21"/>
      <c r="S55" s="21"/>
      <c r="T55" s="21"/>
      <c r="U55" s="21">
        <v>10.509399999999999</v>
      </c>
      <c r="V55" s="21"/>
      <c r="W55" s="21"/>
      <c r="X55" s="21"/>
      <c r="Y55" s="21"/>
      <c r="Z55" s="21"/>
      <c r="AA55" s="21"/>
      <c r="AB55" s="21"/>
      <c r="AC55" s="21"/>
      <c r="AD55" s="21"/>
      <c r="AE55" s="21">
        <v>1.0751599999999999</v>
      </c>
      <c r="AF55" s="21">
        <v>0.46921800000000002</v>
      </c>
    </row>
    <row r="56" spans="1:32">
      <c r="A56" s="13">
        <f t="shared" si="0"/>
        <v>1998</v>
      </c>
      <c r="B56" s="20"/>
      <c r="C56" s="20"/>
      <c r="D56" s="14">
        <v>879.51</v>
      </c>
      <c r="E56" s="14">
        <v>0.40899999999999997</v>
      </c>
      <c r="F56" s="20"/>
      <c r="G56" s="20"/>
      <c r="H56" s="14">
        <v>1780.47</v>
      </c>
      <c r="I56" s="14">
        <v>4.8500000000000001E-2</v>
      </c>
      <c r="J56" s="14">
        <v>925.14</v>
      </c>
      <c r="K56" s="14">
        <v>0.24590000000000001</v>
      </c>
      <c r="L56" s="14">
        <v>0.71</v>
      </c>
      <c r="M56" s="14">
        <v>0.17</v>
      </c>
      <c r="N56" s="14">
        <v>0.84709824379999998</v>
      </c>
      <c r="O56" s="14">
        <v>0.16062101670000001</v>
      </c>
      <c r="P56" s="21"/>
      <c r="Q56" s="21"/>
      <c r="R56" s="21"/>
      <c r="S56" s="21"/>
      <c r="T56" s="21"/>
      <c r="U56" s="21">
        <v>13.8081</v>
      </c>
      <c r="V56" s="21"/>
      <c r="W56" s="21"/>
      <c r="X56" s="21"/>
      <c r="Y56" s="21"/>
      <c r="Z56" s="21"/>
      <c r="AA56" s="21"/>
      <c r="AB56" s="21"/>
      <c r="AC56" s="21"/>
      <c r="AD56" s="21"/>
      <c r="AE56" s="21">
        <v>2.1760299999999999</v>
      </c>
      <c r="AF56" s="21">
        <v>0.37852999999999998</v>
      </c>
    </row>
    <row r="57" spans="1:32">
      <c r="A57" s="13">
        <f t="shared" si="0"/>
        <v>1999</v>
      </c>
      <c r="B57" s="20"/>
      <c r="C57" s="20"/>
      <c r="D57" s="14">
        <v>339.77</v>
      </c>
      <c r="E57" s="14">
        <v>0.436</v>
      </c>
      <c r="F57" s="21"/>
      <c r="G57" s="20"/>
      <c r="H57" s="14">
        <v>1116.4100000000001</v>
      </c>
      <c r="I57" s="14">
        <v>5.1900000000000002E-2</v>
      </c>
      <c r="J57" s="14">
        <v>1137.45</v>
      </c>
      <c r="K57" s="14">
        <v>0.24590000000000001</v>
      </c>
      <c r="L57" s="14">
        <v>0.64</v>
      </c>
      <c r="M57" s="14">
        <v>0.22</v>
      </c>
      <c r="N57" s="14">
        <v>1.199311298</v>
      </c>
      <c r="O57" s="14">
        <v>0.14755791309999999</v>
      </c>
      <c r="P57" s="21"/>
      <c r="Q57" s="21"/>
      <c r="R57" s="21"/>
      <c r="S57" s="21"/>
      <c r="T57" s="21"/>
      <c r="U57" s="21">
        <v>9.8724000000000007</v>
      </c>
      <c r="V57" s="21"/>
      <c r="W57" s="21"/>
      <c r="X57" s="21"/>
      <c r="Y57" s="21"/>
      <c r="Z57" s="21"/>
      <c r="AA57" s="21"/>
      <c r="AB57" s="21"/>
      <c r="AC57" s="21"/>
      <c r="AD57" s="21"/>
      <c r="AE57" s="21">
        <v>2.4945900000000001</v>
      </c>
      <c r="AF57" s="21">
        <v>0.32669500000000001</v>
      </c>
    </row>
    <row r="58" spans="1:32">
      <c r="A58" s="13">
        <f t="shared" si="0"/>
        <v>2000</v>
      </c>
      <c r="B58" s="20"/>
      <c r="C58" s="20"/>
      <c r="D58" s="14">
        <v>960.44</v>
      </c>
      <c r="E58" s="14">
        <v>0.40200000000000002</v>
      </c>
      <c r="F58" s="14"/>
      <c r="G58" s="14"/>
      <c r="H58" s="14">
        <v>1298.08</v>
      </c>
      <c r="I58" s="14">
        <v>4.4600000000000001E-2</v>
      </c>
      <c r="J58" s="14">
        <v>739.23</v>
      </c>
      <c r="K58" s="14">
        <v>0.22589999999999999</v>
      </c>
      <c r="L58" s="14">
        <v>0.74</v>
      </c>
      <c r="M58" s="14">
        <v>0.2</v>
      </c>
      <c r="N58" s="14">
        <v>1.2094582526</v>
      </c>
      <c r="O58" s="14">
        <v>0.1162330994</v>
      </c>
      <c r="P58" s="21"/>
      <c r="Q58" s="21"/>
      <c r="R58" s="21"/>
      <c r="S58" s="21">
        <v>6.7999999999999996E-3</v>
      </c>
      <c r="T58" s="21">
        <v>0.45</v>
      </c>
      <c r="U58" s="21">
        <v>11.469799999999999</v>
      </c>
      <c r="V58" s="21"/>
      <c r="W58" s="21">
        <v>9.1254358648857394</v>
      </c>
      <c r="X58" s="21"/>
      <c r="Y58" s="21"/>
      <c r="Z58" s="21"/>
      <c r="AA58" s="21"/>
      <c r="AB58" s="21"/>
      <c r="AC58" s="21">
        <v>16.9572210578281</v>
      </c>
      <c r="AD58" s="21"/>
      <c r="AE58" s="21">
        <v>1.9023099999999999</v>
      </c>
      <c r="AF58" s="21">
        <v>0.466146</v>
      </c>
    </row>
    <row r="59" spans="1:32">
      <c r="A59" s="13">
        <f t="shared" si="0"/>
        <v>2001</v>
      </c>
      <c r="B59" s="20"/>
      <c r="C59" s="20"/>
      <c r="D59" s="14">
        <v>704.49</v>
      </c>
      <c r="E59" s="14">
        <v>0.44700000000000001</v>
      </c>
      <c r="F59" s="14"/>
      <c r="G59" s="14"/>
      <c r="H59" s="14">
        <v>3632.88</v>
      </c>
      <c r="I59" s="14">
        <v>3.8800000000000001E-2</v>
      </c>
      <c r="J59" s="14">
        <v>1284.6199999999999</v>
      </c>
      <c r="K59" s="14">
        <v>0.22579999999999997</v>
      </c>
      <c r="L59" s="14">
        <v>0.96</v>
      </c>
      <c r="M59" s="14">
        <v>0.17</v>
      </c>
      <c r="N59" s="14">
        <v>1.4396608351</v>
      </c>
      <c r="O59" s="14">
        <v>0.1217840266</v>
      </c>
      <c r="P59" s="18"/>
      <c r="Q59" s="17"/>
      <c r="R59" s="19"/>
      <c r="S59" s="17">
        <v>5.5999999999999999E-3</v>
      </c>
      <c r="T59" s="19">
        <v>0.44</v>
      </c>
      <c r="U59" s="17">
        <v>25.5502</v>
      </c>
      <c r="V59" s="19"/>
      <c r="W59" s="17">
        <v>9.1018871157598689</v>
      </c>
      <c r="X59" s="19"/>
      <c r="Y59" s="17">
        <v>35.718000000000004</v>
      </c>
      <c r="Z59" s="19">
        <v>0.41725000000000001</v>
      </c>
      <c r="AA59" s="17"/>
      <c r="AB59" s="19"/>
      <c r="AC59" s="17">
        <v>20.056260819116499</v>
      </c>
      <c r="AD59" s="19"/>
      <c r="AE59" s="17">
        <v>2.8083</v>
      </c>
      <c r="AF59" s="19">
        <v>0.466146</v>
      </c>
    </row>
    <row r="60" spans="1:32">
      <c r="A60" s="13">
        <f t="shared" si="0"/>
        <v>2002</v>
      </c>
      <c r="B60" s="20"/>
      <c r="C60" s="20"/>
      <c r="D60" s="14">
        <v>687.42</v>
      </c>
      <c r="E60" s="14">
        <v>0.42299999999999999</v>
      </c>
      <c r="F60" s="14"/>
      <c r="G60" s="14"/>
      <c r="H60" s="14">
        <v>2890.3</v>
      </c>
      <c r="I60" s="14">
        <v>0.04</v>
      </c>
      <c r="J60" s="14">
        <v>1130.42</v>
      </c>
      <c r="K60" s="14">
        <v>0.22579999999999997</v>
      </c>
      <c r="L60" s="14">
        <v>2.0499999999999998</v>
      </c>
      <c r="M60" s="14">
        <v>0.15</v>
      </c>
      <c r="N60" s="14">
        <v>1.102094508</v>
      </c>
      <c r="O60" s="14">
        <v>0.1260420334</v>
      </c>
      <c r="P60" s="18"/>
      <c r="Q60" s="17"/>
      <c r="R60" s="19"/>
      <c r="S60" s="17">
        <v>4.1000000000000003E-3</v>
      </c>
      <c r="T60" s="19">
        <v>0.55000000000000004</v>
      </c>
      <c r="U60" s="17">
        <v>24.134399999999999</v>
      </c>
      <c r="V60" s="19"/>
      <c r="W60" s="17">
        <v>9.5082202694044096</v>
      </c>
      <c r="X60" s="19"/>
      <c r="Y60" s="17">
        <v>34.011000000000003</v>
      </c>
      <c r="Z60" s="19">
        <v>0.52046999999999999</v>
      </c>
      <c r="AA60" s="17"/>
      <c r="AB60" s="19"/>
      <c r="AC60" s="17">
        <v>15.0391305969375</v>
      </c>
      <c r="AD60" s="19"/>
      <c r="AE60" s="17">
        <v>2.52095</v>
      </c>
      <c r="AF60" s="19">
        <v>0.466146</v>
      </c>
    </row>
    <row r="61" spans="1:32">
      <c r="A61" s="13">
        <f t="shared" si="0"/>
        <v>2003</v>
      </c>
      <c r="B61" s="20"/>
      <c r="C61" s="20"/>
      <c r="D61" s="14">
        <v>444.91</v>
      </c>
      <c r="E61" s="14">
        <v>0.48199999999999998</v>
      </c>
      <c r="F61" s="14"/>
      <c r="G61" s="14"/>
      <c r="H61" s="14">
        <v>1834.58</v>
      </c>
      <c r="I61" s="14">
        <v>4.2500000000000003E-2</v>
      </c>
      <c r="J61" s="14">
        <v>662.66</v>
      </c>
      <c r="K61" s="14">
        <v>0.23680000000000001</v>
      </c>
      <c r="L61" s="14">
        <v>1.7</v>
      </c>
      <c r="M61" s="14">
        <v>0.13</v>
      </c>
      <c r="N61" s="14">
        <v>1.1328560812999999</v>
      </c>
      <c r="O61" s="14">
        <v>0.1424771178</v>
      </c>
      <c r="P61" s="18"/>
      <c r="Q61" s="17"/>
      <c r="R61" s="19"/>
      <c r="S61" s="17">
        <v>6.6E-3</v>
      </c>
      <c r="T61" s="19">
        <v>0.26</v>
      </c>
      <c r="U61" s="17">
        <v>13.569100000000001</v>
      </c>
      <c r="V61" s="19"/>
      <c r="W61" s="17">
        <v>9.1211047049046314</v>
      </c>
      <c r="X61" s="19"/>
      <c r="Y61" s="17">
        <v>66.456999999999994</v>
      </c>
      <c r="Z61" s="19">
        <v>0.46955000000000002</v>
      </c>
      <c r="AA61" s="17"/>
      <c r="AB61" s="19"/>
      <c r="AC61" s="17">
        <v>28.343539911749499</v>
      </c>
      <c r="AD61" s="19"/>
      <c r="AE61" s="17">
        <v>1.6471199999999999</v>
      </c>
      <c r="AF61" s="19">
        <v>0.28448000000000001</v>
      </c>
    </row>
    <row r="62" spans="1:32">
      <c r="A62" s="13">
        <f t="shared" si="0"/>
        <v>2004</v>
      </c>
      <c r="B62" s="20"/>
      <c r="C62" s="20"/>
      <c r="D62" s="14">
        <v>1210.46</v>
      </c>
      <c r="E62" s="14">
        <v>0.41699999999999998</v>
      </c>
      <c r="F62" s="14"/>
      <c r="G62" s="14"/>
      <c r="H62" s="14">
        <v>579.33000000000004</v>
      </c>
      <c r="I62" s="14">
        <v>5.0700000000000002E-2</v>
      </c>
      <c r="J62" s="14">
        <v>332.36</v>
      </c>
      <c r="K62" s="14">
        <v>0.22620000000000001</v>
      </c>
      <c r="L62" s="14">
        <v>0.82</v>
      </c>
      <c r="M62" s="14">
        <v>0.18</v>
      </c>
      <c r="N62" s="14">
        <v>1.0148637672</v>
      </c>
      <c r="O62" s="14">
        <v>0.1178527779</v>
      </c>
      <c r="P62" s="18"/>
      <c r="Q62" s="17"/>
      <c r="R62" s="19"/>
      <c r="S62" s="17"/>
      <c r="T62" s="19"/>
      <c r="U62" s="17">
        <v>3.1768000000000001</v>
      </c>
      <c r="V62" s="19"/>
      <c r="W62" s="17">
        <v>9.3866240615545671</v>
      </c>
      <c r="X62" s="19"/>
      <c r="Y62" s="17">
        <v>22.716000000000001</v>
      </c>
      <c r="Z62" s="19">
        <v>0.31669999999999998</v>
      </c>
      <c r="AA62" s="17"/>
      <c r="AB62" s="19"/>
      <c r="AC62" s="17">
        <v>16.0168921883254</v>
      </c>
      <c r="AD62" s="19"/>
      <c r="AE62" s="17">
        <v>1.7474700000000001</v>
      </c>
      <c r="AF62" s="19">
        <v>0.28448000000000001</v>
      </c>
    </row>
    <row r="63" spans="1:32">
      <c r="A63" s="13">
        <f t="shared" si="0"/>
        <v>2005</v>
      </c>
      <c r="B63" s="20"/>
      <c r="C63" s="20"/>
      <c r="D63" s="14">
        <v>2383.5700000000002</v>
      </c>
      <c r="E63" s="14">
        <v>0.4</v>
      </c>
      <c r="F63" s="14"/>
      <c r="G63" s="14"/>
      <c r="H63" s="14">
        <v>1765.14</v>
      </c>
      <c r="I63" s="14">
        <v>4.2700000000000002E-2</v>
      </c>
      <c r="J63" s="14">
        <v>677.39</v>
      </c>
      <c r="K63" s="14">
        <v>0.22589999999999999</v>
      </c>
      <c r="L63" s="14">
        <v>0.88</v>
      </c>
      <c r="M63" s="14">
        <v>0.15</v>
      </c>
      <c r="N63" s="14">
        <v>0.73251720300000001</v>
      </c>
      <c r="O63" s="14">
        <v>0.1156439423</v>
      </c>
      <c r="P63" s="18"/>
      <c r="Q63" s="17"/>
      <c r="R63" s="19"/>
      <c r="S63" s="17"/>
      <c r="T63" s="19"/>
      <c r="U63" s="17">
        <v>13.524699999999999</v>
      </c>
      <c r="V63" s="19"/>
      <c r="W63" s="17">
        <v>9.1196814416538494</v>
      </c>
      <c r="X63" s="19"/>
      <c r="Y63" s="17">
        <v>34.350999999999999</v>
      </c>
      <c r="Z63" s="19">
        <v>0.25169000000000002</v>
      </c>
      <c r="AA63" s="17"/>
      <c r="AB63" s="19"/>
      <c r="AC63" s="17">
        <v>23.5806586041743</v>
      </c>
      <c r="AD63" s="19"/>
      <c r="AE63" s="17">
        <v>1.0009600000000001</v>
      </c>
      <c r="AF63" s="19">
        <v>0.466146</v>
      </c>
    </row>
    <row r="64" spans="1:32">
      <c r="A64" s="13">
        <f t="shared" si="0"/>
        <v>2006</v>
      </c>
      <c r="B64" s="20"/>
      <c r="C64" s="20"/>
      <c r="D64" s="14">
        <v>850.09</v>
      </c>
      <c r="E64" s="14">
        <v>0.48</v>
      </c>
      <c r="F64" s="14"/>
      <c r="G64" s="14"/>
      <c r="H64" s="14">
        <v>1249.32</v>
      </c>
      <c r="I64" s="14">
        <v>4.4900000000000002E-2</v>
      </c>
      <c r="J64" s="14">
        <v>633.94000000000005</v>
      </c>
      <c r="K64" s="14">
        <v>0.22600000000000001</v>
      </c>
      <c r="L64" s="14">
        <v>1.91</v>
      </c>
      <c r="M64" s="14">
        <v>0.15</v>
      </c>
      <c r="N64" s="14">
        <v>0.86543866629999999</v>
      </c>
      <c r="O64" s="14">
        <v>0.1150225441</v>
      </c>
      <c r="P64" s="22"/>
      <c r="Q64" s="23"/>
      <c r="R64" s="23"/>
      <c r="S64" s="23"/>
      <c r="T64" s="23"/>
      <c r="U64" s="23">
        <v>11.201599999999999</v>
      </c>
      <c r="V64" s="23"/>
      <c r="W64" s="23">
        <v>9.2053134725477737</v>
      </c>
      <c r="X64" s="23"/>
      <c r="Y64" s="23"/>
      <c r="Z64" s="23"/>
      <c r="AA64" s="23"/>
      <c r="AB64" s="23"/>
      <c r="AC64" s="23">
        <v>18.2250385732859</v>
      </c>
      <c r="AD64" s="23"/>
      <c r="AE64" s="23">
        <v>2.30681</v>
      </c>
      <c r="AF64" s="23">
        <v>0.467696</v>
      </c>
    </row>
    <row r="65" spans="1:32">
      <c r="A65" s="13">
        <f t="shared" si="0"/>
        <v>2007</v>
      </c>
      <c r="B65" s="20"/>
      <c r="C65" s="20"/>
      <c r="D65" s="19"/>
      <c r="E65" s="19"/>
      <c r="F65" s="14">
        <v>2179.982</v>
      </c>
      <c r="G65" s="14">
        <v>0.31230000000000002</v>
      </c>
      <c r="H65" s="14">
        <v>2422.15</v>
      </c>
      <c r="I65" s="14">
        <v>4.0899999999999999E-2</v>
      </c>
      <c r="J65" s="14">
        <v>1000.6</v>
      </c>
      <c r="K65" s="14">
        <v>0.22589999999999999</v>
      </c>
      <c r="L65" s="14">
        <v>0.94</v>
      </c>
      <c r="M65" s="14">
        <v>0.19</v>
      </c>
      <c r="N65" s="14">
        <v>0.88800304360000004</v>
      </c>
      <c r="O65" s="14">
        <v>0.1159180422</v>
      </c>
      <c r="P65" s="21"/>
      <c r="Q65" s="21"/>
      <c r="R65" s="21"/>
      <c r="S65" s="21"/>
      <c r="T65" s="21"/>
      <c r="U65" s="21">
        <v>20.112300000000001</v>
      </c>
      <c r="V65" s="21"/>
      <c r="W65" s="21">
        <v>9.1637378132521636</v>
      </c>
      <c r="X65" s="21"/>
      <c r="Y65" s="21"/>
      <c r="Z65" s="21"/>
      <c r="AA65" s="21"/>
      <c r="AB65" s="21"/>
      <c r="AC65" s="21">
        <v>17.581711301196499</v>
      </c>
      <c r="AD65" s="21"/>
      <c r="AE65" s="21">
        <v>2.3168700000000002</v>
      </c>
      <c r="AF65" s="21">
        <v>0.37706299999999998</v>
      </c>
    </row>
    <row r="66" spans="1:32">
      <c r="A66" s="13">
        <f t="shared" si="0"/>
        <v>2008</v>
      </c>
      <c r="B66" s="14"/>
      <c r="C66" s="14"/>
      <c r="D66" s="14"/>
      <c r="E66" s="14"/>
      <c r="F66" s="14">
        <v>2154.0140000000001</v>
      </c>
      <c r="G66" s="14">
        <v>0.30180000000000001</v>
      </c>
      <c r="H66" s="14">
        <v>1166.68</v>
      </c>
      <c r="I66" s="14">
        <v>4.5400000000000003E-2</v>
      </c>
      <c r="J66" s="14">
        <v>634.17999999999995</v>
      </c>
      <c r="K66" s="14">
        <v>0.22600000000000001</v>
      </c>
      <c r="L66" s="14">
        <v>1.22</v>
      </c>
      <c r="M66" s="14">
        <v>0.17</v>
      </c>
      <c r="N66" s="14">
        <v>1.0356913193999999</v>
      </c>
      <c r="O66" s="14">
        <v>0.1154678021</v>
      </c>
      <c r="P66" s="21"/>
      <c r="Q66" s="21"/>
      <c r="R66" s="21"/>
      <c r="S66" s="21"/>
      <c r="T66" s="21"/>
      <c r="U66" s="21">
        <v>10.9183</v>
      </c>
      <c r="V66" s="21"/>
      <c r="W66" s="21">
        <v>9.4444238633287263</v>
      </c>
      <c r="X66" s="21"/>
      <c r="Y66" s="21"/>
      <c r="Z66" s="21"/>
      <c r="AA66" s="21"/>
      <c r="AB66" s="21"/>
      <c r="AC66" s="21">
        <v>17.470937719124901</v>
      </c>
      <c r="AD66" s="21"/>
      <c r="AE66" s="21">
        <v>2.18228</v>
      </c>
      <c r="AF66" s="21">
        <v>0.28950399999999998</v>
      </c>
    </row>
    <row r="67" spans="1:32">
      <c r="A67" s="13">
        <f t="shared" si="0"/>
        <v>2009</v>
      </c>
      <c r="B67" s="14"/>
      <c r="C67" s="14"/>
      <c r="D67" s="14"/>
      <c r="E67" s="14"/>
      <c r="F67" s="14">
        <v>955.37670000000003</v>
      </c>
      <c r="G67" s="14">
        <v>0.30320000000000003</v>
      </c>
      <c r="H67" s="14">
        <v>1351.18</v>
      </c>
      <c r="I67" s="14">
        <v>4.4400000000000002E-2</v>
      </c>
      <c r="J67" s="14">
        <v>876.71</v>
      </c>
      <c r="K67" s="14">
        <v>0.22589999999999999</v>
      </c>
      <c r="L67" s="14">
        <v>1.04</v>
      </c>
      <c r="M67" s="14">
        <v>0.24</v>
      </c>
      <c r="N67" s="14">
        <v>1.5284984981</v>
      </c>
      <c r="O67" s="14">
        <v>0.1142995535</v>
      </c>
      <c r="P67" s="21"/>
      <c r="Q67" s="21"/>
      <c r="R67" s="21"/>
      <c r="S67" s="21">
        <v>2.3300000000000001E-2</v>
      </c>
      <c r="T67" s="21">
        <v>0.35</v>
      </c>
      <c r="U67" s="21">
        <v>17.984999999999999</v>
      </c>
      <c r="V67" s="21"/>
      <c r="W67" s="21">
        <v>9.37975852393423</v>
      </c>
      <c r="X67" s="21"/>
      <c r="Y67" s="21"/>
      <c r="Z67" s="21"/>
      <c r="AA67" s="21">
        <v>4.093</v>
      </c>
      <c r="AB67" s="21">
        <v>9.8000000000000004E-2</v>
      </c>
      <c r="AC67" s="21">
        <v>23.506489368653799</v>
      </c>
      <c r="AD67" s="21"/>
      <c r="AE67" s="21">
        <v>2.4977299999999998</v>
      </c>
      <c r="AF67" s="21">
        <v>0.38089099999999998</v>
      </c>
    </row>
    <row r="68" spans="1:32">
      <c r="A68" s="13">
        <f t="shared" si="0"/>
        <v>2010</v>
      </c>
      <c r="B68" s="14"/>
      <c r="C68" s="14"/>
      <c r="D68" s="14"/>
      <c r="E68" s="14"/>
      <c r="F68" s="14">
        <v>2126.1970000000001</v>
      </c>
      <c r="G68" s="14">
        <v>0.30659999999999998</v>
      </c>
      <c r="H68" s="14">
        <v>1205.3699999999999</v>
      </c>
      <c r="I68" s="14">
        <v>5.1299999999999998E-2</v>
      </c>
      <c r="J68" s="14">
        <v>1042.24</v>
      </c>
      <c r="K68" s="14">
        <v>0.2366</v>
      </c>
      <c r="L68" s="20"/>
      <c r="M68" s="20"/>
      <c r="N68" s="14">
        <v>2.4871471723999998</v>
      </c>
      <c r="O68" s="14">
        <v>0.1292231911</v>
      </c>
      <c r="P68" s="21"/>
      <c r="Q68" s="21"/>
      <c r="R68" s="21"/>
      <c r="S68" s="21">
        <v>2.1700000000000001E-2</v>
      </c>
      <c r="T68" s="21">
        <v>0.43</v>
      </c>
      <c r="U68" s="21">
        <v>14.6457</v>
      </c>
      <c r="V68" s="21"/>
      <c r="W68" s="21">
        <v>9.5516579935938726</v>
      </c>
      <c r="X68" s="21"/>
      <c r="Y68" s="21"/>
      <c r="Z68" s="21"/>
      <c r="AA68" s="21">
        <v>3.22</v>
      </c>
      <c r="AB68" s="21">
        <v>0.126</v>
      </c>
      <c r="AC68" s="21">
        <v>16.7665658145695</v>
      </c>
      <c r="AD68" s="21"/>
      <c r="AE68" s="21">
        <v>3.3090999999999999</v>
      </c>
      <c r="AF68" s="21">
        <v>0.32587100000000002</v>
      </c>
    </row>
    <row r="69" spans="1:32">
      <c r="A69" s="13">
        <f t="shared" si="0"/>
        <v>2011</v>
      </c>
      <c r="B69" s="14"/>
      <c r="C69" s="14"/>
      <c r="D69" s="14"/>
      <c r="E69" s="14"/>
      <c r="F69" s="14">
        <v>2785.4740000000002</v>
      </c>
      <c r="G69" s="14">
        <v>0.30430000000000001</v>
      </c>
      <c r="H69" s="14">
        <v>1054.29</v>
      </c>
      <c r="I69" s="14">
        <v>4.6100000000000002E-2</v>
      </c>
      <c r="J69" s="14">
        <v>674.97</v>
      </c>
      <c r="K69" s="14">
        <v>0.22589999999999999</v>
      </c>
      <c r="L69" s="20"/>
      <c r="M69" s="20"/>
      <c r="N69" s="14">
        <v>4.1976082373999999</v>
      </c>
      <c r="O69" s="14">
        <v>0.16757704279999999</v>
      </c>
      <c r="P69" s="21"/>
      <c r="Q69" s="21"/>
      <c r="R69" s="21"/>
      <c r="S69" s="21">
        <v>2.7099999999999999E-2</v>
      </c>
      <c r="T69" s="21">
        <v>0.26</v>
      </c>
      <c r="U69" s="21">
        <v>13.355399999999999</v>
      </c>
      <c r="V69" s="21"/>
      <c r="W69" s="21">
        <v>9.38907525743398</v>
      </c>
      <c r="X69" s="21"/>
      <c r="Y69" s="21"/>
      <c r="Z69" s="21"/>
      <c r="AA69" s="21">
        <v>1.4359999999999999</v>
      </c>
      <c r="AB69" s="21">
        <v>0.35799999999999998</v>
      </c>
      <c r="AC69" s="21">
        <v>21.271325045294201</v>
      </c>
      <c r="AD69" s="21"/>
      <c r="AE69" s="21"/>
      <c r="AF69" s="21"/>
    </row>
    <row r="70" spans="1:32">
      <c r="A70" s="13">
        <f t="shared" si="0"/>
        <v>2012</v>
      </c>
      <c r="B70" s="21"/>
      <c r="C70" s="21"/>
      <c r="D70" s="21"/>
      <c r="E70" s="21"/>
      <c r="F70" s="14">
        <v>2306.9879999999998</v>
      </c>
      <c r="G70" s="14">
        <v>0.3866</v>
      </c>
      <c r="H70" s="14">
        <v>2065.48</v>
      </c>
      <c r="I70" s="14">
        <v>4.7500000000000001E-2</v>
      </c>
      <c r="J70" s="14">
        <v>1187.75</v>
      </c>
      <c r="K70" s="14">
        <v>0.2366</v>
      </c>
      <c r="L70" s="21"/>
      <c r="M70" s="21"/>
      <c r="N70" s="14">
        <v>9.2231968714000008</v>
      </c>
      <c r="O70" s="14">
        <v>0.21374822730000001</v>
      </c>
      <c r="P70" s="21"/>
      <c r="Q70" s="21"/>
      <c r="R70" s="21"/>
      <c r="S70" s="21">
        <v>1.61E-2</v>
      </c>
      <c r="T70" s="21">
        <v>0.33</v>
      </c>
      <c r="U70" s="21">
        <v>47.617199999999997</v>
      </c>
      <c r="V70" s="21"/>
      <c r="W70" s="21">
        <v>10.468363292162939</v>
      </c>
      <c r="X70" s="21"/>
      <c r="Y70" s="21">
        <v>166.09200000000001</v>
      </c>
      <c r="Z70" s="21">
        <v>0.23530999999999999</v>
      </c>
      <c r="AA70" s="21">
        <v>4.34</v>
      </c>
      <c r="AB70" s="21">
        <v>0.124</v>
      </c>
      <c r="AC70" s="21">
        <v>21.632130185823399</v>
      </c>
      <c r="AD70" s="21"/>
      <c r="AE70" s="21"/>
      <c r="AF70" s="21"/>
    </row>
    <row r="71" spans="1:32">
      <c r="A71" s="13">
        <f t="shared" si="0"/>
        <v>2013</v>
      </c>
      <c r="B71" s="21"/>
      <c r="C71" s="21"/>
      <c r="D71" s="21"/>
      <c r="E71" s="21"/>
      <c r="F71" s="14">
        <v>1569.126</v>
      </c>
      <c r="G71" s="14">
        <v>0.4425</v>
      </c>
      <c r="H71" s="14">
        <v>6978.12</v>
      </c>
      <c r="I71" s="14">
        <v>4.07E-2</v>
      </c>
      <c r="J71" s="14">
        <v>4285.5600000000004</v>
      </c>
      <c r="K71" s="14">
        <v>0.33119999999999999</v>
      </c>
      <c r="L71" s="21"/>
      <c r="M71" s="21"/>
      <c r="N71" s="14">
        <v>7.7409285787000002</v>
      </c>
      <c r="O71" s="14">
        <v>0.17654887320000001</v>
      </c>
      <c r="P71" s="21"/>
      <c r="Q71" s="21"/>
      <c r="R71" s="21"/>
      <c r="S71" s="21"/>
      <c r="T71" s="21"/>
      <c r="U71" s="21">
        <v>125.5355</v>
      </c>
      <c r="V71" s="21"/>
      <c r="W71" s="21">
        <v>10.638865335062874</v>
      </c>
      <c r="X71" s="21"/>
      <c r="Y71" s="21">
        <v>96.552000000000007</v>
      </c>
      <c r="Z71" s="21">
        <v>0.26449</v>
      </c>
      <c r="AA71" s="21">
        <v>4.3140000000000001</v>
      </c>
      <c r="AB71" s="21">
        <v>0.125</v>
      </c>
      <c r="AC71" s="21">
        <v>13.9985276857842</v>
      </c>
      <c r="AD71" s="21"/>
      <c r="AE71" s="21"/>
      <c r="AF71" s="21"/>
    </row>
    <row r="72" spans="1:32">
      <c r="A72" s="13">
        <f>+A71+1</f>
        <v>2014</v>
      </c>
      <c r="B72" s="21"/>
      <c r="C72" s="21"/>
      <c r="D72" s="21"/>
      <c r="E72" s="21"/>
      <c r="F72" s="14">
        <v>678.28740000000005</v>
      </c>
      <c r="G72" s="14">
        <v>0.41139999999999999</v>
      </c>
      <c r="H72" s="14">
        <v>4390.3500000000004</v>
      </c>
      <c r="I72" s="14">
        <v>4.2999999999999997E-2</v>
      </c>
      <c r="J72" s="14"/>
      <c r="K72" s="14"/>
      <c r="L72" s="21"/>
      <c r="M72" s="21"/>
      <c r="N72" s="14">
        <v>8.3948993581</v>
      </c>
      <c r="O72" s="14">
        <v>0.2262842689</v>
      </c>
      <c r="P72" s="21"/>
      <c r="Q72" s="21"/>
      <c r="R72" s="21"/>
      <c r="S72" s="21">
        <v>4.24E-2</v>
      </c>
      <c r="T72" s="21">
        <v>0.24</v>
      </c>
      <c r="U72" s="21">
        <v>90.279899999999998</v>
      </c>
      <c r="V72" s="21"/>
      <c r="W72" s="21">
        <v>12.459021570626415</v>
      </c>
      <c r="X72" s="21"/>
      <c r="Y72" s="21">
        <v>312.036</v>
      </c>
      <c r="Z72" s="21">
        <v>0.31756000000000001</v>
      </c>
      <c r="AA72" s="21">
        <v>6.5540000000000003</v>
      </c>
      <c r="AB72" s="21">
        <v>8.2000000000000003E-2</v>
      </c>
      <c r="AC72" s="21">
        <v>20.192565451825299</v>
      </c>
      <c r="AD72" s="21"/>
      <c r="AE72" s="21"/>
      <c r="AF72" s="21"/>
    </row>
    <row r="73" spans="1:32">
      <c r="A73" s="24">
        <f>+A72+1</f>
        <v>2015</v>
      </c>
      <c r="B73" s="25"/>
      <c r="C73" s="25"/>
      <c r="D73" s="25"/>
      <c r="E73" s="25"/>
      <c r="F73" s="26"/>
      <c r="G73" s="26"/>
      <c r="H73" s="26"/>
      <c r="I73" s="26"/>
      <c r="J73" s="26"/>
      <c r="K73" s="26"/>
      <c r="L73" s="25"/>
      <c r="M73" s="25"/>
      <c r="N73" s="26">
        <v>6.9072134627999997</v>
      </c>
      <c r="O73" s="26">
        <v>0.23465728790000001</v>
      </c>
      <c r="P73" s="25"/>
      <c r="Q73" s="25"/>
      <c r="R73" s="25"/>
      <c r="S73" s="25">
        <v>1.6899999999999998E-2</v>
      </c>
      <c r="T73" s="25">
        <v>0.31</v>
      </c>
      <c r="U73" s="25">
        <v>85.015000000000001</v>
      </c>
      <c r="V73" s="25"/>
      <c r="W73" s="25">
        <v>10.974415131753247</v>
      </c>
      <c r="X73" s="25"/>
      <c r="Y73" s="25"/>
      <c r="Z73" s="25"/>
      <c r="AA73" s="25">
        <v>4.5579999999999998</v>
      </c>
      <c r="AB73" s="25">
        <v>0.108</v>
      </c>
      <c r="AC73" s="25">
        <v>22.298473484473099</v>
      </c>
      <c r="AD73" s="25"/>
      <c r="AE73" s="25"/>
      <c r="AF73" s="25"/>
    </row>
    <row r="74" spans="1:32">
      <c r="W74" s="29"/>
      <c r="AC74" s="29"/>
    </row>
    <row r="76" spans="1:32">
      <c r="N76" s="29"/>
    </row>
    <row r="77" spans="1:32">
      <c r="K77" s="27"/>
    </row>
    <row r="78" spans="1:32">
      <c r="K78" s="27"/>
    </row>
    <row r="79" spans="1:32">
      <c r="K79" s="27"/>
    </row>
    <row r="80" spans="1:32">
      <c r="K80" s="27"/>
    </row>
    <row r="81" spans="6:11">
      <c r="K81" s="27"/>
    </row>
    <row r="82" spans="6:11">
      <c r="K82" s="27"/>
    </row>
    <row r="83" spans="6:11">
      <c r="K83" s="27"/>
    </row>
    <row r="84" spans="6:11">
      <c r="K84" s="27"/>
    </row>
    <row r="85" spans="6:11">
      <c r="K85" s="27"/>
    </row>
    <row r="86" spans="6:11">
      <c r="K86" s="27"/>
    </row>
    <row r="87" spans="6:11">
      <c r="K87" s="27"/>
    </row>
    <row r="88" spans="6:11">
      <c r="K88" s="27"/>
    </row>
    <row r="89" spans="6:11">
      <c r="K89" s="27"/>
    </row>
    <row r="90" spans="6:11">
      <c r="K90" s="27"/>
    </row>
    <row r="91" spans="6:11">
      <c r="K91" s="27"/>
    </row>
    <row r="92" spans="6:11">
      <c r="K92" s="27"/>
    </row>
    <row r="93" spans="6:11">
      <c r="F93" s="27"/>
      <c r="K93" s="27"/>
    </row>
    <row r="94" spans="6:11">
      <c r="K94" s="27"/>
    </row>
    <row r="95" spans="6:11">
      <c r="K95" s="27"/>
    </row>
    <row r="96" spans="6:11">
      <c r="K96" s="27"/>
    </row>
    <row r="97" spans="6:11">
      <c r="K97" s="27"/>
    </row>
    <row r="98" spans="6:11">
      <c r="K98" s="27"/>
    </row>
    <row r="99" spans="6:11">
      <c r="K99" s="27"/>
    </row>
    <row r="100" spans="6:11">
      <c r="K100" s="27"/>
    </row>
    <row r="101" spans="6:11">
      <c r="F101" s="27"/>
      <c r="K101" s="27"/>
    </row>
    <row r="102" spans="6:11">
      <c r="K102" s="27"/>
    </row>
    <row r="103" spans="6:11">
      <c r="K103" s="27"/>
    </row>
    <row r="109" spans="6:11">
      <c r="F109" s="27"/>
    </row>
    <row r="114" spans="6:6">
      <c r="F114" s="27"/>
    </row>
    <row r="115" spans="6:6">
      <c r="F115" s="27"/>
    </row>
    <row r="117" spans="6:6">
      <c r="F117" s="27"/>
    </row>
    <row r="125" spans="6:6">
      <c r="F125" s="27"/>
    </row>
    <row r="133" spans="6:6">
      <c r="F133" s="27"/>
    </row>
    <row r="141" spans="6:6">
      <c r="F141" s="27"/>
    </row>
  </sheetData>
  <mergeCells count="105">
    <mergeCell ref="S2:T2"/>
    <mergeCell ref="S3:T3"/>
    <mergeCell ref="S4:T4"/>
    <mergeCell ref="S5:T5"/>
    <mergeCell ref="S6:T6"/>
    <mergeCell ref="S7:T7"/>
    <mergeCell ref="S8:T8"/>
    <mergeCell ref="L8:M8"/>
    <mergeCell ref="N6:O6"/>
    <mergeCell ref="P6:R6"/>
    <mergeCell ref="B7:C7"/>
    <mergeCell ref="D7:E7"/>
    <mergeCell ref="F7:G7"/>
    <mergeCell ref="H7:I7"/>
    <mergeCell ref="J7:K7"/>
    <mergeCell ref="L7:M7"/>
    <mergeCell ref="N7:O7"/>
    <mergeCell ref="P7:R7"/>
    <mergeCell ref="B6:C6"/>
    <mergeCell ref="D6:E6"/>
    <mergeCell ref="F6:G6"/>
    <mergeCell ref="H6:I6"/>
    <mergeCell ref="J6:K6"/>
    <mergeCell ref="B8:C8"/>
    <mergeCell ref="D8:E8"/>
    <mergeCell ref="F8:G8"/>
    <mergeCell ref="H8:I8"/>
    <mergeCell ref="J8:K8"/>
    <mergeCell ref="N8:O8"/>
    <mergeCell ref="P8:R8"/>
    <mergeCell ref="L6:M6"/>
    <mergeCell ref="N4:O4"/>
    <mergeCell ref="P4:R4"/>
    <mergeCell ref="B5:C5"/>
    <mergeCell ref="D5:E5"/>
    <mergeCell ref="F5:G5"/>
    <mergeCell ref="H5:I5"/>
    <mergeCell ref="J5:K5"/>
    <mergeCell ref="L5:M5"/>
    <mergeCell ref="N5:O5"/>
    <mergeCell ref="P5:R5"/>
    <mergeCell ref="B4:C4"/>
    <mergeCell ref="D4:E4"/>
    <mergeCell ref="F4:G4"/>
    <mergeCell ref="H4:I4"/>
    <mergeCell ref="J4:K4"/>
    <mergeCell ref="L2:M2"/>
    <mergeCell ref="L4:M4"/>
    <mergeCell ref="N2:O2"/>
    <mergeCell ref="P2:R2"/>
    <mergeCell ref="B3:C3"/>
    <mergeCell ref="D3:E3"/>
    <mergeCell ref="F3:G3"/>
    <mergeCell ref="H3:I3"/>
    <mergeCell ref="J3:K3"/>
    <mergeCell ref="L3:M3"/>
    <mergeCell ref="N3:O3"/>
    <mergeCell ref="P3:R3"/>
    <mergeCell ref="B2:C2"/>
    <mergeCell ref="D2:E2"/>
    <mergeCell ref="F2:G2"/>
    <mergeCell ref="H2:I2"/>
    <mergeCell ref="J2:K2"/>
    <mergeCell ref="U7:V7"/>
    <mergeCell ref="U8:V8"/>
    <mergeCell ref="W2:X2"/>
    <mergeCell ref="W3:X3"/>
    <mergeCell ref="W4:X4"/>
    <mergeCell ref="W5:X5"/>
    <mergeCell ref="W6:X6"/>
    <mergeCell ref="W7:X7"/>
    <mergeCell ref="W8:X8"/>
    <mergeCell ref="U2:V2"/>
    <mergeCell ref="U3:V3"/>
    <mergeCell ref="U4:V4"/>
    <mergeCell ref="U5:V5"/>
    <mergeCell ref="U6:V6"/>
    <mergeCell ref="Y7:Z7"/>
    <mergeCell ref="Y8:Z8"/>
    <mergeCell ref="AA2:AB2"/>
    <mergeCell ref="AA3:AB3"/>
    <mergeCell ref="AA4:AB4"/>
    <mergeCell ref="AA5:AB5"/>
    <mergeCell ref="AA6:AB6"/>
    <mergeCell ref="AA7:AB7"/>
    <mergeCell ref="AA8:AB8"/>
    <mergeCell ref="Y2:Z2"/>
    <mergeCell ref="Y3:Z3"/>
    <mergeCell ref="Y4:Z4"/>
    <mergeCell ref="Y5:Z5"/>
    <mergeCell ref="Y6:Z6"/>
    <mergeCell ref="AC7:AD7"/>
    <mergeCell ref="AC8:AD8"/>
    <mergeCell ref="AE2:AF2"/>
    <mergeCell ref="AE3:AF3"/>
    <mergeCell ref="AE4:AF4"/>
    <mergeCell ref="AE5:AF5"/>
    <mergeCell ref="AE6:AF6"/>
    <mergeCell ref="AE7:AF7"/>
    <mergeCell ref="AE8:AF8"/>
    <mergeCell ref="AC2:AD2"/>
    <mergeCell ref="AC3:AD3"/>
    <mergeCell ref="AC4:AD4"/>
    <mergeCell ref="AC5:AD5"/>
    <mergeCell ref="AC6:AD6"/>
  </mergeCells>
  <phoneticPr fontId="1"/>
  <pageMargins left="0.78700000000000003" right="0.78700000000000003" top="0.98399999999999999" bottom="0.98399999999999999" header="0" footer="0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5"/>
  <sheetViews>
    <sheetView zoomScale="93" zoomScaleNormal="93" workbookViewId="0">
      <selection activeCell="A22" sqref="A22:A42"/>
    </sheetView>
  </sheetViews>
  <sheetFormatPr defaultColWidth="9" defaultRowHeight="13.2"/>
  <cols>
    <col min="1" max="1" width="9" style="3"/>
    <col min="2" max="2" width="19.33203125" style="3" customWidth="1"/>
    <col min="3" max="3" width="12.21875" style="3" customWidth="1"/>
    <col min="4" max="7" width="9" style="3"/>
    <col min="8" max="11" width="9" style="2"/>
    <col min="12" max="15" width="9" style="3"/>
    <col min="16" max="16" width="9" style="28"/>
    <col min="17" max="17" width="9" style="3"/>
    <col min="18" max="18" width="29.33203125" style="3" customWidth="1"/>
    <col min="19" max="19" width="9" style="3"/>
    <col min="20" max="20" width="12.33203125" style="3" customWidth="1"/>
    <col min="21" max="16384" width="9" style="3"/>
  </cols>
  <sheetData>
    <row r="1" spans="1:26" s="28" customFormat="1">
      <c r="A1" s="6" t="s">
        <v>140</v>
      </c>
      <c r="H1" s="2"/>
      <c r="I1" s="2"/>
      <c r="J1" s="2"/>
      <c r="K1" s="2"/>
    </row>
    <row r="2" spans="1:26" s="28" customFormat="1" ht="15.6">
      <c r="A2" s="44"/>
      <c r="B2" s="44"/>
      <c r="C2" s="44"/>
      <c r="D2" s="44"/>
      <c r="E2" s="44"/>
      <c r="F2" s="44"/>
      <c r="G2" s="44"/>
      <c r="H2" s="55" t="s">
        <v>73</v>
      </c>
      <c r="I2" s="55"/>
      <c r="J2" s="55" t="s">
        <v>73</v>
      </c>
      <c r="K2" s="55"/>
      <c r="L2" s="44"/>
      <c r="M2" s="44"/>
      <c r="N2" s="44"/>
      <c r="O2" s="44"/>
      <c r="P2" s="44"/>
      <c r="Q2" s="44"/>
      <c r="R2" s="44"/>
      <c r="S2" s="44" t="s">
        <v>2</v>
      </c>
      <c r="T2" s="44"/>
      <c r="U2" s="44" t="s">
        <v>2</v>
      </c>
      <c r="V2" s="44"/>
      <c r="W2" s="56" t="s">
        <v>80</v>
      </c>
      <c r="X2" s="44"/>
      <c r="Y2" s="55" t="s">
        <v>128</v>
      </c>
    </row>
    <row r="3" spans="1:26" ht="15.6">
      <c r="A3" s="44"/>
      <c r="B3" s="44" t="s">
        <v>141</v>
      </c>
      <c r="C3" s="44"/>
      <c r="D3" s="44" t="s">
        <v>142</v>
      </c>
      <c r="E3" s="44"/>
      <c r="F3" s="44" t="s">
        <v>143</v>
      </c>
      <c r="G3" s="44"/>
      <c r="H3" s="55" t="s">
        <v>130</v>
      </c>
      <c r="I3" s="55"/>
      <c r="J3" s="55" t="s">
        <v>130</v>
      </c>
      <c r="K3" s="55"/>
      <c r="L3" s="44" t="s">
        <v>14</v>
      </c>
      <c r="M3" s="44"/>
      <c r="N3" s="44" t="s">
        <v>23</v>
      </c>
      <c r="O3" s="44"/>
      <c r="P3" s="44"/>
      <c r="Q3" s="44" t="s">
        <v>21</v>
      </c>
      <c r="R3" s="44"/>
      <c r="S3" s="44" t="s">
        <v>22</v>
      </c>
      <c r="T3" s="44"/>
      <c r="U3" s="44" t="s">
        <v>19</v>
      </c>
      <c r="V3" s="44"/>
      <c r="W3" s="56" t="s">
        <v>77</v>
      </c>
      <c r="X3" s="44"/>
      <c r="Y3" s="57" t="s">
        <v>131</v>
      </c>
      <c r="Z3" s="28"/>
    </row>
    <row r="4" spans="1:26" ht="15.6">
      <c r="A4" s="58" t="s">
        <v>17</v>
      </c>
      <c r="B4" s="46" t="s">
        <v>12</v>
      </c>
      <c r="C4" s="46" t="s">
        <v>13</v>
      </c>
      <c r="D4" s="46" t="s">
        <v>12</v>
      </c>
      <c r="E4" s="46" t="s">
        <v>13</v>
      </c>
      <c r="F4" s="46" t="s">
        <v>12</v>
      </c>
      <c r="G4" s="46" t="s">
        <v>13</v>
      </c>
      <c r="H4" s="47" t="s">
        <v>76</v>
      </c>
      <c r="I4" s="47" t="s">
        <v>13</v>
      </c>
      <c r="J4" s="47" t="s">
        <v>76</v>
      </c>
      <c r="K4" s="47" t="s">
        <v>13</v>
      </c>
      <c r="L4" s="58" t="s">
        <v>15</v>
      </c>
      <c r="M4" s="58" t="s">
        <v>16</v>
      </c>
      <c r="N4" s="59" t="s">
        <v>18</v>
      </c>
      <c r="O4" s="44" t="s">
        <v>16</v>
      </c>
      <c r="P4" s="44"/>
      <c r="Q4" s="44" t="s">
        <v>20</v>
      </c>
      <c r="R4" s="44" t="s">
        <v>16</v>
      </c>
      <c r="S4" s="44" t="s">
        <v>20</v>
      </c>
      <c r="T4" s="44" t="s">
        <v>16</v>
      </c>
      <c r="U4" s="44" t="s">
        <v>20</v>
      </c>
      <c r="V4" s="44" t="s">
        <v>16</v>
      </c>
      <c r="W4" s="44" t="s">
        <v>20</v>
      </c>
      <c r="X4" s="44"/>
      <c r="Y4" s="55" t="s">
        <v>20</v>
      </c>
      <c r="Z4" s="28"/>
    </row>
    <row r="5" spans="1:26" ht="15.6">
      <c r="A5" s="40">
        <v>1976</v>
      </c>
      <c r="B5" s="42"/>
      <c r="C5" s="42"/>
      <c r="D5" s="42"/>
      <c r="E5" s="42"/>
      <c r="F5" s="42"/>
      <c r="G5" s="42"/>
      <c r="H5" s="45"/>
      <c r="I5" s="45"/>
      <c r="J5" s="45"/>
      <c r="K5" s="45"/>
      <c r="L5" s="42"/>
      <c r="M5" s="42"/>
      <c r="N5" s="39">
        <v>0.60577888270000002</v>
      </c>
      <c r="O5" s="39">
        <v>0.43532379919999997</v>
      </c>
      <c r="P5" s="39"/>
      <c r="Q5" s="42"/>
      <c r="R5" s="42"/>
      <c r="S5" s="42"/>
      <c r="T5" s="42"/>
      <c r="U5" s="42"/>
      <c r="V5" s="42"/>
      <c r="W5" s="42"/>
      <c r="X5" s="42"/>
      <c r="Y5" s="45"/>
    </row>
    <row r="6" spans="1:26" ht="15.6">
      <c r="A6" s="40">
        <v>1977</v>
      </c>
      <c r="B6" s="42"/>
      <c r="C6" s="42"/>
      <c r="D6" s="42"/>
      <c r="E6" s="42"/>
      <c r="F6" s="42"/>
      <c r="G6" s="42"/>
      <c r="H6" s="45"/>
      <c r="I6" s="45"/>
      <c r="J6" s="45"/>
      <c r="K6" s="45"/>
      <c r="L6" s="39">
        <v>2.2490000000000001</v>
      </c>
      <c r="M6" s="36">
        <v>0.51</v>
      </c>
      <c r="N6" s="39">
        <v>2.3574024525000001</v>
      </c>
      <c r="O6" s="39">
        <v>0.2157775565</v>
      </c>
      <c r="P6" s="39"/>
      <c r="Q6" s="42"/>
      <c r="R6" s="42"/>
      <c r="S6" s="42"/>
      <c r="T6" s="42"/>
      <c r="U6" s="42"/>
      <c r="V6" s="42"/>
      <c r="W6" s="42"/>
      <c r="X6" s="42"/>
      <c r="Y6" s="45"/>
    </row>
    <row r="7" spans="1:26" ht="15.6">
      <c r="A7" s="40">
        <v>1978</v>
      </c>
      <c r="B7" s="42"/>
      <c r="C7" s="42"/>
      <c r="D7" s="42"/>
      <c r="E7" s="42"/>
      <c r="F7" s="42"/>
      <c r="G7" s="42"/>
      <c r="H7" s="43"/>
      <c r="I7" s="43"/>
      <c r="J7" s="43"/>
      <c r="K7" s="43"/>
      <c r="L7" s="39">
        <v>4.3879999999999999</v>
      </c>
      <c r="M7" s="36">
        <v>0.245</v>
      </c>
      <c r="N7" s="39">
        <v>1.1351348076000001</v>
      </c>
      <c r="O7" s="39">
        <v>0.29006778049999998</v>
      </c>
      <c r="P7" s="39"/>
      <c r="Q7" s="42"/>
      <c r="R7" s="42"/>
      <c r="S7" s="42"/>
      <c r="T7" s="42"/>
      <c r="U7" s="42"/>
      <c r="V7" s="42"/>
      <c r="W7" s="42"/>
      <c r="X7" s="42"/>
      <c r="Y7" s="45"/>
    </row>
    <row r="8" spans="1:26" ht="15.6">
      <c r="A8" s="40">
        <v>1979</v>
      </c>
      <c r="B8" s="42"/>
      <c r="C8" s="42"/>
      <c r="D8" s="42"/>
      <c r="E8" s="42"/>
      <c r="F8" s="42"/>
      <c r="G8" s="42"/>
      <c r="H8" s="43"/>
      <c r="I8" s="43"/>
      <c r="J8" s="43"/>
      <c r="K8" s="43"/>
      <c r="L8" s="39"/>
      <c r="M8" s="36"/>
      <c r="N8" s="39">
        <v>0.77855477549999996</v>
      </c>
      <c r="O8" s="39">
        <v>0.2558775995</v>
      </c>
      <c r="P8" s="39"/>
      <c r="Q8" s="42"/>
      <c r="R8" s="42"/>
      <c r="S8" s="42"/>
      <c r="T8" s="42"/>
      <c r="U8" s="42"/>
      <c r="V8" s="42"/>
      <c r="W8" s="42"/>
      <c r="X8" s="42"/>
      <c r="Y8" s="45"/>
    </row>
    <row r="9" spans="1:26" ht="15.6">
      <c r="A9" s="40">
        <v>1980</v>
      </c>
      <c r="B9" s="42"/>
      <c r="C9" s="42"/>
      <c r="D9" s="42"/>
      <c r="E9" s="42"/>
      <c r="F9" s="42"/>
      <c r="G9" s="42"/>
      <c r="H9" s="43"/>
      <c r="I9" s="43"/>
      <c r="J9" s="43"/>
      <c r="K9" s="43"/>
      <c r="L9" s="39"/>
      <c r="M9" s="36"/>
      <c r="N9" s="39">
        <v>1.4802512023000001</v>
      </c>
      <c r="O9" s="39">
        <v>0.20984217969999999</v>
      </c>
      <c r="P9" s="39"/>
      <c r="Q9" s="42"/>
      <c r="R9" s="42"/>
      <c r="S9" s="42"/>
      <c r="T9" s="42"/>
      <c r="U9" s="42"/>
      <c r="V9" s="42"/>
      <c r="W9" s="42"/>
      <c r="X9" s="42"/>
      <c r="Y9" s="45"/>
    </row>
    <row r="10" spans="1:26" ht="15.6">
      <c r="A10" s="40">
        <v>1981</v>
      </c>
      <c r="B10" s="42"/>
      <c r="C10" s="42"/>
      <c r="D10" s="42"/>
      <c r="E10" s="42"/>
      <c r="F10" s="42"/>
      <c r="G10" s="42"/>
      <c r="H10" s="43"/>
      <c r="I10" s="43"/>
      <c r="J10" s="43"/>
      <c r="K10" s="43"/>
      <c r="L10" s="39">
        <v>0.81200000000000006</v>
      </c>
      <c r="M10" s="36">
        <v>0.49099999999999999</v>
      </c>
      <c r="N10" s="39">
        <v>1.9285071110000001</v>
      </c>
      <c r="O10" s="39">
        <v>0.15568494899999999</v>
      </c>
      <c r="P10" s="39"/>
      <c r="Q10" s="39">
        <v>1.32</v>
      </c>
      <c r="R10" s="37">
        <v>0.16</v>
      </c>
      <c r="S10" s="42">
        <v>1.32</v>
      </c>
      <c r="T10" s="49">
        <v>0.16</v>
      </c>
      <c r="U10" s="42"/>
      <c r="V10" s="42"/>
      <c r="W10" s="42"/>
      <c r="X10" s="42"/>
      <c r="Y10" s="45"/>
    </row>
    <row r="11" spans="1:26" ht="15.6">
      <c r="A11" s="40">
        <v>1982</v>
      </c>
      <c r="B11" s="42"/>
      <c r="C11" s="42"/>
      <c r="D11" s="42"/>
      <c r="E11" s="42"/>
      <c r="F11" s="42"/>
      <c r="G11" s="42"/>
      <c r="H11" s="43"/>
      <c r="I11" s="43"/>
      <c r="J11" s="43"/>
      <c r="K11" s="43"/>
      <c r="L11" s="39">
        <v>1.1839999999999999</v>
      </c>
      <c r="M11" s="36">
        <v>0.3</v>
      </c>
      <c r="N11" s="39">
        <v>0.70697475590000003</v>
      </c>
      <c r="O11" s="39">
        <v>0.24954951419999999</v>
      </c>
      <c r="P11" s="39"/>
      <c r="Q11" s="39">
        <v>0.6</v>
      </c>
      <c r="R11" s="37">
        <v>0.38</v>
      </c>
      <c r="S11" s="42">
        <v>0.6</v>
      </c>
      <c r="T11" s="49">
        <v>0.38</v>
      </c>
      <c r="U11" s="42"/>
      <c r="V11" s="42"/>
      <c r="W11" s="42"/>
      <c r="X11" s="42"/>
      <c r="Y11" s="45"/>
    </row>
    <row r="12" spans="1:26" ht="15.6">
      <c r="A12" s="40">
        <v>1983</v>
      </c>
      <c r="B12" s="42"/>
      <c r="C12" s="42"/>
      <c r="D12" s="42"/>
      <c r="E12" s="42"/>
      <c r="F12" s="42"/>
      <c r="G12" s="42"/>
      <c r="H12" s="43"/>
      <c r="I12" s="43"/>
      <c r="J12" s="43"/>
      <c r="K12" s="43"/>
      <c r="L12" s="39">
        <v>0.83799999999999997</v>
      </c>
      <c r="M12" s="36">
        <v>0.34699999999999998</v>
      </c>
      <c r="N12" s="39">
        <v>0.4334072564</v>
      </c>
      <c r="O12" s="39">
        <v>0.31816706369999997</v>
      </c>
      <c r="P12" s="39"/>
      <c r="Q12" s="39">
        <v>1.54</v>
      </c>
      <c r="R12" s="37">
        <v>0.1</v>
      </c>
      <c r="S12" s="42">
        <v>1.54</v>
      </c>
      <c r="T12" s="49">
        <v>0.1</v>
      </c>
      <c r="U12" s="42"/>
      <c r="V12" s="42"/>
      <c r="W12" s="42"/>
      <c r="X12" s="42"/>
      <c r="Y12" s="45"/>
    </row>
    <row r="13" spans="1:26" ht="15.6">
      <c r="A13" s="40">
        <v>1984</v>
      </c>
      <c r="B13" s="42"/>
      <c r="C13" s="42"/>
      <c r="D13" s="42"/>
      <c r="E13" s="42"/>
      <c r="F13" s="42"/>
      <c r="G13" s="42"/>
      <c r="H13" s="43"/>
      <c r="I13" s="43"/>
      <c r="J13" s="43"/>
      <c r="K13" s="43"/>
      <c r="L13" s="39">
        <v>0.313</v>
      </c>
      <c r="M13" s="36">
        <v>0.56599999999999995</v>
      </c>
      <c r="N13" s="39">
        <v>1.0145087513</v>
      </c>
      <c r="O13" s="39">
        <v>0.21698269140000001</v>
      </c>
      <c r="P13" s="39"/>
      <c r="Q13" s="39">
        <v>0.85</v>
      </c>
      <c r="R13" s="37">
        <v>0.09</v>
      </c>
      <c r="S13" s="42">
        <v>0.85</v>
      </c>
      <c r="T13" s="49">
        <v>0.09</v>
      </c>
      <c r="U13" s="42"/>
      <c r="V13" s="42"/>
      <c r="W13" s="42"/>
      <c r="X13" s="42"/>
      <c r="Y13" s="45"/>
    </row>
    <row r="14" spans="1:26" ht="15.6">
      <c r="A14" s="40">
        <v>1985</v>
      </c>
      <c r="B14" s="42"/>
      <c r="C14" s="42"/>
      <c r="D14" s="42"/>
      <c r="E14" s="42"/>
      <c r="F14" s="42"/>
      <c r="G14" s="42"/>
      <c r="H14" s="45"/>
      <c r="I14" s="45"/>
      <c r="J14" s="43"/>
      <c r="K14" s="43"/>
      <c r="L14" s="39"/>
      <c r="M14" s="36"/>
      <c r="N14" s="39">
        <v>1.1798355628999999</v>
      </c>
      <c r="O14" s="39">
        <v>0.20940378230000001</v>
      </c>
      <c r="P14" s="39"/>
      <c r="Q14" s="39">
        <v>0.21</v>
      </c>
      <c r="R14" s="37">
        <v>0.23</v>
      </c>
      <c r="S14" s="42">
        <v>0.21</v>
      </c>
      <c r="T14" s="49">
        <v>0.23</v>
      </c>
      <c r="U14" s="42"/>
      <c r="V14" s="42"/>
      <c r="W14" s="42"/>
      <c r="X14" s="42"/>
      <c r="Y14" s="45"/>
    </row>
    <row r="15" spans="1:26" ht="15.6">
      <c r="A15" s="40">
        <v>1986</v>
      </c>
      <c r="B15" s="42"/>
      <c r="C15" s="42"/>
      <c r="D15" s="42"/>
      <c r="E15" s="42"/>
      <c r="F15" s="42"/>
      <c r="G15" s="42"/>
      <c r="H15" s="45"/>
      <c r="I15" s="45"/>
      <c r="J15" s="43"/>
      <c r="K15" s="43"/>
      <c r="L15" s="39">
        <v>0.34599999999999997</v>
      </c>
      <c r="M15" s="36">
        <v>0.434</v>
      </c>
      <c r="N15" s="39">
        <v>8.73325712E-2</v>
      </c>
      <c r="O15" s="39">
        <v>0.61762684050000005</v>
      </c>
      <c r="P15" s="39"/>
      <c r="Q15" s="39">
        <v>0.24</v>
      </c>
      <c r="R15" s="37">
        <v>0.22</v>
      </c>
      <c r="S15" s="42">
        <v>0.24</v>
      </c>
      <c r="T15" s="49">
        <v>0.22</v>
      </c>
      <c r="U15" s="42"/>
      <c r="V15" s="42"/>
      <c r="W15" s="42"/>
      <c r="X15" s="42"/>
      <c r="Y15" s="45"/>
    </row>
    <row r="16" spans="1:26" ht="15.6">
      <c r="A16" s="40">
        <v>1987</v>
      </c>
      <c r="B16" s="42"/>
      <c r="C16" s="42"/>
      <c r="D16" s="42"/>
      <c r="E16" s="42"/>
      <c r="F16" s="42"/>
      <c r="G16" s="42"/>
      <c r="H16" s="50">
        <v>1.3197932731517108</v>
      </c>
      <c r="I16" s="50">
        <v>0.29689367733376654</v>
      </c>
      <c r="J16" s="43"/>
      <c r="K16" s="43"/>
      <c r="L16" s="39">
        <v>0.311</v>
      </c>
      <c r="M16" s="36">
        <v>0.47</v>
      </c>
      <c r="N16" s="39">
        <v>0.77981649040000001</v>
      </c>
      <c r="O16" s="39">
        <v>0.26595838700000002</v>
      </c>
      <c r="P16" s="39"/>
      <c r="Q16" s="39">
        <v>0.32</v>
      </c>
      <c r="R16" s="37">
        <v>0.32</v>
      </c>
      <c r="S16" s="42">
        <v>0.32</v>
      </c>
      <c r="T16" s="49">
        <v>0.32</v>
      </c>
      <c r="U16" s="42"/>
      <c r="V16" s="42"/>
      <c r="W16" s="42"/>
      <c r="X16" s="42"/>
      <c r="Y16" s="45"/>
    </row>
    <row r="17" spans="1:25" ht="15.6">
      <c r="A17" s="40">
        <v>1988</v>
      </c>
      <c r="B17" s="42"/>
      <c r="C17" s="42"/>
      <c r="D17" s="42"/>
      <c r="E17" s="42"/>
      <c r="F17" s="42"/>
      <c r="G17" s="42"/>
      <c r="H17" s="50">
        <v>0.63620353277328245</v>
      </c>
      <c r="I17" s="50">
        <v>0.32358127062699871</v>
      </c>
      <c r="J17" s="43"/>
      <c r="K17" s="43"/>
      <c r="L17" s="39">
        <v>1.113</v>
      </c>
      <c r="M17" s="36">
        <v>0.34699999999999998</v>
      </c>
      <c r="N17" s="39">
        <v>1.1724534071999999</v>
      </c>
      <c r="O17" s="39">
        <v>0.2057665648</v>
      </c>
      <c r="P17" s="39"/>
      <c r="Q17" s="39">
        <v>0.53</v>
      </c>
      <c r="R17" s="37">
        <v>0.25</v>
      </c>
      <c r="S17" s="42">
        <v>0.53</v>
      </c>
      <c r="T17" s="49">
        <v>0.25</v>
      </c>
      <c r="U17" s="54">
        <v>13.86</v>
      </c>
      <c r="V17" s="38">
        <v>0.19</v>
      </c>
      <c r="W17" s="42"/>
      <c r="X17" s="42"/>
      <c r="Y17" s="45"/>
    </row>
    <row r="18" spans="1:25" ht="15.6">
      <c r="A18" s="40">
        <v>1989</v>
      </c>
      <c r="B18" s="42"/>
      <c r="C18" s="42"/>
      <c r="D18" s="42"/>
      <c r="E18" s="42"/>
      <c r="F18" s="42"/>
      <c r="G18" s="42"/>
      <c r="H18" s="50">
        <v>0.98590388676466301</v>
      </c>
      <c r="I18" s="50">
        <v>0.30977961366431767</v>
      </c>
      <c r="J18" s="43"/>
      <c r="K18" s="43"/>
      <c r="L18" s="39">
        <v>0.61699999999999999</v>
      </c>
      <c r="M18" s="36">
        <v>0.376</v>
      </c>
      <c r="N18" s="39">
        <v>0.98885438299999995</v>
      </c>
      <c r="O18" s="39">
        <v>0.21494124889999999</v>
      </c>
      <c r="P18" s="39"/>
      <c r="Q18" s="39">
        <v>0.65</v>
      </c>
      <c r="R18" s="37">
        <v>0.28000000000000003</v>
      </c>
      <c r="S18" s="42">
        <v>0.65</v>
      </c>
      <c r="T18" s="49">
        <v>0.28000000000000003</v>
      </c>
      <c r="U18" s="54">
        <v>13.03</v>
      </c>
      <c r="V18" s="38">
        <v>0.18</v>
      </c>
      <c r="W18" s="42"/>
      <c r="X18" s="42"/>
      <c r="Y18" s="45"/>
    </row>
    <row r="19" spans="1:25" ht="15.6">
      <c r="A19" s="40">
        <v>1990</v>
      </c>
      <c r="B19" s="48"/>
      <c r="C19" s="42"/>
      <c r="D19" s="48"/>
      <c r="E19" s="42"/>
      <c r="F19" s="39"/>
      <c r="G19" s="42"/>
      <c r="H19" s="50">
        <v>0.7704193867811131</v>
      </c>
      <c r="I19" s="50">
        <v>0.32393247160124461</v>
      </c>
      <c r="J19" s="43"/>
      <c r="K19" s="43"/>
      <c r="L19" s="39">
        <v>0.32600000000000001</v>
      </c>
      <c r="M19" s="36">
        <v>0.35899999999999999</v>
      </c>
      <c r="N19" s="39">
        <v>0.81572308280000005</v>
      </c>
      <c r="O19" s="39">
        <v>0.24422232269999999</v>
      </c>
      <c r="P19" s="39"/>
      <c r="Q19" s="39">
        <v>0.19</v>
      </c>
      <c r="R19" s="37">
        <v>0.27</v>
      </c>
      <c r="S19" s="42">
        <v>0.19</v>
      </c>
      <c r="T19" s="49">
        <v>0.27</v>
      </c>
      <c r="U19" s="54">
        <v>12.32</v>
      </c>
      <c r="V19" s="38">
        <v>0.18</v>
      </c>
      <c r="W19" s="42"/>
      <c r="X19" s="42"/>
      <c r="Y19" s="45"/>
    </row>
    <row r="20" spans="1:25" ht="15.6">
      <c r="A20" s="40">
        <v>1991</v>
      </c>
      <c r="B20" s="42"/>
      <c r="C20" s="42"/>
      <c r="D20" s="42"/>
      <c r="E20" s="42"/>
      <c r="F20" s="42"/>
      <c r="G20" s="42"/>
      <c r="H20" s="50">
        <v>1.2876799205292306</v>
      </c>
      <c r="I20" s="50">
        <v>0.30193695590150166</v>
      </c>
      <c r="J20" s="43"/>
      <c r="K20" s="43"/>
      <c r="L20" s="39">
        <v>0.30099999999999999</v>
      </c>
      <c r="M20" s="36">
        <v>0.61299999999999999</v>
      </c>
      <c r="N20" s="39">
        <v>0.81512457000000005</v>
      </c>
      <c r="O20" s="39">
        <v>0.26094379099999998</v>
      </c>
      <c r="P20" s="39"/>
      <c r="Q20" s="39">
        <v>0.65</v>
      </c>
      <c r="R20" s="37">
        <v>0.22</v>
      </c>
      <c r="S20" s="42">
        <v>0.65</v>
      </c>
      <c r="T20" s="49">
        <v>0.22</v>
      </c>
      <c r="U20" s="54">
        <v>9.51</v>
      </c>
      <c r="V20" s="38">
        <v>0.19</v>
      </c>
      <c r="W20" s="42"/>
      <c r="X20" s="42"/>
      <c r="Y20" s="45"/>
    </row>
    <row r="21" spans="1:25" ht="15.6">
      <c r="A21" s="40">
        <v>1992</v>
      </c>
      <c r="B21" s="42"/>
      <c r="C21" s="42"/>
      <c r="D21" s="42"/>
      <c r="E21" s="42"/>
      <c r="F21" s="42"/>
      <c r="G21" s="42"/>
      <c r="H21" s="50">
        <v>0.77367343270651545</v>
      </c>
      <c r="I21" s="50">
        <v>0.35040011611926664</v>
      </c>
      <c r="J21" s="43"/>
      <c r="K21" s="43"/>
      <c r="L21" s="39">
        <v>0.42199999999999999</v>
      </c>
      <c r="M21" s="36">
        <v>0.35899999999999999</v>
      </c>
      <c r="N21" s="39">
        <v>1.2503685522000001</v>
      </c>
      <c r="O21" s="39">
        <v>0.21349244710000001</v>
      </c>
      <c r="P21" s="39"/>
      <c r="Q21" s="39">
        <v>1.45</v>
      </c>
      <c r="R21" s="37">
        <v>0.2</v>
      </c>
      <c r="S21" s="42">
        <v>1.45</v>
      </c>
      <c r="T21" s="49">
        <v>0.2</v>
      </c>
      <c r="U21" s="54">
        <v>9.41</v>
      </c>
      <c r="V21" s="38">
        <v>0.18</v>
      </c>
      <c r="W21" s="42"/>
      <c r="X21" s="42"/>
      <c r="Y21" s="45"/>
    </row>
    <row r="22" spans="1:25" ht="15.6">
      <c r="A22" s="40">
        <v>1993</v>
      </c>
      <c r="B22" s="39">
        <v>1.1048645567337729</v>
      </c>
      <c r="C22" s="37">
        <v>0.36401326699834163</v>
      </c>
      <c r="D22" s="39">
        <v>0.98514624713701038</v>
      </c>
      <c r="E22" s="48">
        <v>0.40675524251640788</v>
      </c>
      <c r="F22" s="36">
        <v>0.68536496471289876</v>
      </c>
      <c r="G22" s="36">
        <v>0.30626057529610828</v>
      </c>
      <c r="H22" s="45"/>
      <c r="I22" s="45"/>
      <c r="J22" s="50">
        <v>0.65962330436980443</v>
      </c>
      <c r="K22" s="50">
        <v>0.36814448779831155</v>
      </c>
      <c r="L22" s="39">
        <v>0.439</v>
      </c>
      <c r="M22" s="36">
        <v>0.69299999999999995</v>
      </c>
      <c r="N22" s="39">
        <v>1.2249447387000001</v>
      </c>
      <c r="O22" s="39">
        <v>0.22778643230000001</v>
      </c>
      <c r="P22" s="39"/>
      <c r="Q22" s="39">
        <v>0.9</v>
      </c>
      <c r="R22" s="37">
        <v>0.13</v>
      </c>
      <c r="S22" s="42">
        <v>0.9</v>
      </c>
      <c r="T22" s="49">
        <v>0.13</v>
      </c>
      <c r="U22" s="54">
        <v>6.09</v>
      </c>
      <c r="V22" s="38">
        <v>0.19</v>
      </c>
      <c r="W22" s="45">
        <v>0.22076899999999999</v>
      </c>
      <c r="X22" s="42"/>
      <c r="Y22" s="45"/>
    </row>
    <row r="23" spans="1:25" ht="15.6">
      <c r="A23" s="40">
        <v>1994</v>
      </c>
      <c r="B23" s="39">
        <v>0.25774065392020573</v>
      </c>
      <c r="C23" s="37">
        <v>0.44620853080568718</v>
      </c>
      <c r="D23" s="39">
        <v>0.26304209063943229</v>
      </c>
      <c r="E23" s="48">
        <v>0.54568345323741008</v>
      </c>
      <c r="F23" s="36">
        <v>0.93701335277161113</v>
      </c>
      <c r="G23" s="36">
        <v>0.28731435643564357</v>
      </c>
      <c r="H23" s="45"/>
      <c r="I23" s="45"/>
      <c r="J23" s="50">
        <v>0.4843085345820714</v>
      </c>
      <c r="K23" s="50">
        <v>0.39445798065612547</v>
      </c>
      <c r="L23" s="39">
        <v>0.53600000000000003</v>
      </c>
      <c r="M23" s="36">
        <v>0.35099999999999998</v>
      </c>
      <c r="N23" s="39">
        <v>1.1330356254</v>
      </c>
      <c r="O23" s="39">
        <v>0.22087084409999999</v>
      </c>
      <c r="P23" s="39"/>
      <c r="Q23" s="39">
        <v>0.25</v>
      </c>
      <c r="R23" s="37">
        <v>0.13</v>
      </c>
      <c r="S23" s="42">
        <v>0.25</v>
      </c>
      <c r="T23" s="49">
        <v>0.13</v>
      </c>
      <c r="U23" s="54">
        <v>7.28</v>
      </c>
      <c r="V23" s="38">
        <v>0.18</v>
      </c>
      <c r="W23" s="45">
        <v>0.26013399999999998</v>
      </c>
      <c r="X23" s="42"/>
      <c r="Y23" s="51">
        <v>0</v>
      </c>
    </row>
    <row r="24" spans="1:25" ht="15.6">
      <c r="A24" s="40">
        <v>1995</v>
      </c>
      <c r="B24" s="39">
        <v>1.107918355950837</v>
      </c>
      <c r="C24" s="37">
        <v>0.34520396912899665</v>
      </c>
      <c r="D24" s="39">
        <v>0.6325310704764765</v>
      </c>
      <c r="E24" s="48">
        <v>0.40538519072550488</v>
      </c>
      <c r="F24" s="36">
        <v>1.1289387362910439</v>
      </c>
      <c r="G24" s="36">
        <v>0.26913199794555726</v>
      </c>
      <c r="H24" s="45"/>
      <c r="I24" s="45"/>
      <c r="J24" s="50">
        <v>0.45735837094383403</v>
      </c>
      <c r="K24" s="50">
        <v>0.39670504910043636</v>
      </c>
      <c r="L24" s="39">
        <v>0.22</v>
      </c>
      <c r="M24" s="36">
        <v>0.53800000000000003</v>
      </c>
      <c r="N24" s="39">
        <v>0.84091773930000002</v>
      </c>
      <c r="O24" s="39">
        <v>0.28988583530000001</v>
      </c>
      <c r="P24" s="39"/>
      <c r="Q24" s="39">
        <v>0.72</v>
      </c>
      <c r="R24" s="37">
        <v>0.09</v>
      </c>
      <c r="S24" s="42">
        <v>0.72</v>
      </c>
      <c r="T24" s="49">
        <v>0.09</v>
      </c>
      <c r="U24" s="54">
        <v>7.04</v>
      </c>
      <c r="V24" s="38">
        <v>0.19</v>
      </c>
      <c r="W24" s="45">
        <v>0.25440099999999999</v>
      </c>
      <c r="X24" s="42"/>
      <c r="Y24" s="51">
        <v>0</v>
      </c>
    </row>
    <row r="25" spans="1:25" ht="15.6">
      <c r="A25" s="40">
        <v>1996</v>
      </c>
      <c r="B25" s="39">
        <v>1.6307287819122023</v>
      </c>
      <c r="C25" s="37">
        <v>0.37640449438202245</v>
      </c>
      <c r="D25" s="39">
        <v>0.72762362482634324</v>
      </c>
      <c r="E25" s="48">
        <v>0.48092761161681841</v>
      </c>
      <c r="F25" s="36">
        <v>3.3288327093204328</v>
      </c>
      <c r="G25" s="36">
        <v>0.25535620971956102</v>
      </c>
      <c r="H25" s="45"/>
      <c r="I25" s="45"/>
      <c r="J25" s="50">
        <v>0.26587428759112647</v>
      </c>
      <c r="K25" s="50">
        <v>0.40392177980398797</v>
      </c>
      <c r="L25" s="39">
        <v>0.79200000000000004</v>
      </c>
      <c r="M25" s="36">
        <v>0.51800000000000002</v>
      </c>
      <c r="N25" s="39">
        <v>2.1094738208999999</v>
      </c>
      <c r="O25" s="39">
        <v>0.204177687</v>
      </c>
      <c r="P25" s="39"/>
      <c r="Q25" s="39">
        <v>0.08</v>
      </c>
      <c r="R25" s="37">
        <v>0.2</v>
      </c>
      <c r="S25" s="42">
        <v>0.08</v>
      </c>
      <c r="T25" s="49">
        <v>0.2</v>
      </c>
      <c r="U25" s="54">
        <v>5.56</v>
      </c>
      <c r="V25" s="38">
        <v>0.18</v>
      </c>
      <c r="W25" s="45">
        <v>0.19630300000000001</v>
      </c>
      <c r="X25" s="42"/>
      <c r="Y25" s="51">
        <v>4.4416038588936606E-2</v>
      </c>
    </row>
    <row r="26" spans="1:25" ht="15.6">
      <c r="A26" s="40">
        <v>1997</v>
      </c>
      <c r="B26" s="39">
        <v>2.3679159129114637</v>
      </c>
      <c r="C26" s="37">
        <v>0.33041011091049782</v>
      </c>
      <c r="D26" s="39">
        <v>0.24348740284609319</v>
      </c>
      <c r="E26" s="48">
        <v>0.47726683937823833</v>
      </c>
      <c r="F26" s="36">
        <v>1.4977137934462075</v>
      </c>
      <c r="G26" s="36">
        <v>0.37456445993031356</v>
      </c>
      <c r="H26" s="45"/>
      <c r="I26" s="45"/>
      <c r="J26" s="50">
        <v>0.487822265535932</v>
      </c>
      <c r="K26" s="50">
        <v>0.36770333640364378</v>
      </c>
      <c r="L26" s="39">
        <v>0.32700000000000001</v>
      </c>
      <c r="M26" s="36">
        <v>0.39300000000000002</v>
      </c>
      <c r="N26" s="39">
        <v>1.3045811189000001</v>
      </c>
      <c r="O26" s="39">
        <v>0.2535695396</v>
      </c>
      <c r="P26" s="39"/>
      <c r="Q26" s="39">
        <v>0.13</v>
      </c>
      <c r="R26" s="37">
        <v>0.17</v>
      </c>
      <c r="S26" s="42">
        <v>0.13</v>
      </c>
      <c r="T26" s="49">
        <v>0.17</v>
      </c>
      <c r="U26" s="54">
        <v>4.4800000000000004</v>
      </c>
      <c r="V26" s="38">
        <v>0.17</v>
      </c>
      <c r="W26" s="45">
        <v>0.26504299999999997</v>
      </c>
      <c r="X26" s="42"/>
      <c r="Y26" s="51">
        <v>1.4288428100232635E-2</v>
      </c>
    </row>
    <row r="27" spans="1:25" ht="15.6">
      <c r="A27" s="40">
        <v>1998</v>
      </c>
      <c r="B27" s="39">
        <v>1.3894786437641424</v>
      </c>
      <c r="C27" s="37">
        <v>0.37252747252747254</v>
      </c>
      <c r="D27" s="39">
        <v>0.89904254120827531</v>
      </c>
      <c r="E27" s="48">
        <v>0.38151201543588842</v>
      </c>
      <c r="F27" s="36">
        <v>1.6223783174845099</v>
      </c>
      <c r="G27" s="36">
        <v>0.25607576840600427</v>
      </c>
      <c r="H27" s="45"/>
      <c r="I27" s="45"/>
      <c r="J27" s="50">
        <v>0.52160317582969007</v>
      </c>
      <c r="K27" s="50">
        <v>0.37481559989067365</v>
      </c>
      <c r="L27" s="39">
        <v>0.114</v>
      </c>
      <c r="M27" s="36">
        <v>0.55100000000000005</v>
      </c>
      <c r="N27" s="39">
        <v>0.61357027580000001</v>
      </c>
      <c r="O27" s="39">
        <v>0.29219807580000001</v>
      </c>
      <c r="P27" s="39"/>
      <c r="Q27" s="39">
        <v>0.24</v>
      </c>
      <c r="R27" s="37">
        <v>0.15</v>
      </c>
      <c r="S27" s="42">
        <v>0.24</v>
      </c>
      <c r="T27" s="49">
        <v>0.15</v>
      </c>
      <c r="U27" s="54">
        <v>7.95</v>
      </c>
      <c r="V27" s="38">
        <v>0.17</v>
      </c>
      <c r="W27" s="45">
        <v>0.21210499999999999</v>
      </c>
      <c r="X27" s="42"/>
      <c r="Y27" s="51">
        <v>2.4994097954754761E-2</v>
      </c>
    </row>
    <row r="28" spans="1:25" ht="15.6">
      <c r="A28" s="40">
        <v>1999</v>
      </c>
      <c r="B28" s="39">
        <v>1.3338994980135768</v>
      </c>
      <c r="C28" s="37">
        <v>0.43186813186813183</v>
      </c>
      <c r="D28" s="39">
        <v>0.77036007960049557</v>
      </c>
      <c r="E28" s="48">
        <v>0.50562947799385882</v>
      </c>
      <c r="F28" s="36">
        <v>1.8809847254895458</v>
      </c>
      <c r="G28" s="36">
        <v>0.28908754623921085</v>
      </c>
      <c r="H28" s="45"/>
      <c r="I28" s="45"/>
      <c r="J28" s="50">
        <v>0.88840370399725288</v>
      </c>
      <c r="K28" s="50">
        <v>0.32989888534664619</v>
      </c>
      <c r="L28" s="39">
        <v>0.46200000000000002</v>
      </c>
      <c r="M28" s="36">
        <v>0.52900000000000003</v>
      </c>
      <c r="N28" s="39">
        <v>0.6559520069</v>
      </c>
      <c r="O28" s="39">
        <v>0.31098160339999997</v>
      </c>
      <c r="P28" s="39"/>
      <c r="Q28" s="39">
        <v>0.42</v>
      </c>
      <c r="R28" s="37">
        <v>0.12</v>
      </c>
      <c r="S28" s="42">
        <v>0.42</v>
      </c>
      <c r="T28" s="49">
        <v>0.12</v>
      </c>
      <c r="U28" s="54">
        <v>10.82</v>
      </c>
      <c r="V28" s="38">
        <v>0.18</v>
      </c>
      <c r="W28" s="45">
        <v>0.22653200000000001</v>
      </c>
      <c r="X28" s="42"/>
      <c r="Y28" s="51">
        <v>1.454548582944718E-2</v>
      </c>
    </row>
    <row r="29" spans="1:25" ht="15.6">
      <c r="A29" s="40">
        <v>2000</v>
      </c>
      <c r="B29" s="39">
        <v>0.95095307619374492</v>
      </c>
      <c r="C29" s="37">
        <v>0.50141297366730897</v>
      </c>
      <c r="D29" s="39">
        <v>1.266166034618706</v>
      </c>
      <c r="E29" s="48">
        <v>0.55610910449620132</v>
      </c>
      <c r="F29" s="36">
        <v>0.62912097014678103</v>
      </c>
      <c r="G29" s="36">
        <v>0.2802764976958525</v>
      </c>
      <c r="H29" s="43"/>
      <c r="I29" s="43"/>
      <c r="J29" s="50">
        <v>1.3034866083062959</v>
      </c>
      <c r="K29" s="50">
        <v>0.33023207198727733</v>
      </c>
      <c r="L29" s="39">
        <v>0.252</v>
      </c>
      <c r="M29" s="36">
        <v>0.53800000000000003</v>
      </c>
      <c r="N29" s="39">
        <v>0.82060181679999999</v>
      </c>
      <c r="O29" s="39">
        <v>0.27335991450000002</v>
      </c>
      <c r="P29" s="39"/>
      <c r="Q29" s="39">
        <v>0.32</v>
      </c>
      <c r="R29" s="37">
        <v>0.13</v>
      </c>
      <c r="S29" s="42">
        <v>0.32</v>
      </c>
      <c r="T29" s="49">
        <v>0.13</v>
      </c>
      <c r="U29" s="54">
        <v>4.66</v>
      </c>
      <c r="V29" s="38">
        <v>0.18</v>
      </c>
      <c r="W29" s="45">
        <v>0.25315300000000002</v>
      </c>
      <c r="X29" s="42"/>
      <c r="Y29" s="51">
        <v>5.8971163655765074E-3</v>
      </c>
    </row>
    <row r="30" spans="1:25" ht="15.6">
      <c r="A30" s="40">
        <v>2001</v>
      </c>
      <c r="B30" s="39">
        <v>0.46472716485280702</v>
      </c>
      <c r="C30" s="37">
        <v>0.35155736627677747</v>
      </c>
      <c r="D30" s="39">
        <v>1.3584200052566364</v>
      </c>
      <c r="E30" s="48">
        <v>0.39157185976317627</v>
      </c>
      <c r="F30" s="36">
        <v>1.3759484443855403</v>
      </c>
      <c r="G30" s="36">
        <v>0.30117994100294981</v>
      </c>
      <c r="H30" s="43"/>
      <c r="I30" s="43"/>
      <c r="J30" s="50">
        <v>0.73990866445661152</v>
      </c>
      <c r="K30" s="50">
        <v>0.38097096261992164</v>
      </c>
      <c r="L30" s="39">
        <v>0.46100000000000002</v>
      </c>
      <c r="M30" s="36">
        <v>0.32700000000000001</v>
      </c>
      <c r="N30" s="39">
        <v>0.51930958059999999</v>
      </c>
      <c r="O30" s="39">
        <v>0.40521602150000002</v>
      </c>
      <c r="P30" s="39"/>
      <c r="Q30" s="39">
        <v>0.28999999999999998</v>
      </c>
      <c r="R30" s="37">
        <v>0.16</v>
      </c>
      <c r="S30" s="42">
        <v>0.28999999999999998</v>
      </c>
      <c r="T30" s="49">
        <v>0.16</v>
      </c>
      <c r="U30" s="54">
        <v>9.3699999999999992</v>
      </c>
      <c r="V30" s="38">
        <v>0.19</v>
      </c>
      <c r="W30" s="45">
        <v>0.30340699999999998</v>
      </c>
      <c r="X30" s="42"/>
      <c r="Y30" s="51">
        <v>1.3744781904383805E-2</v>
      </c>
    </row>
    <row r="31" spans="1:25" ht="15.6">
      <c r="A31" s="40">
        <v>2002</v>
      </c>
      <c r="B31" s="39">
        <v>1.4847571793365408</v>
      </c>
      <c r="C31" s="37">
        <v>0.39934183463595224</v>
      </c>
      <c r="D31" s="39">
        <v>2.5988810873728081</v>
      </c>
      <c r="E31" s="48">
        <v>0.45364077669902908</v>
      </c>
      <c r="F31" s="36">
        <v>1.9372287200556639</v>
      </c>
      <c r="G31" s="36">
        <v>0.24076623765339719</v>
      </c>
      <c r="H31" s="43"/>
      <c r="I31" s="43"/>
      <c r="J31" s="50">
        <v>0.69322841772142696</v>
      </c>
      <c r="K31" s="50">
        <v>0.39197603917663032</v>
      </c>
      <c r="L31" s="39">
        <v>0.23899999999999999</v>
      </c>
      <c r="M31" s="36">
        <v>0.64900000000000002</v>
      </c>
      <c r="N31" s="39">
        <v>0.60699802309999995</v>
      </c>
      <c r="O31" s="39">
        <v>0.30918353599999998</v>
      </c>
      <c r="P31" s="39"/>
      <c r="Q31" s="39">
        <v>0.45</v>
      </c>
      <c r="R31" s="37">
        <v>0.13</v>
      </c>
      <c r="S31" s="42">
        <v>0.45</v>
      </c>
      <c r="T31" s="49">
        <v>0.13</v>
      </c>
      <c r="U31" s="54">
        <v>11.49</v>
      </c>
      <c r="V31" s="38">
        <v>0.18</v>
      </c>
      <c r="W31" s="45">
        <v>0.38389499999999999</v>
      </c>
      <c r="X31" s="42"/>
      <c r="Y31" s="51">
        <v>4.0593669483499047E-3</v>
      </c>
    </row>
    <row r="32" spans="1:25" ht="15.6">
      <c r="A32" s="40">
        <v>2003</v>
      </c>
      <c r="B32" s="39">
        <v>0.40646067579122491</v>
      </c>
      <c r="C32" s="37">
        <v>0.34575507137490608</v>
      </c>
      <c r="D32" s="39">
        <v>0.5902677129876468</v>
      </c>
      <c r="E32" s="48">
        <v>0.3871226289072936</v>
      </c>
      <c r="F32" s="36">
        <v>0.448792286537888</v>
      </c>
      <c r="G32" s="36">
        <v>0.28643410852713175</v>
      </c>
      <c r="H32" s="43"/>
      <c r="I32" s="43"/>
      <c r="J32" s="50">
        <v>1.2584097084688064</v>
      </c>
      <c r="K32" s="50">
        <v>0.32462690464009902</v>
      </c>
      <c r="L32" s="39">
        <v>0.79</v>
      </c>
      <c r="M32" s="36">
        <v>0.39600000000000002</v>
      </c>
      <c r="N32" s="39">
        <v>0.59856837780000005</v>
      </c>
      <c r="O32" s="39">
        <v>0.39892580220000001</v>
      </c>
      <c r="P32" s="39"/>
      <c r="Q32" s="39">
        <v>0.83</v>
      </c>
      <c r="R32" s="37">
        <v>0.09</v>
      </c>
      <c r="S32" s="42">
        <v>0.83</v>
      </c>
      <c r="T32" s="42">
        <v>0.09</v>
      </c>
      <c r="U32" s="54">
        <v>15.9</v>
      </c>
      <c r="V32" s="38">
        <v>0.18</v>
      </c>
      <c r="W32" s="45">
        <v>0.24419299999999999</v>
      </c>
      <c r="X32" s="42"/>
      <c r="Y32" s="51">
        <v>3.1302025788191579E-2</v>
      </c>
    </row>
    <row r="33" spans="1:25" ht="15.6">
      <c r="A33" s="40">
        <v>2004</v>
      </c>
      <c r="B33" s="39">
        <v>2.2329379875172326</v>
      </c>
      <c r="C33" s="37">
        <v>0.31810722100656458</v>
      </c>
      <c r="D33" s="39">
        <v>0.67353283520444551</v>
      </c>
      <c r="E33" s="48">
        <v>0.3755560758604542</v>
      </c>
      <c r="F33" s="36">
        <v>0.74450813425665141</v>
      </c>
      <c r="G33" s="36">
        <v>0.28395638629283487</v>
      </c>
      <c r="H33" s="43"/>
      <c r="I33" s="43"/>
      <c r="J33" s="50">
        <v>1.1360706308990987</v>
      </c>
      <c r="K33" s="50">
        <v>0.32679839050106396</v>
      </c>
      <c r="L33" s="39">
        <v>0.55400000000000005</v>
      </c>
      <c r="M33" s="36">
        <v>0.70599999999999996</v>
      </c>
      <c r="N33" s="39">
        <v>0.52962362709999999</v>
      </c>
      <c r="O33" s="39">
        <v>0.38888486230000002</v>
      </c>
      <c r="P33" s="39"/>
      <c r="Q33" s="39">
        <v>1.08</v>
      </c>
      <c r="R33" s="37">
        <v>0.1</v>
      </c>
      <c r="S33" s="42">
        <v>1.08</v>
      </c>
      <c r="T33" s="42">
        <v>0.1</v>
      </c>
      <c r="U33" s="54">
        <v>9.15</v>
      </c>
      <c r="V33" s="38">
        <v>0.19</v>
      </c>
      <c r="W33" s="45">
        <v>0.18771699999999999</v>
      </c>
      <c r="X33" s="42"/>
      <c r="Y33" s="51">
        <v>3.6611635479215865E-2</v>
      </c>
    </row>
    <row r="34" spans="1:25" ht="15.6">
      <c r="A34" s="40">
        <v>2005</v>
      </c>
      <c r="B34" s="39">
        <v>2.1791911212969053</v>
      </c>
      <c r="C34" s="37">
        <v>0.3155829596412556</v>
      </c>
      <c r="D34" s="39">
        <v>0.63048098224007809</v>
      </c>
      <c r="E34" s="48">
        <v>0.37718859429714857</v>
      </c>
      <c r="F34" s="36">
        <v>0.65463370994996839</v>
      </c>
      <c r="G34" s="36">
        <v>0.27245349867139063</v>
      </c>
      <c r="H34" s="43"/>
      <c r="I34" s="43"/>
      <c r="J34" s="50">
        <v>0.8596878101274531</v>
      </c>
      <c r="K34" s="50">
        <v>0.34254323012800758</v>
      </c>
      <c r="L34" s="39">
        <v>0.18099999999999999</v>
      </c>
      <c r="M34" s="36">
        <v>0.30399999999999999</v>
      </c>
      <c r="N34" s="39">
        <v>0.64147447049999995</v>
      </c>
      <c r="O34" s="39">
        <v>0.2298730598</v>
      </c>
      <c r="P34" s="39"/>
      <c r="Q34" s="39">
        <v>1.04</v>
      </c>
      <c r="R34" s="37">
        <v>0.08</v>
      </c>
      <c r="S34" s="42">
        <v>1.04</v>
      </c>
      <c r="T34" s="42">
        <v>0.08</v>
      </c>
      <c r="U34" s="54">
        <v>10.55</v>
      </c>
      <c r="V34" s="38">
        <v>0.17</v>
      </c>
      <c r="W34" s="45">
        <v>0.217639</v>
      </c>
      <c r="X34" s="42"/>
      <c r="Y34" s="51">
        <v>4.4928890784700727E-2</v>
      </c>
    </row>
    <row r="35" spans="1:25" ht="15.6">
      <c r="A35" s="40">
        <v>2006</v>
      </c>
      <c r="B35" s="39">
        <v>0.57845064769627219</v>
      </c>
      <c r="C35" s="37">
        <v>0.34505332066307676</v>
      </c>
      <c r="D35" s="39">
        <v>1.4574550369841925</v>
      </c>
      <c r="E35" s="48">
        <v>0.38389958883358577</v>
      </c>
      <c r="F35" s="36">
        <v>0.42612073821278279</v>
      </c>
      <c r="G35" s="36">
        <v>0.37596951966253911</v>
      </c>
      <c r="H35" s="43"/>
      <c r="I35" s="43"/>
      <c r="J35" s="50">
        <v>0.60414593013014839</v>
      </c>
      <c r="K35" s="50">
        <v>0.3927884471269244</v>
      </c>
      <c r="L35" s="39">
        <v>0.46700000000000003</v>
      </c>
      <c r="M35" s="36">
        <v>0.35199999999999998</v>
      </c>
      <c r="N35" s="39">
        <v>1.1007119127</v>
      </c>
      <c r="O35" s="39">
        <v>0.23037291870000001</v>
      </c>
      <c r="P35" s="39"/>
      <c r="Q35" s="39">
        <v>1.1399999999999999</v>
      </c>
      <c r="R35" s="37">
        <v>0.09</v>
      </c>
      <c r="S35" s="42">
        <v>1.1399999999999999</v>
      </c>
      <c r="T35" s="42">
        <v>0.09</v>
      </c>
      <c r="U35" s="54">
        <v>11.66</v>
      </c>
      <c r="V35" s="38">
        <v>0.18</v>
      </c>
      <c r="W35" s="45">
        <v>0.272706</v>
      </c>
      <c r="X35" s="42"/>
      <c r="Y35" s="51">
        <v>3.9045149458194449E-2</v>
      </c>
    </row>
    <row r="36" spans="1:25" ht="15.6">
      <c r="A36" s="41">
        <v>2007</v>
      </c>
      <c r="B36" s="39">
        <v>0.44542715380096215</v>
      </c>
      <c r="C36" s="37">
        <v>0.31441107911696148</v>
      </c>
      <c r="D36" s="39">
        <v>1.4760635302068861</v>
      </c>
      <c r="E36" s="48">
        <v>0.34754273504273508</v>
      </c>
      <c r="F36" s="36">
        <v>0.3277227394718531</v>
      </c>
      <c r="G36" s="36">
        <v>0.37296532200990801</v>
      </c>
      <c r="H36" s="43"/>
      <c r="I36" s="43"/>
      <c r="J36" s="50">
        <v>0.80271355141515832</v>
      </c>
      <c r="K36" s="50">
        <v>0.38177680525619023</v>
      </c>
      <c r="L36" s="39">
        <v>0.38700000000000001</v>
      </c>
      <c r="M36" s="36">
        <v>0.45</v>
      </c>
      <c r="N36" s="39">
        <v>1.6937800337</v>
      </c>
      <c r="O36" s="39">
        <v>0.22923934630000001</v>
      </c>
      <c r="P36" s="39"/>
      <c r="Q36" s="39">
        <v>2.2799999999999998</v>
      </c>
      <c r="R36" s="37">
        <v>0.15</v>
      </c>
      <c r="S36" s="42">
        <v>2.2799999999999998</v>
      </c>
      <c r="T36" s="42">
        <v>0.15</v>
      </c>
      <c r="U36" s="54">
        <v>9.48</v>
      </c>
      <c r="V36" s="38">
        <v>0.18</v>
      </c>
      <c r="W36" s="45">
        <v>0.28844599999999998</v>
      </c>
      <c r="X36" s="42"/>
      <c r="Y36" s="51">
        <v>2.8045050998926301E-2</v>
      </c>
    </row>
    <row r="37" spans="1:25" ht="15.6">
      <c r="A37" s="41">
        <v>2008</v>
      </c>
      <c r="B37" s="39">
        <v>0.35222520169616744</v>
      </c>
      <c r="C37" s="37">
        <v>0.32703311947286284</v>
      </c>
      <c r="D37" s="39">
        <v>1.3836518604738481</v>
      </c>
      <c r="E37" s="48">
        <v>0.35753362206519262</v>
      </c>
      <c r="F37" s="36">
        <v>0.39881050992346173</v>
      </c>
      <c r="G37" s="36">
        <v>0.35649898226228555</v>
      </c>
      <c r="H37" s="43"/>
      <c r="I37" s="43"/>
      <c r="J37" s="50">
        <v>1.8416064917420771</v>
      </c>
      <c r="K37" s="50">
        <v>0.33620291513241879</v>
      </c>
      <c r="L37" s="39">
        <v>0.312</v>
      </c>
      <c r="M37" s="36">
        <v>0.39200000000000002</v>
      </c>
      <c r="N37" s="39">
        <v>0.72894053849999996</v>
      </c>
      <c r="O37" s="39">
        <v>0.35094803670000002</v>
      </c>
      <c r="P37" s="39"/>
      <c r="Q37" s="39">
        <v>1.74</v>
      </c>
      <c r="R37" s="37">
        <v>0.11</v>
      </c>
      <c r="S37" s="42">
        <v>1.74</v>
      </c>
      <c r="T37" s="42">
        <v>0.11</v>
      </c>
      <c r="U37" s="54">
        <v>13.65</v>
      </c>
      <c r="V37" s="38">
        <v>0.2</v>
      </c>
      <c r="W37" s="45">
        <v>0.22278200000000001</v>
      </c>
      <c r="X37" s="42"/>
      <c r="Y37" s="51">
        <v>1.876924558489736E-2</v>
      </c>
    </row>
    <row r="38" spans="1:25" ht="15.6">
      <c r="A38" s="41">
        <v>2009</v>
      </c>
      <c r="B38" s="39">
        <v>0.35143121389973075</v>
      </c>
      <c r="C38" s="37">
        <v>0.32551268682655543</v>
      </c>
      <c r="D38" s="39">
        <v>0.38746667667930762</v>
      </c>
      <c r="E38" s="42">
        <v>0.3967846967846968</v>
      </c>
      <c r="F38" s="36">
        <v>0.28759815778138559</v>
      </c>
      <c r="G38" s="36">
        <v>0.40342741935483872</v>
      </c>
      <c r="H38" s="43"/>
      <c r="I38" s="43"/>
      <c r="J38" s="50">
        <v>1.5387997080077507</v>
      </c>
      <c r="K38" s="50">
        <v>0.35805132877455187</v>
      </c>
      <c r="L38" s="39">
        <v>0.58199999999999996</v>
      </c>
      <c r="M38" s="36">
        <v>0.33500000000000002</v>
      </c>
      <c r="N38" s="39">
        <v>1.6719342022000001</v>
      </c>
      <c r="O38" s="39">
        <v>0.33510705089999998</v>
      </c>
      <c r="P38" s="39"/>
      <c r="Q38" s="39">
        <v>2.56</v>
      </c>
      <c r="R38" s="37">
        <v>0.16</v>
      </c>
      <c r="S38" s="42">
        <v>2.56</v>
      </c>
      <c r="T38" s="42">
        <v>0.16</v>
      </c>
      <c r="U38" s="54">
        <v>10.57</v>
      </c>
      <c r="V38" s="38">
        <v>0.18</v>
      </c>
      <c r="W38" s="45">
        <v>0.249582</v>
      </c>
      <c r="X38" s="42"/>
      <c r="Y38" s="51">
        <v>4.6071338553924431E-2</v>
      </c>
    </row>
    <row r="39" spans="1:25" ht="15.6">
      <c r="A39" s="41">
        <v>2010</v>
      </c>
      <c r="B39" s="39">
        <v>0.61137060325622261</v>
      </c>
      <c r="C39" s="37">
        <v>0.32687312687312686</v>
      </c>
      <c r="D39" s="39">
        <v>1.2395148875455262</v>
      </c>
      <c r="E39" s="42">
        <v>0.37201017811704834</v>
      </c>
      <c r="F39" s="36">
        <v>0.9445512077134619</v>
      </c>
      <c r="G39" s="36">
        <v>0.2697360343769184</v>
      </c>
      <c r="H39" s="43"/>
      <c r="I39" s="43"/>
      <c r="J39" s="50">
        <v>1.2947070624489345</v>
      </c>
      <c r="K39" s="50">
        <v>0.34196275166623241</v>
      </c>
      <c r="L39" s="42">
        <v>0.39200000000000002</v>
      </c>
      <c r="M39" s="42">
        <v>0.52</v>
      </c>
      <c r="N39" s="39">
        <v>0.6056787589</v>
      </c>
      <c r="O39" s="39">
        <v>0.36904306930000003</v>
      </c>
      <c r="P39" s="39"/>
      <c r="Q39" s="42">
        <v>9.31</v>
      </c>
      <c r="R39" s="42">
        <v>0.19</v>
      </c>
      <c r="S39" s="42"/>
      <c r="T39" s="42"/>
      <c r="U39" s="52">
        <v>9.18</v>
      </c>
      <c r="V39" s="52">
        <v>0.21</v>
      </c>
      <c r="W39" s="45">
        <v>0.136106</v>
      </c>
      <c r="X39" s="42"/>
      <c r="Y39" s="51">
        <v>4.0873694945879328E-2</v>
      </c>
    </row>
    <row r="40" spans="1:25" ht="15.6">
      <c r="A40" s="41">
        <v>2011</v>
      </c>
      <c r="B40" s="48">
        <v>0.79643083581030394</v>
      </c>
      <c r="C40" s="42">
        <v>0.35452453987730065</v>
      </c>
      <c r="D40" s="39">
        <v>1.2732624938985468</v>
      </c>
      <c r="E40" s="42">
        <v>0.40847163735447112</v>
      </c>
      <c r="F40" s="36">
        <v>0.5896921904509459</v>
      </c>
      <c r="G40" s="36">
        <v>0.29528023598820058</v>
      </c>
      <c r="H40" s="43"/>
      <c r="I40" s="43"/>
      <c r="J40" s="50">
        <v>1.1786162152979205</v>
      </c>
      <c r="K40" s="50">
        <v>0.48815965355131041</v>
      </c>
      <c r="L40" s="42">
        <v>1.018</v>
      </c>
      <c r="M40" s="42">
        <v>0.4</v>
      </c>
      <c r="N40" s="39">
        <v>2.6007854311999998</v>
      </c>
      <c r="O40" s="39">
        <v>0.24029214569999999</v>
      </c>
      <c r="P40" s="39"/>
      <c r="Q40" s="42">
        <v>3.7</v>
      </c>
      <c r="R40" s="42">
        <v>0.11</v>
      </c>
      <c r="S40" s="42">
        <v>3.7</v>
      </c>
      <c r="T40" s="42">
        <v>0.11</v>
      </c>
      <c r="U40" s="52">
        <v>10.43</v>
      </c>
      <c r="V40" s="52">
        <v>0.21</v>
      </c>
      <c r="W40" s="45">
        <v>0.312809</v>
      </c>
      <c r="X40" s="42"/>
      <c r="Y40" s="51">
        <v>4.0856727368394984E-2</v>
      </c>
    </row>
    <row r="41" spans="1:25" ht="15.6">
      <c r="A41" s="41">
        <v>2012</v>
      </c>
      <c r="B41" s="48">
        <v>0.39888725373290612</v>
      </c>
      <c r="C41" s="42">
        <v>0.40836012861736332</v>
      </c>
      <c r="D41" s="39">
        <v>1.1057860548943039</v>
      </c>
      <c r="E41" s="42">
        <v>0.45864232743867656</v>
      </c>
      <c r="F41" s="36">
        <v>0.65057486498127959</v>
      </c>
      <c r="G41" s="36">
        <v>0.2690730837789661</v>
      </c>
      <c r="H41" s="43"/>
      <c r="I41" s="43"/>
      <c r="J41" s="50">
        <v>3.0097820095341672</v>
      </c>
      <c r="K41" s="50">
        <v>0.33902075697499112</v>
      </c>
      <c r="L41" s="42">
        <v>0.3</v>
      </c>
      <c r="M41" s="42">
        <v>0.49099999999999999</v>
      </c>
      <c r="N41" s="39">
        <v>3.6196010103999998</v>
      </c>
      <c r="O41" s="39">
        <v>0.29589678590000001</v>
      </c>
      <c r="P41" s="39"/>
      <c r="Q41" s="42">
        <v>5.62</v>
      </c>
      <c r="R41" s="42">
        <v>0.11</v>
      </c>
      <c r="S41" s="42">
        <v>5.62</v>
      </c>
      <c r="T41" s="42">
        <v>0.11</v>
      </c>
      <c r="U41" s="53">
        <v>9.66</v>
      </c>
      <c r="V41" s="49">
        <v>0.2</v>
      </c>
      <c r="W41" s="42"/>
      <c r="X41" s="42"/>
      <c r="Y41" s="51">
        <v>7.3328242194758655E-2</v>
      </c>
    </row>
    <row r="42" spans="1:25" ht="15.6">
      <c r="A42" s="41">
        <v>2013</v>
      </c>
      <c r="B42" s="48">
        <v>0.55420348191278368</v>
      </c>
      <c r="C42" s="42">
        <v>0.36301520828741457</v>
      </c>
      <c r="D42" s="39">
        <v>1.0378177449029398</v>
      </c>
      <c r="E42" s="42">
        <v>0.42941802157726794</v>
      </c>
      <c r="F42" s="36">
        <v>0.50347072661608283</v>
      </c>
      <c r="G42" s="36">
        <v>0.29287112749049871</v>
      </c>
      <c r="H42" s="43"/>
      <c r="I42" s="43"/>
      <c r="J42" s="50">
        <v>0.97384354859444155</v>
      </c>
      <c r="K42" s="50">
        <v>0.40620782532844718</v>
      </c>
      <c r="L42" s="42">
        <v>0.97799999999999998</v>
      </c>
      <c r="M42" s="42">
        <v>0.36</v>
      </c>
      <c r="N42" s="39">
        <v>2.6356883608000001</v>
      </c>
      <c r="O42" s="39">
        <v>0.26395468700000002</v>
      </c>
      <c r="P42" s="39"/>
      <c r="Q42" s="42">
        <v>4.8099999999999996</v>
      </c>
      <c r="R42" s="42">
        <v>0.09</v>
      </c>
      <c r="S42" s="42">
        <v>4.8099999999999996</v>
      </c>
      <c r="T42" s="42">
        <v>0.09</v>
      </c>
      <c r="U42" s="53">
        <v>5.34</v>
      </c>
      <c r="V42" s="49">
        <v>0.19</v>
      </c>
      <c r="W42" s="42"/>
      <c r="X42" s="42"/>
      <c r="Y42" s="51">
        <v>3.034985902634621E-2</v>
      </c>
    </row>
    <row r="43" spans="1:25" ht="15.6">
      <c r="A43" s="41">
        <v>2014</v>
      </c>
      <c r="B43" s="48"/>
      <c r="C43" s="42"/>
      <c r="D43" s="39"/>
      <c r="E43" s="42"/>
      <c r="F43" s="36"/>
      <c r="G43" s="36"/>
      <c r="H43" s="43"/>
      <c r="I43" s="43"/>
      <c r="J43" s="43"/>
      <c r="K43" s="43"/>
      <c r="L43" s="42"/>
      <c r="M43" s="42"/>
      <c r="N43" s="39">
        <v>1.7950479525</v>
      </c>
      <c r="O43" s="39">
        <v>0.33404927969999998</v>
      </c>
      <c r="P43" s="39"/>
      <c r="Q43" s="42"/>
      <c r="R43" s="42"/>
      <c r="S43" s="42"/>
      <c r="T43" s="42"/>
      <c r="U43" s="42"/>
      <c r="V43" s="42"/>
      <c r="W43" s="42"/>
      <c r="X43" s="42"/>
      <c r="Y43" s="51">
        <v>3.7830362984643984E-2</v>
      </c>
    </row>
    <row r="44" spans="1:25" ht="15.6">
      <c r="A44" s="41">
        <v>2015</v>
      </c>
      <c r="B44" s="42"/>
      <c r="C44" s="42"/>
      <c r="D44" s="43"/>
      <c r="E44" s="43"/>
      <c r="F44" s="43"/>
      <c r="G44" s="43"/>
      <c r="H44" s="43"/>
      <c r="I44" s="43"/>
      <c r="J44" s="43"/>
      <c r="K44" s="43"/>
      <c r="L44" s="42"/>
      <c r="M44" s="42"/>
      <c r="N44" s="39">
        <v>1.6267865913999999</v>
      </c>
      <c r="O44" s="39">
        <v>0.3136023154</v>
      </c>
      <c r="P44" s="39"/>
      <c r="Q44" s="42"/>
      <c r="R44" s="42"/>
      <c r="S44" s="42"/>
      <c r="T44" s="42"/>
      <c r="U44" s="42"/>
      <c r="V44" s="42"/>
      <c r="W44" s="42"/>
      <c r="X44" s="42"/>
      <c r="Y44" s="51">
        <v>8.046426525280588E-2</v>
      </c>
    </row>
    <row r="45" spans="1:25">
      <c r="D45" s="2"/>
      <c r="E45" s="2"/>
      <c r="F45" s="2"/>
      <c r="G45" s="2"/>
      <c r="N45" s="4"/>
    </row>
    <row r="46" spans="1:25">
      <c r="D46" s="2"/>
      <c r="E46" s="2"/>
      <c r="F46" s="2"/>
      <c r="G46" s="2"/>
      <c r="N46" s="4"/>
    </row>
    <row r="47" spans="1:25">
      <c r="D47" s="2"/>
      <c r="E47" s="2"/>
      <c r="F47" s="2"/>
      <c r="G47" s="2"/>
      <c r="N47" s="4"/>
    </row>
    <row r="48" spans="1:25">
      <c r="D48" s="2"/>
      <c r="E48" s="2"/>
      <c r="F48" s="2"/>
      <c r="G48" s="2"/>
      <c r="N48" s="4"/>
    </row>
    <row r="49" spans="1:21">
      <c r="D49" s="2"/>
      <c r="E49" s="2"/>
      <c r="F49" s="2"/>
      <c r="G49" s="2"/>
      <c r="N49" s="4"/>
    </row>
    <row r="50" spans="1:21">
      <c r="D50" s="2"/>
      <c r="E50" s="2"/>
      <c r="F50" s="2"/>
      <c r="G50" s="2"/>
      <c r="N50" s="4"/>
    </row>
    <row r="51" spans="1:21">
      <c r="A51" s="28"/>
      <c r="B51" s="28"/>
      <c r="C51" s="28"/>
      <c r="D51" s="28"/>
      <c r="E51" s="28"/>
      <c r="F51" s="28"/>
      <c r="G51" s="28"/>
      <c r="L51" s="28"/>
      <c r="M51" s="28"/>
      <c r="N51" s="28"/>
      <c r="O51" s="28"/>
    </row>
    <row r="52" spans="1:21">
      <c r="A52" s="28"/>
      <c r="B52" s="28"/>
      <c r="C52" s="28"/>
      <c r="D52" s="28"/>
      <c r="E52" s="28"/>
      <c r="F52" s="28"/>
      <c r="G52" s="28"/>
      <c r="L52" s="28"/>
      <c r="M52" s="28"/>
      <c r="N52" s="28"/>
      <c r="O52" s="28"/>
    </row>
    <row r="53" spans="1:21">
      <c r="A53" s="28"/>
      <c r="B53" s="28"/>
      <c r="C53" s="28"/>
      <c r="D53" s="28"/>
      <c r="E53" s="28"/>
      <c r="F53" s="28"/>
      <c r="G53" s="28"/>
      <c r="L53" s="28"/>
      <c r="M53" s="28"/>
      <c r="N53" s="28"/>
      <c r="O53" s="28"/>
      <c r="U53" s="5"/>
    </row>
    <row r="54" spans="1:21">
      <c r="A54" s="28"/>
      <c r="B54" s="28"/>
      <c r="C54" s="28"/>
      <c r="D54" s="28"/>
      <c r="E54" s="28"/>
      <c r="F54" s="28"/>
      <c r="G54" s="28"/>
      <c r="L54" s="28"/>
      <c r="M54" s="28"/>
      <c r="N54" s="28"/>
      <c r="O54" s="28"/>
      <c r="U54" s="5"/>
    </row>
    <row r="55" spans="1:21">
      <c r="A55" s="28"/>
      <c r="B55" s="28"/>
      <c r="C55" s="28"/>
      <c r="D55" s="28"/>
      <c r="E55" s="28"/>
      <c r="F55" s="28"/>
      <c r="G55" s="28"/>
      <c r="L55" s="28"/>
      <c r="M55" s="28"/>
      <c r="N55" s="28"/>
      <c r="O55" s="28"/>
      <c r="U55" s="5"/>
    </row>
    <row r="56" spans="1:21">
      <c r="A56" s="28"/>
      <c r="B56" s="28"/>
      <c r="C56" s="28"/>
      <c r="D56" s="28"/>
      <c r="E56" s="28"/>
      <c r="F56" s="28"/>
      <c r="G56" s="28"/>
      <c r="L56" s="28"/>
      <c r="M56" s="28"/>
      <c r="N56" s="28"/>
      <c r="O56" s="28"/>
      <c r="U56" s="5"/>
    </row>
    <row r="57" spans="1:21">
      <c r="A57" s="28"/>
      <c r="B57" s="28"/>
      <c r="C57" s="28"/>
      <c r="D57" s="28"/>
      <c r="E57" s="28"/>
      <c r="F57" s="28"/>
      <c r="G57" s="28"/>
      <c r="L57" s="28"/>
      <c r="M57" s="28"/>
      <c r="N57" s="28"/>
      <c r="O57" s="28"/>
      <c r="U57" s="5"/>
    </row>
    <row r="58" spans="1:21">
      <c r="A58" s="28"/>
      <c r="B58" s="28"/>
      <c r="C58" s="28"/>
      <c r="D58" s="28"/>
      <c r="E58" s="28"/>
      <c r="F58" s="28"/>
      <c r="G58" s="28"/>
      <c r="L58" s="28"/>
      <c r="M58" s="28"/>
      <c r="N58" s="28"/>
      <c r="O58" s="28"/>
      <c r="U58" s="5"/>
    </row>
    <row r="59" spans="1:21">
      <c r="A59" s="28"/>
      <c r="B59" s="28"/>
      <c r="C59" s="28"/>
      <c r="D59" s="28"/>
      <c r="E59" s="28"/>
      <c r="F59" s="28"/>
      <c r="G59" s="28"/>
      <c r="L59" s="28"/>
      <c r="M59" s="28"/>
      <c r="N59" s="28"/>
      <c r="O59" s="28"/>
      <c r="U59" s="5"/>
    </row>
    <row r="60" spans="1:21">
      <c r="A60" s="28"/>
      <c r="B60" s="28"/>
      <c r="C60" s="28"/>
      <c r="D60" s="28"/>
      <c r="E60" s="28"/>
      <c r="F60" s="28"/>
      <c r="G60" s="28"/>
      <c r="L60" s="28"/>
      <c r="M60" s="28"/>
      <c r="N60" s="28"/>
      <c r="O60" s="28"/>
      <c r="U60" s="5"/>
    </row>
    <row r="61" spans="1:21">
      <c r="A61" s="28"/>
      <c r="B61" s="28"/>
      <c r="C61" s="28"/>
      <c r="D61" s="28"/>
      <c r="E61" s="28"/>
      <c r="F61" s="28"/>
      <c r="G61" s="28"/>
      <c r="L61" s="28"/>
      <c r="M61" s="28"/>
      <c r="N61" s="28"/>
      <c r="O61" s="28"/>
      <c r="U61" s="5"/>
    </row>
    <row r="62" spans="1:21">
      <c r="A62" s="28"/>
      <c r="B62" s="28"/>
      <c r="C62" s="28"/>
      <c r="D62" s="28"/>
      <c r="E62" s="28"/>
      <c r="F62" s="28"/>
      <c r="G62" s="28"/>
      <c r="L62" s="28"/>
      <c r="M62" s="28"/>
      <c r="N62" s="28"/>
      <c r="O62" s="28"/>
      <c r="U62" s="5"/>
    </row>
    <row r="63" spans="1:21">
      <c r="A63" s="28"/>
      <c r="B63" s="28"/>
      <c r="C63" s="28"/>
      <c r="D63" s="28"/>
      <c r="E63" s="28"/>
      <c r="F63" s="28"/>
      <c r="G63" s="28"/>
      <c r="L63" s="28"/>
      <c r="M63" s="28"/>
      <c r="N63" s="28"/>
      <c r="O63" s="28"/>
    </row>
    <row r="64" spans="1:21">
      <c r="A64" s="28"/>
      <c r="B64" s="28"/>
      <c r="C64" s="28"/>
      <c r="D64" s="28"/>
      <c r="E64" s="28"/>
      <c r="F64" s="28"/>
      <c r="G64" s="28"/>
      <c r="L64" s="28"/>
      <c r="M64" s="28"/>
      <c r="N64" s="28"/>
      <c r="O64" s="28"/>
    </row>
    <row r="65" spans="1:15">
      <c r="A65" s="28"/>
      <c r="B65" s="28"/>
      <c r="C65" s="28"/>
      <c r="D65" s="28"/>
      <c r="E65" s="28"/>
      <c r="F65" s="28"/>
      <c r="G65" s="28"/>
      <c r="L65" s="28"/>
      <c r="M65" s="28"/>
      <c r="N65" s="28"/>
      <c r="O65" s="28"/>
    </row>
    <row r="66" spans="1:15">
      <c r="A66" s="28"/>
      <c r="B66" s="28"/>
      <c r="C66" s="28"/>
      <c r="D66" s="28"/>
      <c r="E66" s="28"/>
      <c r="F66" s="28"/>
      <c r="G66" s="28"/>
      <c r="L66" s="28"/>
      <c r="M66" s="28"/>
      <c r="N66" s="28"/>
      <c r="O66" s="28"/>
    </row>
    <row r="67" spans="1:15">
      <c r="A67" s="28"/>
      <c r="B67" s="28"/>
      <c r="C67" s="28"/>
      <c r="D67" s="28"/>
      <c r="E67" s="28"/>
      <c r="F67" s="28"/>
      <c r="G67" s="28"/>
      <c r="L67" s="28"/>
      <c r="M67" s="28"/>
      <c r="N67" s="28"/>
      <c r="O67" s="28"/>
    </row>
    <row r="68" spans="1:15">
      <c r="A68" s="28"/>
      <c r="B68" s="28"/>
      <c r="C68" s="28"/>
      <c r="D68" s="28"/>
      <c r="E68" s="28"/>
      <c r="F68" s="28"/>
      <c r="G68" s="28"/>
      <c r="L68" s="28"/>
      <c r="M68" s="28"/>
      <c r="N68" s="28"/>
      <c r="O68" s="28"/>
    </row>
    <row r="69" spans="1:15">
      <c r="A69" s="28"/>
      <c r="B69" s="28"/>
      <c r="C69" s="28"/>
      <c r="D69" s="28"/>
      <c r="E69" s="28"/>
      <c r="F69" s="28"/>
      <c r="G69" s="28"/>
      <c r="L69" s="28"/>
      <c r="M69" s="28"/>
      <c r="N69" s="28"/>
      <c r="O69" s="28"/>
    </row>
    <row r="70" spans="1:15">
      <c r="A70" s="28"/>
      <c r="B70" s="28"/>
      <c r="C70" s="28"/>
      <c r="D70" s="28"/>
      <c r="E70" s="28"/>
      <c r="F70" s="28"/>
      <c r="G70" s="28"/>
      <c r="L70" s="28"/>
      <c r="M70" s="28"/>
      <c r="N70" s="28"/>
      <c r="O70" s="28"/>
    </row>
    <row r="71" spans="1:15">
      <c r="A71" s="28"/>
      <c r="B71" s="28"/>
      <c r="C71" s="28"/>
      <c r="D71" s="28"/>
      <c r="E71" s="28"/>
      <c r="F71" s="28"/>
      <c r="G71" s="28"/>
      <c r="L71" s="28"/>
      <c r="M71" s="28"/>
      <c r="N71" s="28"/>
      <c r="O71" s="28"/>
    </row>
    <row r="72" spans="1:15">
      <c r="A72" s="28"/>
      <c r="B72" s="28"/>
      <c r="C72" s="28"/>
      <c r="D72" s="28"/>
      <c r="E72" s="28"/>
      <c r="F72" s="28"/>
      <c r="G72" s="28"/>
      <c r="L72" s="28"/>
      <c r="M72" s="28"/>
      <c r="N72" s="28"/>
      <c r="O72" s="28"/>
    </row>
    <row r="73" spans="1:15">
      <c r="A73" s="28"/>
      <c r="B73" s="28"/>
      <c r="C73" s="28"/>
      <c r="D73" s="28"/>
      <c r="E73" s="28"/>
      <c r="F73" s="28"/>
      <c r="G73" s="28"/>
      <c r="L73" s="28"/>
      <c r="M73" s="28"/>
      <c r="N73" s="28"/>
      <c r="O73" s="28"/>
    </row>
    <row r="74" spans="1:15">
      <c r="A74" s="28"/>
      <c r="B74" s="28"/>
      <c r="C74" s="28"/>
      <c r="D74" s="28"/>
      <c r="E74" s="28"/>
      <c r="F74" s="28"/>
      <c r="G74" s="28"/>
      <c r="L74" s="28"/>
      <c r="M74" s="28"/>
      <c r="N74" s="28"/>
      <c r="O74" s="28"/>
    </row>
    <row r="75" spans="1:15">
      <c r="A75" s="28"/>
      <c r="B75" s="28"/>
      <c r="C75" s="28"/>
      <c r="D75" s="28"/>
      <c r="E75" s="28"/>
      <c r="F75" s="28"/>
      <c r="G75" s="28"/>
      <c r="L75" s="28"/>
      <c r="M75" s="28"/>
      <c r="N75" s="28"/>
      <c r="O75" s="28"/>
    </row>
    <row r="76" spans="1:15">
      <c r="A76" s="28"/>
      <c r="B76" s="28"/>
      <c r="C76" s="28"/>
      <c r="D76" s="28"/>
      <c r="E76" s="28"/>
      <c r="F76" s="28"/>
      <c r="G76" s="28"/>
      <c r="L76" s="28"/>
      <c r="M76" s="28"/>
      <c r="N76" s="28"/>
      <c r="O76" s="28"/>
    </row>
    <row r="77" spans="1:15">
      <c r="A77" s="28"/>
      <c r="B77" s="28"/>
      <c r="C77" s="28"/>
      <c r="D77" s="28"/>
      <c r="E77" s="28"/>
      <c r="F77" s="28"/>
      <c r="G77" s="28"/>
      <c r="L77" s="28"/>
      <c r="M77" s="28"/>
      <c r="N77" s="28"/>
      <c r="O77" s="28"/>
    </row>
    <row r="78" spans="1:15">
      <c r="A78" s="28"/>
      <c r="B78" s="28"/>
      <c r="C78" s="28"/>
      <c r="D78" s="28"/>
      <c r="E78" s="28"/>
      <c r="F78" s="28"/>
      <c r="G78" s="28"/>
      <c r="L78" s="28"/>
      <c r="M78" s="28"/>
      <c r="N78" s="28"/>
      <c r="O78" s="28"/>
    </row>
    <row r="79" spans="1:15">
      <c r="A79" s="28"/>
      <c r="B79" s="28"/>
      <c r="C79" s="28"/>
      <c r="D79" s="28"/>
      <c r="E79" s="28"/>
      <c r="F79" s="28"/>
      <c r="G79" s="28"/>
      <c r="L79" s="28"/>
      <c r="M79" s="28"/>
      <c r="N79" s="28"/>
      <c r="O79" s="28"/>
    </row>
    <row r="80" spans="1:15">
      <c r="A80" s="28"/>
      <c r="B80" s="28"/>
      <c r="C80" s="28"/>
      <c r="D80" s="28"/>
      <c r="E80" s="28"/>
      <c r="F80" s="28"/>
      <c r="G80" s="28"/>
      <c r="L80" s="28"/>
      <c r="M80" s="28"/>
      <c r="N80" s="28"/>
      <c r="O80" s="28"/>
    </row>
    <row r="81" spans="1:15">
      <c r="A81" s="28"/>
      <c r="B81" s="28"/>
      <c r="C81" s="28"/>
      <c r="D81" s="28"/>
      <c r="E81" s="28"/>
      <c r="F81" s="28"/>
      <c r="G81" s="28"/>
      <c r="L81" s="28"/>
      <c r="M81" s="28"/>
      <c r="N81" s="28"/>
      <c r="O81" s="28"/>
    </row>
    <row r="82" spans="1:15">
      <c r="A82" s="28"/>
      <c r="B82" s="28"/>
      <c r="C82" s="28"/>
      <c r="D82" s="28"/>
      <c r="E82" s="28"/>
      <c r="F82" s="28"/>
      <c r="G82" s="28"/>
      <c r="L82" s="28"/>
      <c r="M82" s="28"/>
      <c r="N82" s="28"/>
      <c r="O82" s="28"/>
    </row>
    <row r="83" spans="1:15">
      <c r="A83" s="28"/>
      <c r="B83" s="28"/>
      <c r="C83" s="28"/>
      <c r="D83" s="28"/>
      <c r="E83" s="28"/>
      <c r="F83" s="28"/>
      <c r="G83" s="28"/>
      <c r="L83" s="28"/>
      <c r="M83" s="28"/>
      <c r="N83" s="28"/>
      <c r="O83" s="28"/>
    </row>
    <row r="84" spans="1:15">
      <c r="A84" s="28"/>
      <c r="B84" s="28"/>
      <c r="C84" s="28"/>
      <c r="D84" s="28"/>
      <c r="E84" s="28"/>
      <c r="F84" s="28"/>
      <c r="G84" s="28"/>
      <c r="L84" s="28"/>
      <c r="M84" s="28"/>
      <c r="N84" s="28"/>
      <c r="O84" s="28"/>
    </row>
    <row r="85" spans="1:15">
      <c r="A85" s="28"/>
      <c r="B85" s="28"/>
      <c r="C85" s="28"/>
      <c r="D85" s="28"/>
      <c r="E85" s="28"/>
      <c r="F85" s="28"/>
      <c r="G85" s="28"/>
      <c r="L85" s="28"/>
      <c r="M85" s="28"/>
      <c r="N85" s="28"/>
      <c r="O85" s="28"/>
    </row>
    <row r="86" spans="1:15">
      <c r="A86" s="28"/>
      <c r="B86" s="28"/>
      <c r="C86" s="28"/>
      <c r="D86" s="28"/>
      <c r="E86" s="28"/>
      <c r="F86" s="28"/>
      <c r="G86" s="28"/>
      <c r="L86" s="28"/>
      <c r="M86" s="28"/>
      <c r="N86" s="28"/>
      <c r="O86" s="28"/>
    </row>
    <row r="87" spans="1:15">
      <c r="A87" s="28"/>
      <c r="B87" s="28"/>
      <c r="C87" s="28"/>
      <c r="D87" s="28"/>
      <c r="E87" s="28"/>
      <c r="F87" s="28"/>
      <c r="G87" s="28"/>
      <c r="L87" s="28"/>
      <c r="M87" s="28"/>
      <c r="N87" s="28"/>
      <c r="O87" s="28"/>
    </row>
    <row r="88" spans="1:15">
      <c r="A88" s="28"/>
      <c r="B88" s="28"/>
      <c r="C88" s="28"/>
      <c r="D88" s="28"/>
      <c r="E88" s="28"/>
      <c r="F88" s="28"/>
      <c r="G88" s="28"/>
      <c r="L88" s="28"/>
      <c r="M88" s="28"/>
      <c r="N88" s="28"/>
      <c r="O88" s="28"/>
    </row>
    <row r="89" spans="1:15">
      <c r="A89" s="28"/>
      <c r="B89" s="28"/>
      <c r="C89" s="28"/>
      <c r="D89" s="28"/>
      <c r="E89" s="28"/>
      <c r="F89" s="28"/>
      <c r="G89" s="28"/>
      <c r="L89" s="28"/>
      <c r="M89" s="28"/>
      <c r="N89" s="28"/>
      <c r="O89" s="28"/>
    </row>
    <row r="90" spans="1:15">
      <c r="A90" s="28"/>
      <c r="B90" s="28"/>
      <c r="C90" s="28"/>
      <c r="D90" s="28"/>
      <c r="E90" s="28"/>
      <c r="F90" s="28"/>
      <c r="G90" s="28"/>
      <c r="L90" s="28"/>
      <c r="M90" s="28"/>
      <c r="N90" s="28"/>
      <c r="O90" s="28"/>
    </row>
    <row r="91" spans="1:15">
      <c r="A91" s="28"/>
      <c r="B91" s="28"/>
      <c r="C91" s="28"/>
      <c r="D91" s="28"/>
      <c r="E91" s="28"/>
      <c r="F91" s="28"/>
      <c r="G91" s="28"/>
      <c r="L91" s="28"/>
      <c r="M91" s="28"/>
      <c r="N91" s="28"/>
      <c r="O91" s="28"/>
    </row>
    <row r="92" spans="1:15">
      <c r="A92" s="28"/>
      <c r="B92" s="28"/>
      <c r="C92" s="28"/>
      <c r="D92" s="28"/>
      <c r="E92" s="28"/>
      <c r="F92" s="28"/>
      <c r="G92" s="28"/>
      <c r="L92" s="28"/>
      <c r="M92" s="28"/>
      <c r="N92" s="28"/>
      <c r="O92" s="28"/>
    </row>
    <row r="93" spans="1:15">
      <c r="A93" s="28"/>
      <c r="B93" s="28"/>
      <c r="C93" s="28"/>
      <c r="D93" s="28"/>
      <c r="E93" s="28"/>
      <c r="F93" s="28"/>
      <c r="G93" s="28"/>
      <c r="L93" s="28"/>
      <c r="M93" s="28"/>
      <c r="N93" s="28"/>
      <c r="O93" s="28"/>
    </row>
    <row r="94" spans="1:15">
      <c r="A94" s="28"/>
      <c r="B94" s="28"/>
      <c r="C94" s="28"/>
      <c r="D94" s="28"/>
      <c r="E94" s="28"/>
      <c r="F94" s="28"/>
      <c r="G94" s="28"/>
      <c r="L94" s="28"/>
      <c r="M94" s="28"/>
      <c r="N94" s="28"/>
      <c r="O94" s="28"/>
    </row>
    <row r="95" spans="1:15">
      <c r="A95" s="28"/>
      <c r="B95" s="28"/>
      <c r="C95" s="28"/>
      <c r="D95" s="28"/>
      <c r="E95" s="28"/>
      <c r="F95" s="28"/>
      <c r="G95" s="28"/>
      <c r="L95" s="28"/>
      <c r="M95" s="28"/>
      <c r="N95" s="28"/>
      <c r="O95" s="28"/>
    </row>
    <row r="96" spans="1:15">
      <c r="A96" s="28"/>
      <c r="B96" s="28"/>
      <c r="C96" s="28"/>
      <c r="D96" s="28"/>
      <c r="E96" s="28"/>
      <c r="F96" s="28"/>
      <c r="G96" s="28"/>
      <c r="L96" s="28"/>
      <c r="M96" s="28"/>
      <c r="N96" s="28"/>
      <c r="O96" s="28"/>
    </row>
    <row r="97" spans="1:15">
      <c r="A97" s="28"/>
      <c r="B97" s="28"/>
      <c r="C97" s="28"/>
      <c r="D97" s="28"/>
      <c r="E97" s="28"/>
      <c r="F97" s="28"/>
      <c r="G97" s="28"/>
      <c r="L97" s="28"/>
      <c r="M97" s="28"/>
      <c r="N97" s="28"/>
      <c r="O97" s="28"/>
    </row>
    <row r="98" spans="1:15">
      <c r="A98" s="28"/>
      <c r="B98" s="28"/>
      <c r="C98" s="28"/>
      <c r="D98" s="28"/>
      <c r="E98" s="28"/>
      <c r="F98" s="28"/>
      <c r="G98" s="28"/>
      <c r="L98" s="28"/>
      <c r="M98" s="28"/>
      <c r="N98" s="28"/>
      <c r="O98" s="28"/>
    </row>
    <row r="99" spans="1:15">
      <c r="A99" s="28"/>
      <c r="B99" s="28"/>
      <c r="C99" s="28"/>
      <c r="D99" s="28"/>
      <c r="E99" s="28"/>
      <c r="F99" s="28"/>
      <c r="G99" s="28"/>
      <c r="L99" s="28"/>
      <c r="M99" s="28"/>
      <c r="N99" s="28"/>
      <c r="O99" s="28"/>
    </row>
    <row r="100" spans="1:15">
      <c r="A100" s="28"/>
      <c r="B100" s="28"/>
      <c r="C100" s="28"/>
      <c r="D100" s="28"/>
      <c r="E100" s="28"/>
      <c r="F100" s="28"/>
      <c r="G100" s="28"/>
      <c r="L100" s="28"/>
      <c r="M100" s="28"/>
      <c r="N100" s="28"/>
      <c r="O100" s="28"/>
    </row>
    <row r="101" spans="1:15">
      <c r="A101" s="28"/>
      <c r="B101" s="28"/>
      <c r="C101" s="28"/>
      <c r="D101" s="28"/>
      <c r="E101" s="28"/>
      <c r="F101" s="28"/>
      <c r="G101" s="28"/>
      <c r="L101" s="28"/>
      <c r="M101" s="28"/>
      <c r="N101" s="28"/>
      <c r="O101" s="28"/>
    </row>
    <row r="102" spans="1:15">
      <c r="A102" s="28"/>
      <c r="B102" s="28"/>
      <c r="C102" s="28"/>
      <c r="D102" s="28"/>
      <c r="E102" s="28"/>
      <c r="F102" s="28"/>
      <c r="G102" s="28"/>
      <c r="L102" s="28"/>
      <c r="M102" s="28"/>
      <c r="N102" s="28"/>
      <c r="O102" s="28"/>
    </row>
    <row r="103" spans="1:15">
      <c r="A103" s="28"/>
      <c r="B103" s="28"/>
      <c r="C103" s="28"/>
      <c r="D103" s="28"/>
      <c r="E103" s="28"/>
      <c r="F103" s="28"/>
      <c r="G103" s="28"/>
      <c r="L103" s="28"/>
      <c r="M103" s="28"/>
      <c r="N103" s="28"/>
      <c r="O103" s="28"/>
    </row>
    <row r="104" spans="1:15">
      <c r="A104" s="28"/>
      <c r="B104" s="28"/>
      <c r="C104" s="28"/>
      <c r="D104" s="28"/>
      <c r="E104" s="28"/>
      <c r="F104" s="28"/>
      <c r="G104" s="28"/>
      <c r="L104" s="28"/>
      <c r="M104" s="28"/>
      <c r="N104" s="28"/>
      <c r="O104" s="28"/>
    </row>
    <row r="105" spans="1:15">
      <c r="A105" s="28"/>
      <c r="B105" s="28"/>
      <c r="C105" s="28"/>
      <c r="D105" s="28"/>
      <c r="E105" s="28"/>
      <c r="F105" s="28"/>
      <c r="G105" s="28"/>
      <c r="L105" s="28"/>
      <c r="M105" s="28"/>
      <c r="N105" s="28"/>
      <c r="O105" s="28"/>
    </row>
    <row r="106" spans="1:15">
      <c r="A106" s="28"/>
      <c r="B106" s="28"/>
      <c r="C106" s="28"/>
      <c r="D106" s="28"/>
      <c r="E106" s="28"/>
      <c r="F106" s="28"/>
      <c r="G106" s="28"/>
      <c r="L106" s="28"/>
      <c r="M106" s="28"/>
      <c r="N106" s="28"/>
      <c r="O106" s="28"/>
    </row>
    <row r="107" spans="1:15">
      <c r="A107" s="28"/>
      <c r="B107" s="28"/>
      <c r="C107" s="28"/>
      <c r="D107" s="28"/>
      <c r="E107" s="28"/>
      <c r="F107" s="28"/>
      <c r="G107" s="28"/>
      <c r="L107" s="28"/>
      <c r="M107" s="28"/>
      <c r="N107" s="28"/>
      <c r="O107" s="28"/>
    </row>
    <row r="108" spans="1:15">
      <c r="A108" s="28"/>
      <c r="B108" s="28"/>
      <c r="C108" s="28"/>
      <c r="D108" s="28"/>
      <c r="E108" s="28"/>
      <c r="F108" s="28"/>
      <c r="G108" s="28"/>
      <c r="L108" s="28"/>
      <c r="M108" s="28"/>
      <c r="N108" s="28"/>
      <c r="O108" s="28"/>
    </row>
    <row r="109" spans="1:15">
      <c r="A109" s="28"/>
      <c r="B109" s="28"/>
      <c r="C109" s="28"/>
      <c r="D109" s="28"/>
      <c r="E109" s="28"/>
      <c r="F109" s="28"/>
      <c r="G109" s="28"/>
      <c r="L109" s="28"/>
      <c r="M109" s="28"/>
      <c r="N109" s="28"/>
      <c r="O109" s="28"/>
    </row>
    <row r="110" spans="1:15">
      <c r="A110" s="28"/>
      <c r="B110" s="28"/>
      <c r="C110" s="28"/>
      <c r="D110" s="28"/>
      <c r="E110" s="28"/>
      <c r="F110" s="28"/>
      <c r="G110" s="28"/>
      <c r="L110" s="28"/>
      <c r="M110" s="28"/>
      <c r="N110" s="28"/>
      <c r="O110" s="28"/>
    </row>
    <row r="111" spans="1:15">
      <c r="A111" s="28"/>
      <c r="B111" s="28"/>
      <c r="C111" s="28"/>
      <c r="D111" s="28"/>
      <c r="E111" s="28"/>
      <c r="F111" s="28"/>
      <c r="G111" s="28"/>
      <c r="L111" s="28"/>
      <c r="M111" s="28"/>
      <c r="N111" s="28"/>
      <c r="O111" s="28"/>
    </row>
    <row r="112" spans="1:15">
      <c r="A112" s="28"/>
      <c r="B112" s="28"/>
      <c r="C112" s="28"/>
      <c r="D112" s="28"/>
      <c r="E112" s="28"/>
      <c r="F112" s="28"/>
      <c r="G112" s="28"/>
      <c r="L112" s="28"/>
      <c r="M112" s="28"/>
      <c r="N112" s="28"/>
      <c r="O112" s="28"/>
    </row>
    <row r="113" spans="1:15">
      <c r="A113" s="28"/>
      <c r="B113" s="28"/>
      <c r="C113" s="28"/>
      <c r="D113" s="28"/>
      <c r="E113" s="28"/>
      <c r="F113" s="28"/>
      <c r="G113" s="28"/>
      <c r="L113" s="28"/>
      <c r="M113" s="28"/>
      <c r="N113" s="28"/>
      <c r="O113" s="28"/>
    </row>
    <row r="114" spans="1:15">
      <c r="A114" s="28"/>
      <c r="B114" s="28"/>
      <c r="C114" s="28"/>
      <c r="D114" s="28"/>
      <c r="E114" s="28"/>
      <c r="F114" s="28"/>
      <c r="G114" s="28"/>
      <c r="L114" s="28"/>
      <c r="M114" s="28"/>
      <c r="N114" s="28"/>
      <c r="O114" s="28"/>
    </row>
    <row r="115" spans="1:15">
      <c r="A115" s="28"/>
      <c r="B115" s="28"/>
      <c r="C115" s="28"/>
      <c r="D115" s="28"/>
      <c r="E115" s="28"/>
      <c r="F115" s="28"/>
      <c r="G115" s="28"/>
      <c r="L115" s="28"/>
      <c r="M115" s="28"/>
      <c r="N115" s="28"/>
      <c r="O115" s="28"/>
    </row>
    <row r="116" spans="1:15">
      <c r="A116" s="28"/>
      <c r="B116" s="28"/>
      <c r="C116" s="28"/>
      <c r="D116" s="28"/>
      <c r="E116" s="28"/>
      <c r="F116" s="28"/>
      <c r="G116" s="28"/>
      <c r="L116" s="28"/>
      <c r="M116" s="28"/>
      <c r="N116" s="28"/>
      <c r="O116" s="28"/>
    </row>
    <row r="117" spans="1:15">
      <c r="A117" s="28"/>
      <c r="B117" s="28"/>
      <c r="C117" s="28"/>
      <c r="D117" s="28"/>
      <c r="E117" s="28"/>
      <c r="F117" s="28"/>
      <c r="G117" s="28"/>
      <c r="L117" s="28"/>
      <c r="M117" s="28"/>
      <c r="N117" s="28"/>
      <c r="O117" s="28"/>
    </row>
    <row r="118" spans="1:15">
      <c r="A118" s="28"/>
      <c r="B118" s="28"/>
      <c r="C118" s="28"/>
      <c r="D118" s="28"/>
      <c r="E118" s="28"/>
      <c r="F118" s="28"/>
      <c r="G118" s="28"/>
      <c r="L118" s="28"/>
      <c r="M118" s="28"/>
      <c r="N118" s="28"/>
      <c r="O118" s="28"/>
    </row>
    <row r="119" spans="1:15">
      <c r="A119" s="28"/>
      <c r="B119" s="28"/>
      <c r="C119" s="28"/>
      <c r="D119" s="28"/>
      <c r="E119" s="28"/>
      <c r="F119" s="28"/>
      <c r="G119" s="28"/>
      <c r="L119" s="28"/>
      <c r="M119" s="28"/>
      <c r="N119" s="28"/>
      <c r="O119" s="28"/>
    </row>
    <row r="120" spans="1:15">
      <c r="A120" s="28"/>
      <c r="B120" s="28"/>
      <c r="C120" s="28"/>
      <c r="D120" s="28"/>
      <c r="E120" s="28"/>
      <c r="F120" s="28"/>
      <c r="G120" s="28"/>
      <c r="L120" s="28"/>
      <c r="M120" s="28"/>
      <c r="N120" s="28"/>
      <c r="O120" s="28"/>
    </row>
    <row r="121" spans="1:15">
      <c r="A121" s="28"/>
      <c r="B121" s="28"/>
      <c r="C121" s="28"/>
      <c r="D121" s="28"/>
      <c r="E121" s="28"/>
      <c r="F121" s="28"/>
      <c r="G121" s="28"/>
      <c r="L121" s="28"/>
      <c r="M121" s="28"/>
      <c r="N121" s="28"/>
      <c r="O121" s="28"/>
    </row>
    <row r="122" spans="1:15">
      <c r="A122" s="28"/>
      <c r="B122" s="28"/>
      <c r="C122" s="28"/>
      <c r="D122" s="28"/>
      <c r="E122" s="28"/>
      <c r="F122" s="28"/>
      <c r="G122" s="28"/>
      <c r="L122" s="28"/>
      <c r="M122" s="28"/>
      <c r="N122" s="28"/>
      <c r="O122" s="28"/>
    </row>
    <row r="123" spans="1:15">
      <c r="A123" s="28"/>
      <c r="B123" s="28"/>
      <c r="C123" s="28"/>
      <c r="D123" s="28"/>
      <c r="E123" s="28"/>
      <c r="F123" s="28"/>
      <c r="G123" s="28"/>
      <c r="L123" s="28"/>
      <c r="M123" s="28"/>
      <c r="N123" s="28"/>
      <c r="O123" s="28"/>
    </row>
    <row r="124" spans="1:15">
      <c r="A124" s="28"/>
      <c r="B124" s="28"/>
      <c r="C124" s="28"/>
      <c r="D124" s="28"/>
      <c r="E124" s="28"/>
      <c r="F124" s="28"/>
      <c r="G124" s="28"/>
      <c r="L124" s="28"/>
      <c r="M124" s="28"/>
      <c r="N124" s="28"/>
      <c r="O124" s="28"/>
    </row>
    <row r="125" spans="1:15">
      <c r="A125" s="28"/>
      <c r="B125" s="28"/>
      <c r="C125" s="28"/>
      <c r="D125" s="28"/>
      <c r="E125" s="28"/>
      <c r="F125" s="28"/>
      <c r="G125" s="28"/>
      <c r="L125" s="28"/>
      <c r="M125" s="28"/>
      <c r="N125" s="28"/>
      <c r="O125" s="28"/>
    </row>
    <row r="126" spans="1:15">
      <c r="A126" s="28"/>
      <c r="B126" s="28"/>
      <c r="C126" s="28"/>
      <c r="D126" s="28"/>
      <c r="E126" s="28"/>
      <c r="F126" s="28"/>
      <c r="G126" s="28"/>
      <c r="L126" s="28"/>
      <c r="M126" s="28"/>
      <c r="N126" s="28"/>
      <c r="O126" s="28"/>
    </row>
    <row r="127" spans="1:15">
      <c r="A127" s="28"/>
      <c r="B127" s="28"/>
      <c r="C127" s="28"/>
      <c r="D127" s="28"/>
      <c r="E127" s="28"/>
      <c r="F127" s="28"/>
      <c r="G127" s="28"/>
      <c r="L127" s="28"/>
      <c r="M127" s="28"/>
      <c r="N127" s="28"/>
      <c r="O127" s="28"/>
    </row>
    <row r="128" spans="1:15">
      <c r="A128" s="28"/>
      <c r="B128" s="28"/>
      <c r="C128" s="28"/>
      <c r="D128" s="28"/>
      <c r="E128" s="28"/>
      <c r="F128" s="28"/>
      <c r="G128" s="28"/>
      <c r="L128" s="28"/>
      <c r="M128" s="28"/>
      <c r="N128" s="28"/>
      <c r="O128" s="28"/>
    </row>
    <row r="129" spans="1:15">
      <c r="A129" s="28"/>
      <c r="B129" s="28"/>
      <c r="C129" s="28"/>
      <c r="D129" s="28"/>
      <c r="E129" s="28"/>
      <c r="F129" s="28"/>
      <c r="G129" s="28"/>
      <c r="L129" s="28"/>
      <c r="M129" s="28"/>
      <c r="N129" s="28"/>
      <c r="O129" s="28"/>
    </row>
    <row r="130" spans="1:15">
      <c r="A130" s="28"/>
      <c r="B130" s="28"/>
      <c r="C130" s="28"/>
      <c r="D130" s="28"/>
      <c r="E130" s="28"/>
      <c r="F130" s="28"/>
      <c r="G130" s="28"/>
      <c r="L130" s="28"/>
      <c r="M130" s="28"/>
      <c r="N130" s="28"/>
      <c r="O130" s="28"/>
    </row>
    <row r="131" spans="1:15">
      <c r="A131" s="28"/>
      <c r="B131" s="28"/>
      <c r="C131" s="28"/>
      <c r="D131" s="28"/>
      <c r="E131" s="28"/>
      <c r="F131" s="28"/>
      <c r="G131" s="28"/>
      <c r="L131" s="28"/>
      <c r="M131" s="28"/>
      <c r="N131" s="28"/>
      <c r="O131" s="28"/>
    </row>
    <row r="132" spans="1:15">
      <c r="A132" s="28"/>
      <c r="B132" s="28"/>
      <c r="C132" s="28"/>
      <c r="D132" s="28"/>
      <c r="E132" s="28"/>
      <c r="F132" s="28"/>
      <c r="G132" s="28"/>
      <c r="L132" s="28"/>
      <c r="M132" s="28"/>
      <c r="N132" s="28"/>
      <c r="O132" s="28"/>
    </row>
    <row r="133" spans="1:15">
      <c r="A133" s="28"/>
      <c r="B133" s="28"/>
      <c r="C133" s="28"/>
      <c r="D133" s="28"/>
      <c r="E133" s="28"/>
      <c r="F133" s="28"/>
      <c r="G133" s="28"/>
      <c r="L133" s="28"/>
      <c r="M133" s="28"/>
      <c r="N133" s="28"/>
      <c r="O133" s="28"/>
    </row>
    <row r="134" spans="1:15">
      <c r="A134" s="28"/>
      <c r="B134" s="28"/>
      <c r="C134" s="28"/>
      <c r="D134" s="28"/>
      <c r="E134" s="28"/>
      <c r="F134" s="28"/>
      <c r="G134" s="28"/>
      <c r="L134" s="28"/>
      <c r="M134" s="28"/>
      <c r="N134" s="28"/>
      <c r="O134" s="28"/>
    </row>
    <row r="135" spans="1:15">
      <c r="A135" s="28"/>
      <c r="B135" s="28"/>
      <c r="C135" s="28"/>
      <c r="D135" s="28"/>
      <c r="E135" s="28"/>
      <c r="F135" s="28"/>
      <c r="G135" s="28"/>
      <c r="L135" s="28"/>
      <c r="M135" s="28"/>
      <c r="N135" s="28"/>
      <c r="O135" s="28"/>
    </row>
  </sheetData>
  <phoneticPr fontId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="70" zoomScaleNormal="70" workbookViewId="0"/>
  </sheetViews>
  <sheetFormatPr defaultRowHeight="16.5" customHeight="1"/>
  <cols>
    <col min="1" max="1" width="28.77734375" customWidth="1"/>
    <col min="7" max="7" width="34.21875" customWidth="1"/>
    <col min="8" max="8" width="23.6640625" customWidth="1"/>
    <col min="11" max="11" width="19.21875" customWidth="1"/>
  </cols>
  <sheetData>
    <row r="1" spans="1:21" ht="16.5" customHeight="1">
      <c r="A1" s="33"/>
      <c r="B1" s="33" t="s">
        <v>97</v>
      </c>
      <c r="C1" s="33" t="s">
        <v>98</v>
      </c>
      <c r="D1" s="33" t="s">
        <v>99</v>
      </c>
      <c r="E1" s="33" t="s">
        <v>16</v>
      </c>
      <c r="I1" t="s">
        <v>16</v>
      </c>
      <c r="J1" t="s">
        <v>124</v>
      </c>
      <c r="K1" s="33"/>
      <c r="L1" s="33" t="s">
        <v>97</v>
      </c>
      <c r="M1" s="33" t="s">
        <v>98</v>
      </c>
      <c r="N1" s="33" t="s">
        <v>99</v>
      </c>
      <c r="O1" s="33" t="s">
        <v>16</v>
      </c>
      <c r="Q1" s="33"/>
      <c r="R1" s="33"/>
      <c r="S1" s="33"/>
      <c r="T1" s="33"/>
      <c r="U1" s="33"/>
    </row>
    <row r="2" spans="1:21" ht="16.5" customHeight="1">
      <c r="A2" s="33" t="s">
        <v>100</v>
      </c>
      <c r="B2" s="33">
        <v>0.65</v>
      </c>
      <c r="C2" s="33">
        <v>13</v>
      </c>
      <c r="D2" s="33">
        <v>20</v>
      </c>
      <c r="E2" s="33">
        <v>0.66987719757202302</v>
      </c>
      <c r="G2" s="32" t="s">
        <v>4</v>
      </c>
      <c r="H2" s="33" t="str">
        <f>CONCATENATE("CV=",ROUND(I2,2),"  %Devs ",ROUND(J2,2))</f>
        <v>CV=0.48  %Devs 0.45</v>
      </c>
      <c r="I2" s="34">
        <f>ROUND(AVERAGE(O2,O3,O4),2)</f>
        <v>0.48</v>
      </c>
      <c r="J2" s="34">
        <f>ROUND(AVERAGE(L2,L3,L4),2)</f>
        <v>0.45</v>
      </c>
      <c r="K2" s="33" t="s">
        <v>112</v>
      </c>
      <c r="L2" s="33">
        <v>0.3</v>
      </c>
      <c r="M2" s="33">
        <v>3</v>
      </c>
      <c r="N2" s="33">
        <v>10</v>
      </c>
      <c r="O2" s="33">
        <v>0.43241319953726698</v>
      </c>
      <c r="Q2" s="33"/>
      <c r="R2" s="33"/>
      <c r="S2" s="33"/>
      <c r="T2" s="33"/>
      <c r="U2" s="33"/>
    </row>
    <row r="3" spans="1:21" ht="16.5" customHeight="1">
      <c r="A3" s="33" t="s">
        <v>101</v>
      </c>
      <c r="B3" s="33">
        <v>0.5</v>
      </c>
      <c r="C3" s="33">
        <v>10</v>
      </c>
      <c r="D3" s="33">
        <v>20</v>
      </c>
      <c r="E3" s="33">
        <v>0.53194040606591098</v>
      </c>
      <c r="G3" s="32" t="s">
        <v>5</v>
      </c>
      <c r="H3" s="33" t="str">
        <f>CONCATENATE("CV=",ROUND(I3,2),"  %Devs ",ROUND(J3,2))</f>
        <v>CV=1.25  %Devs 0.62</v>
      </c>
      <c r="I3" s="34">
        <f>O10</f>
        <v>1.2476694742140999</v>
      </c>
      <c r="J3" s="34">
        <f>L10</f>
        <v>0.621</v>
      </c>
      <c r="K3" s="33" t="s">
        <v>113</v>
      </c>
      <c r="L3" s="33">
        <v>0.46500000000000002</v>
      </c>
      <c r="M3" s="33">
        <v>20</v>
      </c>
      <c r="N3" s="33">
        <v>43</v>
      </c>
      <c r="O3" s="33">
        <v>0.62882339434790102</v>
      </c>
      <c r="Q3" s="33"/>
      <c r="R3" s="33"/>
      <c r="S3" s="33"/>
      <c r="T3" s="33"/>
      <c r="U3" s="33"/>
    </row>
    <row r="4" spans="1:21" ht="16.5" customHeight="1">
      <c r="A4" s="33" t="s">
        <v>102</v>
      </c>
      <c r="B4" s="33">
        <v>0.7</v>
      </c>
      <c r="C4" s="33">
        <v>14</v>
      </c>
      <c r="D4" s="33">
        <v>20</v>
      </c>
      <c r="E4" s="33">
        <v>0.73451457022974198</v>
      </c>
      <c r="G4" s="32" t="s">
        <v>6</v>
      </c>
      <c r="H4" s="33" t="str">
        <f>CONCATENATE("CV=",ROUND(I4,2),"  %Devs ",ROUND(J4,2))</f>
        <v>CV=0  %Devs 0</v>
      </c>
      <c r="I4" s="34"/>
      <c r="J4" s="34"/>
      <c r="K4" s="33" t="s">
        <v>114</v>
      </c>
      <c r="L4" s="33">
        <v>0.57099999999999995</v>
      </c>
      <c r="M4" s="33">
        <v>4</v>
      </c>
      <c r="N4" s="33">
        <v>7</v>
      </c>
      <c r="O4" s="33">
        <v>0.38953657134451802</v>
      </c>
      <c r="Q4" s="33"/>
      <c r="R4" s="33"/>
      <c r="S4" s="33"/>
      <c r="T4" s="33"/>
      <c r="U4" s="33"/>
    </row>
    <row r="5" spans="1:21" ht="16.5" customHeight="1">
      <c r="A5" s="33" t="s">
        <v>103</v>
      </c>
      <c r="B5" s="33">
        <v>0.78800000000000003</v>
      </c>
      <c r="C5" s="33">
        <v>26</v>
      </c>
      <c r="D5" s="33">
        <v>33</v>
      </c>
      <c r="E5" s="33">
        <v>1.13873620465193</v>
      </c>
      <c r="G5" s="30" t="s">
        <v>94</v>
      </c>
      <c r="H5" s="33" t="str">
        <f t="shared" ref="H5:H26" si="0">CONCATENATE("CV=",ROUND(I5,2),"  %Devs ",ROUND(J5,2))</f>
        <v>CV=0.49  %Devs 0.53</v>
      </c>
      <c r="I5" s="34">
        <f>O6</f>
        <v>0.48541390670831702</v>
      </c>
      <c r="J5" s="34">
        <f>L6</f>
        <v>0.52900000000000003</v>
      </c>
      <c r="K5" s="33" t="s">
        <v>115</v>
      </c>
      <c r="L5" s="33">
        <v>0.438</v>
      </c>
      <c r="M5" s="33">
        <v>14</v>
      </c>
      <c r="N5" s="33">
        <v>32</v>
      </c>
      <c r="O5" s="33">
        <v>0.79642991419122799</v>
      </c>
      <c r="Q5" s="33"/>
      <c r="R5" s="33"/>
      <c r="S5" s="33"/>
      <c r="T5" s="33"/>
      <c r="U5" s="33"/>
    </row>
    <row r="6" spans="1:21" ht="16.5" customHeight="1">
      <c r="A6" s="33" t="s">
        <v>104</v>
      </c>
      <c r="B6" s="33">
        <v>0.56399999999999995</v>
      </c>
      <c r="C6" s="33">
        <v>22</v>
      </c>
      <c r="D6" s="33">
        <v>39</v>
      </c>
      <c r="E6" s="33">
        <v>0.61056208830582903</v>
      </c>
      <c r="G6" s="30" t="s">
        <v>95</v>
      </c>
      <c r="H6" s="33" t="str">
        <f t="shared" si="0"/>
        <v>CV=1.12  %Devs 0.64</v>
      </c>
      <c r="I6" s="34">
        <f>O7</f>
        <v>1.12481785829433</v>
      </c>
      <c r="J6" s="34">
        <f>L7</f>
        <v>0.64</v>
      </c>
      <c r="K6" s="33" t="s">
        <v>116</v>
      </c>
      <c r="L6" s="33">
        <v>0.52900000000000003</v>
      </c>
      <c r="M6" s="33">
        <v>18</v>
      </c>
      <c r="N6" s="33">
        <v>34</v>
      </c>
      <c r="O6" s="33">
        <v>0.48541390670831702</v>
      </c>
      <c r="Q6" s="33"/>
      <c r="R6" s="33"/>
      <c r="S6" s="33"/>
      <c r="T6" s="33"/>
      <c r="U6" s="33"/>
    </row>
    <row r="7" spans="1:21" ht="16.5" customHeight="1">
      <c r="A7" s="33" t="s">
        <v>105</v>
      </c>
      <c r="B7" s="33">
        <v>0.58099999999999996</v>
      </c>
      <c r="C7" s="33">
        <v>18</v>
      </c>
      <c r="D7" s="33">
        <v>31</v>
      </c>
      <c r="E7" s="33">
        <v>1.1473394902813301</v>
      </c>
      <c r="G7" s="30" t="s">
        <v>96</v>
      </c>
      <c r="H7" s="33" t="str">
        <f t="shared" si="0"/>
        <v>CV=0.61  %Devs 0.56</v>
      </c>
      <c r="I7" s="34">
        <f>E6</f>
        <v>0.61056208830582903</v>
      </c>
      <c r="J7" s="34">
        <f>B6</f>
        <v>0.56399999999999995</v>
      </c>
      <c r="K7" s="33" t="s">
        <v>117</v>
      </c>
      <c r="L7" s="33">
        <v>0.64</v>
      </c>
      <c r="M7" s="33">
        <v>16</v>
      </c>
      <c r="N7" s="33">
        <v>25</v>
      </c>
      <c r="O7" s="33">
        <v>1.12481785829433</v>
      </c>
      <c r="Q7" s="33"/>
      <c r="R7" s="33"/>
      <c r="S7" s="33"/>
      <c r="T7" s="33"/>
      <c r="U7" s="33"/>
    </row>
    <row r="8" spans="1:21" ht="16.5" customHeight="1">
      <c r="A8" s="33" t="s">
        <v>106</v>
      </c>
      <c r="B8" s="33">
        <v>0.32</v>
      </c>
      <c r="C8" s="33">
        <v>8</v>
      </c>
      <c r="D8" s="33">
        <v>25</v>
      </c>
      <c r="E8" s="33">
        <v>0.30886054846807498</v>
      </c>
      <c r="G8" s="1" t="s">
        <v>70</v>
      </c>
      <c r="H8" s="33" t="str">
        <f>CONCATENATE("CV=",ROUND(I8,2),"  %Devs ",ROUND(J8,2))</f>
        <v>CV=0.65  %Devs 0.62</v>
      </c>
      <c r="I8" s="34">
        <f>AVERAGE(E2:E4)</f>
        <v>0.64544405795589199</v>
      </c>
      <c r="J8" s="34">
        <f>AVERAGE(B2:B4)</f>
        <v>0.61666666666666659</v>
      </c>
      <c r="K8" s="33" t="s">
        <v>118</v>
      </c>
      <c r="L8" s="33">
        <v>0.44</v>
      </c>
      <c r="M8" s="33">
        <v>11</v>
      </c>
      <c r="N8" s="33">
        <v>25</v>
      </c>
      <c r="O8" s="33">
        <v>0.48116744809621698</v>
      </c>
      <c r="Q8" s="33"/>
      <c r="R8" s="33"/>
      <c r="S8" s="33"/>
      <c r="T8" s="33"/>
      <c r="U8" s="33"/>
    </row>
    <row r="9" spans="1:21" ht="16.5" customHeight="1">
      <c r="A9" s="33" t="s">
        <v>107</v>
      </c>
      <c r="B9" s="33">
        <v>0.6</v>
      </c>
      <c r="C9" s="33">
        <v>3</v>
      </c>
      <c r="D9" s="33">
        <v>5</v>
      </c>
      <c r="E9" s="33">
        <v>0.29866150613485598</v>
      </c>
      <c r="G9" s="31" t="s">
        <v>74</v>
      </c>
      <c r="H9" s="33" t="str">
        <f t="shared" si="0"/>
        <v>CV=0.45  %Devs 0.5</v>
      </c>
      <c r="I9" s="34">
        <f>AVERAGE(E9:E10)</f>
        <v>0.45409980370762099</v>
      </c>
      <c r="J9" s="34">
        <f>AVERAGE(B9:B10)</f>
        <v>0.5</v>
      </c>
      <c r="K9" s="33" t="s">
        <v>119</v>
      </c>
      <c r="L9" s="33">
        <v>0.66700000000000004</v>
      </c>
      <c r="M9" s="33">
        <v>6</v>
      </c>
      <c r="N9" s="33">
        <v>9</v>
      </c>
      <c r="O9" s="33">
        <v>0.70942665719615705</v>
      </c>
      <c r="Q9" s="33"/>
      <c r="R9" s="33"/>
      <c r="S9" s="33"/>
      <c r="T9" s="33"/>
      <c r="U9" s="33"/>
    </row>
    <row r="10" spans="1:21" ht="16.5" customHeight="1">
      <c r="A10" s="33" t="s">
        <v>108</v>
      </c>
      <c r="B10" s="33">
        <v>0.4</v>
      </c>
      <c r="C10" s="33">
        <v>8</v>
      </c>
      <c r="D10" s="33">
        <v>20</v>
      </c>
      <c r="E10" s="33">
        <v>0.60953810128038599</v>
      </c>
      <c r="G10" s="31" t="s">
        <v>7</v>
      </c>
      <c r="H10" s="33" t="str">
        <f t="shared" si="0"/>
        <v>CV=1.14  %Devs 0.79</v>
      </c>
      <c r="I10" s="34">
        <f>E5</f>
        <v>1.13873620465193</v>
      </c>
      <c r="J10" s="34">
        <f>B5</f>
        <v>0.78800000000000003</v>
      </c>
      <c r="K10" s="33" t="s">
        <v>120</v>
      </c>
      <c r="L10" s="33">
        <v>0.621</v>
      </c>
      <c r="M10" s="33">
        <v>18</v>
      </c>
      <c r="N10" s="33">
        <v>29</v>
      </c>
      <c r="O10" s="33">
        <v>1.2476694742140999</v>
      </c>
      <c r="Q10" s="33"/>
      <c r="R10" s="33"/>
      <c r="S10" s="33"/>
      <c r="T10" s="33"/>
      <c r="U10" s="33"/>
    </row>
    <row r="11" spans="1:21" ht="16.5" customHeight="1">
      <c r="A11" s="33" t="s">
        <v>109</v>
      </c>
      <c r="B11" s="33">
        <v>0.16700000000000001</v>
      </c>
      <c r="C11" s="33">
        <v>3</v>
      </c>
      <c r="D11" s="33">
        <v>18</v>
      </c>
      <c r="E11" s="33">
        <v>0.21562846849428</v>
      </c>
      <c r="G11" s="31" t="s">
        <v>8</v>
      </c>
      <c r="H11" s="33" t="str">
        <f t="shared" si="0"/>
        <v>CV=1.15  %Devs 0.58</v>
      </c>
      <c r="I11" s="34">
        <f>E7</f>
        <v>1.1473394902813301</v>
      </c>
      <c r="J11" s="34">
        <f>B7</f>
        <v>0.58099999999999996</v>
      </c>
      <c r="K11" s="33" t="s">
        <v>121</v>
      </c>
      <c r="L11" s="33">
        <v>0</v>
      </c>
      <c r="M11" s="33">
        <v>0</v>
      </c>
      <c r="N11" s="33">
        <v>15</v>
      </c>
      <c r="O11" s="33">
        <v>9.5377878545547801E-2</v>
      </c>
      <c r="Q11" s="33"/>
      <c r="R11" s="33"/>
      <c r="S11" s="33"/>
      <c r="T11" s="33"/>
      <c r="U11" s="33"/>
    </row>
    <row r="12" spans="1:21" ht="16.5" customHeight="1">
      <c r="A12" s="33" t="s">
        <v>110</v>
      </c>
      <c r="B12" s="33">
        <v>0.45500000000000002</v>
      </c>
      <c r="C12" s="33">
        <v>10</v>
      </c>
      <c r="D12" s="33">
        <v>22</v>
      </c>
      <c r="E12" s="33">
        <v>0.53161366549792</v>
      </c>
      <c r="G12" s="31" t="s">
        <v>9</v>
      </c>
      <c r="H12" s="33" t="str">
        <f t="shared" si="0"/>
        <v>CV=0.31  %Devs 0.32</v>
      </c>
      <c r="I12" s="34">
        <f>E8</f>
        <v>0.30886054846807498</v>
      </c>
      <c r="J12" s="34">
        <f>B8</f>
        <v>0.32</v>
      </c>
      <c r="K12" s="33" t="s">
        <v>122</v>
      </c>
      <c r="L12" s="33">
        <v>0.57099999999999995</v>
      </c>
      <c r="M12" s="33">
        <v>4</v>
      </c>
      <c r="N12" s="33">
        <v>7</v>
      </c>
      <c r="O12" s="33">
        <v>1.0350780715504799</v>
      </c>
      <c r="Q12" s="33"/>
      <c r="R12" s="33"/>
      <c r="S12" s="33"/>
      <c r="T12" s="33"/>
      <c r="U12" s="33"/>
    </row>
    <row r="13" spans="1:21" ht="16.5" customHeight="1">
      <c r="A13" s="33" t="s">
        <v>111</v>
      </c>
      <c r="B13" s="33">
        <v>0.5</v>
      </c>
      <c r="C13" s="33">
        <v>15</v>
      </c>
      <c r="D13" s="33">
        <v>30</v>
      </c>
      <c r="E13" s="33">
        <v>0.91662417871047297</v>
      </c>
      <c r="G13" s="31" t="s">
        <v>10</v>
      </c>
      <c r="H13" s="33" t="str">
        <f t="shared" si="0"/>
        <v>CV=0.71  %Devs 0.67</v>
      </c>
      <c r="I13" s="34">
        <f>O9</f>
        <v>0.70942665719615705</v>
      </c>
      <c r="J13" s="34">
        <f>L9</f>
        <v>0.66700000000000004</v>
      </c>
      <c r="K13" s="33" t="s">
        <v>123</v>
      </c>
      <c r="L13" s="33">
        <v>0.5</v>
      </c>
      <c r="M13" s="33">
        <v>3</v>
      </c>
      <c r="N13" s="33">
        <v>6</v>
      </c>
      <c r="O13" s="33">
        <v>0.37767626363699303</v>
      </c>
      <c r="Q13" s="33"/>
      <c r="R13" s="33"/>
      <c r="S13" s="33"/>
      <c r="T13" s="33"/>
      <c r="U13" s="33"/>
    </row>
    <row r="14" spans="1:21" ht="16.5" customHeight="1">
      <c r="A14" s="33" t="s">
        <v>125</v>
      </c>
      <c r="B14" s="33">
        <v>0.68400000000000005</v>
      </c>
      <c r="C14" s="33">
        <v>13</v>
      </c>
      <c r="D14" s="33">
        <v>19</v>
      </c>
      <c r="E14" s="33">
        <v>0.58739300514705794</v>
      </c>
      <c r="G14" s="31" t="s">
        <v>11</v>
      </c>
      <c r="H14" s="33" t="str">
        <f t="shared" si="0"/>
        <v>CV=0.38  %Devs 0.5</v>
      </c>
      <c r="I14" s="34">
        <f>O13</f>
        <v>0.37767626363699303</v>
      </c>
      <c r="J14" s="34">
        <f>L13</f>
        <v>0.5</v>
      </c>
      <c r="K14" s="33" t="s">
        <v>126</v>
      </c>
      <c r="L14" s="33">
        <v>0.33300000000000002</v>
      </c>
      <c r="M14" s="33">
        <v>5</v>
      </c>
      <c r="N14" s="33">
        <v>15</v>
      </c>
      <c r="O14" s="33">
        <v>0.19258458033334599</v>
      </c>
      <c r="Q14" s="33"/>
      <c r="R14" s="33"/>
      <c r="S14" s="33"/>
      <c r="T14" s="33"/>
      <c r="U14" s="33"/>
    </row>
    <row r="15" spans="1:21" ht="16.5" customHeight="1">
      <c r="A15" s="33"/>
      <c r="B15" s="33"/>
      <c r="C15" s="33"/>
      <c r="D15" s="33"/>
      <c r="E15" s="33"/>
      <c r="G15" s="31" t="s">
        <v>71</v>
      </c>
      <c r="H15" s="33" t="str">
        <f t="shared" si="0"/>
        <v>CV=1.25  %Devs 0.62</v>
      </c>
      <c r="I15" s="34">
        <f>O10</f>
        <v>1.2476694742140999</v>
      </c>
      <c r="J15" s="34">
        <f>L10</f>
        <v>0.621</v>
      </c>
      <c r="K15" s="33" t="s">
        <v>127</v>
      </c>
      <c r="L15" s="33">
        <v>0.47099999999999997</v>
      </c>
      <c r="M15" s="33">
        <v>8</v>
      </c>
      <c r="N15" s="33">
        <v>17</v>
      </c>
      <c r="O15" s="33">
        <v>0.33994549523665601</v>
      </c>
      <c r="Q15" s="33"/>
      <c r="R15" s="33"/>
      <c r="S15" s="33"/>
      <c r="T15" s="33"/>
      <c r="U15" s="33"/>
    </row>
    <row r="16" spans="1:21" ht="16.5" customHeight="1">
      <c r="G16" s="31" t="s">
        <v>75</v>
      </c>
      <c r="H16" s="33" t="str">
        <f t="shared" si="0"/>
        <v>CV=0.22  %Devs 0.17</v>
      </c>
      <c r="I16" s="34">
        <f>E11</f>
        <v>0.21562846849428</v>
      </c>
      <c r="J16" s="34">
        <f>B11</f>
        <v>0.16700000000000001</v>
      </c>
    </row>
    <row r="17" spans="7:10" ht="16.5" customHeight="1">
      <c r="G17" s="31" t="s">
        <v>78</v>
      </c>
      <c r="H17" s="33" t="str">
        <f t="shared" si="0"/>
        <v>CV=0.1  %Devs 0</v>
      </c>
      <c r="I17" s="34">
        <f>O11</f>
        <v>9.5377878545547801E-2</v>
      </c>
      <c r="J17" s="34">
        <f>L11</f>
        <v>0</v>
      </c>
    </row>
    <row r="18" spans="7:10" ht="16.5" customHeight="1">
      <c r="G18" s="31" t="s">
        <v>83</v>
      </c>
      <c r="H18" s="33" t="str">
        <f t="shared" si="0"/>
        <v>CV=1.04  %Devs 0.57</v>
      </c>
      <c r="I18" s="34">
        <f>O12</f>
        <v>1.0350780715504799</v>
      </c>
      <c r="J18" s="34">
        <f>L12</f>
        <v>0.57099999999999995</v>
      </c>
    </row>
    <row r="19" spans="7:10" ht="16.5" customHeight="1">
      <c r="G19" s="31" t="s">
        <v>85</v>
      </c>
      <c r="H19" s="33" t="str">
        <f t="shared" si="0"/>
        <v>CV=0  %Devs 0</v>
      </c>
      <c r="I19" s="34"/>
      <c r="J19" s="34"/>
    </row>
    <row r="20" spans="7:10" ht="16.5" customHeight="1">
      <c r="G20" s="31" t="s">
        <v>84</v>
      </c>
      <c r="H20" s="33" t="str">
        <f t="shared" si="0"/>
        <v>CV=0.19  %Devs 0.57</v>
      </c>
      <c r="I20" s="34">
        <f>O14</f>
        <v>0.19258458033334599</v>
      </c>
      <c r="J20" s="34">
        <f>L12</f>
        <v>0.57099999999999995</v>
      </c>
    </row>
    <row r="21" spans="7:10" ht="16.5" customHeight="1">
      <c r="G21" s="31" t="s">
        <v>91</v>
      </c>
      <c r="H21" s="33" t="str">
        <f t="shared" si="0"/>
        <v>CV=0.59  %Devs 0.68</v>
      </c>
      <c r="I21" s="34">
        <f>E14</f>
        <v>0.58739300514705794</v>
      </c>
      <c r="J21" s="34">
        <f>B14</f>
        <v>0.68400000000000005</v>
      </c>
    </row>
    <row r="22" spans="7:10" ht="16.5" customHeight="1">
      <c r="G22" s="31" t="s">
        <v>86</v>
      </c>
      <c r="H22" s="33" t="str">
        <f t="shared" si="0"/>
        <v>CV=0.92  %Devs 0.5</v>
      </c>
      <c r="I22" s="34">
        <f>E13</f>
        <v>0.91662417871047297</v>
      </c>
      <c r="J22" s="34">
        <f>B13</f>
        <v>0.5</v>
      </c>
    </row>
    <row r="23" spans="7:10" ht="16.5" customHeight="1">
      <c r="G23" s="31" t="s">
        <v>87</v>
      </c>
      <c r="H23" s="33" t="str">
        <f t="shared" si="0"/>
        <v>CV=0.53  %Devs 0.46</v>
      </c>
      <c r="I23" s="34">
        <f>E12</f>
        <v>0.53161366549792</v>
      </c>
      <c r="J23" s="34">
        <f>B12</f>
        <v>0.45500000000000002</v>
      </c>
    </row>
    <row r="24" spans="7:10" ht="16.5" customHeight="1">
      <c r="G24" s="32" t="s">
        <v>88</v>
      </c>
      <c r="H24" s="33" t="str">
        <f t="shared" si="0"/>
        <v>CV=0.34  %Devs 0.47</v>
      </c>
      <c r="I24" s="34">
        <f>O15</f>
        <v>0.33994549523665601</v>
      </c>
      <c r="J24" s="34">
        <f>L15</f>
        <v>0.47099999999999997</v>
      </c>
    </row>
    <row r="25" spans="7:10" ht="16.5" customHeight="1">
      <c r="G25" s="32" t="s">
        <v>89</v>
      </c>
      <c r="H25" s="33" t="str">
        <f t="shared" si="0"/>
        <v>CV=0  %Devs 0</v>
      </c>
    </row>
    <row r="26" spans="7:10" ht="16.5" customHeight="1">
      <c r="G26" s="31" t="s">
        <v>81</v>
      </c>
      <c r="H26" s="33" t="str">
        <f t="shared" si="0"/>
        <v>CV=0  %Devs 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8"/>
  <sheetViews>
    <sheetView tabSelected="1" topLeftCell="A199" workbookViewId="0">
      <selection activeCell="C250" sqref="C250"/>
    </sheetView>
  </sheetViews>
  <sheetFormatPr defaultRowHeight="14.4"/>
  <cols>
    <col min="2" max="3" width="8.88671875" style="33"/>
    <col min="7" max="7" width="8.88671875" style="33"/>
    <col min="8" max="8" width="15.77734375" customWidth="1"/>
  </cols>
  <sheetData>
    <row r="1" spans="1:8" s="33" customFormat="1">
      <c r="A1" s="33" t="s">
        <v>62</v>
      </c>
      <c r="B1" s="33" t="s">
        <v>149</v>
      </c>
      <c r="C1" s="33" t="s">
        <v>146</v>
      </c>
      <c r="D1" s="33" t="s">
        <v>147</v>
      </c>
      <c r="E1" s="33" t="s">
        <v>148</v>
      </c>
      <c r="F1" s="33" t="s">
        <v>3</v>
      </c>
      <c r="G1" s="33" t="s">
        <v>16</v>
      </c>
      <c r="H1" s="33" t="s">
        <v>145</v>
      </c>
    </row>
    <row r="2" spans="1:8">
      <c r="A2">
        <v>1981</v>
      </c>
      <c r="B2" s="33">
        <v>3</v>
      </c>
      <c r="C2" s="33">
        <v>4</v>
      </c>
      <c r="D2">
        <v>1</v>
      </c>
      <c r="E2">
        <v>2</v>
      </c>
      <c r="F2">
        <v>1.32</v>
      </c>
      <c r="G2" s="33">
        <v>0.16</v>
      </c>
      <c r="H2" t="s">
        <v>144</v>
      </c>
    </row>
    <row r="3" spans="1:8">
      <c r="A3">
        <v>1982</v>
      </c>
      <c r="B3" s="33">
        <v>3</v>
      </c>
      <c r="C3" s="33">
        <v>4</v>
      </c>
      <c r="D3" s="33">
        <v>1</v>
      </c>
      <c r="E3" s="33">
        <v>2</v>
      </c>
      <c r="F3">
        <v>0.6</v>
      </c>
      <c r="G3" s="33">
        <v>0.38</v>
      </c>
      <c r="H3" s="33" t="s">
        <v>144</v>
      </c>
    </row>
    <row r="4" spans="1:8">
      <c r="A4">
        <v>1983</v>
      </c>
      <c r="B4" s="33">
        <v>3</v>
      </c>
      <c r="C4" s="33">
        <v>4</v>
      </c>
      <c r="D4" s="33">
        <v>1</v>
      </c>
      <c r="E4" s="33">
        <v>2</v>
      </c>
      <c r="F4">
        <v>1.54</v>
      </c>
      <c r="G4" s="33">
        <v>0.1</v>
      </c>
      <c r="H4" s="33" t="s">
        <v>144</v>
      </c>
    </row>
    <row r="5" spans="1:8">
      <c r="A5">
        <v>1984</v>
      </c>
      <c r="B5" s="33">
        <v>3</v>
      </c>
      <c r="C5" s="33">
        <v>4</v>
      </c>
      <c r="D5" s="33">
        <v>1</v>
      </c>
      <c r="E5" s="33">
        <v>2</v>
      </c>
      <c r="F5">
        <v>0.85</v>
      </c>
      <c r="G5" s="33">
        <v>0.09</v>
      </c>
      <c r="H5" s="33" t="s">
        <v>144</v>
      </c>
    </row>
    <row r="6" spans="1:8">
      <c r="A6">
        <v>1985</v>
      </c>
      <c r="B6" s="33">
        <v>3</v>
      </c>
      <c r="C6" s="33">
        <v>4</v>
      </c>
      <c r="D6" s="33">
        <v>1</v>
      </c>
      <c r="E6" s="33">
        <v>2</v>
      </c>
      <c r="F6">
        <v>0.21</v>
      </c>
      <c r="G6" s="33">
        <v>0.23</v>
      </c>
      <c r="H6" s="33" t="s">
        <v>144</v>
      </c>
    </row>
    <row r="7" spans="1:8">
      <c r="A7">
        <v>1986</v>
      </c>
      <c r="B7" s="33">
        <v>3</v>
      </c>
      <c r="C7" s="33">
        <v>4</v>
      </c>
      <c r="D7" s="33">
        <v>1</v>
      </c>
      <c r="E7" s="33">
        <v>2</v>
      </c>
      <c r="F7">
        <v>0.24</v>
      </c>
      <c r="G7" s="33">
        <v>0.22</v>
      </c>
      <c r="H7" s="33" t="s">
        <v>144</v>
      </c>
    </row>
    <row r="8" spans="1:8">
      <c r="A8">
        <v>1987</v>
      </c>
      <c r="B8" s="33">
        <v>3</v>
      </c>
      <c r="C8" s="33">
        <v>4</v>
      </c>
      <c r="D8" s="33">
        <v>1</v>
      </c>
      <c r="E8" s="33">
        <v>2</v>
      </c>
      <c r="F8">
        <v>0.32</v>
      </c>
      <c r="G8" s="33">
        <v>0.32</v>
      </c>
      <c r="H8" s="33" t="s">
        <v>144</v>
      </c>
    </row>
    <row r="9" spans="1:8">
      <c r="A9">
        <v>1988</v>
      </c>
      <c r="B9" s="33">
        <v>3</v>
      </c>
      <c r="C9" s="33">
        <v>4</v>
      </c>
      <c r="D9" s="33">
        <v>1</v>
      </c>
      <c r="E9" s="33">
        <v>2</v>
      </c>
      <c r="F9">
        <v>0.53</v>
      </c>
      <c r="G9" s="33">
        <v>0.25</v>
      </c>
      <c r="H9" s="33" t="s">
        <v>144</v>
      </c>
    </row>
    <row r="10" spans="1:8">
      <c r="A10">
        <v>1989</v>
      </c>
      <c r="B10" s="33">
        <v>3</v>
      </c>
      <c r="C10" s="33">
        <v>4</v>
      </c>
      <c r="D10" s="33">
        <v>1</v>
      </c>
      <c r="E10" s="33">
        <v>2</v>
      </c>
      <c r="F10">
        <v>0.65</v>
      </c>
      <c r="G10" s="33">
        <v>0.28000000000000003</v>
      </c>
      <c r="H10" s="33" t="s">
        <v>144</v>
      </c>
    </row>
    <row r="11" spans="1:8">
      <c r="A11">
        <v>1990</v>
      </c>
      <c r="B11" s="33">
        <v>3</v>
      </c>
      <c r="C11" s="33">
        <v>4</v>
      </c>
      <c r="D11" s="33">
        <v>1</v>
      </c>
      <c r="E11" s="33">
        <v>2</v>
      </c>
      <c r="F11">
        <v>0.19</v>
      </c>
      <c r="G11" s="33">
        <v>0.27</v>
      </c>
      <c r="H11" s="33" t="s">
        <v>144</v>
      </c>
    </row>
    <row r="12" spans="1:8">
      <c r="A12">
        <v>1991</v>
      </c>
      <c r="B12" s="33">
        <v>3</v>
      </c>
      <c r="C12" s="33">
        <v>4</v>
      </c>
      <c r="D12" s="33">
        <v>1</v>
      </c>
      <c r="E12" s="33">
        <v>2</v>
      </c>
      <c r="F12">
        <v>0.65</v>
      </c>
      <c r="G12" s="33">
        <v>0.22</v>
      </c>
      <c r="H12" s="33" t="s">
        <v>144</v>
      </c>
    </row>
    <row r="13" spans="1:8">
      <c r="A13">
        <v>1992</v>
      </c>
      <c r="B13" s="33">
        <v>3</v>
      </c>
      <c r="C13" s="33">
        <v>4</v>
      </c>
      <c r="D13" s="33">
        <v>1</v>
      </c>
      <c r="E13" s="33">
        <v>2</v>
      </c>
      <c r="F13">
        <v>1.45</v>
      </c>
      <c r="G13" s="33">
        <v>0.2</v>
      </c>
      <c r="H13" s="33" t="s">
        <v>144</v>
      </c>
    </row>
    <row r="14" spans="1:8">
      <c r="A14">
        <v>1993</v>
      </c>
      <c r="B14" s="33">
        <v>3</v>
      </c>
      <c r="C14" s="33">
        <v>4</v>
      </c>
      <c r="D14" s="33">
        <v>1</v>
      </c>
      <c r="E14" s="33">
        <v>2</v>
      </c>
      <c r="F14">
        <v>0.9</v>
      </c>
      <c r="G14" s="33">
        <v>0.13</v>
      </c>
      <c r="H14" s="33" t="s">
        <v>144</v>
      </c>
    </row>
    <row r="15" spans="1:8">
      <c r="A15">
        <v>1994</v>
      </c>
      <c r="B15" s="33">
        <v>3</v>
      </c>
      <c r="C15" s="33">
        <v>4</v>
      </c>
      <c r="D15" s="33">
        <v>1</v>
      </c>
      <c r="E15" s="33">
        <v>2</v>
      </c>
      <c r="F15">
        <v>0.25</v>
      </c>
      <c r="G15" s="33">
        <v>0.13</v>
      </c>
      <c r="H15" s="33" t="s">
        <v>144</v>
      </c>
    </row>
    <row r="16" spans="1:8">
      <c r="A16">
        <v>1995</v>
      </c>
      <c r="B16" s="33">
        <v>3</v>
      </c>
      <c r="C16" s="33">
        <v>4</v>
      </c>
      <c r="D16" s="33">
        <v>1</v>
      </c>
      <c r="E16" s="33">
        <v>2</v>
      </c>
      <c r="F16">
        <v>0.72</v>
      </c>
      <c r="G16" s="33">
        <v>0.09</v>
      </c>
      <c r="H16" s="33" t="s">
        <v>144</v>
      </c>
    </row>
    <row r="17" spans="1:8">
      <c r="A17">
        <v>1996</v>
      </c>
      <c r="B17" s="33">
        <v>3</v>
      </c>
      <c r="C17" s="33">
        <v>4</v>
      </c>
      <c r="D17" s="33">
        <v>1</v>
      </c>
      <c r="E17" s="33">
        <v>2</v>
      </c>
      <c r="F17">
        <v>0.08</v>
      </c>
      <c r="G17" s="33">
        <v>0.2</v>
      </c>
      <c r="H17" s="33" t="s">
        <v>144</v>
      </c>
    </row>
    <row r="18" spans="1:8">
      <c r="A18">
        <v>1997</v>
      </c>
      <c r="B18" s="33">
        <v>3</v>
      </c>
      <c r="C18" s="33">
        <v>4</v>
      </c>
      <c r="D18" s="33">
        <v>1</v>
      </c>
      <c r="E18" s="33">
        <v>2</v>
      </c>
      <c r="F18">
        <v>0.13</v>
      </c>
      <c r="G18" s="33">
        <v>0.17</v>
      </c>
      <c r="H18" s="33" t="s">
        <v>144</v>
      </c>
    </row>
    <row r="19" spans="1:8">
      <c r="A19">
        <v>1998</v>
      </c>
      <c r="B19" s="33">
        <v>3</v>
      </c>
      <c r="C19" s="33">
        <v>4</v>
      </c>
      <c r="D19" s="33">
        <v>1</v>
      </c>
      <c r="E19" s="33">
        <v>2</v>
      </c>
      <c r="F19">
        <v>0.24</v>
      </c>
      <c r="G19" s="33">
        <v>0.15</v>
      </c>
      <c r="H19" s="33" t="s">
        <v>144</v>
      </c>
    </row>
    <row r="20" spans="1:8">
      <c r="A20">
        <v>1999</v>
      </c>
      <c r="B20" s="33">
        <v>3</v>
      </c>
      <c r="C20" s="33">
        <v>4</v>
      </c>
      <c r="D20" s="33">
        <v>1</v>
      </c>
      <c r="E20" s="33">
        <v>2</v>
      </c>
      <c r="F20">
        <v>0.42</v>
      </c>
      <c r="G20" s="33">
        <v>0.12</v>
      </c>
      <c r="H20" s="33" t="s">
        <v>144</v>
      </c>
    </row>
    <row r="21" spans="1:8">
      <c r="A21">
        <v>2000</v>
      </c>
      <c r="B21" s="33">
        <v>3</v>
      </c>
      <c r="C21" s="33">
        <v>4</v>
      </c>
      <c r="D21" s="33">
        <v>1</v>
      </c>
      <c r="E21" s="33">
        <v>2</v>
      </c>
      <c r="F21">
        <v>0.32</v>
      </c>
      <c r="G21" s="33">
        <v>0.13</v>
      </c>
      <c r="H21" s="33" t="s">
        <v>144</v>
      </c>
    </row>
    <row r="22" spans="1:8">
      <c r="A22">
        <v>2001</v>
      </c>
      <c r="B22" s="33">
        <v>3</v>
      </c>
      <c r="C22" s="33">
        <v>4</v>
      </c>
      <c r="D22" s="33">
        <v>1</v>
      </c>
      <c r="E22" s="33">
        <v>2</v>
      </c>
      <c r="F22">
        <v>0.28999999999999998</v>
      </c>
      <c r="G22" s="33">
        <v>0.16</v>
      </c>
      <c r="H22" s="33" t="s">
        <v>144</v>
      </c>
    </row>
    <row r="23" spans="1:8">
      <c r="A23">
        <v>2002</v>
      </c>
      <c r="B23" s="33">
        <v>3</v>
      </c>
      <c r="C23" s="33">
        <v>4</v>
      </c>
      <c r="D23" s="33">
        <v>1</v>
      </c>
      <c r="E23" s="33">
        <v>2</v>
      </c>
      <c r="F23">
        <v>0.45</v>
      </c>
      <c r="G23" s="33">
        <v>0.13</v>
      </c>
      <c r="H23" s="33" t="s">
        <v>144</v>
      </c>
    </row>
    <row r="24" spans="1:8">
      <c r="A24">
        <v>2003</v>
      </c>
      <c r="B24" s="33">
        <v>3</v>
      </c>
      <c r="C24" s="33">
        <v>4</v>
      </c>
      <c r="D24" s="33">
        <v>1</v>
      </c>
      <c r="E24" s="33">
        <v>2</v>
      </c>
      <c r="F24">
        <v>0.83</v>
      </c>
      <c r="G24" s="33">
        <v>0.09</v>
      </c>
      <c r="H24" s="33" t="s">
        <v>144</v>
      </c>
    </row>
    <row r="25" spans="1:8">
      <c r="A25">
        <v>2004</v>
      </c>
      <c r="B25" s="33">
        <v>3</v>
      </c>
      <c r="C25" s="33">
        <v>4</v>
      </c>
      <c r="D25" s="33">
        <v>1</v>
      </c>
      <c r="E25" s="33">
        <v>2</v>
      </c>
      <c r="F25">
        <v>1.08</v>
      </c>
      <c r="G25" s="33">
        <v>0.1</v>
      </c>
      <c r="H25" s="33" t="s">
        <v>144</v>
      </c>
    </row>
    <row r="26" spans="1:8">
      <c r="A26">
        <v>2005</v>
      </c>
      <c r="B26" s="33">
        <v>3</v>
      </c>
      <c r="C26" s="33">
        <v>4</v>
      </c>
      <c r="D26" s="33">
        <v>1</v>
      </c>
      <c r="E26" s="33">
        <v>2</v>
      </c>
      <c r="F26">
        <v>1.04</v>
      </c>
      <c r="G26" s="33">
        <v>0.08</v>
      </c>
      <c r="H26" s="33" t="s">
        <v>144</v>
      </c>
    </row>
    <row r="27" spans="1:8">
      <c r="A27">
        <v>2006</v>
      </c>
      <c r="B27" s="33">
        <v>3</v>
      </c>
      <c r="C27" s="33">
        <v>4</v>
      </c>
      <c r="D27" s="33">
        <v>1</v>
      </c>
      <c r="E27" s="33">
        <v>2</v>
      </c>
      <c r="F27">
        <v>1.1399999999999999</v>
      </c>
      <c r="G27" s="33">
        <v>0.09</v>
      </c>
      <c r="H27" s="33" t="s">
        <v>144</v>
      </c>
    </row>
    <row r="28" spans="1:8">
      <c r="A28">
        <v>2007</v>
      </c>
      <c r="B28" s="33">
        <v>3</v>
      </c>
      <c r="C28" s="33">
        <v>4</v>
      </c>
      <c r="D28" s="33">
        <v>1</v>
      </c>
      <c r="E28" s="33">
        <v>2</v>
      </c>
      <c r="F28">
        <v>2.2799999999999998</v>
      </c>
      <c r="G28" s="33">
        <v>0.15</v>
      </c>
      <c r="H28" s="33" t="s">
        <v>144</v>
      </c>
    </row>
    <row r="29" spans="1:8">
      <c r="A29">
        <v>2008</v>
      </c>
      <c r="B29" s="33">
        <v>3</v>
      </c>
      <c r="C29" s="33">
        <v>4</v>
      </c>
      <c r="D29" s="33">
        <v>1</v>
      </c>
      <c r="E29" s="33">
        <v>2</v>
      </c>
      <c r="F29">
        <v>1.74</v>
      </c>
      <c r="G29" s="33">
        <v>0.11</v>
      </c>
      <c r="H29" s="33" t="s">
        <v>144</v>
      </c>
    </row>
    <row r="30" spans="1:8">
      <c r="A30">
        <v>2009</v>
      </c>
      <c r="B30" s="33">
        <v>3</v>
      </c>
      <c r="C30" s="33">
        <v>4</v>
      </c>
      <c r="D30" s="33">
        <v>1</v>
      </c>
      <c r="E30" s="33">
        <v>2</v>
      </c>
      <c r="F30">
        <v>2.56</v>
      </c>
      <c r="G30" s="33">
        <v>0.16</v>
      </c>
      <c r="H30" s="33" t="s">
        <v>144</v>
      </c>
    </row>
    <row r="31" spans="1:8">
      <c r="A31">
        <v>2010</v>
      </c>
      <c r="B31" s="33">
        <v>3</v>
      </c>
      <c r="C31" s="33">
        <v>4</v>
      </c>
      <c r="D31" s="33">
        <v>1</v>
      </c>
      <c r="E31" s="33">
        <v>2</v>
      </c>
      <c r="F31">
        <v>9.31</v>
      </c>
      <c r="G31" s="33">
        <v>0.16</v>
      </c>
      <c r="H31" s="33" t="s">
        <v>144</v>
      </c>
    </row>
    <row r="32" spans="1:8">
      <c r="A32">
        <v>2011</v>
      </c>
      <c r="B32" s="33">
        <v>3</v>
      </c>
      <c r="C32" s="33">
        <v>4</v>
      </c>
      <c r="D32" s="33">
        <v>1</v>
      </c>
      <c r="E32" s="33">
        <v>2</v>
      </c>
      <c r="F32">
        <v>3.7</v>
      </c>
      <c r="G32" s="33">
        <v>0.16</v>
      </c>
      <c r="H32" s="33" t="s">
        <v>144</v>
      </c>
    </row>
    <row r="33" spans="1:8">
      <c r="A33">
        <v>2012</v>
      </c>
      <c r="B33" s="33">
        <v>3</v>
      </c>
      <c r="C33" s="33">
        <v>4</v>
      </c>
      <c r="D33" s="33">
        <v>1</v>
      </c>
      <c r="E33" s="33">
        <v>2</v>
      </c>
      <c r="F33">
        <v>5.62</v>
      </c>
      <c r="G33" s="33">
        <v>0.16</v>
      </c>
      <c r="H33" s="33" t="s">
        <v>144</v>
      </c>
    </row>
    <row r="34" spans="1:8">
      <c r="A34">
        <v>2013</v>
      </c>
      <c r="B34" s="33">
        <v>3</v>
      </c>
      <c r="C34" s="33">
        <v>4</v>
      </c>
      <c r="D34" s="33">
        <v>1</v>
      </c>
      <c r="E34" s="33">
        <v>2</v>
      </c>
      <c r="F34">
        <v>4.8099999999999996</v>
      </c>
      <c r="G34" s="33">
        <v>0.16</v>
      </c>
      <c r="H34" s="33" t="s">
        <v>144</v>
      </c>
    </row>
    <row r="35" spans="1:8">
      <c r="A35">
        <v>1993</v>
      </c>
      <c r="B35" s="33">
        <v>3</v>
      </c>
      <c r="C35" s="33">
        <v>3</v>
      </c>
      <c r="D35" s="33">
        <v>2</v>
      </c>
      <c r="E35">
        <v>13</v>
      </c>
      <c r="F35">
        <v>0.68536496471289876</v>
      </c>
      <c r="G35" s="33">
        <v>0.30626057529610828</v>
      </c>
      <c r="H35" t="s">
        <v>150</v>
      </c>
    </row>
    <row r="36" spans="1:8">
      <c r="A36">
        <v>1994</v>
      </c>
      <c r="B36" s="33">
        <v>3</v>
      </c>
      <c r="C36" s="33">
        <v>3</v>
      </c>
      <c r="D36" s="33">
        <v>2</v>
      </c>
      <c r="E36" s="33">
        <v>13</v>
      </c>
      <c r="F36">
        <v>0.93701335277161113</v>
      </c>
      <c r="G36" s="33">
        <v>0.28731435643564357</v>
      </c>
      <c r="H36" s="33" t="s">
        <v>150</v>
      </c>
    </row>
    <row r="37" spans="1:8">
      <c r="A37">
        <v>1995</v>
      </c>
      <c r="B37" s="33">
        <v>3</v>
      </c>
      <c r="C37" s="33">
        <v>3</v>
      </c>
      <c r="D37" s="33">
        <v>2</v>
      </c>
      <c r="E37" s="33">
        <v>13</v>
      </c>
      <c r="F37">
        <v>1.1289387362910439</v>
      </c>
      <c r="G37" s="33">
        <v>0.26913199794555726</v>
      </c>
      <c r="H37" s="33" t="s">
        <v>150</v>
      </c>
    </row>
    <row r="38" spans="1:8">
      <c r="A38">
        <v>1996</v>
      </c>
      <c r="B38" s="33">
        <v>3</v>
      </c>
      <c r="C38" s="33">
        <v>3</v>
      </c>
      <c r="D38" s="33">
        <v>2</v>
      </c>
      <c r="E38" s="33">
        <v>13</v>
      </c>
      <c r="F38">
        <v>3.3288327093204328</v>
      </c>
      <c r="G38" s="33">
        <v>0.25535620971956102</v>
      </c>
      <c r="H38" s="33" t="s">
        <v>150</v>
      </c>
    </row>
    <row r="39" spans="1:8">
      <c r="A39">
        <v>1997</v>
      </c>
      <c r="B39" s="33">
        <v>3</v>
      </c>
      <c r="C39" s="33">
        <v>3</v>
      </c>
      <c r="D39" s="33">
        <v>2</v>
      </c>
      <c r="E39" s="33">
        <v>13</v>
      </c>
      <c r="F39">
        <v>1.4977137934462075</v>
      </c>
      <c r="G39" s="33">
        <v>0.37456445993031356</v>
      </c>
      <c r="H39" s="33" t="s">
        <v>150</v>
      </c>
    </row>
    <row r="40" spans="1:8">
      <c r="A40">
        <v>1998</v>
      </c>
      <c r="B40" s="33">
        <v>3</v>
      </c>
      <c r="C40" s="33">
        <v>3</v>
      </c>
      <c r="D40" s="33">
        <v>2</v>
      </c>
      <c r="E40" s="33">
        <v>13</v>
      </c>
      <c r="F40">
        <v>1.6223783174845099</v>
      </c>
      <c r="G40" s="33">
        <v>0.25607576840600427</v>
      </c>
      <c r="H40" s="33" t="s">
        <v>150</v>
      </c>
    </row>
    <row r="41" spans="1:8">
      <c r="A41">
        <v>1999</v>
      </c>
      <c r="B41" s="33">
        <v>3</v>
      </c>
      <c r="C41" s="33">
        <v>3</v>
      </c>
      <c r="D41" s="33">
        <v>2</v>
      </c>
      <c r="E41" s="33">
        <v>13</v>
      </c>
      <c r="F41">
        <v>1.8809847254895458</v>
      </c>
      <c r="G41" s="33">
        <v>0.28908754623921085</v>
      </c>
      <c r="H41" s="33" t="s">
        <v>150</v>
      </c>
    </row>
    <row r="42" spans="1:8">
      <c r="A42">
        <v>2000</v>
      </c>
      <c r="B42" s="33">
        <v>3</v>
      </c>
      <c r="C42" s="33">
        <v>3</v>
      </c>
      <c r="D42" s="33">
        <v>2</v>
      </c>
      <c r="E42" s="33">
        <v>13</v>
      </c>
      <c r="F42">
        <v>0.62912097014678103</v>
      </c>
      <c r="G42" s="33">
        <v>0.2802764976958525</v>
      </c>
      <c r="H42" s="33" t="s">
        <v>150</v>
      </c>
    </row>
    <row r="43" spans="1:8">
      <c r="A43">
        <v>2001</v>
      </c>
      <c r="B43" s="33">
        <v>3</v>
      </c>
      <c r="C43" s="33">
        <v>3</v>
      </c>
      <c r="D43" s="33">
        <v>2</v>
      </c>
      <c r="E43" s="33">
        <v>13</v>
      </c>
      <c r="F43">
        <v>1.3759484443855403</v>
      </c>
      <c r="G43" s="33">
        <v>0.30117994100294981</v>
      </c>
      <c r="H43" s="33" t="s">
        <v>150</v>
      </c>
    </row>
    <row r="44" spans="1:8">
      <c r="A44">
        <v>2002</v>
      </c>
      <c r="B44" s="33">
        <v>3</v>
      </c>
      <c r="C44" s="33">
        <v>3</v>
      </c>
      <c r="D44" s="33">
        <v>2</v>
      </c>
      <c r="E44" s="33">
        <v>13</v>
      </c>
      <c r="F44">
        <v>1.9372287200556639</v>
      </c>
      <c r="G44" s="33">
        <v>0.24076623765339719</v>
      </c>
      <c r="H44" s="33" t="s">
        <v>150</v>
      </c>
    </row>
    <row r="45" spans="1:8">
      <c r="A45">
        <v>2003</v>
      </c>
      <c r="B45" s="33">
        <v>3</v>
      </c>
      <c r="C45" s="33">
        <v>3</v>
      </c>
      <c r="D45" s="33">
        <v>2</v>
      </c>
      <c r="E45" s="33">
        <v>13</v>
      </c>
      <c r="F45">
        <v>0.448792286537888</v>
      </c>
      <c r="G45" s="33">
        <v>0.28643410852713175</v>
      </c>
      <c r="H45" s="33" t="s">
        <v>150</v>
      </c>
    </row>
    <row r="46" spans="1:8">
      <c r="A46">
        <v>2004</v>
      </c>
      <c r="B46" s="33">
        <v>3</v>
      </c>
      <c r="C46" s="33">
        <v>3</v>
      </c>
      <c r="D46" s="33">
        <v>2</v>
      </c>
      <c r="E46" s="33">
        <v>13</v>
      </c>
      <c r="F46">
        <v>0.74450813425665141</v>
      </c>
      <c r="G46" s="33">
        <v>0.28395638629283487</v>
      </c>
      <c r="H46" s="33" t="s">
        <v>150</v>
      </c>
    </row>
    <row r="47" spans="1:8">
      <c r="A47">
        <v>2005</v>
      </c>
      <c r="B47" s="33">
        <v>3</v>
      </c>
      <c r="C47" s="33">
        <v>3</v>
      </c>
      <c r="D47" s="33">
        <v>2</v>
      </c>
      <c r="E47" s="33">
        <v>13</v>
      </c>
      <c r="F47">
        <v>0.65463370994996839</v>
      </c>
      <c r="G47" s="33">
        <v>0.27245349867139063</v>
      </c>
      <c r="H47" s="33" t="s">
        <v>150</v>
      </c>
    </row>
    <row r="48" spans="1:8">
      <c r="A48">
        <v>2006</v>
      </c>
      <c r="B48" s="33">
        <v>3</v>
      </c>
      <c r="C48" s="33">
        <v>3</v>
      </c>
      <c r="D48" s="33">
        <v>2</v>
      </c>
      <c r="E48" s="33">
        <v>13</v>
      </c>
      <c r="F48">
        <v>0.42612073821278279</v>
      </c>
      <c r="G48" s="33">
        <v>0.37596951966253911</v>
      </c>
      <c r="H48" s="33" t="s">
        <v>150</v>
      </c>
    </row>
    <row r="49" spans="1:8">
      <c r="A49">
        <v>2007</v>
      </c>
      <c r="B49" s="33">
        <v>3</v>
      </c>
      <c r="C49" s="33">
        <v>3</v>
      </c>
      <c r="D49" s="33">
        <v>2</v>
      </c>
      <c r="E49" s="33">
        <v>13</v>
      </c>
      <c r="F49">
        <v>0.3277227394718531</v>
      </c>
      <c r="G49" s="33">
        <v>0.37296532200990801</v>
      </c>
      <c r="H49" s="33" t="s">
        <v>150</v>
      </c>
    </row>
    <row r="50" spans="1:8">
      <c r="A50">
        <v>2008</v>
      </c>
      <c r="B50" s="33">
        <v>3</v>
      </c>
      <c r="C50" s="33">
        <v>3</v>
      </c>
      <c r="D50" s="33">
        <v>2</v>
      </c>
      <c r="E50" s="33">
        <v>13</v>
      </c>
      <c r="F50">
        <v>0.39881050992346173</v>
      </c>
      <c r="G50" s="33">
        <v>0.35649898226228555</v>
      </c>
      <c r="H50" s="33" t="s">
        <v>150</v>
      </c>
    </row>
    <row r="51" spans="1:8">
      <c r="A51">
        <v>2009</v>
      </c>
      <c r="B51" s="33">
        <v>3</v>
      </c>
      <c r="C51" s="33">
        <v>3</v>
      </c>
      <c r="D51" s="33">
        <v>2</v>
      </c>
      <c r="E51" s="33">
        <v>13</v>
      </c>
      <c r="F51">
        <v>0.28759815778138559</v>
      </c>
      <c r="G51" s="33">
        <v>0.40342741935483872</v>
      </c>
      <c r="H51" s="33" t="s">
        <v>150</v>
      </c>
    </row>
    <row r="52" spans="1:8">
      <c r="A52">
        <v>2010</v>
      </c>
      <c r="B52" s="33">
        <v>3</v>
      </c>
      <c r="C52" s="33">
        <v>3</v>
      </c>
      <c r="D52" s="33">
        <v>2</v>
      </c>
      <c r="E52" s="33">
        <v>13</v>
      </c>
      <c r="F52">
        <v>0.9445512077134619</v>
      </c>
      <c r="G52" s="33">
        <v>0.2697360343769184</v>
      </c>
      <c r="H52" s="33" t="s">
        <v>150</v>
      </c>
    </row>
    <row r="53" spans="1:8">
      <c r="A53">
        <v>2011</v>
      </c>
      <c r="B53" s="33">
        <v>3</v>
      </c>
      <c r="C53" s="33">
        <v>3</v>
      </c>
      <c r="D53" s="33">
        <v>2</v>
      </c>
      <c r="E53" s="33">
        <v>13</v>
      </c>
      <c r="F53">
        <v>0.5896921904509459</v>
      </c>
      <c r="G53" s="33">
        <v>0.29528023598820058</v>
      </c>
      <c r="H53" s="33" t="s">
        <v>150</v>
      </c>
    </row>
    <row r="54" spans="1:8">
      <c r="A54">
        <v>2012</v>
      </c>
      <c r="B54" s="33">
        <v>3</v>
      </c>
      <c r="C54" s="33">
        <v>3</v>
      </c>
      <c r="D54" s="33">
        <v>2</v>
      </c>
      <c r="E54" s="33">
        <v>13</v>
      </c>
      <c r="F54">
        <v>0.65057486498127959</v>
      </c>
      <c r="G54" s="33">
        <v>0.2690730837789661</v>
      </c>
      <c r="H54" s="33" t="s">
        <v>150</v>
      </c>
    </row>
    <row r="55" spans="1:8">
      <c r="A55">
        <v>2013</v>
      </c>
      <c r="B55" s="33">
        <v>3</v>
      </c>
      <c r="C55" s="33">
        <v>3</v>
      </c>
      <c r="D55" s="33">
        <v>2</v>
      </c>
      <c r="E55" s="33">
        <v>13</v>
      </c>
      <c r="F55">
        <v>0.50347072661608283</v>
      </c>
      <c r="G55" s="33">
        <v>0.29287112749049871</v>
      </c>
      <c r="H55" s="33" t="s">
        <v>150</v>
      </c>
    </row>
    <row r="56" spans="1:8">
      <c r="A56">
        <v>1976</v>
      </c>
      <c r="B56" s="33">
        <v>2</v>
      </c>
      <c r="C56" s="33">
        <v>3</v>
      </c>
      <c r="D56">
        <v>3</v>
      </c>
      <c r="E56">
        <v>2</v>
      </c>
      <c r="F56">
        <v>0.60577888270000002</v>
      </c>
      <c r="G56" s="33">
        <v>0.43532379919999997</v>
      </c>
      <c r="H56" t="s">
        <v>151</v>
      </c>
    </row>
    <row r="57" spans="1:8">
      <c r="A57">
        <v>1977</v>
      </c>
      <c r="B57" s="33">
        <v>2</v>
      </c>
      <c r="C57" s="33">
        <v>3</v>
      </c>
      <c r="D57" s="33">
        <v>3</v>
      </c>
      <c r="E57" s="33">
        <v>2</v>
      </c>
      <c r="F57">
        <v>2.3574024525000001</v>
      </c>
      <c r="G57" s="33">
        <v>0.2157775565</v>
      </c>
      <c r="H57" s="33" t="s">
        <v>151</v>
      </c>
    </row>
    <row r="58" spans="1:8">
      <c r="A58">
        <v>1978</v>
      </c>
      <c r="B58" s="33">
        <v>2</v>
      </c>
      <c r="C58" s="33">
        <v>3</v>
      </c>
      <c r="D58" s="33">
        <v>3</v>
      </c>
      <c r="E58" s="33">
        <v>2</v>
      </c>
      <c r="F58">
        <v>1.1351348076000001</v>
      </c>
      <c r="G58" s="33">
        <v>0.29006778049999998</v>
      </c>
      <c r="H58" s="33" t="s">
        <v>151</v>
      </c>
    </row>
    <row r="59" spans="1:8">
      <c r="A59">
        <v>1979</v>
      </c>
      <c r="B59" s="33">
        <v>2</v>
      </c>
      <c r="C59" s="33">
        <v>3</v>
      </c>
      <c r="D59" s="33">
        <v>3</v>
      </c>
      <c r="E59" s="33">
        <v>2</v>
      </c>
      <c r="F59">
        <v>0.77855477549999996</v>
      </c>
      <c r="G59" s="33">
        <v>0.2558775995</v>
      </c>
      <c r="H59" s="33" t="s">
        <v>151</v>
      </c>
    </row>
    <row r="60" spans="1:8">
      <c r="A60">
        <v>1980</v>
      </c>
      <c r="B60" s="33">
        <v>2</v>
      </c>
      <c r="C60" s="33">
        <v>3</v>
      </c>
      <c r="D60" s="33">
        <v>3</v>
      </c>
      <c r="E60" s="33">
        <v>2</v>
      </c>
      <c r="F60">
        <v>1.4802512023000001</v>
      </c>
      <c r="G60" s="33">
        <v>0.20984217969999999</v>
      </c>
      <c r="H60" s="33" t="s">
        <v>151</v>
      </c>
    </row>
    <row r="61" spans="1:8">
      <c r="A61">
        <v>1981</v>
      </c>
      <c r="B61" s="33">
        <v>2</v>
      </c>
      <c r="C61" s="33">
        <v>3</v>
      </c>
      <c r="D61" s="33">
        <v>3</v>
      </c>
      <c r="E61" s="33">
        <v>2</v>
      </c>
      <c r="F61">
        <v>1.9285071110000001</v>
      </c>
      <c r="G61" s="33">
        <v>0.15568494899999999</v>
      </c>
      <c r="H61" s="33" t="s">
        <v>151</v>
      </c>
    </row>
    <row r="62" spans="1:8">
      <c r="A62">
        <v>1982</v>
      </c>
      <c r="B62" s="33">
        <v>2</v>
      </c>
      <c r="C62" s="33">
        <v>3</v>
      </c>
      <c r="D62" s="33">
        <v>3</v>
      </c>
      <c r="E62" s="33">
        <v>2</v>
      </c>
      <c r="F62">
        <v>0.70697475590000003</v>
      </c>
      <c r="G62" s="33">
        <v>0.24954951419999999</v>
      </c>
      <c r="H62" s="33" t="s">
        <v>151</v>
      </c>
    </row>
    <row r="63" spans="1:8">
      <c r="A63">
        <v>1983</v>
      </c>
      <c r="B63" s="33">
        <v>2</v>
      </c>
      <c r="C63" s="33">
        <v>3</v>
      </c>
      <c r="D63" s="33">
        <v>3</v>
      </c>
      <c r="E63" s="33">
        <v>2</v>
      </c>
      <c r="F63">
        <v>0.4334072564</v>
      </c>
      <c r="G63" s="33">
        <v>0.31816706369999997</v>
      </c>
      <c r="H63" s="33" t="s">
        <v>151</v>
      </c>
    </row>
    <row r="64" spans="1:8">
      <c r="A64">
        <v>1984</v>
      </c>
      <c r="B64" s="33">
        <v>2</v>
      </c>
      <c r="C64" s="33">
        <v>3</v>
      </c>
      <c r="D64" s="33">
        <v>3</v>
      </c>
      <c r="E64" s="33">
        <v>2</v>
      </c>
      <c r="F64">
        <v>1.0145087513</v>
      </c>
      <c r="G64" s="33">
        <v>0.21698269140000001</v>
      </c>
      <c r="H64" s="33" t="s">
        <v>151</v>
      </c>
    </row>
    <row r="65" spans="1:8">
      <c r="A65">
        <v>1985</v>
      </c>
      <c r="B65" s="33">
        <v>2</v>
      </c>
      <c r="C65" s="33">
        <v>3</v>
      </c>
      <c r="D65" s="33">
        <v>3</v>
      </c>
      <c r="E65" s="33">
        <v>2</v>
      </c>
      <c r="F65">
        <v>1.1798355628999999</v>
      </c>
      <c r="G65" s="33">
        <v>0.20940378230000001</v>
      </c>
      <c r="H65" s="33" t="s">
        <v>151</v>
      </c>
    </row>
    <row r="66" spans="1:8">
      <c r="A66">
        <v>1986</v>
      </c>
      <c r="B66" s="33">
        <v>2</v>
      </c>
      <c r="C66" s="33">
        <v>3</v>
      </c>
      <c r="D66" s="33">
        <v>3</v>
      </c>
      <c r="E66" s="33">
        <v>2</v>
      </c>
      <c r="F66">
        <v>8.73325712E-2</v>
      </c>
      <c r="G66" s="33">
        <v>0.61762684050000005</v>
      </c>
      <c r="H66" s="33" t="s">
        <v>151</v>
      </c>
    </row>
    <row r="67" spans="1:8">
      <c r="A67">
        <v>1987</v>
      </c>
      <c r="B67" s="33">
        <v>2</v>
      </c>
      <c r="C67" s="33">
        <v>3</v>
      </c>
      <c r="D67" s="33">
        <v>3</v>
      </c>
      <c r="E67" s="33">
        <v>2</v>
      </c>
      <c r="F67">
        <v>0.77981649040000001</v>
      </c>
      <c r="G67" s="33">
        <v>0.26595838700000002</v>
      </c>
      <c r="H67" s="33" t="s">
        <v>151</v>
      </c>
    </row>
    <row r="68" spans="1:8">
      <c r="A68">
        <v>1988</v>
      </c>
      <c r="B68" s="33">
        <v>2</v>
      </c>
      <c r="C68" s="33">
        <v>3</v>
      </c>
      <c r="D68" s="33">
        <v>3</v>
      </c>
      <c r="E68" s="33">
        <v>2</v>
      </c>
      <c r="F68">
        <v>1.1724534071999999</v>
      </c>
      <c r="G68" s="33">
        <v>0.2057665648</v>
      </c>
      <c r="H68" s="33" t="s">
        <v>151</v>
      </c>
    </row>
    <row r="69" spans="1:8">
      <c r="A69">
        <v>1989</v>
      </c>
      <c r="B69" s="33">
        <v>2</v>
      </c>
      <c r="C69" s="33">
        <v>3</v>
      </c>
      <c r="D69" s="33">
        <v>3</v>
      </c>
      <c r="E69" s="33">
        <v>2</v>
      </c>
      <c r="F69">
        <v>0.98885438299999995</v>
      </c>
      <c r="G69" s="33">
        <v>0.21494124889999999</v>
      </c>
      <c r="H69" s="33" t="s">
        <v>151</v>
      </c>
    </row>
    <row r="70" spans="1:8">
      <c r="A70">
        <v>1990</v>
      </c>
      <c r="B70" s="33">
        <v>2</v>
      </c>
      <c r="C70" s="33">
        <v>3</v>
      </c>
      <c r="D70" s="33">
        <v>3</v>
      </c>
      <c r="E70" s="33">
        <v>2</v>
      </c>
      <c r="F70">
        <v>0.81572308280000005</v>
      </c>
      <c r="G70" s="33">
        <v>0.24422232269999999</v>
      </c>
      <c r="H70" s="33" t="s">
        <v>151</v>
      </c>
    </row>
    <row r="71" spans="1:8">
      <c r="A71">
        <v>1991</v>
      </c>
      <c r="B71" s="33">
        <v>2</v>
      </c>
      <c r="C71" s="33">
        <v>3</v>
      </c>
      <c r="D71" s="33">
        <v>3</v>
      </c>
      <c r="E71" s="33">
        <v>2</v>
      </c>
      <c r="F71">
        <v>0.81512457000000005</v>
      </c>
      <c r="G71" s="33">
        <v>0.26094379099999998</v>
      </c>
      <c r="H71" s="33" t="s">
        <v>151</v>
      </c>
    </row>
    <row r="72" spans="1:8">
      <c r="A72">
        <v>1992</v>
      </c>
      <c r="B72" s="33">
        <v>2</v>
      </c>
      <c r="C72" s="33">
        <v>3</v>
      </c>
      <c r="D72" s="33">
        <v>3</v>
      </c>
      <c r="E72" s="33">
        <v>2</v>
      </c>
      <c r="F72">
        <v>1.2503685522000001</v>
      </c>
      <c r="G72" s="33">
        <v>0.21349244710000001</v>
      </c>
      <c r="H72" s="33" t="s">
        <v>151</v>
      </c>
    </row>
    <row r="73" spans="1:8">
      <c r="A73">
        <v>1993</v>
      </c>
      <c r="B73" s="33">
        <v>2</v>
      </c>
      <c r="C73" s="33">
        <v>3</v>
      </c>
      <c r="D73" s="33">
        <v>3</v>
      </c>
      <c r="E73" s="33">
        <v>2</v>
      </c>
      <c r="F73">
        <v>1.2249447387000001</v>
      </c>
      <c r="G73" s="33">
        <v>0.22778643230000001</v>
      </c>
      <c r="H73" s="33" t="s">
        <v>151</v>
      </c>
    </row>
    <row r="74" spans="1:8">
      <c r="A74">
        <v>1994</v>
      </c>
      <c r="B74" s="33">
        <v>2</v>
      </c>
      <c r="C74" s="33">
        <v>3</v>
      </c>
      <c r="D74" s="33">
        <v>3</v>
      </c>
      <c r="E74" s="33">
        <v>2</v>
      </c>
      <c r="F74">
        <v>1.1330356254</v>
      </c>
      <c r="G74" s="33">
        <v>0.22087084409999999</v>
      </c>
      <c r="H74" s="33" t="s">
        <v>151</v>
      </c>
    </row>
    <row r="75" spans="1:8">
      <c r="A75">
        <v>1995</v>
      </c>
      <c r="B75" s="33">
        <v>2</v>
      </c>
      <c r="C75" s="33">
        <v>3</v>
      </c>
      <c r="D75" s="33">
        <v>3</v>
      </c>
      <c r="E75" s="33">
        <v>2</v>
      </c>
      <c r="F75">
        <v>0.84091773930000002</v>
      </c>
      <c r="G75" s="33">
        <v>0.28988583530000001</v>
      </c>
      <c r="H75" s="33" t="s">
        <v>151</v>
      </c>
    </row>
    <row r="76" spans="1:8">
      <c r="A76">
        <v>1996</v>
      </c>
      <c r="B76" s="33">
        <v>2</v>
      </c>
      <c r="C76" s="33">
        <v>3</v>
      </c>
      <c r="D76" s="33">
        <v>3</v>
      </c>
      <c r="E76" s="33">
        <v>2</v>
      </c>
      <c r="F76">
        <v>2.1094738208999999</v>
      </c>
      <c r="G76" s="33">
        <v>0.204177687</v>
      </c>
      <c r="H76" s="33" t="s">
        <v>151</v>
      </c>
    </row>
    <row r="77" spans="1:8">
      <c r="A77">
        <v>1997</v>
      </c>
      <c r="B77" s="33">
        <v>2</v>
      </c>
      <c r="C77" s="33">
        <v>3</v>
      </c>
      <c r="D77" s="33">
        <v>3</v>
      </c>
      <c r="E77" s="33">
        <v>2</v>
      </c>
      <c r="F77">
        <v>1.3045811189000001</v>
      </c>
      <c r="G77" s="33">
        <v>0.2535695396</v>
      </c>
      <c r="H77" s="33" t="s">
        <v>151</v>
      </c>
    </row>
    <row r="78" spans="1:8">
      <c r="A78">
        <v>1998</v>
      </c>
      <c r="B78" s="33">
        <v>2</v>
      </c>
      <c r="C78" s="33">
        <v>3</v>
      </c>
      <c r="D78" s="33">
        <v>3</v>
      </c>
      <c r="E78" s="33">
        <v>2</v>
      </c>
      <c r="F78">
        <v>0.61357027580000001</v>
      </c>
      <c r="G78" s="33">
        <v>0.29219807580000001</v>
      </c>
      <c r="H78" s="33" t="s">
        <v>151</v>
      </c>
    </row>
    <row r="79" spans="1:8">
      <c r="A79">
        <v>1999</v>
      </c>
      <c r="B79" s="33">
        <v>2</v>
      </c>
      <c r="C79" s="33">
        <v>3</v>
      </c>
      <c r="D79" s="33">
        <v>3</v>
      </c>
      <c r="E79" s="33">
        <v>2</v>
      </c>
      <c r="F79">
        <v>0.6559520069</v>
      </c>
      <c r="G79" s="33">
        <v>0.31098160339999997</v>
      </c>
      <c r="H79" s="33" t="s">
        <v>151</v>
      </c>
    </row>
    <row r="80" spans="1:8">
      <c r="A80">
        <v>2000</v>
      </c>
      <c r="B80" s="33">
        <v>2</v>
      </c>
      <c r="C80" s="33">
        <v>3</v>
      </c>
      <c r="D80" s="33">
        <v>3</v>
      </c>
      <c r="E80" s="33">
        <v>2</v>
      </c>
      <c r="F80">
        <v>0.82060181679999999</v>
      </c>
      <c r="G80" s="33">
        <v>0.27335991450000002</v>
      </c>
      <c r="H80" s="33" t="s">
        <v>151</v>
      </c>
    </row>
    <row r="81" spans="1:8">
      <c r="A81">
        <v>2001</v>
      </c>
      <c r="B81" s="33">
        <v>2</v>
      </c>
      <c r="C81" s="33">
        <v>3</v>
      </c>
      <c r="D81" s="33">
        <v>3</v>
      </c>
      <c r="E81" s="33">
        <v>2</v>
      </c>
      <c r="F81">
        <v>0.51930958059999999</v>
      </c>
      <c r="G81" s="33">
        <v>0.40521602150000002</v>
      </c>
      <c r="H81" s="33" t="s">
        <v>151</v>
      </c>
    </row>
    <row r="82" spans="1:8">
      <c r="A82">
        <v>2002</v>
      </c>
      <c r="B82" s="33">
        <v>2</v>
      </c>
      <c r="C82" s="33">
        <v>3</v>
      </c>
      <c r="D82" s="33">
        <v>3</v>
      </c>
      <c r="E82" s="33">
        <v>2</v>
      </c>
      <c r="F82">
        <v>0.60699802309999995</v>
      </c>
      <c r="G82" s="33">
        <v>0.30918353599999998</v>
      </c>
      <c r="H82" s="33" t="s">
        <v>151</v>
      </c>
    </row>
    <row r="83" spans="1:8">
      <c r="A83">
        <v>2003</v>
      </c>
      <c r="B83" s="33">
        <v>2</v>
      </c>
      <c r="C83" s="33">
        <v>3</v>
      </c>
      <c r="D83" s="33">
        <v>3</v>
      </c>
      <c r="E83" s="33">
        <v>2</v>
      </c>
      <c r="F83">
        <v>0.59856837780000005</v>
      </c>
      <c r="G83" s="33">
        <v>0.39892580220000001</v>
      </c>
      <c r="H83" s="33" t="s">
        <v>151</v>
      </c>
    </row>
    <row r="84" spans="1:8">
      <c r="A84">
        <v>2004</v>
      </c>
      <c r="B84" s="33">
        <v>2</v>
      </c>
      <c r="C84" s="33">
        <v>3</v>
      </c>
      <c r="D84" s="33">
        <v>3</v>
      </c>
      <c r="E84" s="33">
        <v>2</v>
      </c>
      <c r="F84">
        <v>0.52962362709999999</v>
      </c>
      <c r="G84" s="33">
        <v>0.38888486230000002</v>
      </c>
      <c r="H84" s="33" t="s">
        <v>151</v>
      </c>
    </row>
    <row r="85" spans="1:8">
      <c r="A85">
        <v>2005</v>
      </c>
      <c r="B85" s="33">
        <v>2</v>
      </c>
      <c r="C85" s="33">
        <v>3</v>
      </c>
      <c r="D85" s="33">
        <v>3</v>
      </c>
      <c r="E85" s="33">
        <v>2</v>
      </c>
      <c r="F85">
        <v>0.64147447049999995</v>
      </c>
      <c r="G85" s="33">
        <v>0.2298730598</v>
      </c>
      <c r="H85" s="33" t="s">
        <v>151</v>
      </c>
    </row>
    <row r="86" spans="1:8">
      <c r="A86">
        <v>2006</v>
      </c>
      <c r="B86" s="33">
        <v>2</v>
      </c>
      <c r="C86" s="33">
        <v>3</v>
      </c>
      <c r="D86" s="33">
        <v>3</v>
      </c>
      <c r="E86" s="33">
        <v>2</v>
      </c>
      <c r="F86">
        <v>1.1007119127</v>
      </c>
      <c r="G86" s="33">
        <v>0.23037291870000001</v>
      </c>
      <c r="H86" s="33" t="s">
        <v>151</v>
      </c>
    </row>
    <row r="87" spans="1:8">
      <c r="A87">
        <v>2007</v>
      </c>
      <c r="B87" s="33">
        <v>2</v>
      </c>
      <c r="C87" s="33">
        <v>3</v>
      </c>
      <c r="D87" s="33">
        <v>3</v>
      </c>
      <c r="E87" s="33">
        <v>2</v>
      </c>
      <c r="F87">
        <v>1.6937800337</v>
      </c>
      <c r="G87" s="33">
        <v>0.22923934630000001</v>
      </c>
      <c r="H87" s="33" t="s">
        <v>151</v>
      </c>
    </row>
    <row r="88" spans="1:8">
      <c r="A88">
        <v>2008</v>
      </c>
      <c r="B88" s="33">
        <v>2</v>
      </c>
      <c r="C88" s="33">
        <v>3</v>
      </c>
      <c r="D88" s="33">
        <v>3</v>
      </c>
      <c r="E88" s="33">
        <v>2</v>
      </c>
      <c r="F88">
        <v>0.72894053849999996</v>
      </c>
      <c r="G88" s="33">
        <v>0.35094803670000002</v>
      </c>
      <c r="H88" s="33" t="s">
        <v>151</v>
      </c>
    </row>
    <row r="89" spans="1:8">
      <c r="A89">
        <v>2009</v>
      </c>
      <c r="B89" s="33">
        <v>2</v>
      </c>
      <c r="C89" s="33">
        <v>3</v>
      </c>
      <c r="D89" s="33">
        <v>3</v>
      </c>
      <c r="E89" s="33">
        <v>2</v>
      </c>
      <c r="F89">
        <v>1.6719342022000001</v>
      </c>
      <c r="G89" s="33">
        <v>0.33510705089999998</v>
      </c>
      <c r="H89" s="33" t="s">
        <v>151</v>
      </c>
    </row>
    <row r="90" spans="1:8">
      <c r="A90">
        <v>2010</v>
      </c>
      <c r="B90" s="33">
        <v>2</v>
      </c>
      <c r="C90" s="33">
        <v>3</v>
      </c>
      <c r="D90" s="33">
        <v>3</v>
      </c>
      <c r="E90" s="33">
        <v>2</v>
      </c>
      <c r="F90">
        <v>0.6056787589</v>
      </c>
      <c r="G90" s="33">
        <v>0.36904306930000003</v>
      </c>
      <c r="H90" s="33" t="s">
        <v>151</v>
      </c>
    </row>
    <row r="91" spans="1:8">
      <c r="A91">
        <v>2011</v>
      </c>
      <c r="B91" s="33">
        <v>2</v>
      </c>
      <c r="C91" s="33">
        <v>3</v>
      </c>
      <c r="D91" s="33">
        <v>3</v>
      </c>
      <c r="E91" s="33">
        <v>2</v>
      </c>
      <c r="F91">
        <v>2.6007854311999998</v>
      </c>
      <c r="G91" s="33">
        <v>0.24029214569999999</v>
      </c>
      <c r="H91" s="33" t="s">
        <v>151</v>
      </c>
    </row>
    <row r="92" spans="1:8">
      <c r="A92">
        <v>2012</v>
      </c>
      <c r="B92" s="33">
        <v>2</v>
      </c>
      <c r="C92" s="33">
        <v>3</v>
      </c>
      <c r="D92" s="33">
        <v>3</v>
      </c>
      <c r="E92" s="33">
        <v>2</v>
      </c>
      <c r="F92">
        <v>3.6196010103999998</v>
      </c>
      <c r="G92" s="33">
        <v>0.29589678590000001</v>
      </c>
      <c r="H92" s="33" t="s">
        <v>151</v>
      </c>
    </row>
    <row r="93" spans="1:8">
      <c r="A93">
        <v>2013</v>
      </c>
      <c r="B93" s="33">
        <v>2</v>
      </c>
      <c r="C93" s="33">
        <v>3</v>
      </c>
      <c r="D93" s="33">
        <v>3</v>
      </c>
      <c r="E93" s="33">
        <v>2</v>
      </c>
      <c r="F93">
        <v>2.6356883608000001</v>
      </c>
      <c r="G93" s="33">
        <v>0.26395468700000002</v>
      </c>
      <c r="H93" s="33" t="s">
        <v>151</v>
      </c>
    </row>
    <row r="94" spans="1:8">
      <c r="A94">
        <v>2014</v>
      </c>
      <c r="B94" s="33">
        <v>2</v>
      </c>
      <c r="C94" s="33">
        <v>3</v>
      </c>
      <c r="D94" s="33">
        <v>3</v>
      </c>
      <c r="E94" s="33">
        <v>2</v>
      </c>
      <c r="F94">
        <v>1.7950479525</v>
      </c>
      <c r="G94" s="33">
        <v>0.33404927969999998</v>
      </c>
      <c r="H94" s="33" t="s">
        <v>151</v>
      </c>
    </row>
    <row r="95" spans="1:8">
      <c r="A95">
        <v>2015</v>
      </c>
      <c r="B95" s="33">
        <v>2</v>
      </c>
      <c r="C95" s="33">
        <v>3</v>
      </c>
      <c r="D95" s="33">
        <v>3</v>
      </c>
      <c r="E95" s="33">
        <v>2</v>
      </c>
      <c r="F95">
        <v>1.6267865913999999</v>
      </c>
      <c r="G95" s="33">
        <v>0.3136023154</v>
      </c>
      <c r="H95" s="33" t="s">
        <v>151</v>
      </c>
    </row>
    <row r="96" spans="1:8">
      <c r="A96">
        <v>1993</v>
      </c>
      <c r="B96" s="33">
        <v>2</v>
      </c>
      <c r="C96" s="33">
        <v>1</v>
      </c>
      <c r="D96">
        <v>4</v>
      </c>
      <c r="E96">
        <v>2</v>
      </c>
      <c r="F96">
        <v>0.65962330436980443</v>
      </c>
      <c r="G96" s="33">
        <v>0.36814448779831155</v>
      </c>
      <c r="H96" t="s">
        <v>152</v>
      </c>
    </row>
    <row r="97" spans="1:8">
      <c r="A97">
        <v>1994</v>
      </c>
      <c r="B97" s="33">
        <v>2</v>
      </c>
      <c r="C97" s="33">
        <v>1</v>
      </c>
      <c r="D97" s="33">
        <v>4</v>
      </c>
      <c r="E97" s="33">
        <v>2</v>
      </c>
      <c r="F97">
        <v>0.4843085345820714</v>
      </c>
      <c r="G97" s="33">
        <v>0.39445798065612547</v>
      </c>
      <c r="H97" s="33" t="s">
        <v>152</v>
      </c>
    </row>
    <row r="98" spans="1:8">
      <c r="A98">
        <v>1995</v>
      </c>
      <c r="B98" s="33">
        <v>2</v>
      </c>
      <c r="C98" s="33">
        <v>1</v>
      </c>
      <c r="D98" s="33">
        <v>4</v>
      </c>
      <c r="E98" s="33">
        <v>2</v>
      </c>
      <c r="F98">
        <v>0.45735837094383403</v>
      </c>
      <c r="G98" s="33">
        <v>0.39670504910043636</v>
      </c>
      <c r="H98" s="33" t="s">
        <v>152</v>
      </c>
    </row>
    <row r="99" spans="1:8">
      <c r="A99">
        <v>1996</v>
      </c>
      <c r="B99" s="33">
        <v>2</v>
      </c>
      <c r="C99" s="33">
        <v>1</v>
      </c>
      <c r="D99" s="33">
        <v>4</v>
      </c>
      <c r="E99" s="33">
        <v>2</v>
      </c>
      <c r="F99">
        <v>0.26587428759112647</v>
      </c>
      <c r="G99" s="33">
        <v>0.40392177980398797</v>
      </c>
      <c r="H99" s="33" t="s">
        <v>152</v>
      </c>
    </row>
    <row r="100" spans="1:8">
      <c r="A100">
        <v>1997</v>
      </c>
      <c r="B100" s="33">
        <v>2</v>
      </c>
      <c r="C100" s="33">
        <v>1</v>
      </c>
      <c r="D100" s="33">
        <v>4</v>
      </c>
      <c r="E100" s="33">
        <v>2</v>
      </c>
      <c r="F100">
        <v>0.487822265535932</v>
      </c>
      <c r="G100" s="33">
        <v>0.36770333640364378</v>
      </c>
      <c r="H100" s="33" t="s">
        <v>152</v>
      </c>
    </row>
    <row r="101" spans="1:8">
      <c r="A101">
        <v>1998</v>
      </c>
      <c r="B101" s="33">
        <v>2</v>
      </c>
      <c r="C101" s="33">
        <v>1</v>
      </c>
      <c r="D101" s="33">
        <v>4</v>
      </c>
      <c r="E101" s="33">
        <v>2</v>
      </c>
      <c r="F101">
        <v>0.52160317582969007</v>
      </c>
      <c r="G101" s="33">
        <v>0.37481559989067365</v>
      </c>
      <c r="H101" s="33" t="s">
        <v>152</v>
      </c>
    </row>
    <row r="102" spans="1:8">
      <c r="A102">
        <v>1999</v>
      </c>
      <c r="B102" s="33">
        <v>2</v>
      </c>
      <c r="C102" s="33">
        <v>1</v>
      </c>
      <c r="D102" s="33">
        <v>4</v>
      </c>
      <c r="E102" s="33">
        <v>2</v>
      </c>
      <c r="F102">
        <v>0.88840370399725288</v>
      </c>
      <c r="G102" s="33">
        <v>0.32989888534664619</v>
      </c>
      <c r="H102" s="33" t="s">
        <v>152</v>
      </c>
    </row>
    <row r="103" spans="1:8">
      <c r="A103">
        <v>2000</v>
      </c>
      <c r="B103" s="33">
        <v>2</v>
      </c>
      <c r="C103" s="33">
        <v>1</v>
      </c>
      <c r="D103" s="33">
        <v>4</v>
      </c>
      <c r="E103" s="33">
        <v>2</v>
      </c>
      <c r="F103">
        <v>1.3034866083062959</v>
      </c>
      <c r="G103" s="33">
        <v>0.33023207198727733</v>
      </c>
      <c r="H103" s="33" t="s">
        <v>152</v>
      </c>
    </row>
    <row r="104" spans="1:8">
      <c r="A104">
        <v>2001</v>
      </c>
      <c r="B104" s="33">
        <v>2</v>
      </c>
      <c r="C104" s="33">
        <v>1</v>
      </c>
      <c r="D104" s="33">
        <v>4</v>
      </c>
      <c r="E104" s="33">
        <v>2</v>
      </c>
      <c r="F104">
        <v>0.73990866445661152</v>
      </c>
      <c r="G104" s="33">
        <v>0.38097096261992164</v>
      </c>
      <c r="H104" s="33" t="s">
        <v>152</v>
      </c>
    </row>
    <row r="105" spans="1:8">
      <c r="A105">
        <v>2002</v>
      </c>
      <c r="B105" s="33">
        <v>2</v>
      </c>
      <c r="C105" s="33">
        <v>1</v>
      </c>
      <c r="D105" s="33">
        <v>4</v>
      </c>
      <c r="E105" s="33">
        <v>2</v>
      </c>
      <c r="F105">
        <v>0.69322841772142696</v>
      </c>
      <c r="G105" s="33">
        <v>0.39197603917663032</v>
      </c>
      <c r="H105" s="33" t="s">
        <v>152</v>
      </c>
    </row>
    <row r="106" spans="1:8">
      <c r="A106">
        <v>2003</v>
      </c>
      <c r="B106" s="33">
        <v>2</v>
      </c>
      <c r="C106" s="33">
        <v>1</v>
      </c>
      <c r="D106" s="33">
        <v>4</v>
      </c>
      <c r="E106" s="33">
        <v>2</v>
      </c>
      <c r="F106">
        <v>1.2584097084688064</v>
      </c>
      <c r="G106" s="33">
        <v>0.32462690464009902</v>
      </c>
      <c r="H106" s="33" t="s">
        <v>152</v>
      </c>
    </row>
    <row r="107" spans="1:8">
      <c r="A107">
        <v>2004</v>
      </c>
      <c r="B107" s="33">
        <v>2</v>
      </c>
      <c r="C107" s="33">
        <v>1</v>
      </c>
      <c r="D107" s="33">
        <v>4</v>
      </c>
      <c r="E107" s="33">
        <v>2</v>
      </c>
      <c r="F107">
        <v>1.1360706308990987</v>
      </c>
      <c r="G107" s="33">
        <v>0.32679839050106396</v>
      </c>
      <c r="H107" s="33" t="s">
        <v>152</v>
      </c>
    </row>
    <row r="108" spans="1:8">
      <c r="A108">
        <v>2005</v>
      </c>
      <c r="B108" s="33">
        <v>2</v>
      </c>
      <c r="C108" s="33">
        <v>1</v>
      </c>
      <c r="D108" s="33">
        <v>4</v>
      </c>
      <c r="E108" s="33">
        <v>2</v>
      </c>
      <c r="F108">
        <v>0.8596878101274531</v>
      </c>
      <c r="G108" s="33">
        <v>0.34254323012800758</v>
      </c>
      <c r="H108" s="33" t="s">
        <v>152</v>
      </c>
    </row>
    <row r="109" spans="1:8">
      <c r="A109">
        <v>2006</v>
      </c>
      <c r="B109" s="33">
        <v>2</v>
      </c>
      <c r="C109" s="33">
        <v>1</v>
      </c>
      <c r="D109" s="33">
        <v>4</v>
      </c>
      <c r="E109" s="33">
        <v>2</v>
      </c>
      <c r="F109">
        <v>0.60414593013014839</v>
      </c>
      <c r="G109" s="33">
        <v>0.3927884471269244</v>
      </c>
      <c r="H109" s="33" t="s">
        <v>152</v>
      </c>
    </row>
    <row r="110" spans="1:8">
      <c r="A110">
        <v>2007</v>
      </c>
      <c r="B110" s="33">
        <v>2</v>
      </c>
      <c r="C110" s="33">
        <v>1</v>
      </c>
      <c r="D110" s="33">
        <v>4</v>
      </c>
      <c r="E110" s="33">
        <v>2</v>
      </c>
      <c r="F110">
        <v>0.80271355141515832</v>
      </c>
      <c r="G110" s="33">
        <v>0.38177680525619023</v>
      </c>
      <c r="H110" s="33" t="s">
        <v>152</v>
      </c>
    </row>
    <row r="111" spans="1:8">
      <c r="A111">
        <v>2008</v>
      </c>
      <c r="B111" s="33">
        <v>2</v>
      </c>
      <c r="C111" s="33">
        <v>1</v>
      </c>
      <c r="D111" s="33">
        <v>4</v>
      </c>
      <c r="E111" s="33">
        <v>2</v>
      </c>
      <c r="F111">
        <v>1.8416064917420771</v>
      </c>
      <c r="G111" s="33">
        <v>0.33620291513241879</v>
      </c>
      <c r="H111" s="33" t="s">
        <v>152</v>
      </c>
    </row>
    <row r="112" spans="1:8">
      <c r="A112">
        <v>2009</v>
      </c>
      <c r="B112" s="33">
        <v>2</v>
      </c>
      <c r="C112" s="33">
        <v>1</v>
      </c>
      <c r="D112" s="33">
        <v>4</v>
      </c>
      <c r="E112" s="33">
        <v>2</v>
      </c>
      <c r="F112">
        <v>1.5387997080077507</v>
      </c>
      <c r="G112" s="33">
        <v>0.35805132877455187</v>
      </c>
      <c r="H112" s="33" t="s">
        <v>152</v>
      </c>
    </row>
    <row r="113" spans="1:8">
      <c r="A113">
        <v>2010</v>
      </c>
      <c r="B113" s="33">
        <v>2</v>
      </c>
      <c r="C113" s="33">
        <v>1</v>
      </c>
      <c r="D113" s="33">
        <v>4</v>
      </c>
      <c r="E113" s="33">
        <v>2</v>
      </c>
      <c r="F113">
        <v>1.2947070624489345</v>
      </c>
      <c r="G113" s="33">
        <v>0.34196275166623241</v>
      </c>
      <c r="H113" s="33" t="s">
        <v>152</v>
      </c>
    </row>
    <row r="114" spans="1:8">
      <c r="A114">
        <v>2011</v>
      </c>
      <c r="B114" s="33">
        <v>2</v>
      </c>
      <c r="C114" s="33">
        <v>1</v>
      </c>
      <c r="D114" s="33">
        <v>4</v>
      </c>
      <c r="E114" s="33">
        <v>2</v>
      </c>
      <c r="F114">
        <v>1.1786162152979205</v>
      </c>
      <c r="G114" s="33">
        <v>0.48815965355131041</v>
      </c>
      <c r="H114" s="33" t="s">
        <v>152</v>
      </c>
    </row>
    <row r="115" spans="1:8">
      <c r="A115">
        <v>2012</v>
      </c>
      <c r="B115" s="33">
        <v>2</v>
      </c>
      <c r="C115" s="33">
        <v>1</v>
      </c>
      <c r="D115" s="33">
        <v>4</v>
      </c>
      <c r="E115" s="33">
        <v>2</v>
      </c>
      <c r="F115">
        <v>3.0097820095341672</v>
      </c>
      <c r="G115" s="33">
        <v>0.33902075697499112</v>
      </c>
      <c r="H115" s="33" t="s">
        <v>152</v>
      </c>
    </row>
    <row r="116" spans="1:8">
      <c r="A116">
        <v>2013</v>
      </c>
      <c r="B116" s="33">
        <v>2</v>
      </c>
      <c r="C116" s="33">
        <v>1</v>
      </c>
      <c r="D116" s="33">
        <v>4</v>
      </c>
      <c r="E116" s="33">
        <v>2</v>
      </c>
      <c r="F116">
        <v>0.97384354859444155</v>
      </c>
      <c r="G116" s="33">
        <v>0.40620782532844718</v>
      </c>
      <c r="H116" s="33" t="s">
        <v>152</v>
      </c>
    </row>
    <row r="117" spans="1:8">
      <c r="A117">
        <v>1963</v>
      </c>
      <c r="B117" s="33">
        <v>4</v>
      </c>
      <c r="C117" s="33">
        <v>8</v>
      </c>
      <c r="D117">
        <v>5</v>
      </c>
      <c r="E117">
        <v>4</v>
      </c>
      <c r="F117">
        <v>312.08999999999997</v>
      </c>
      <c r="G117">
        <v>0.49299999999999999</v>
      </c>
      <c r="H117" t="s">
        <v>153</v>
      </c>
    </row>
    <row r="118" spans="1:8">
      <c r="A118">
        <v>1964</v>
      </c>
      <c r="B118" s="33">
        <v>4</v>
      </c>
      <c r="C118" s="33">
        <v>8</v>
      </c>
      <c r="D118" s="33">
        <v>5</v>
      </c>
      <c r="E118" s="33">
        <v>4</v>
      </c>
      <c r="F118">
        <v>457.4</v>
      </c>
      <c r="G118">
        <v>0.41499999999999998</v>
      </c>
      <c r="H118" s="33" t="s">
        <v>153</v>
      </c>
    </row>
    <row r="119" spans="1:8">
      <c r="A119">
        <v>1965</v>
      </c>
      <c r="B119" s="33">
        <v>4</v>
      </c>
      <c r="C119" s="33">
        <v>8</v>
      </c>
      <c r="D119" s="33">
        <v>5</v>
      </c>
      <c r="E119" s="33">
        <v>4</v>
      </c>
      <c r="F119">
        <v>228.91</v>
      </c>
      <c r="G119">
        <v>0.41</v>
      </c>
      <c r="H119" s="33" t="s">
        <v>153</v>
      </c>
    </row>
    <row r="120" spans="1:8">
      <c r="A120">
        <v>1966</v>
      </c>
      <c r="B120" s="33">
        <v>4</v>
      </c>
      <c r="C120" s="33">
        <v>8</v>
      </c>
      <c r="D120" s="33">
        <v>5</v>
      </c>
      <c r="E120" s="33">
        <v>4</v>
      </c>
      <c r="F120">
        <v>349.1</v>
      </c>
      <c r="G120">
        <v>0.42099999999999999</v>
      </c>
      <c r="H120" s="33" t="s">
        <v>153</v>
      </c>
    </row>
    <row r="121" spans="1:8">
      <c r="A121">
        <v>1967</v>
      </c>
      <c r="B121" s="33">
        <v>4</v>
      </c>
      <c r="C121" s="33">
        <v>8</v>
      </c>
      <c r="D121" s="33">
        <v>5</v>
      </c>
      <c r="E121" s="33">
        <v>4</v>
      </c>
      <c r="F121">
        <v>345.89</v>
      </c>
      <c r="G121">
        <v>0.41399999999999998</v>
      </c>
      <c r="H121" s="33" t="s">
        <v>153</v>
      </c>
    </row>
    <row r="122" spans="1:8">
      <c r="A122">
        <v>1968</v>
      </c>
      <c r="B122" s="33">
        <v>4</v>
      </c>
      <c r="C122" s="33">
        <v>8</v>
      </c>
      <c r="D122" s="33">
        <v>5</v>
      </c>
      <c r="E122" s="33">
        <v>4</v>
      </c>
      <c r="F122">
        <v>447</v>
      </c>
      <c r="G122">
        <v>0.42199999999999999</v>
      </c>
      <c r="H122" s="33" t="s">
        <v>153</v>
      </c>
    </row>
    <row r="123" spans="1:8">
      <c r="A123">
        <v>1969</v>
      </c>
      <c r="B123" s="33">
        <v>4</v>
      </c>
      <c r="C123" s="33">
        <v>8</v>
      </c>
      <c r="D123" s="33">
        <v>5</v>
      </c>
      <c r="E123" s="33">
        <v>4</v>
      </c>
      <c r="F123">
        <v>610.62</v>
      </c>
      <c r="G123">
        <v>0.40100000000000002</v>
      </c>
      <c r="H123" s="33" t="s">
        <v>153</v>
      </c>
    </row>
    <row r="124" spans="1:8">
      <c r="A124">
        <v>1970</v>
      </c>
      <c r="B124" s="33">
        <v>4</v>
      </c>
      <c r="C124" s="33">
        <v>8</v>
      </c>
      <c r="D124" s="33">
        <v>5</v>
      </c>
      <c r="E124" s="33">
        <v>4</v>
      </c>
      <c r="F124">
        <v>594.66</v>
      </c>
      <c r="G124">
        <v>0.43099999999999999</v>
      </c>
      <c r="H124" s="33" t="s">
        <v>153</v>
      </c>
    </row>
    <row r="125" spans="1:8">
      <c r="A125">
        <v>1971</v>
      </c>
      <c r="B125" s="33">
        <v>4</v>
      </c>
      <c r="C125" s="33">
        <v>8</v>
      </c>
      <c r="D125" s="33">
        <v>5</v>
      </c>
      <c r="E125" s="33">
        <v>4</v>
      </c>
      <c r="F125">
        <v>744.71</v>
      </c>
      <c r="G125">
        <v>0.40300000000000002</v>
      </c>
      <c r="H125" s="33" t="s">
        <v>153</v>
      </c>
    </row>
    <row r="126" spans="1:8">
      <c r="A126">
        <v>1972</v>
      </c>
      <c r="B126" s="33">
        <v>4</v>
      </c>
      <c r="C126" s="33">
        <v>8</v>
      </c>
      <c r="D126" s="33">
        <v>5</v>
      </c>
      <c r="E126" s="33">
        <v>4</v>
      </c>
      <c r="F126">
        <v>525.63</v>
      </c>
      <c r="G126">
        <v>0.41299999999999998</v>
      </c>
      <c r="H126" s="33" t="s">
        <v>153</v>
      </c>
    </row>
    <row r="127" spans="1:8">
      <c r="A127">
        <v>1973</v>
      </c>
      <c r="B127" s="33">
        <v>4</v>
      </c>
      <c r="C127" s="33">
        <v>8</v>
      </c>
      <c r="D127" s="33">
        <v>5</v>
      </c>
      <c r="E127" s="33">
        <v>4</v>
      </c>
      <c r="F127">
        <v>535.63</v>
      </c>
      <c r="G127">
        <v>0.39600000000000002</v>
      </c>
      <c r="H127" s="33" t="s">
        <v>153</v>
      </c>
    </row>
    <row r="128" spans="1:8">
      <c r="A128">
        <v>1974</v>
      </c>
      <c r="B128" s="33">
        <v>4</v>
      </c>
      <c r="C128" s="33">
        <v>8</v>
      </c>
      <c r="D128" s="33">
        <v>5</v>
      </c>
      <c r="E128" s="33">
        <v>4</v>
      </c>
      <c r="F128">
        <v>245.39</v>
      </c>
      <c r="G128">
        <v>0.439</v>
      </c>
      <c r="H128" s="33" t="s">
        <v>153</v>
      </c>
    </row>
    <row r="129" spans="1:8">
      <c r="A129">
        <v>1975</v>
      </c>
      <c r="B129" s="33">
        <v>4</v>
      </c>
      <c r="C129" s="33">
        <v>8</v>
      </c>
      <c r="D129" s="33">
        <v>5</v>
      </c>
      <c r="E129" s="33">
        <v>4</v>
      </c>
      <c r="F129">
        <v>484.22</v>
      </c>
      <c r="G129">
        <v>0.41</v>
      </c>
      <c r="H129" s="33" t="s">
        <v>153</v>
      </c>
    </row>
    <row r="130" spans="1:8">
      <c r="A130">
        <v>1976</v>
      </c>
      <c r="B130" s="33">
        <v>4</v>
      </c>
      <c r="C130" s="33">
        <v>8</v>
      </c>
      <c r="D130" s="33">
        <v>5</v>
      </c>
      <c r="E130" s="33">
        <v>4</v>
      </c>
      <c r="F130">
        <v>483.96</v>
      </c>
      <c r="G130">
        <v>0.41399999999999998</v>
      </c>
      <c r="H130" s="33" t="s">
        <v>153</v>
      </c>
    </row>
    <row r="131" spans="1:8">
      <c r="A131">
        <v>1977</v>
      </c>
      <c r="B131" s="33">
        <v>4</v>
      </c>
      <c r="C131" s="33">
        <v>8</v>
      </c>
      <c r="D131" s="33">
        <v>5</v>
      </c>
      <c r="E131" s="33">
        <v>4</v>
      </c>
      <c r="F131">
        <v>547.55999999999995</v>
      </c>
      <c r="G131">
        <v>0.40699999999999997</v>
      </c>
      <c r="H131" s="33" t="s">
        <v>153</v>
      </c>
    </row>
    <row r="132" spans="1:8">
      <c r="A132">
        <v>1978</v>
      </c>
      <c r="B132" s="33">
        <v>4</v>
      </c>
      <c r="C132" s="33">
        <v>8</v>
      </c>
      <c r="D132" s="33">
        <v>5</v>
      </c>
      <c r="E132" s="33">
        <v>4</v>
      </c>
      <c r="F132">
        <v>705.26</v>
      </c>
      <c r="G132">
        <v>0.41199999999999998</v>
      </c>
      <c r="H132" s="33" t="s">
        <v>153</v>
      </c>
    </row>
    <row r="133" spans="1:8">
      <c r="A133">
        <v>1979</v>
      </c>
      <c r="B133" s="33">
        <v>4</v>
      </c>
      <c r="C133" s="33">
        <v>8</v>
      </c>
      <c r="D133" s="33">
        <v>5</v>
      </c>
      <c r="E133" s="33">
        <v>4</v>
      </c>
      <c r="F133">
        <v>623.01</v>
      </c>
      <c r="G133">
        <v>0.40899999999999997</v>
      </c>
      <c r="H133" s="33" t="s">
        <v>153</v>
      </c>
    </row>
    <row r="134" spans="1:8">
      <c r="A134">
        <v>1980</v>
      </c>
      <c r="B134" s="33">
        <v>4</v>
      </c>
      <c r="C134" s="33">
        <v>8</v>
      </c>
      <c r="D134" s="33">
        <v>5</v>
      </c>
      <c r="E134" s="33">
        <v>4</v>
      </c>
      <c r="F134">
        <v>634.80999999999995</v>
      </c>
      <c r="G134">
        <v>0.44600000000000001</v>
      </c>
      <c r="H134" s="33" t="s">
        <v>153</v>
      </c>
    </row>
    <row r="135" spans="1:8">
      <c r="A135">
        <v>1981</v>
      </c>
      <c r="B135" s="33">
        <v>4</v>
      </c>
      <c r="C135" s="33">
        <v>8</v>
      </c>
      <c r="D135" s="33">
        <v>5</v>
      </c>
      <c r="E135" s="33">
        <v>4</v>
      </c>
      <c r="F135">
        <v>510.66</v>
      </c>
      <c r="G135">
        <v>0.42199999999999999</v>
      </c>
      <c r="H135" s="33" t="s">
        <v>153</v>
      </c>
    </row>
    <row r="136" spans="1:8">
      <c r="A136">
        <v>1982</v>
      </c>
      <c r="B136" s="33">
        <v>4</v>
      </c>
      <c r="C136" s="33">
        <v>8</v>
      </c>
      <c r="D136" s="33">
        <v>5</v>
      </c>
      <c r="E136" s="33">
        <v>4</v>
      </c>
      <c r="F136">
        <v>503.78</v>
      </c>
      <c r="G136">
        <v>0.41799999999999998</v>
      </c>
      <c r="H136" s="33" t="s">
        <v>153</v>
      </c>
    </row>
    <row r="137" spans="1:8">
      <c r="A137">
        <v>1983</v>
      </c>
      <c r="B137" s="33">
        <v>4</v>
      </c>
      <c r="C137" s="33">
        <v>8</v>
      </c>
      <c r="D137" s="33">
        <v>5</v>
      </c>
      <c r="E137" s="33">
        <v>4</v>
      </c>
      <c r="F137">
        <v>625.14</v>
      </c>
      <c r="G137">
        <v>0.432</v>
      </c>
      <c r="H137" s="33" t="s">
        <v>153</v>
      </c>
    </row>
    <row r="138" spans="1:8">
      <c r="A138">
        <v>1984</v>
      </c>
      <c r="B138" s="33">
        <v>4</v>
      </c>
      <c r="C138" s="33">
        <v>8</v>
      </c>
      <c r="D138" s="33">
        <v>5</v>
      </c>
      <c r="E138" s="33">
        <v>4</v>
      </c>
      <c r="F138">
        <v>331.71</v>
      </c>
      <c r="G138">
        <v>0.44900000000000001</v>
      </c>
      <c r="H138" s="33" t="s">
        <v>153</v>
      </c>
    </row>
    <row r="139" spans="1:8">
      <c r="A139">
        <v>1985</v>
      </c>
      <c r="B139" s="33">
        <v>4</v>
      </c>
      <c r="C139" s="33">
        <v>8</v>
      </c>
      <c r="D139" s="33">
        <v>5</v>
      </c>
      <c r="E139" s="33">
        <v>4</v>
      </c>
      <c r="F139">
        <v>1125.74</v>
      </c>
      <c r="G139">
        <v>0.40699999999999997</v>
      </c>
      <c r="H139" s="33" t="s">
        <v>153</v>
      </c>
    </row>
    <row r="140" spans="1:8">
      <c r="A140">
        <v>1986</v>
      </c>
      <c r="B140" s="33">
        <v>4</v>
      </c>
      <c r="C140" s="33">
        <v>8</v>
      </c>
      <c r="D140" s="33">
        <v>5</v>
      </c>
      <c r="E140" s="33">
        <v>4</v>
      </c>
      <c r="F140">
        <v>751.21</v>
      </c>
      <c r="G140">
        <v>0.41899999999999998</v>
      </c>
      <c r="H140" s="33" t="s">
        <v>153</v>
      </c>
    </row>
    <row r="141" spans="1:8">
      <c r="A141">
        <v>1987</v>
      </c>
      <c r="B141" s="33">
        <v>4</v>
      </c>
      <c r="C141" s="33">
        <v>8</v>
      </c>
      <c r="D141" s="33">
        <v>5</v>
      </c>
      <c r="E141" s="33">
        <v>4</v>
      </c>
      <c r="F141">
        <v>1008.43</v>
      </c>
      <c r="G141">
        <v>0.41499999999999998</v>
      </c>
      <c r="H141" s="33" t="s">
        <v>153</v>
      </c>
    </row>
    <row r="142" spans="1:8">
      <c r="A142">
        <v>1988</v>
      </c>
      <c r="B142" s="33">
        <v>4</v>
      </c>
      <c r="C142" s="33">
        <v>8</v>
      </c>
      <c r="D142" s="33">
        <v>5</v>
      </c>
      <c r="E142" s="33">
        <v>4</v>
      </c>
      <c r="F142">
        <v>1394.68</v>
      </c>
      <c r="G142">
        <v>0.41899999999999998</v>
      </c>
      <c r="H142" s="33" t="s">
        <v>153</v>
      </c>
    </row>
    <row r="143" spans="1:8">
      <c r="A143">
        <v>1989</v>
      </c>
      <c r="B143" s="33">
        <v>4</v>
      </c>
      <c r="C143" s="33">
        <v>8</v>
      </c>
      <c r="D143" s="33">
        <v>5</v>
      </c>
      <c r="E143" s="33">
        <v>4</v>
      </c>
      <c r="F143">
        <v>1285.5999999999999</v>
      </c>
      <c r="G143">
        <v>0.4</v>
      </c>
      <c r="H143" s="33" t="s">
        <v>153</v>
      </c>
    </row>
    <row r="144" spans="1:8">
      <c r="A144">
        <v>1990</v>
      </c>
      <c r="B144" s="33">
        <v>4</v>
      </c>
      <c r="C144" s="33">
        <v>8</v>
      </c>
      <c r="D144" s="33">
        <v>5</v>
      </c>
      <c r="E144" s="33">
        <v>4</v>
      </c>
      <c r="F144">
        <v>986.51</v>
      </c>
      <c r="G144">
        <v>0.40699999999999997</v>
      </c>
      <c r="H144" s="33" t="s">
        <v>153</v>
      </c>
    </row>
    <row r="145" spans="1:8">
      <c r="A145">
        <v>1991</v>
      </c>
      <c r="B145" s="33">
        <v>4</v>
      </c>
      <c r="C145" s="33">
        <v>8</v>
      </c>
      <c r="D145" s="33">
        <v>5</v>
      </c>
      <c r="E145" s="33">
        <v>4</v>
      </c>
      <c r="F145">
        <v>901.2</v>
      </c>
      <c r="G145">
        <v>0.42199999999999999</v>
      </c>
      <c r="H145" s="33" t="s">
        <v>153</v>
      </c>
    </row>
    <row r="146" spans="1:8">
      <c r="A146">
        <v>1992</v>
      </c>
      <c r="B146" s="33">
        <v>4</v>
      </c>
      <c r="C146" s="33">
        <v>8</v>
      </c>
      <c r="D146" s="33">
        <v>5</v>
      </c>
      <c r="E146" s="33">
        <v>4</v>
      </c>
      <c r="F146">
        <v>695.16</v>
      </c>
      <c r="G146">
        <v>0.42699999999999999</v>
      </c>
      <c r="H146" s="33" t="s">
        <v>153</v>
      </c>
    </row>
    <row r="147" spans="1:8">
      <c r="A147">
        <v>1993</v>
      </c>
      <c r="B147" s="33">
        <v>4</v>
      </c>
      <c r="C147" s="33">
        <v>8</v>
      </c>
      <c r="D147" s="33">
        <v>5</v>
      </c>
      <c r="E147" s="33">
        <v>4</v>
      </c>
      <c r="F147">
        <v>2093.5500000000002</v>
      </c>
      <c r="G147">
        <v>0.40300000000000002</v>
      </c>
      <c r="H147" s="33" t="s">
        <v>153</v>
      </c>
    </row>
    <row r="148" spans="1:8">
      <c r="A148">
        <v>1994</v>
      </c>
      <c r="B148" s="33">
        <v>4</v>
      </c>
      <c r="C148" s="33">
        <v>8</v>
      </c>
      <c r="D148" s="33">
        <v>5</v>
      </c>
      <c r="E148" s="33">
        <v>4</v>
      </c>
      <c r="F148">
        <v>1007.03</v>
      </c>
      <c r="G148">
        <v>0.41899999999999998</v>
      </c>
      <c r="H148" s="33" t="s">
        <v>153</v>
      </c>
    </row>
    <row r="149" spans="1:8">
      <c r="A149">
        <v>1995</v>
      </c>
      <c r="B149" s="33">
        <v>4</v>
      </c>
      <c r="C149" s="33">
        <v>8</v>
      </c>
      <c r="D149" s="33">
        <v>5</v>
      </c>
      <c r="E149" s="33">
        <v>4</v>
      </c>
      <c r="F149">
        <v>1235.9100000000001</v>
      </c>
      <c r="G149">
        <v>0.40500000000000003</v>
      </c>
      <c r="H149" s="33" t="s">
        <v>153</v>
      </c>
    </row>
    <row r="150" spans="1:8">
      <c r="A150">
        <v>1996</v>
      </c>
      <c r="B150" s="33">
        <v>4</v>
      </c>
      <c r="C150" s="33">
        <v>8</v>
      </c>
      <c r="D150" s="33">
        <v>5</v>
      </c>
      <c r="E150" s="33">
        <v>4</v>
      </c>
      <c r="F150">
        <v>1739.29</v>
      </c>
      <c r="G150">
        <v>0.39800000000000002</v>
      </c>
      <c r="H150" s="33" t="s">
        <v>153</v>
      </c>
    </row>
    <row r="151" spans="1:8">
      <c r="A151">
        <v>1997</v>
      </c>
      <c r="B151" s="33">
        <v>4</v>
      </c>
      <c r="C151" s="33">
        <v>8</v>
      </c>
      <c r="D151" s="33">
        <v>5</v>
      </c>
      <c r="E151" s="33">
        <v>4</v>
      </c>
      <c r="F151">
        <v>2246.41</v>
      </c>
      <c r="G151">
        <v>0.40400000000000003</v>
      </c>
      <c r="H151" s="33" t="s">
        <v>153</v>
      </c>
    </row>
    <row r="152" spans="1:8">
      <c r="A152">
        <v>1998</v>
      </c>
      <c r="B152" s="33">
        <v>4</v>
      </c>
      <c r="C152" s="33">
        <v>8</v>
      </c>
      <c r="D152" s="33">
        <v>5</v>
      </c>
      <c r="E152" s="33">
        <v>4</v>
      </c>
      <c r="F152">
        <v>879.51</v>
      </c>
      <c r="G152">
        <v>0.40899999999999997</v>
      </c>
      <c r="H152" s="33" t="s">
        <v>153</v>
      </c>
    </row>
    <row r="153" spans="1:8">
      <c r="A153">
        <v>1999</v>
      </c>
      <c r="B153" s="33">
        <v>4</v>
      </c>
      <c r="C153" s="33">
        <v>8</v>
      </c>
      <c r="D153" s="33">
        <v>5</v>
      </c>
      <c r="E153" s="33">
        <v>4</v>
      </c>
      <c r="F153">
        <v>339.77</v>
      </c>
      <c r="G153">
        <v>0.436</v>
      </c>
      <c r="H153" s="33" t="s">
        <v>153</v>
      </c>
    </row>
    <row r="154" spans="1:8">
      <c r="A154">
        <v>2000</v>
      </c>
      <c r="B154" s="33">
        <v>4</v>
      </c>
      <c r="C154" s="33">
        <v>8</v>
      </c>
      <c r="D154" s="33">
        <v>5</v>
      </c>
      <c r="E154" s="33">
        <v>4</v>
      </c>
      <c r="F154">
        <v>960.44</v>
      </c>
      <c r="G154">
        <v>0.40200000000000002</v>
      </c>
      <c r="H154" s="33" t="s">
        <v>153</v>
      </c>
    </row>
    <row r="155" spans="1:8">
      <c r="A155">
        <v>2001</v>
      </c>
      <c r="B155" s="33">
        <v>4</v>
      </c>
      <c r="C155" s="33">
        <v>8</v>
      </c>
      <c r="D155" s="33">
        <v>5</v>
      </c>
      <c r="E155" s="33">
        <v>4</v>
      </c>
      <c r="F155">
        <v>704.49</v>
      </c>
      <c r="G155">
        <v>0.44700000000000001</v>
      </c>
      <c r="H155" s="33" t="s">
        <v>153</v>
      </c>
    </row>
    <row r="156" spans="1:8">
      <c r="A156">
        <v>2002</v>
      </c>
      <c r="B156" s="33">
        <v>4</v>
      </c>
      <c r="C156" s="33">
        <v>8</v>
      </c>
      <c r="D156" s="33">
        <v>5</v>
      </c>
      <c r="E156" s="33">
        <v>4</v>
      </c>
      <c r="F156">
        <v>687.42</v>
      </c>
      <c r="G156">
        <v>0.42299999999999999</v>
      </c>
      <c r="H156" s="33" t="s">
        <v>153</v>
      </c>
    </row>
    <row r="157" spans="1:8">
      <c r="A157">
        <v>2003</v>
      </c>
      <c r="B157" s="33">
        <v>4</v>
      </c>
      <c r="C157" s="33">
        <v>8</v>
      </c>
      <c r="D157" s="33">
        <v>5</v>
      </c>
      <c r="E157" s="33">
        <v>4</v>
      </c>
      <c r="F157">
        <v>444.91</v>
      </c>
      <c r="G157">
        <v>0.48199999999999998</v>
      </c>
      <c r="H157" s="33" t="s">
        <v>153</v>
      </c>
    </row>
    <row r="158" spans="1:8">
      <c r="A158">
        <v>2004</v>
      </c>
      <c r="B158" s="33">
        <v>4</v>
      </c>
      <c r="C158" s="33">
        <v>8</v>
      </c>
      <c r="D158" s="33">
        <v>5</v>
      </c>
      <c r="E158" s="33">
        <v>4</v>
      </c>
      <c r="F158">
        <v>1210.46</v>
      </c>
      <c r="G158">
        <v>0.41699999999999998</v>
      </c>
      <c r="H158" s="33" t="s">
        <v>153</v>
      </c>
    </row>
    <row r="159" spans="1:8">
      <c r="A159">
        <v>2005</v>
      </c>
      <c r="B159" s="33">
        <v>4</v>
      </c>
      <c r="C159" s="33">
        <v>8</v>
      </c>
      <c r="D159" s="33">
        <v>5</v>
      </c>
      <c r="E159" s="33">
        <v>4</v>
      </c>
      <c r="F159">
        <v>2383.5700000000002</v>
      </c>
      <c r="G159">
        <v>0.4</v>
      </c>
      <c r="H159" s="33" t="s">
        <v>153</v>
      </c>
    </row>
    <row r="160" spans="1:8">
      <c r="A160">
        <v>2006</v>
      </c>
      <c r="B160" s="33">
        <v>4</v>
      </c>
      <c r="C160" s="33">
        <v>8</v>
      </c>
      <c r="D160" s="33">
        <v>5</v>
      </c>
      <c r="E160" s="33">
        <v>4</v>
      </c>
      <c r="F160">
        <v>850.09</v>
      </c>
      <c r="G160">
        <v>0.48</v>
      </c>
      <c r="H160" s="33" t="s">
        <v>153</v>
      </c>
    </row>
    <row r="161" spans="1:8">
      <c r="A161">
        <v>1990</v>
      </c>
      <c r="B161" s="33">
        <v>4</v>
      </c>
      <c r="C161" s="33">
        <v>7</v>
      </c>
      <c r="D161">
        <v>6</v>
      </c>
      <c r="E161">
        <v>2</v>
      </c>
      <c r="F161">
        <v>0.4011877405</v>
      </c>
      <c r="G161" s="33">
        <v>0.32104809109999999</v>
      </c>
      <c r="H161" t="s">
        <v>154</v>
      </c>
    </row>
    <row r="162" spans="1:8">
      <c r="A162">
        <v>1991</v>
      </c>
      <c r="B162" s="33">
        <v>4</v>
      </c>
      <c r="C162" s="33">
        <v>7</v>
      </c>
      <c r="D162" s="33">
        <v>6</v>
      </c>
      <c r="E162" s="33">
        <v>2</v>
      </c>
      <c r="F162">
        <v>0.50309873569999997</v>
      </c>
      <c r="G162" s="33">
        <v>0.27367208199999998</v>
      </c>
      <c r="H162" s="33" t="s">
        <v>154</v>
      </c>
    </row>
    <row r="163" spans="1:8">
      <c r="A163" s="33">
        <v>1992</v>
      </c>
      <c r="B163" s="33">
        <v>4</v>
      </c>
      <c r="C163" s="33">
        <v>7</v>
      </c>
      <c r="D163" s="33">
        <v>6</v>
      </c>
      <c r="E163" s="33">
        <v>2</v>
      </c>
      <c r="F163">
        <v>0.85543983540000001</v>
      </c>
      <c r="G163" s="33">
        <v>0.1653224287</v>
      </c>
      <c r="H163" s="33" t="s">
        <v>154</v>
      </c>
    </row>
    <row r="164" spans="1:8">
      <c r="A164" s="33">
        <v>1993</v>
      </c>
      <c r="B164" s="33">
        <v>4</v>
      </c>
      <c r="C164" s="33">
        <v>7</v>
      </c>
      <c r="D164" s="33">
        <v>6</v>
      </c>
      <c r="E164" s="33">
        <v>2</v>
      </c>
      <c r="F164">
        <v>0.84135146370000002</v>
      </c>
      <c r="G164" s="33">
        <v>0.13671436049999999</v>
      </c>
      <c r="H164" s="33" t="s">
        <v>154</v>
      </c>
    </row>
    <row r="165" spans="1:8">
      <c r="A165" s="33">
        <v>1994</v>
      </c>
      <c r="B165" s="33">
        <v>4</v>
      </c>
      <c r="C165" s="33">
        <v>7</v>
      </c>
      <c r="D165" s="33">
        <v>6</v>
      </c>
      <c r="E165" s="33">
        <v>2</v>
      </c>
      <c r="F165">
        <v>1.0064223968999999</v>
      </c>
      <c r="G165" s="33">
        <v>0.1597904681</v>
      </c>
      <c r="H165" s="33" t="s">
        <v>154</v>
      </c>
    </row>
    <row r="166" spans="1:8">
      <c r="A166" s="33">
        <v>1995</v>
      </c>
      <c r="B166" s="33">
        <v>4</v>
      </c>
      <c r="C166" s="33">
        <v>7</v>
      </c>
      <c r="D166" s="33">
        <v>6</v>
      </c>
      <c r="E166" s="33">
        <v>2</v>
      </c>
      <c r="F166">
        <v>1.0291774013999999</v>
      </c>
      <c r="G166" s="33">
        <v>0.1349621593</v>
      </c>
      <c r="H166" s="33" t="s">
        <v>154</v>
      </c>
    </row>
    <row r="167" spans="1:8">
      <c r="A167" s="33">
        <v>1996</v>
      </c>
      <c r="B167" s="33">
        <v>4</v>
      </c>
      <c r="C167" s="33">
        <v>7</v>
      </c>
      <c r="D167" s="33">
        <v>6</v>
      </c>
      <c r="E167" s="33">
        <v>2</v>
      </c>
      <c r="F167">
        <v>2.5851601510000002</v>
      </c>
      <c r="G167" s="33">
        <v>0.1298955822</v>
      </c>
      <c r="H167" s="33" t="s">
        <v>154</v>
      </c>
    </row>
    <row r="168" spans="1:8">
      <c r="A168" s="33">
        <v>1997</v>
      </c>
      <c r="B168" s="33">
        <v>4</v>
      </c>
      <c r="C168" s="33">
        <v>7</v>
      </c>
      <c r="D168" s="33">
        <v>6</v>
      </c>
      <c r="E168" s="33">
        <v>2</v>
      </c>
      <c r="F168">
        <v>1.6073091930000001</v>
      </c>
      <c r="G168" s="33">
        <v>0.12821953920000001</v>
      </c>
      <c r="H168" s="33" t="s">
        <v>154</v>
      </c>
    </row>
    <row r="169" spans="1:8">
      <c r="A169" s="33">
        <v>1998</v>
      </c>
      <c r="B169" s="33">
        <v>4</v>
      </c>
      <c r="C169" s="33">
        <v>7</v>
      </c>
      <c r="D169" s="33">
        <v>6</v>
      </c>
      <c r="E169" s="33">
        <v>2</v>
      </c>
      <c r="F169">
        <v>0.84709824379999998</v>
      </c>
      <c r="G169" s="33">
        <v>0.16062101670000001</v>
      </c>
      <c r="H169" s="33" t="s">
        <v>154</v>
      </c>
    </row>
    <row r="170" spans="1:8">
      <c r="A170" s="33">
        <v>1999</v>
      </c>
      <c r="B170" s="33">
        <v>4</v>
      </c>
      <c r="C170" s="33">
        <v>7</v>
      </c>
      <c r="D170" s="33">
        <v>6</v>
      </c>
      <c r="E170" s="33">
        <v>2</v>
      </c>
      <c r="F170">
        <v>1.199311298</v>
      </c>
      <c r="G170" s="33">
        <v>0.14755791309999999</v>
      </c>
      <c r="H170" s="33" t="s">
        <v>154</v>
      </c>
    </row>
    <row r="171" spans="1:8">
      <c r="A171" s="33">
        <v>2000</v>
      </c>
      <c r="B171" s="33">
        <v>4</v>
      </c>
      <c r="C171" s="33">
        <v>7</v>
      </c>
      <c r="D171" s="33">
        <v>6</v>
      </c>
      <c r="E171" s="33">
        <v>2</v>
      </c>
      <c r="F171">
        <v>1.2094582526</v>
      </c>
      <c r="G171" s="33">
        <v>0.1162330994</v>
      </c>
      <c r="H171" s="33" t="s">
        <v>154</v>
      </c>
    </row>
    <row r="172" spans="1:8">
      <c r="A172" s="33">
        <v>2001</v>
      </c>
      <c r="B172" s="33">
        <v>4</v>
      </c>
      <c r="C172" s="33">
        <v>7</v>
      </c>
      <c r="D172" s="33">
        <v>6</v>
      </c>
      <c r="E172" s="33">
        <v>2</v>
      </c>
      <c r="F172">
        <v>1.4396608351</v>
      </c>
      <c r="G172" s="33">
        <v>0.1217840266</v>
      </c>
      <c r="H172" s="33" t="s">
        <v>154</v>
      </c>
    </row>
    <row r="173" spans="1:8">
      <c r="A173" s="33">
        <v>2002</v>
      </c>
      <c r="B173" s="33">
        <v>4</v>
      </c>
      <c r="C173" s="33">
        <v>7</v>
      </c>
      <c r="D173" s="33">
        <v>6</v>
      </c>
      <c r="E173" s="33">
        <v>2</v>
      </c>
      <c r="F173">
        <v>1.102094508</v>
      </c>
      <c r="G173" s="33">
        <v>0.1260420334</v>
      </c>
      <c r="H173" s="33" t="s">
        <v>154</v>
      </c>
    </row>
    <row r="174" spans="1:8">
      <c r="A174" s="33">
        <v>2003</v>
      </c>
      <c r="B174" s="33">
        <v>4</v>
      </c>
      <c r="C174" s="33">
        <v>7</v>
      </c>
      <c r="D174" s="33">
        <v>6</v>
      </c>
      <c r="E174" s="33">
        <v>2</v>
      </c>
      <c r="F174">
        <v>1.1328560812999999</v>
      </c>
      <c r="G174" s="33">
        <v>0.1424771178</v>
      </c>
      <c r="H174" s="33" t="s">
        <v>154</v>
      </c>
    </row>
    <row r="175" spans="1:8">
      <c r="A175" s="33">
        <v>2004</v>
      </c>
      <c r="B175" s="33">
        <v>4</v>
      </c>
      <c r="C175" s="33">
        <v>7</v>
      </c>
      <c r="D175" s="33">
        <v>6</v>
      </c>
      <c r="E175" s="33">
        <v>2</v>
      </c>
      <c r="F175">
        <v>1.0148637672</v>
      </c>
      <c r="G175" s="33">
        <v>0.1178527779</v>
      </c>
      <c r="H175" s="33" t="s">
        <v>154</v>
      </c>
    </row>
    <row r="176" spans="1:8">
      <c r="A176" s="33">
        <v>2005</v>
      </c>
      <c r="B176" s="33">
        <v>4</v>
      </c>
      <c r="C176" s="33">
        <v>7</v>
      </c>
      <c r="D176" s="33">
        <v>6</v>
      </c>
      <c r="E176" s="33">
        <v>2</v>
      </c>
      <c r="F176">
        <v>0.73251720300000001</v>
      </c>
      <c r="G176" s="33">
        <v>0.1156439423</v>
      </c>
      <c r="H176" s="33" t="s">
        <v>154</v>
      </c>
    </row>
    <row r="177" spans="1:8">
      <c r="A177" s="33">
        <v>2006</v>
      </c>
      <c r="B177" s="33">
        <v>4</v>
      </c>
      <c r="C177" s="33">
        <v>7</v>
      </c>
      <c r="D177" s="33">
        <v>6</v>
      </c>
      <c r="E177" s="33">
        <v>2</v>
      </c>
      <c r="F177">
        <v>0.86543866629999999</v>
      </c>
      <c r="G177" s="33">
        <v>0.1150225441</v>
      </c>
      <c r="H177" s="33" t="s">
        <v>154</v>
      </c>
    </row>
    <row r="178" spans="1:8">
      <c r="A178" s="33">
        <v>2007</v>
      </c>
      <c r="B178" s="33">
        <v>4</v>
      </c>
      <c r="C178" s="33">
        <v>7</v>
      </c>
      <c r="D178" s="33">
        <v>6</v>
      </c>
      <c r="E178" s="33">
        <v>2</v>
      </c>
      <c r="F178">
        <v>0.88800304360000004</v>
      </c>
      <c r="G178" s="33">
        <v>0.1159180422</v>
      </c>
      <c r="H178" s="33" t="s">
        <v>154</v>
      </c>
    </row>
    <row r="179" spans="1:8">
      <c r="A179" s="33">
        <v>2008</v>
      </c>
      <c r="B179" s="33">
        <v>4</v>
      </c>
      <c r="C179" s="33">
        <v>7</v>
      </c>
      <c r="D179" s="33">
        <v>6</v>
      </c>
      <c r="E179" s="33">
        <v>2</v>
      </c>
      <c r="F179">
        <v>1.0356913193999999</v>
      </c>
      <c r="G179" s="33">
        <v>0.1154678021</v>
      </c>
      <c r="H179" s="33" t="s">
        <v>154</v>
      </c>
    </row>
    <row r="180" spans="1:8">
      <c r="A180" s="33">
        <v>2009</v>
      </c>
      <c r="B180" s="33">
        <v>4</v>
      </c>
      <c r="C180" s="33">
        <v>7</v>
      </c>
      <c r="D180" s="33">
        <v>6</v>
      </c>
      <c r="E180" s="33">
        <v>2</v>
      </c>
      <c r="F180">
        <v>1.5284984981</v>
      </c>
      <c r="G180" s="33">
        <v>0.1142995535</v>
      </c>
      <c r="H180" s="33" t="s">
        <v>154</v>
      </c>
    </row>
    <row r="181" spans="1:8">
      <c r="A181" s="33">
        <v>2010</v>
      </c>
      <c r="B181" s="33">
        <v>4</v>
      </c>
      <c r="C181" s="33">
        <v>7</v>
      </c>
      <c r="D181" s="33">
        <v>6</v>
      </c>
      <c r="E181" s="33">
        <v>2</v>
      </c>
      <c r="F181">
        <v>2.4871471723999998</v>
      </c>
      <c r="G181" s="33">
        <v>0.1292231911</v>
      </c>
      <c r="H181" s="33" t="s">
        <v>154</v>
      </c>
    </row>
    <row r="182" spans="1:8">
      <c r="A182" s="33">
        <v>2011</v>
      </c>
      <c r="B182" s="33">
        <v>4</v>
      </c>
      <c r="C182" s="33">
        <v>7</v>
      </c>
      <c r="D182" s="33">
        <v>6</v>
      </c>
      <c r="E182" s="33">
        <v>2</v>
      </c>
      <c r="F182">
        <v>4.1976082373999999</v>
      </c>
      <c r="G182" s="33">
        <v>0.16757704279999999</v>
      </c>
      <c r="H182" s="33" t="s">
        <v>154</v>
      </c>
    </row>
    <row r="183" spans="1:8">
      <c r="A183" s="33">
        <v>2012</v>
      </c>
      <c r="B183" s="33">
        <v>4</v>
      </c>
      <c r="C183" s="33">
        <v>7</v>
      </c>
      <c r="D183" s="33">
        <v>6</v>
      </c>
      <c r="E183" s="33">
        <v>2</v>
      </c>
      <c r="F183">
        <v>9.2231968714000008</v>
      </c>
      <c r="G183" s="33">
        <v>0.21374822730000001</v>
      </c>
      <c r="H183" s="33" t="s">
        <v>154</v>
      </c>
    </row>
    <row r="184" spans="1:8">
      <c r="A184" s="33">
        <v>2013</v>
      </c>
      <c r="B184" s="33">
        <v>4</v>
      </c>
      <c r="C184" s="33">
        <v>7</v>
      </c>
      <c r="D184" s="33">
        <v>6</v>
      </c>
      <c r="E184" s="33">
        <v>2</v>
      </c>
      <c r="F184">
        <v>7.7409285787000002</v>
      </c>
      <c r="G184" s="33">
        <v>0.17654887320000001</v>
      </c>
      <c r="H184" s="33" t="s">
        <v>154</v>
      </c>
    </row>
    <row r="185" spans="1:8">
      <c r="A185" s="33">
        <v>2014</v>
      </c>
      <c r="B185" s="33">
        <v>4</v>
      </c>
      <c r="C185" s="33">
        <v>7</v>
      </c>
      <c r="D185" s="33">
        <v>6</v>
      </c>
      <c r="E185" s="33">
        <v>2</v>
      </c>
      <c r="F185">
        <v>8.3948993581</v>
      </c>
      <c r="G185" s="33">
        <v>0.2262842689</v>
      </c>
      <c r="H185" s="33" t="s">
        <v>154</v>
      </c>
    </row>
    <row r="186" spans="1:8">
      <c r="A186" s="33">
        <v>2015</v>
      </c>
      <c r="B186" s="33">
        <v>4</v>
      </c>
      <c r="C186" s="33">
        <v>7</v>
      </c>
      <c r="D186" s="33">
        <v>6</v>
      </c>
      <c r="E186" s="33">
        <v>2</v>
      </c>
      <c r="F186">
        <v>6.9072134627999997</v>
      </c>
      <c r="G186" s="33">
        <v>0.23465728790000001</v>
      </c>
      <c r="H186" s="33" t="s">
        <v>154</v>
      </c>
    </row>
    <row r="187" spans="1:8">
      <c r="A187">
        <v>1986</v>
      </c>
      <c r="B187" s="33">
        <v>2</v>
      </c>
      <c r="C187" s="33">
        <v>10</v>
      </c>
      <c r="D187">
        <v>7</v>
      </c>
      <c r="E187">
        <v>11</v>
      </c>
      <c r="F187">
        <v>1962.8</v>
      </c>
      <c r="G187" s="33">
        <v>8.4199999999999997E-2</v>
      </c>
      <c r="H187" t="s">
        <v>155</v>
      </c>
    </row>
    <row r="188" spans="1:8">
      <c r="A188">
        <v>1987</v>
      </c>
      <c r="B188" s="33">
        <v>2</v>
      </c>
      <c r="C188" s="33">
        <v>10</v>
      </c>
      <c r="D188" s="33">
        <v>7</v>
      </c>
      <c r="E188" s="33">
        <v>11</v>
      </c>
      <c r="F188">
        <v>1489.6</v>
      </c>
      <c r="G188" s="33">
        <v>8.7599999999999997E-2</v>
      </c>
      <c r="H188" s="33" t="s">
        <v>155</v>
      </c>
    </row>
    <row r="189" spans="1:8">
      <c r="A189">
        <v>1988</v>
      </c>
      <c r="B189" s="33">
        <v>2</v>
      </c>
      <c r="C189" s="33">
        <v>10</v>
      </c>
      <c r="D189" s="33">
        <v>7</v>
      </c>
      <c r="E189" s="33">
        <v>11</v>
      </c>
      <c r="F189">
        <v>3725.74</v>
      </c>
      <c r="G189" s="33">
        <v>7.7200000000000005E-2</v>
      </c>
      <c r="H189" s="33" t="s">
        <v>155</v>
      </c>
    </row>
    <row r="190" spans="1:8">
      <c r="A190">
        <v>1989</v>
      </c>
      <c r="B190" s="33">
        <v>2</v>
      </c>
      <c r="C190" s="33">
        <v>10</v>
      </c>
      <c r="D190" s="33">
        <v>7</v>
      </c>
      <c r="E190" s="33">
        <v>11</v>
      </c>
      <c r="F190">
        <v>1113.18</v>
      </c>
      <c r="G190" s="33">
        <v>6.5100000000000005E-2</v>
      </c>
      <c r="H190" s="33" t="s">
        <v>155</v>
      </c>
    </row>
    <row r="191" spans="1:8">
      <c r="A191">
        <v>1990</v>
      </c>
      <c r="B191" s="33">
        <v>2</v>
      </c>
      <c r="C191" s="33">
        <v>10</v>
      </c>
      <c r="D191" s="33">
        <v>7</v>
      </c>
      <c r="E191" s="33">
        <v>11</v>
      </c>
      <c r="F191">
        <v>421.08</v>
      </c>
      <c r="G191" s="33">
        <v>5.3600000000000002E-2</v>
      </c>
      <c r="H191" s="33" t="s">
        <v>155</v>
      </c>
    </row>
    <row r="192" spans="1:8">
      <c r="A192">
        <v>1991</v>
      </c>
      <c r="B192" s="33">
        <v>2</v>
      </c>
      <c r="C192" s="33">
        <v>10</v>
      </c>
      <c r="D192" s="33">
        <v>7</v>
      </c>
      <c r="E192" s="33">
        <v>11</v>
      </c>
      <c r="F192">
        <v>1800.92</v>
      </c>
      <c r="G192" s="33">
        <v>4.2599999999999999E-2</v>
      </c>
      <c r="H192" s="33" t="s">
        <v>155</v>
      </c>
    </row>
    <row r="193" spans="1:8">
      <c r="A193">
        <v>1992</v>
      </c>
      <c r="B193" s="33">
        <v>2</v>
      </c>
      <c r="C193" s="33">
        <v>10</v>
      </c>
      <c r="D193" s="33">
        <v>7</v>
      </c>
      <c r="E193" s="33">
        <v>11</v>
      </c>
      <c r="F193">
        <v>255.43</v>
      </c>
      <c r="G193" s="33">
        <v>5.8799999999999998E-2</v>
      </c>
      <c r="H193" s="33" t="s">
        <v>155</v>
      </c>
    </row>
    <row r="194" spans="1:8">
      <c r="A194">
        <v>1993</v>
      </c>
      <c r="B194" s="33">
        <v>2</v>
      </c>
      <c r="C194" s="33">
        <v>10</v>
      </c>
      <c r="D194" s="33">
        <v>7</v>
      </c>
      <c r="E194" s="33">
        <v>11</v>
      </c>
      <c r="F194">
        <v>353.8</v>
      </c>
      <c r="G194" s="33">
        <v>5.5300000000000002E-2</v>
      </c>
      <c r="H194" s="33" t="s">
        <v>155</v>
      </c>
    </row>
    <row r="195" spans="1:8">
      <c r="A195">
        <v>1994</v>
      </c>
      <c r="B195" s="33">
        <v>2</v>
      </c>
      <c r="C195" s="33">
        <v>10</v>
      </c>
      <c r="D195" s="33">
        <v>7</v>
      </c>
      <c r="E195" s="33">
        <v>11</v>
      </c>
      <c r="F195">
        <v>435.29</v>
      </c>
      <c r="G195" s="33">
        <v>5.3199999999999997E-2</v>
      </c>
      <c r="H195" s="33" t="s">
        <v>155</v>
      </c>
    </row>
    <row r="196" spans="1:8">
      <c r="A196">
        <v>1995</v>
      </c>
      <c r="B196" s="33">
        <v>2</v>
      </c>
      <c r="C196" s="33">
        <v>10</v>
      </c>
      <c r="D196" s="33">
        <v>7</v>
      </c>
      <c r="E196" s="33">
        <v>11</v>
      </c>
      <c r="F196">
        <v>261.37</v>
      </c>
      <c r="G196" s="33">
        <v>5.8599999999999999E-2</v>
      </c>
      <c r="H196" s="33" t="s">
        <v>155</v>
      </c>
    </row>
    <row r="197" spans="1:8">
      <c r="A197">
        <v>1996</v>
      </c>
      <c r="B197" s="33">
        <v>2</v>
      </c>
      <c r="C197" s="33">
        <v>10</v>
      </c>
      <c r="D197" s="33">
        <v>7</v>
      </c>
      <c r="E197" s="33">
        <v>11</v>
      </c>
      <c r="F197">
        <v>426.57</v>
      </c>
      <c r="G197" s="33">
        <v>6.0699999999999997E-2</v>
      </c>
      <c r="H197" s="33" t="s">
        <v>155</v>
      </c>
    </row>
    <row r="198" spans="1:8">
      <c r="A198">
        <v>1997</v>
      </c>
      <c r="B198" s="33">
        <v>2</v>
      </c>
      <c r="C198" s="33">
        <v>10</v>
      </c>
      <c r="D198" s="33">
        <v>7</v>
      </c>
      <c r="E198" s="33">
        <v>11</v>
      </c>
      <c r="F198">
        <v>1073.92</v>
      </c>
      <c r="G198" s="33">
        <v>5.2200000000000003E-2</v>
      </c>
      <c r="H198" s="33" t="s">
        <v>155</v>
      </c>
    </row>
    <row r="199" spans="1:8">
      <c r="A199">
        <v>1998</v>
      </c>
      <c r="B199" s="33">
        <v>2</v>
      </c>
      <c r="C199" s="33">
        <v>10</v>
      </c>
      <c r="D199" s="33">
        <v>7</v>
      </c>
      <c r="E199" s="33">
        <v>11</v>
      </c>
      <c r="F199">
        <v>1780.47</v>
      </c>
      <c r="G199" s="33">
        <v>4.8500000000000001E-2</v>
      </c>
      <c r="H199" s="33" t="s">
        <v>155</v>
      </c>
    </row>
    <row r="200" spans="1:8">
      <c r="A200">
        <v>1999</v>
      </c>
      <c r="B200" s="33">
        <v>2</v>
      </c>
      <c r="C200" s="33">
        <v>10</v>
      </c>
      <c r="D200" s="33">
        <v>7</v>
      </c>
      <c r="E200" s="33">
        <v>11</v>
      </c>
      <c r="F200">
        <v>1116.4100000000001</v>
      </c>
      <c r="G200" s="33">
        <v>5.1900000000000002E-2</v>
      </c>
      <c r="H200" s="33" t="s">
        <v>155</v>
      </c>
    </row>
    <row r="201" spans="1:8">
      <c r="A201">
        <v>2000</v>
      </c>
      <c r="B201" s="33">
        <v>2</v>
      </c>
      <c r="C201" s="33">
        <v>10</v>
      </c>
      <c r="D201" s="33">
        <v>7</v>
      </c>
      <c r="E201" s="33">
        <v>11</v>
      </c>
      <c r="F201">
        <v>1298.08</v>
      </c>
      <c r="G201" s="33">
        <v>4.4600000000000001E-2</v>
      </c>
      <c r="H201" s="33" t="s">
        <v>155</v>
      </c>
    </row>
    <row r="202" spans="1:8">
      <c r="A202">
        <v>2001</v>
      </c>
      <c r="B202" s="33">
        <v>2</v>
      </c>
      <c r="C202" s="33">
        <v>10</v>
      </c>
      <c r="D202" s="33">
        <v>7</v>
      </c>
      <c r="E202" s="33">
        <v>11</v>
      </c>
      <c r="F202">
        <v>3632.88</v>
      </c>
      <c r="G202" s="33">
        <v>3.8800000000000001E-2</v>
      </c>
      <c r="H202" s="33" t="s">
        <v>155</v>
      </c>
    </row>
    <row r="203" spans="1:8">
      <c r="A203">
        <v>2002</v>
      </c>
      <c r="B203" s="33">
        <v>2</v>
      </c>
      <c r="C203" s="33">
        <v>10</v>
      </c>
      <c r="D203" s="33">
        <v>7</v>
      </c>
      <c r="E203" s="33">
        <v>11</v>
      </c>
      <c r="F203">
        <v>2890.3</v>
      </c>
      <c r="G203" s="33">
        <v>0.04</v>
      </c>
      <c r="H203" s="33" t="s">
        <v>155</v>
      </c>
    </row>
    <row r="204" spans="1:8">
      <c r="A204">
        <v>2003</v>
      </c>
      <c r="B204" s="33">
        <v>2</v>
      </c>
      <c r="C204" s="33">
        <v>10</v>
      </c>
      <c r="D204" s="33">
        <v>7</v>
      </c>
      <c r="E204" s="33">
        <v>11</v>
      </c>
      <c r="F204">
        <v>1834.58</v>
      </c>
      <c r="G204" s="33">
        <v>4.2500000000000003E-2</v>
      </c>
      <c r="H204" s="33" t="s">
        <v>155</v>
      </c>
    </row>
    <row r="205" spans="1:8">
      <c r="A205">
        <v>2004</v>
      </c>
      <c r="B205" s="33">
        <v>2</v>
      </c>
      <c r="C205" s="33">
        <v>10</v>
      </c>
      <c r="D205" s="33">
        <v>7</v>
      </c>
      <c r="E205" s="33">
        <v>11</v>
      </c>
      <c r="F205">
        <v>579.33000000000004</v>
      </c>
      <c r="G205" s="33">
        <v>5.0700000000000002E-2</v>
      </c>
      <c r="H205" s="33" t="s">
        <v>155</v>
      </c>
    </row>
    <row r="206" spans="1:8">
      <c r="A206">
        <v>2005</v>
      </c>
      <c r="B206" s="33">
        <v>2</v>
      </c>
      <c r="C206" s="33">
        <v>10</v>
      </c>
      <c r="D206" s="33">
        <v>7</v>
      </c>
      <c r="E206" s="33">
        <v>11</v>
      </c>
      <c r="F206">
        <v>1765.14</v>
      </c>
      <c r="G206" s="33">
        <v>4.2700000000000002E-2</v>
      </c>
      <c r="H206" s="33" t="s">
        <v>155</v>
      </c>
    </row>
    <row r="207" spans="1:8">
      <c r="A207">
        <v>2006</v>
      </c>
      <c r="B207" s="33">
        <v>2</v>
      </c>
      <c r="C207" s="33">
        <v>10</v>
      </c>
      <c r="D207" s="33">
        <v>7</v>
      </c>
      <c r="E207" s="33">
        <v>11</v>
      </c>
      <c r="F207">
        <v>1249.32</v>
      </c>
      <c r="G207" s="33">
        <v>4.4900000000000002E-2</v>
      </c>
      <c r="H207" s="33" t="s">
        <v>155</v>
      </c>
    </row>
    <row r="208" spans="1:8">
      <c r="A208">
        <v>2007</v>
      </c>
      <c r="B208" s="33">
        <v>2</v>
      </c>
      <c r="C208" s="33">
        <v>10</v>
      </c>
      <c r="D208" s="33">
        <v>7</v>
      </c>
      <c r="E208" s="33">
        <v>11</v>
      </c>
      <c r="F208">
        <v>2422.15</v>
      </c>
      <c r="G208" s="33">
        <v>4.0899999999999999E-2</v>
      </c>
      <c r="H208" s="33" t="s">
        <v>155</v>
      </c>
    </row>
    <row r="209" spans="1:8">
      <c r="A209">
        <v>2008</v>
      </c>
      <c r="B209" s="33">
        <v>2</v>
      </c>
      <c r="C209" s="33">
        <v>10</v>
      </c>
      <c r="D209" s="33">
        <v>7</v>
      </c>
      <c r="E209" s="33">
        <v>11</v>
      </c>
      <c r="F209">
        <v>1166.68</v>
      </c>
      <c r="G209" s="33">
        <v>4.5400000000000003E-2</v>
      </c>
      <c r="H209" s="33" t="s">
        <v>155</v>
      </c>
    </row>
    <row r="210" spans="1:8">
      <c r="A210">
        <v>2009</v>
      </c>
      <c r="B210" s="33">
        <v>2</v>
      </c>
      <c r="C210" s="33">
        <v>10</v>
      </c>
      <c r="D210" s="33">
        <v>7</v>
      </c>
      <c r="E210" s="33">
        <v>11</v>
      </c>
      <c r="F210">
        <v>1351.18</v>
      </c>
      <c r="G210" s="33">
        <v>4.4400000000000002E-2</v>
      </c>
      <c r="H210" s="33" t="s">
        <v>155</v>
      </c>
    </row>
    <row r="211" spans="1:8">
      <c r="A211">
        <v>2010</v>
      </c>
      <c r="B211" s="33">
        <v>2</v>
      </c>
      <c r="C211" s="33">
        <v>10</v>
      </c>
      <c r="D211" s="33">
        <v>7</v>
      </c>
      <c r="E211" s="33">
        <v>11</v>
      </c>
      <c r="F211">
        <v>1205.3699999999999</v>
      </c>
      <c r="G211" s="33">
        <v>5.1299999999999998E-2</v>
      </c>
      <c r="H211" s="33" t="s">
        <v>155</v>
      </c>
    </row>
    <row r="212" spans="1:8">
      <c r="A212">
        <v>2011</v>
      </c>
      <c r="B212" s="33">
        <v>2</v>
      </c>
      <c r="C212" s="33">
        <v>10</v>
      </c>
      <c r="D212" s="33">
        <v>7</v>
      </c>
      <c r="E212" s="33">
        <v>11</v>
      </c>
      <c r="F212">
        <v>1054.29</v>
      </c>
      <c r="G212" s="33">
        <v>4.6100000000000002E-2</v>
      </c>
      <c r="H212" s="33" t="s">
        <v>155</v>
      </c>
    </row>
    <row r="213" spans="1:8">
      <c r="A213">
        <v>2012</v>
      </c>
      <c r="B213" s="33">
        <v>2</v>
      </c>
      <c r="C213" s="33">
        <v>10</v>
      </c>
      <c r="D213" s="33">
        <v>7</v>
      </c>
      <c r="E213" s="33">
        <v>11</v>
      </c>
      <c r="F213">
        <v>2065.48</v>
      </c>
      <c r="G213" s="33">
        <v>4.7500000000000001E-2</v>
      </c>
      <c r="H213" s="33" t="s">
        <v>155</v>
      </c>
    </row>
    <row r="214" spans="1:8">
      <c r="A214">
        <v>2013</v>
      </c>
      <c r="B214" s="33">
        <v>2</v>
      </c>
      <c r="C214" s="33">
        <v>10</v>
      </c>
      <c r="D214" s="33">
        <v>7</v>
      </c>
      <c r="E214" s="33">
        <v>11</v>
      </c>
      <c r="F214">
        <v>6978.12</v>
      </c>
      <c r="G214" s="33">
        <v>4.07E-2</v>
      </c>
      <c r="H214" s="33" t="s">
        <v>155</v>
      </c>
    </row>
    <row r="215" spans="1:8">
      <c r="A215">
        <v>2014</v>
      </c>
      <c r="B215" s="33">
        <v>2</v>
      </c>
      <c r="C215" s="33">
        <v>10</v>
      </c>
      <c r="D215" s="33">
        <v>7</v>
      </c>
      <c r="E215" s="33">
        <v>11</v>
      </c>
      <c r="F215">
        <v>4390.3500000000004</v>
      </c>
      <c r="G215" s="33">
        <v>4.2999999999999997E-2</v>
      </c>
      <c r="H215" s="33" t="s">
        <v>155</v>
      </c>
    </row>
    <row r="216" spans="1:8">
      <c r="A216">
        <v>1981</v>
      </c>
      <c r="B216" s="33">
        <v>2</v>
      </c>
      <c r="C216" s="33">
        <v>10</v>
      </c>
      <c r="D216" s="33">
        <v>8</v>
      </c>
      <c r="E216" s="33">
        <v>11</v>
      </c>
      <c r="F216">
        <v>768.36</v>
      </c>
      <c r="G216" s="33">
        <v>0.57189999999999996</v>
      </c>
      <c r="H216" s="33" t="s">
        <v>156</v>
      </c>
    </row>
    <row r="217" spans="1:8">
      <c r="A217" s="33">
        <v>1981</v>
      </c>
      <c r="B217" s="33">
        <v>2</v>
      </c>
      <c r="C217" s="33">
        <v>10</v>
      </c>
      <c r="D217" s="33">
        <v>8</v>
      </c>
      <c r="E217" s="33">
        <v>11</v>
      </c>
      <c r="F217">
        <v>1038.1199999999999</v>
      </c>
      <c r="G217" s="33">
        <v>0.34630000000000005</v>
      </c>
      <c r="H217" s="33" t="s">
        <v>156</v>
      </c>
    </row>
    <row r="218" spans="1:8">
      <c r="A218" s="33">
        <v>1981</v>
      </c>
      <c r="B218" s="33">
        <v>2</v>
      </c>
      <c r="C218" s="33">
        <v>10</v>
      </c>
      <c r="D218" s="33">
        <v>8</v>
      </c>
      <c r="E218" s="33">
        <v>11</v>
      </c>
      <c r="F218">
        <v>1092.05</v>
      </c>
      <c r="G218" s="33">
        <v>0.34630000000000005</v>
      </c>
      <c r="H218" s="33" t="s">
        <v>156</v>
      </c>
    </row>
    <row r="219" spans="1:8">
      <c r="A219" s="33">
        <v>1981</v>
      </c>
      <c r="B219" s="33">
        <v>2</v>
      </c>
      <c r="C219" s="33">
        <v>10</v>
      </c>
      <c r="D219" s="33">
        <v>8</v>
      </c>
      <c r="E219" s="33">
        <v>11</v>
      </c>
      <c r="F219">
        <v>1200.27</v>
      </c>
      <c r="G219" s="33">
        <v>0.34630000000000005</v>
      </c>
      <c r="H219" s="33" t="s">
        <v>156</v>
      </c>
    </row>
    <row r="220" spans="1:8">
      <c r="A220" s="33">
        <v>1981</v>
      </c>
      <c r="B220" s="33">
        <v>2</v>
      </c>
      <c r="C220" s="33">
        <v>10</v>
      </c>
      <c r="D220" s="33">
        <v>8</v>
      </c>
      <c r="E220" s="33">
        <v>11</v>
      </c>
      <c r="F220">
        <v>814.46</v>
      </c>
      <c r="G220" s="33">
        <v>0.34639999999999999</v>
      </c>
      <c r="H220" s="33" t="s">
        <v>156</v>
      </c>
    </row>
    <row r="221" spans="1:8">
      <c r="A221" s="33">
        <v>1981</v>
      </c>
      <c r="B221" s="33">
        <v>2</v>
      </c>
      <c r="C221" s="33">
        <v>10</v>
      </c>
      <c r="D221" s="33">
        <v>8</v>
      </c>
      <c r="E221" s="33">
        <v>11</v>
      </c>
      <c r="F221">
        <v>394.33</v>
      </c>
      <c r="G221" s="33">
        <v>0.28050000000000003</v>
      </c>
      <c r="H221" s="33" t="s">
        <v>156</v>
      </c>
    </row>
    <row r="222" spans="1:8">
      <c r="A222" s="33">
        <v>1981</v>
      </c>
      <c r="B222" s="33">
        <v>2</v>
      </c>
      <c r="C222" s="33">
        <v>10</v>
      </c>
      <c r="D222" s="33">
        <v>8</v>
      </c>
      <c r="E222" s="33">
        <v>11</v>
      </c>
      <c r="F222">
        <v>433.53</v>
      </c>
      <c r="G222" s="33">
        <v>0.28050000000000003</v>
      </c>
      <c r="H222" s="33" t="s">
        <v>156</v>
      </c>
    </row>
    <row r="223" spans="1:8">
      <c r="A223" s="33">
        <v>1981</v>
      </c>
      <c r="B223" s="33">
        <v>2</v>
      </c>
      <c r="C223" s="33">
        <v>10</v>
      </c>
      <c r="D223" s="33">
        <v>8</v>
      </c>
      <c r="E223" s="33">
        <v>11</v>
      </c>
      <c r="F223">
        <v>1014.56</v>
      </c>
      <c r="G223" s="33">
        <v>0.28029999999999999</v>
      </c>
      <c r="H223" s="33" t="s">
        <v>156</v>
      </c>
    </row>
    <row r="224" spans="1:8">
      <c r="A224" s="33">
        <v>1981</v>
      </c>
      <c r="B224" s="33">
        <v>2</v>
      </c>
      <c r="C224" s="33">
        <v>10</v>
      </c>
      <c r="D224" s="33">
        <v>8</v>
      </c>
      <c r="E224" s="33">
        <v>11</v>
      </c>
      <c r="F224">
        <v>531.45000000000005</v>
      </c>
      <c r="G224" s="33">
        <v>0.26090000000000002</v>
      </c>
      <c r="H224" s="33" t="s">
        <v>156</v>
      </c>
    </row>
    <row r="225" spans="1:8">
      <c r="A225" s="33">
        <v>1981</v>
      </c>
      <c r="B225" s="33">
        <v>2</v>
      </c>
      <c r="C225" s="33">
        <v>10</v>
      </c>
      <c r="D225" s="33">
        <v>8</v>
      </c>
      <c r="E225" s="33">
        <v>11</v>
      </c>
      <c r="F225">
        <v>614.37</v>
      </c>
      <c r="G225" s="33">
        <v>0.22600000000000001</v>
      </c>
      <c r="H225" s="33" t="s">
        <v>156</v>
      </c>
    </row>
    <row r="226" spans="1:8">
      <c r="A226" s="33">
        <v>1981</v>
      </c>
      <c r="B226" s="33">
        <v>2</v>
      </c>
      <c r="C226" s="33">
        <v>10</v>
      </c>
      <c r="D226" s="33">
        <v>8</v>
      </c>
      <c r="E226" s="33">
        <v>11</v>
      </c>
      <c r="F226">
        <v>727.86</v>
      </c>
      <c r="G226" s="33">
        <v>0.22589999999999999</v>
      </c>
      <c r="H226" s="33" t="s">
        <v>156</v>
      </c>
    </row>
    <row r="227" spans="1:8">
      <c r="A227" s="33">
        <v>1981</v>
      </c>
      <c r="B227" s="33">
        <v>2</v>
      </c>
      <c r="C227" s="33">
        <v>10</v>
      </c>
      <c r="D227" s="33">
        <v>8</v>
      </c>
      <c r="E227" s="33">
        <v>11</v>
      </c>
      <c r="F227">
        <v>313.95</v>
      </c>
      <c r="G227" s="33">
        <v>0.2263</v>
      </c>
      <c r="H227" s="33" t="s">
        <v>156</v>
      </c>
    </row>
    <row r="228" spans="1:8">
      <c r="A228" s="33">
        <v>1981</v>
      </c>
      <c r="B228" s="33">
        <v>2</v>
      </c>
      <c r="C228" s="33">
        <v>10</v>
      </c>
      <c r="D228" s="33">
        <v>8</v>
      </c>
      <c r="E228" s="33">
        <v>11</v>
      </c>
      <c r="F228">
        <v>325.36</v>
      </c>
      <c r="G228" s="33">
        <v>0.22620000000000001</v>
      </c>
      <c r="H228" s="33" t="s">
        <v>156</v>
      </c>
    </row>
    <row r="229" spans="1:8">
      <c r="A229" s="33">
        <v>1981</v>
      </c>
      <c r="B229" s="33">
        <v>2</v>
      </c>
      <c r="C229" s="33">
        <v>10</v>
      </c>
      <c r="D229" s="33">
        <v>8</v>
      </c>
      <c r="E229" s="33">
        <v>11</v>
      </c>
      <c r="F229">
        <v>341.9</v>
      </c>
      <c r="G229" s="33">
        <v>0.22620000000000001</v>
      </c>
      <c r="H229" s="33" t="s">
        <v>156</v>
      </c>
    </row>
    <row r="230" spans="1:8">
      <c r="A230" s="33">
        <v>1981</v>
      </c>
      <c r="B230" s="33">
        <v>2</v>
      </c>
      <c r="C230" s="33">
        <v>10</v>
      </c>
      <c r="D230" s="33">
        <v>8</v>
      </c>
      <c r="E230" s="33">
        <v>11</v>
      </c>
      <c r="F230">
        <v>223.43</v>
      </c>
      <c r="G230" s="33">
        <v>0.22649999999999998</v>
      </c>
      <c r="H230" s="33" t="s">
        <v>156</v>
      </c>
    </row>
    <row r="231" spans="1:8">
      <c r="A231" s="33">
        <v>1981</v>
      </c>
      <c r="B231" s="33">
        <v>2</v>
      </c>
      <c r="C231" s="33">
        <v>10</v>
      </c>
      <c r="D231" s="33">
        <v>8</v>
      </c>
      <c r="E231" s="33">
        <v>11</v>
      </c>
      <c r="F231">
        <v>375.22</v>
      </c>
      <c r="G231" s="33">
        <v>0.2462</v>
      </c>
      <c r="H231" s="33" t="s">
        <v>156</v>
      </c>
    </row>
    <row r="232" spans="1:8">
      <c r="A232" s="33">
        <v>1981</v>
      </c>
      <c r="B232" s="33">
        <v>2</v>
      </c>
      <c r="C232" s="33">
        <v>10</v>
      </c>
      <c r="D232" s="33">
        <v>8</v>
      </c>
      <c r="E232" s="33">
        <v>11</v>
      </c>
      <c r="F232">
        <v>992.41</v>
      </c>
      <c r="G232" s="33">
        <v>0.24590000000000001</v>
      </c>
      <c r="H232" s="33" t="s">
        <v>156</v>
      </c>
    </row>
    <row r="233" spans="1:8">
      <c r="A233" s="33">
        <v>1981</v>
      </c>
      <c r="B233" s="33">
        <v>2</v>
      </c>
      <c r="C233" s="33">
        <v>10</v>
      </c>
      <c r="D233" s="33">
        <v>8</v>
      </c>
      <c r="E233" s="33">
        <v>11</v>
      </c>
      <c r="F233">
        <v>925.14</v>
      </c>
      <c r="G233" s="33">
        <v>0.24590000000000001</v>
      </c>
      <c r="H233" s="33" t="s">
        <v>156</v>
      </c>
    </row>
    <row r="234" spans="1:8">
      <c r="A234" s="33">
        <v>1981</v>
      </c>
      <c r="B234" s="33">
        <v>2</v>
      </c>
      <c r="C234" s="33">
        <v>10</v>
      </c>
      <c r="D234" s="33">
        <v>8</v>
      </c>
      <c r="E234" s="33">
        <v>11</v>
      </c>
      <c r="F234">
        <v>1137.45</v>
      </c>
      <c r="G234" s="33">
        <v>0.24590000000000001</v>
      </c>
      <c r="H234" s="33" t="s">
        <v>156</v>
      </c>
    </row>
    <row r="235" spans="1:8">
      <c r="A235" s="33">
        <v>1981</v>
      </c>
      <c r="B235" s="33">
        <v>2</v>
      </c>
      <c r="C235" s="33">
        <v>10</v>
      </c>
      <c r="D235" s="33">
        <v>8</v>
      </c>
      <c r="E235" s="33">
        <v>11</v>
      </c>
      <c r="F235">
        <v>739.23</v>
      </c>
      <c r="G235" s="33">
        <v>0.22589999999999999</v>
      </c>
      <c r="H235" s="33" t="s">
        <v>156</v>
      </c>
    </row>
    <row r="236" spans="1:8">
      <c r="A236" s="33">
        <v>1981</v>
      </c>
      <c r="B236" s="33">
        <v>2</v>
      </c>
      <c r="C236" s="33">
        <v>10</v>
      </c>
      <c r="D236" s="33">
        <v>8</v>
      </c>
      <c r="E236" s="33">
        <v>11</v>
      </c>
      <c r="F236">
        <v>1284.6199999999999</v>
      </c>
      <c r="G236" s="33">
        <v>0.22579999999999997</v>
      </c>
      <c r="H236" s="33" t="s">
        <v>156</v>
      </c>
    </row>
    <row r="237" spans="1:8">
      <c r="A237" s="33">
        <v>1981</v>
      </c>
      <c r="B237" s="33">
        <v>2</v>
      </c>
      <c r="C237" s="33">
        <v>10</v>
      </c>
      <c r="D237" s="33">
        <v>8</v>
      </c>
      <c r="E237" s="33">
        <v>11</v>
      </c>
      <c r="F237">
        <v>1130.42</v>
      </c>
      <c r="G237" s="33">
        <v>0.22579999999999997</v>
      </c>
      <c r="H237" s="33" t="s">
        <v>156</v>
      </c>
    </row>
    <row r="238" spans="1:8">
      <c r="A238" s="33">
        <v>1981</v>
      </c>
      <c r="B238" s="33">
        <v>2</v>
      </c>
      <c r="C238" s="33">
        <v>10</v>
      </c>
      <c r="D238" s="33">
        <v>8</v>
      </c>
      <c r="E238" s="33">
        <v>11</v>
      </c>
      <c r="F238">
        <v>662.66</v>
      </c>
      <c r="G238" s="33">
        <v>0.23680000000000001</v>
      </c>
      <c r="H238" s="33" t="s">
        <v>156</v>
      </c>
    </row>
    <row r="239" spans="1:8">
      <c r="A239" s="33">
        <v>1981</v>
      </c>
      <c r="B239" s="33">
        <v>2</v>
      </c>
      <c r="C239" s="33">
        <v>10</v>
      </c>
      <c r="D239" s="33">
        <v>8</v>
      </c>
      <c r="E239" s="33">
        <v>11</v>
      </c>
      <c r="F239">
        <v>332.36</v>
      </c>
      <c r="G239" s="33">
        <v>0.22620000000000001</v>
      </c>
      <c r="H239" s="33" t="s">
        <v>156</v>
      </c>
    </row>
    <row r="240" spans="1:8">
      <c r="A240" s="33">
        <v>1981</v>
      </c>
      <c r="B240" s="33">
        <v>2</v>
      </c>
      <c r="C240" s="33">
        <v>10</v>
      </c>
      <c r="D240" s="33">
        <v>8</v>
      </c>
      <c r="E240" s="33">
        <v>11</v>
      </c>
      <c r="F240">
        <v>677.39</v>
      </c>
      <c r="G240" s="33">
        <v>0.22589999999999999</v>
      </c>
      <c r="H240" s="33" t="s">
        <v>156</v>
      </c>
    </row>
    <row r="241" spans="1:8">
      <c r="A241" s="33">
        <v>1981</v>
      </c>
      <c r="B241" s="33">
        <v>2</v>
      </c>
      <c r="C241" s="33">
        <v>10</v>
      </c>
      <c r="D241" s="33">
        <v>8</v>
      </c>
      <c r="E241" s="33">
        <v>11</v>
      </c>
      <c r="F241">
        <v>633.94000000000005</v>
      </c>
      <c r="G241" s="33">
        <v>0.22600000000000001</v>
      </c>
      <c r="H241" s="33" t="s">
        <v>156</v>
      </c>
    </row>
    <row r="242" spans="1:8">
      <c r="A242" s="33">
        <v>1981</v>
      </c>
      <c r="B242" s="33">
        <v>2</v>
      </c>
      <c r="C242" s="33">
        <v>10</v>
      </c>
      <c r="D242" s="33">
        <v>8</v>
      </c>
      <c r="E242" s="33">
        <v>11</v>
      </c>
      <c r="F242">
        <v>1000.6</v>
      </c>
      <c r="G242" s="33">
        <v>0.22589999999999999</v>
      </c>
      <c r="H242" s="33" t="s">
        <v>156</v>
      </c>
    </row>
    <row r="243" spans="1:8">
      <c r="A243" s="33">
        <v>1981</v>
      </c>
      <c r="B243" s="33">
        <v>2</v>
      </c>
      <c r="C243" s="33">
        <v>10</v>
      </c>
      <c r="D243" s="33">
        <v>8</v>
      </c>
      <c r="E243" s="33">
        <v>11</v>
      </c>
      <c r="F243">
        <v>634.17999999999995</v>
      </c>
      <c r="G243" s="33">
        <v>0.22600000000000001</v>
      </c>
      <c r="H243" s="33" t="s">
        <v>156</v>
      </c>
    </row>
    <row r="244" spans="1:8">
      <c r="A244" s="33">
        <v>1981</v>
      </c>
      <c r="B244" s="33">
        <v>2</v>
      </c>
      <c r="C244" s="33">
        <v>10</v>
      </c>
      <c r="D244" s="33">
        <v>8</v>
      </c>
      <c r="E244" s="33">
        <v>11</v>
      </c>
      <c r="F244">
        <v>876.71</v>
      </c>
      <c r="G244" s="33">
        <v>0.22589999999999999</v>
      </c>
      <c r="H244" s="33" t="s">
        <v>156</v>
      </c>
    </row>
    <row r="245" spans="1:8">
      <c r="A245" s="33">
        <v>1981</v>
      </c>
      <c r="B245" s="33">
        <v>2</v>
      </c>
      <c r="C245" s="33">
        <v>10</v>
      </c>
      <c r="D245" s="33">
        <v>8</v>
      </c>
      <c r="E245" s="33">
        <v>11</v>
      </c>
      <c r="F245">
        <v>1042.24</v>
      </c>
      <c r="G245" s="33">
        <v>0.2366</v>
      </c>
      <c r="H245" s="33" t="s">
        <v>156</v>
      </c>
    </row>
    <row r="246" spans="1:8">
      <c r="A246" s="33">
        <v>1981</v>
      </c>
      <c r="B246" s="33">
        <v>2</v>
      </c>
      <c r="C246" s="33">
        <v>10</v>
      </c>
      <c r="D246" s="33">
        <v>8</v>
      </c>
      <c r="E246" s="33">
        <v>11</v>
      </c>
      <c r="F246">
        <v>674.97</v>
      </c>
      <c r="G246" s="33">
        <v>0.22589999999999999</v>
      </c>
      <c r="H246" s="33" t="s">
        <v>156</v>
      </c>
    </row>
    <row r="247" spans="1:8">
      <c r="A247" s="33">
        <v>1981</v>
      </c>
      <c r="B247" s="33">
        <v>2</v>
      </c>
      <c r="C247" s="33">
        <v>10</v>
      </c>
      <c r="D247" s="33">
        <v>8</v>
      </c>
      <c r="E247" s="33">
        <v>11</v>
      </c>
      <c r="F247">
        <v>1187.75</v>
      </c>
      <c r="G247" s="33">
        <v>0.2366</v>
      </c>
      <c r="H247" s="33" t="s">
        <v>156</v>
      </c>
    </row>
    <row r="248" spans="1:8">
      <c r="A248" s="33">
        <v>1981</v>
      </c>
      <c r="B248" s="33">
        <v>2</v>
      </c>
      <c r="C248" s="33">
        <v>10</v>
      </c>
      <c r="D248" s="33">
        <v>8</v>
      </c>
      <c r="E248" s="33">
        <v>11</v>
      </c>
      <c r="F248">
        <v>4285.5600000000004</v>
      </c>
      <c r="G248" s="33">
        <v>0.33119999999999999</v>
      </c>
      <c r="H248" s="33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EBFT_CPUE</vt:lpstr>
      <vt:lpstr>WBF_CPUE</vt:lpstr>
      <vt:lpstr>Deviations</vt:lpstr>
      <vt:lpstr>Consolidated assessment indices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AiKimoto</dc:creator>
  <cp:lastModifiedBy>Tom Carruthers</cp:lastModifiedBy>
  <cp:lastPrinted>2016-07-29T10:28:38Z</cp:lastPrinted>
  <dcterms:created xsi:type="dcterms:W3CDTF">2016-07-27T07:59:47Z</dcterms:created>
  <dcterms:modified xsi:type="dcterms:W3CDTF">2016-12-13T23:01:59Z</dcterms:modified>
</cp:coreProperties>
</file>