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17"/>
  <workbookPr autoCompressPictures="0"/>
  <xr:revisionPtr revIDLastSave="0" documentId="8_{45B4D657-54D3-4DB6-96D1-555105FE9FF2}" xr6:coauthVersionLast="47" xr6:coauthVersionMax="47" xr10:uidLastSave="{00000000-0000-0000-0000-000000000000}"/>
  <bookViews>
    <workbookView xWindow="300" yWindow="0" windowWidth="25360" windowHeight="13940" tabRatio="500" firstSheet="4" activeTab="5" xr2:uid="{00000000-000D-0000-FFFF-FFFF00000000}"/>
  </bookViews>
  <sheets>
    <sheet name="Dados do Projeto" sheetId="1" r:id="rId1"/>
    <sheet name="Planejamento" sheetId="2" r:id="rId2"/>
    <sheet name="Etapa #2" sheetId="3" r:id="rId3"/>
    <sheet name="Etapa #3" sheetId="4" r:id="rId4"/>
    <sheet name="Etapa #4" sheetId="5" r:id="rId5"/>
    <sheet name="Etapa #5" sheetId="6" r:id="rId6"/>
    <sheet name="Etapa #6" sheetId="7" r:id="rId7"/>
  </sheets>
  <definedNames>
    <definedName name="_xlnm._FilterDatabase" localSheetId="3" hidden="1">'Etapa #3'!$B$10:$I$60</definedName>
    <definedName name="_xlnm._FilterDatabase" localSheetId="4" hidden="1">'Etapa #4'!$B$10:$I$60</definedName>
    <definedName name="_xlnm._FilterDatabase" localSheetId="5" hidden="1">'Etapa #5'!$B$10:$I$60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iSJVx0hrgJZ/MWb0E+3J7yhYPnOw=="/>
    </ext>
  </extLst>
</workbook>
</file>

<file path=xl/calcChain.xml><?xml version="1.0" encoding="utf-8"?>
<calcChain xmlns="http://schemas.openxmlformats.org/spreadsheetml/2006/main">
  <c r="C12" i="2" l="1"/>
  <c r="D12" i="2"/>
  <c r="H70" i="7"/>
  <c r="G70" i="7"/>
  <c r="B70" i="7"/>
  <c r="H69" i="7"/>
  <c r="G69" i="7"/>
  <c r="B69" i="7"/>
  <c r="H68" i="7"/>
  <c r="G68" i="7"/>
  <c r="B68" i="7"/>
  <c r="H67" i="7"/>
  <c r="G67" i="7"/>
  <c r="B67" i="7"/>
  <c r="H66" i="7"/>
  <c r="G66" i="7"/>
  <c r="B66" i="7"/>
  <c r="H65" i="7"/>
  <c r="G65" i="7"/>
  <c r="B65" i="7"/>
  <c r="F62" i="7"/>
  <c r="D62" i="7"/>
  <c r="H61" i="7"/>
  <c r="G61" i="7"/>
  <c r="C13" i="2"/>
  <c r="C14" i="2"/>
  <c r="C15" i="2"/>
  <c r="C16" i="2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B7" i="7"/>
  <c r="H70" i="6"/>
  <c r="G70" i="6"/>
  <c r="B70" i="6"/>
  <c r="H69" i="6"/>
  <c r="G69" i="6"/>
  <c r="B69" i="6"/>
  <c r="H68" i="6"/>
  <c r="G68" i="6"/>
  <c r="B68" i="6"/>
  <c r="H67" i="6"/>
  <c r="G67" i="6"/>
  <c r="B67" i="6"/>
  <c r="H66" i="6"/>
  <c r="G66" i="6"/>
  <c r="B66" i="6"/>
  <c r="H65" i="6"/>
  <c r="G65" i="6"/>
  <c r="B65" i="6"/>
  <c r="F62" i="6"/>
  <c r="D62" i="6"/>
  <c r="H61" i="6"/>
  <c r="G61" i="6"/>
  <c r="J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B7" i="6"/>
  <c r="H70" i="5"/>
  <c r="G70" i="5"/>
  <c r="B70" i="5"/>
  <c r="H69" i="5"/>
  <c r="G69" i="5"/>
  <c r="B69" i="5"/>
  <c r="H68" i="5"/>
  <c r="G68" i="5"/>
  <c r="B68" i="5"/>
  <c r="H67" i="5"/>
  <c r="G67" i="5"/>
  <c r="B67" i="5"/>
  <c r="H66" i="5"/>
  <c r="G66" i="5"/>
  <c r="B66" i="5"/>
  <c r="H65" i="5"/>
  <c r="G65" i="5"/>
  <c r="B65" i="5"/>
  <c r="F62" i="5"/>
  <c r="D62" i="5"/>
  <c r="H61" i="5"/>
  <c r="G61" i="5"/>
  <c r="J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B7" i="5"/>
  <c r="H70" i="4"/>
  <c r="G70" i="4"/>
  <c r="B70" i="4"/>
  <c r="H69" i="4"/>
  <c r="G69" i="4"/>
  <c r="B69" i="4"/>
  <c r="H68" i="4"/>
  <c r="G68" i="4"/>
  <c r="B68" i="4"/>
  <c r="H67" i="4"/>
  <c r="G67" i="4"/>
  <c r="B67" i="4"/>
  <c r="H66" i="4"/>
  <c r="G66" i="4"/>
  <c r="B66" i="4"/>
  <c r="H65" i="4"/>
  <c r="G65" i="4"/>
  <c r="B65" i="4"/>
  <c r="F62" i="4"/>
  <c r="D62" i="4"/>
  <c r="H61" i="4"/>
  <c r="G61" i="4"/>
  <c r="J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B7" i="4"/>
  <c r="H79" i="3"/>
  <c r="G79" i="3"/>
  <c r="B79" i="3"/>
  <c r="H78" i="3"/>
  <c r="G78" i="3"/>
  <c r="B78" i="3"/>
  <c r="H77" i="3"/>
  <c r="G77" i="3"/>
  <c r="B77" i="3"/>
  <c r="H76" i="3"/>
  <c r="G76" i="3"/>
  <c r="B76" i="3"/>
  <c r="H75" i="3"/>
  <c r="G75" i="3"/>
  <c r="B75" i="3"/>
  <c r="H74" i="3"/>
  <c r="G74" i="3"/>
  <c r="B74" i="3"/>
  <c r="F71" i="3"/>
  <c r="D71" i="3"/>
  <c r="H70" i="3"/>
  <c r="G70" i="3"/>
  <c r="J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B7" i="3"/>
  <c r="D16" i="2"/>
  <c r="D15" i="2"/>
  <c r="D14" i="2"/>
  <c r="D13" i="2"/>
  <c r="B7" i="2"/>
  <c r="L106" i="1"/>
  <c r="K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2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ZP3XBo2PGnP+Psj2ChJxBE2awK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ID#AAAAdqEzDUw
    (2019-08-02 12:46:53)
Informações dos integrantes do grupo para serem discutidas em reunião diárias ou de final de Sprint.</t>
        </r>
      </text>
    </comment>
    <comment ref="B63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ID#AAAAdqEzDU4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SSnr/h36dC9InbRa9l1jRrFY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ID#AAAAdqEzDU8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ID#AAAAdqEzDVI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jk0VTlOIuZUPHSueApeN8gXBg+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ID#AAAAdqEzDVM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ID#AAAAdqEzDVQ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VZE3+RJXk0oj+pokWbNDdRu2GNw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ID#AAAAdqEzDVA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ID#AAAAdqEzDU0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tA37ZB600Bqhq4HomC1Ruv1oCzg=="/>
    </ext>
  </extLst>
</comments>
</file>

<file path=xl/sharedStrings.xml><?xml version="1.0" encoding="utf-8"?>
<sst xmlns="http://schemas.openxmlformats.org/spreadsheetml/2006/main" count="253" uniqueCount="98">
  <si>
    <t>PONTIFÍCIA UNIVERSIDADE CATÓLICA DE MINAS GERAIS</t>
  </si>
  <si>
    <t>Instituto de Ciências Exatas e Informática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</si>
  <si>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</si>
  <si>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Sistemas de Informação</t>
  </si>
  <si>
    <t>Projeto: Aplicações para Processos de Negócios</t>
  </si>
  <si>
    <t>LocaCar</t>
  </si>
  <si>
    <t>INTEGRANTES</t>
  </si>
  <si>
    <t>Ana Clara Pinheiro Campos</t>
  </si>
  <si>
    <t>Gustavo Henrique de Moura Luz</t>
  </si>
  <si>
    <t>Leandro Augusto Santos Araujo</t>
  </si>
  <si>
    <t>João Pedro Lindenberg Pimenta</t>
  </si>
  <si>
    <t>João Vitor Jangola Mendes</t>
  </si>
  <si>
    <t>Maria Clara Freitas Soares</t>
  </si>
  <si>
    <t>Natália Kiefer Ferreira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</si>
  <si>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</si>
  <si>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</si>
  <si>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</si>
  <si>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</si>
  <si>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</si>
  <si>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</si>
  <si>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</si>
  <si>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</si>
  <si>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</si>
  <si>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</si>
  <si>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</si>
  <si>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</si>
  <si>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</si>
  <si>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</si>
  <si>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</si>
  <si>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</si>
  <si>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</si>
  <si>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t>ETAPAS</t>
  </si>
  <si>
    <t>Nº</t>
  </si>
  <si>
    <t>Início</t>
  </si>
  <si>
    <t>Fim</t>
  </si>
  <si>
    <t>Observações Auxiliares</t>
  </si>
  <si>
    <t>Progresso</t>
  </si>
  <si>
    <t>Entrega da tarefa realizada</t>
  </si>
  <si>
    <t>STATUS</t>
  </si>
  <si>
    <t>PROGRESSO</t>
  </si>
  <si>
    <t>Pendente</t>
  </si>
  <si>
    <t>Tarefas Criadas</t>
  </si>
  <si>
    <t>Tarefas Concluídas</t>
  </si>
  <si>
    <t xml:space="preserve">ETAPA #2 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</si>
  <si>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</si>
  <si>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</si>
  <si>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</si>
  <si>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</si>
  <si>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</si>
  <si>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</si>
  <si>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</si>
  <si>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</si>
  <si>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>Realizar as correções da última entrega</t>
  </si>
  <si>
    <t>Maior parte do tempo pesquisando como incluir referencias na norma abnt</t>
  </si>
  <si>
    <t>Modelar a situação atual do processo de "reserva" (modelo as is) no padrão BPMN</t>
  </si>
  <si>
    <t>Modelar a situação atual do processo de "retirada" (modelo as is) no padrão BPMN</t>
  </si>
  <si>
    <t>Modelar a situação atual do processo de "devolução" (modelo as is) no padrão BPMN</t>
  </si>
  <si>
    <t>0,75</t>
  </si>
  <si>
    <t>Modelar a situação atual do processo de "gestão das frotas" (modelo as is) no padrão BPMN</t>
  </si>
  <si>
    <t>concluído</t>
  </si>
  <si>
    <t>Modelar a proposta de solução futura (modelo to be) para o processo de "reserva" no padrão BPMN</t>
  </si>
  <si>
    <t>Modelar a proposta de solução futura (modelo to be) para o processo de "retirada" no padrão BPMN</t>
  </si>
  <si>
    <t>Modelar a proposta de solução futura (modelo to be) para o processo de "devolução" no padrão BPMN</t>
  </si>
  <si>
    <t>Modelar a proposta de solução futura (modelo to be) para o processo de "gestão das frotas" no padrão BPMN</t>
  </si>
  <si>
    <t>Planejar as atividades da próxima etapa</t>
  </si>
  <si>
    <t>Dificuldade em subdividir em tarefas com mesmo nivel de complexidade</t>
  </si>
  <si>
    <t>Total:</t>
  </si>
  <si>
    <t>Distribuição de Tarefas</t>
  </si>
  <si>
    <t>Nome do Aluno</t>
  </si>
  <si>
    <t>Tempo Estimado</t>
  </si>
  <si>
    <t xml:space="preserve">ETAPA #3 </t>
  </si>
  <si>
    <t>Realizar as correções solicitadas nos artefatos da entrega anterior</t>
  </si>
  <si>
    <t>Construir o diagrama entidade-relacionamento associado ao processo de negócio e mapear esse diagrama entidade-relacionamento em um modelo relacional</t>
  </si>
  <si>
    <t>Leandro Augusto Santos</t>
  </si>
  <si>
    <t>Criar tipos abstratos de dados</t>
  </si>
  <si>
    <t>Natália Kiefer Ferreira/João Pedro</t>
  </si>
  <si>
    <t>Descrever as propriedades dos processos e de suas atividades</t>
  </si>
  <si>
    <t>Maria Clara Freita Soares/João Vitor</t>
  </si>
  <si>
    <t>Avaliar as possibilidades e impactos do emprego de um banco de dados NoSQL para implementação do processo de negócio</t>
  </si>
  <si>
    <t>ETAPA #4</t>
  </si>
  <si>
    <t>Criar papéis associados aos processos; relacioná-los a usuários ou grupos de usuários já cadastrados anteriormente na ferramenta; indicar as permissões, nos processos, atribuídas a cada papel</t>
  </si>
  <si>
    <t>Programar scripts, na ferramenta Sydle One, necessários à automatização dos processos</t>
  </si>
  <si>
    <t>Gravar um vídeo apresentando, na ferramenta Sydle One, a execução de, pelo menos, duas instâncias de cada processo modelado</t>
  </si>
  <si>
    <t xml:space="preserve"> Esboçar consultas com SQL de acordo com as necessidades de informação dos participantes dos processos (gestão de frotas)</t>
  </si>
  <si>
    <t xml:space="preserve"> Esboçar consultas com SQL de acordo com as necessidades de informação dos participantes dos processos(Reserva)</t>
  </si>
  <si>
    <t>ETAPA #5</t>
  </si>
  <si>
    <t>Leandro</t>
  </si>
  <si>
    <t>Escolher e descrever os indicadores de desempenho do processo de negócio</t>
  </si>
  <si>
    <t>Natalia</t>
  </si>
  <si>
    <t>Projetar relatórios para a análise do desempenho dos processos modelados</t>
  </si>
  <si>
    <t>João Pedro/João Vitor</t>
  </si>
  <si>
    <t>Desenvolver, na ferramenta Sydle One, os relatórios projetados no passo anterior</t>
  </si>
  <si>
    <t>Ana Clara/Maria Clara</t>
  </si>
  <si>
    <t>Avaliar a qualidade e viabilidade do software produzido</t>
  </si>
  <si>
    <t>Elaborar uma prévia da apresentação da solução proposta</t>
  </si>
  <si>
    <t>Gustavo</t>
  </si>
  <si>
    <t>Elaborar um esboço de um roteiro de vídeo mostrando os principais aspectos do projeto desenvolvido ao longo do semestre.</t>
  </si>
  <si>
    <t>ETAPA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</si>
</sst>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1">
    <font>
      <sz val="10"/>
      <color rgb="FF000000"/>
      <name val="Arial"/>
      <scheme val="minor"/>
    </font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9" fillId="0" borderId="0" xfId="0" applyFont="1"/>
    <xf numFmtId="0" fontId="1" fillId="0" borderId="0" xfId="0" applyFont="1" applyAlignme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164" fontId="8" fillId="5" borderId="12" xfId="0" applyNumberFormat="1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5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5" fillId="9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165" fontId="8" fillId="3" borderId="12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1" fontId="8" fillId="3" borderId="12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15" fillId="3" borderId="12" xfId="0" applyFont="1" applyFill="1" applyBorder="1"/>
    <xf numFmtId="1" fontId="15" fillId="3" borderId="12" xfId="0" applyNumberFormat="1" applyFont="1" applyFill="1" applyBorder="1"/>
    <xf numFmtId="0" fontId="19" fillId="5" borderId="12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wrapText="1"/>
    </xf>
    <xf numFmtId="0" fontId="1" fillId="3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9" fillId="5" borderId="11" xfId="0" applyFont="1" applyFill="1" applyBorder="1"/>
    <xf numFmtId="0" fontId="11" fillId="5" borderId="11" xfId="0" applyFont="1" applyFill="1" applyBorder="1"/>
    <xf numFmtId="0" fontId="11" fillId="5" borderId="11" xfId="0" applyFont="1" applyFill="1" applyBorder="1" applyAlignment="1">
      <alignment horizontal="center"/>
    </xf>
    <xf numFmtId="0" fontId="1" fillId="5" borderId="11" xfId="0" applyFont="1" applyFill="1" applyBorder="1"/>
    <xf numFmtId="0" fontId="1" fillId="5" borderId="11" xfId="0" applyFont="1" applyFill="1" applyBorder="1" applyAlignment="1">
      <alignment horizontal="center"/>
    </xf>
    <xf numFmtId="0" fontId="13" fillId="5" borderId="11" xfId="0" applyFont="1" applyFill="1" applyBorder="1"/>
    <xf numFmtId="1" fontId="11" fillId="5" borderId="11" xfId="0" applyNumberFormat="1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9" fontId="15" fillId="5" borderId="12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2" xfId="0" applyFont="1" applyBorder="1" applyAlignment="1"/>
    <xf numFmtId="0" fontId="3" fillId="0" borderId="11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13" xfId="0" applyFont="1" applyBorder="1" applyAlignment="1"/>
    <xf numFmtId="0" fontId="3" fillId="0" borderId="9" xfId="0" applyFont="1" applyBorder="1" applyAlignment="1"/>
    <xf numFmtId="0" fontId="10" fillId="5" borderId="11" xfId="0" applyFont="1" applyFill="1" applyBorder="1" applyAlignment="1"/>
    <xf numFmtId="0" fontId="13" fillId="5" borderId="11" xfId="0" applyFont="1" applyFill="1" applyBorder="1" applyAlignment="1"/>
  </cellXfs>
  <cellStyles count="1">
    <cellStyle name="Normal" xfId="0" builtinId="0"/>
  </cellStyles>
  <dxfs count="181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en-US" sz="1600" b="1" i="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Projeto'!$H$101:$H$105</c:f>
              <c:numCache>
                <c:formatCode>0</c:formatCode>
                <c:ptCount val="5"/>
                <c:pt idx="0">
                  <c:v>20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A-40BA-86CB-31B5FB2CF202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Projeto'!$I$101:$I$105</c:f>
              <c:numCache>
                <c:formatCode>0</c:formatCode>
                <c:ptCount val="5"/>
                <c:pt idx="0">
                  <c:v>8.9</c:v>
                </c:pt>
                <c:pt idx="1">
                  <c:v>11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A-40BA-86CB-31B5FB2C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01096"/>
        <c:axId val="2122203608"/>
      </c:areaChart>
      <c:catAx>
        <c:axId val="212220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2203608"/>
        <c:crosses val="autoZero"/>
        <c:auto val="1"/>
        <c:lblAlgn val="ctr"/>
        <c:lblOffset val="100"/>
        <c:noMultiLvlLbl val="1"/>
      </c:catAx>
      <c:valAx>
        <c:axId val="2122203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2201096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073808010" name="Chart 1" title="Chart">
          <a:extLst>
            <a:ext uri="{FF2B5EF4-FFF2-40B4-BE49-F238E27FC236}">
              <a16:creationId xmlns:a16="http://schemas.microsoft.com/office/drawing/2014/main" id="{00000000-0008-0000-0000-00008A020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workbookViewId="0">
      <selection activeCell="K12" sqref="K12"/>
    </sheetView>
  </sheetViews>
  <sheetFormatPr defaultColWidth="12.7109375" defaultRowHeight="15" customHeight="1"/>
  <cols>
    <col min="1" max="7" width="14.42578125" customWidth="1"/>
    <col min="8" max="8" width="16.85546875" customWidth="1"/>
    <col min="9" max="26" width="14.42578125" customWidth="1"/>
  </cols>
  <sheetData>
    <row r="1" spans="1:15" ht="24" customHeight="1">
      <c r="A1" s="1"/>
      <c r="B1" s="46" t="s">
        <v>0</v>
      </c>
      <c r="C1" s="63"/>
      <c r="D1" s="63"/>
      <c r="E1" s="63"/>
      <c r="F1" s="63"/>
      <c r="G1" s="63"/>
      <c r="H1" s="64"/>
      <c r="I1" s="1"/>
      <c r="J1" s="1"/>
      <c r="K1" s="1"/>
      <c r="L1" s="1"/>
    </row>
    <row r="2" spans="1:15" ht="17.100000000000001">
      <c r="A2" s="1"/>
      <c r="B2" s="47" t="s">
        <v>1</v>
      </c>
      <c r="C2" s="65"/>
      <c r="D2" s="65"/>
      <c r="E2" s="65"/>
      <c r="F2" s="65"/>
      <c r="G2" s="65"/>
      <c r="H2" s="66"/>
      <c r="I2" s="1"/>
      <c r="J2" s="1"/>
      <c r="K2" s="1"/>
      <c r="L2" s="1"/>
    </row>
    <row r="3" spans="1:15" ht="12.95">
      <c r="A3" s="1"/>
      <c r="B3" s="48" t="s">
        <v>2</v>
      </c>
      <c r="C3" s="65"/>
      <c r="D3" s="65"/>
      <c r="E3" s="65"/>
      <c r="F3" s="65"/>
      <c r="G3" s="65"/>
      <c r="H3" s="66"/>
      <c r="I3" s="1"/>
      <c r="J3" s="1"/>
      <c r="K3" s="1"/>
      <c r="L3" s="1"/>
    </row>
    <row r="4" spans="1:15" ht="15.75" customHeight="1">
      <c r="A4" s="1"/>
      <c r="B4" s="49" t="s">
        <v>3</v>
      </c>
      <c r="C4" s="67"/>
      <c r="D4" s="67"/>
      <c r="E4" s="67"/>
      <c r="F4" s="67"/>
      <c r="G4" s="67"/>
      <c r="H4" s="68"/>
      <c r="I4" s="1"/>
      <c r="J4" s="1"/>
      <c r="K4" s="1"/>
      <c r="L4" s="1"/>
    </row>
    <row r="5" spans="1:15" ht="15.75" customHeight="1">
      <c r="A5" s="1"/>
      <c r="B5" s="49" t="s">
        <v>4</v>
      </c>
      <c r="C5" s="67"/>
      <c r="D5" s="67"/>
      <c r="E5" s="67"/>
      <c r="F5" s="67"/>
      <c r="G5" s="67"/>
      <c r="H5" s="68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3.1">
      <c r="A7" s="1"/>
      <c r="B7" s="51" t="s">
        <v>5</v>
      </c>
      <c r="C7" s="69"/>
      <c r="D7" s="69"/>
      <c r="E7" s="69"/>
      <c r="F7" s="69"/>
      <c r="G7" s="69"/>
      <c r="H7" s="70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8">
      <c r="A9" s="1"/>
      <c r="B9" s="52" t="s">
        <v>6</v>
      </c>
      <c r="C9" s="69"/>
      <c r="D9" s="69"/>
      <c r="E9" s="69"/>
      <c r="F9" s="69"/>
      <c r="G9" s="69"/>
      <c r="H9" s="70"/>
      <c r="I9" s="1"/>
      <c r="J9" s="1"/>
      <c r="K9" s="1"/>
      <c r="L9" s="1"/>
      <c r="M9" s="1"/>
      <c r="N9" s="1"/>
    </row>
    <row r="10" spans="1:15" ht="15.75" customHeight="1">
      <c r="A10" s="1"/>
      <c r="B10" s="53" t="s">
        <v>7</v>
      </c>
      <c r="C10" s="69"/>
      <c r="D10" s="69"/>
      <c r="E10" s="69"/>
      <c r="F10" s="69"/>
      <c r="G10" s="69"/>
      <c r="H10" s="70"/>
      <c r="I10" s="1"/>
      <c r="J10" s="1"/>
      <c r="K10" s="1"/>
      <c r="L10" s="1"/>
      <c r="M10" s="1"/>
      <c r="N10" s="1"/>
    </row>
    <row r="11" spans="1:15" ht="15.75" customHeight="1">
      <c r="A11" s="1"/>
      <c r="B11" s="53" t="s">
        <v>8</v>
      </c>
      <c r="C11" s="69"/>
      <c r="D11" s="69"/>
      <c r="E11" s="69"/>
      <c r="F11" s="69"/>
      <c r="G11" s="69"/>
      <c r="H11" s="70"/>
      <c r="I11" s="1"/>
      <c r="J11" s="1"/>
      <c r="K11" s="1"/>
      <c r="L11" s="1"/>
      <c r="M11" s="1"/>
      <c r="N11" s="1"/>
    </row>
    <row r="12" spans="1:15" ht="15.75" customHeight="1">
      <c r="A12" s="1"/>
      <c r="B12" s="53" t="s">
        <v>9</v>
      </c>
      <c r="C12" s="69"/>
      <c r="D12" s="69"/>
      <c r="E12" s="69"/>
      <c r="F12" s="69"/>
      <c r="G12" s="69"/>
      <c r="H12" s="70"/>
      <c r="I12" s="1"/>
      <c r="J12" s="1"/>
      <c r="K12" s="1"/>
      <c r="L12" s="1"/>
      <c r="M12" s="1"/>
      <c r="N12" s="1"/>
    </row>
    <row r="13" spans="1:15" ht="15.75" customHeight="1">
      <c r="A13" s="1"/>
      <c r="B13" s="53" t="s">
        <v>10</v>
      </c>
      <c r="C13" s="69"/>
      <c r="D13" s="69"/>
      <c r="E13" s="69"/>
      <c r="F13" s="69"/>
      <c r="G13" s="69"/>
      <c r="H13" s="70"/>
      <c r="I13" s="2"/>
      <c r="J13" s="1"/>
      <c r="K13" s="1"/>
      <c r="L13" s="1"/>
      <c r="M13" s="1"/>
      <c r="N13" s="1"/>
    </row>
    <row r="14" spans="1:15" ht="15.75" customHeight="1">
      <c r="A14" s="1"/>
      <c r="B14" s="45" t="s">
        <v>11</v>
      </c>
      <c r="C14" s="69"/>
      <c r="D14" s="69"/>
      <c r="E14" s="69"/>
      <c r="F14" s="69"/>
      <c r="G14" s="69"/>
      <c r="H14" s="70"/>
      <c r="I14" s="1"/>
      <c r="J14" s="1"/>
      <c r="K14" s="1"/>
      <c r="L14" s="1"/>
      <c r="M14" s="1"/>
      <c r="N14" s="1"/>
    </row>
    <row r="15" spans="1:15" ht="15.75" customHeight="1">
      <c r="A15" s="1"/>
      <c r="B15" s="45" t="s">
        <v>12</v>
      </c>
      <c r="C15" s="69"/>
      <c r="D15" s="69"/>
      <c r="E15" s="69"/>
      <c r="F15" s="69"/>
      <c r="G15" s="69"/>
      <c r="H15" s="70"/>
      <c r="I15" s="1"/>
      <c r="J15" s="1"/>
      <c r="K15" s="1"/>
      <c r="L15" s="1"/>
      <c r="M15" s="1"/>
      <c r="N15" s="1"/>
    </row>
    <row r="16" spans="1:15" ht="15.75" customHeight="1">
      <c r="A16" s="1"/>
      <c r="B16" s="45" t="s">
        <v>13</v>
      </c>
      <c r="C16" s="69"/>
      <c r="D16" s="69"/>
      <c r="E16" s="69"/>
      <c r="F16" s="69"/>
      <c r="G16" s="69"/>
      <c r="H16" s="70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3" t="s">
        <v>14</v>
      </c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ht="15.75" customHeight="1">
      <c r="A37" s="1"/>
      <c r="B37" s="4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ht="15.75" customHeight="1">
      <c r="A44" s="1"/>
      <c r="B44" s="1"/>
      <c r="C44" s="1"/>
      <c r="D44" s="1"/>
      <c r="E44" s="1"/>
      <c r="F44" s="1"/>
      <c r="G44" s="1"/>
      <c r="H44" s="1"/>
      <c r="I44" s="1"/>
      <c r="J44" s="3"/>
      <c r="K44" s="1"/>
      <c r="L44" s="1"/>
    </row>
    <row r="45" spans="1:15" ht="15.75" customHeight="1">
      <c r="A45" s="1"/>
      <c r="B45" s="1"/>
      <c r="C45" s="1"/>
      <c r="D45" s="1"/>
      <c r="E45" s="1"/>
      <c r="F45" s="1"/>
      <c r="G45" s="1"/>
      <c r="H45" s="1"/>
      <c r="I45" s="1"/>
      <c r="J45" s="3"/>
      <c r="K45" s="1"/>
      <c r="L45" s="1"/>
    </row>
    <row r="46" spans="1:1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5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6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5" ht="7.5" customHeight="1">
      <c r="A100" s="34"/>
      <c r="B100" s="54"/>
      <c r="C100" s="65"/>
      <c r="D100" s="71"/>
      <c r="E100" s="65"/>
      <c r="F100" s="71"/>
      <c r="G100" s="65"/>
      <c r="H100" s="35" t="s">
        <v>15</v>
      </c>
      <c r="I100" s="36" t="s">
        <v>16</v>
      </c>
      <c r="J100" s="37"/>
      <c r="K100" s="38"/>
      <c r="L100" s="38" t="s">
        <v>17</v>
      </c>
      <c r="M100" s="35" t="s">
        <v>18</v>
      </c>
      <c r="N100" s="6" t="s">
        <v>19</v>
      </c>
      <c r="O100" s="7"/>
    </row>
    <row r="101" spans="1:15" ht="9" customHeight="1">
      <c r="A101" s="34"/>
      <c r="B101" s="50"/>
      <c r="C101" s="65"/>
      <c r="D101" s="72"/>
      <c r="E101" s="65"/>
      <c r="F101" s="37"/>
      <c r="G101" s="38" t="s">
        <v>20</v>
      </c>
      <c r="H101" s="40">
        <f>'Etapa #2'!G70</f>
        <v>20</v>
      </c>
      <c r="I101" s="40">
        <f>'Etapa #2'!H70</f>
        <v>8.9</v>
      </c>
      <c r="J101" s="37"/>
      <c r="K101" s="38" t="str">
        <f t="shared" ref="K101:K106" si="0">B10</f>
        <v>Ana Clara Pinheiro Campos</v>
      </c>
      <c r="L101" s="38">
        <f>SUM('Etapa #6'!$I65, 'Etapa #2'!$H74, 'Etapa #3'!$H65, 'Etapa #5'!$H65, 'Etapa #4'!$H65)</f>
        <v>4</v>
      </c>
      <c r="M101" s="37" t="s">
        <v>21</v>
      </c>
      <c r="N101" s="7" t="s">
        <v>22</v>
      </c>
      <c r="O101" s="7"/>
    </row>
    <row r="102" spans="1:15" ht="9.75" customHeight="1">
      <c r="A102" s="34"/>
      <c r="B102" s="50"/>
      <c r="C102" s="65"/>
      <c r="D102" s="72"/>
      <c r="E102" s="65"/>
      <c r="F102" s="37"/>
      <c r="G102" s="38" t="s">
        <v>23</v>
      </c>
      <c r="H102" s="40">
        <f>'Etapa #3'!G61</f>
        <v>11</v>
      </c>
      <c r="I102" s="40">
        <f>'Etapa #3'!H61</f>
        <v>11</v>
      </c>
      <c r="J102" s="37"/>
      <c r="K102" s="38" t="str">
        <f t="shared" si="0"/>
        <v>Gustavo Henrique de Moura Luz</v>
      </c>
      <c r="L102" s="38">
        <f>SUM('Etapa #6'!$I66, 'Etapa #2'!$H75, 'Etapa #3'!$H66, 'Etapa #5'!$H66, 'Etapa #4'!$H66)</f>
        <v>11</v>
      </c>
      <c r="M102" s="37" t="s">
        <v>24</v>
      </c>
      <c r="N102" s="7" t="s">
        <v>25</v>
      </c>
      <c r="O102" s="7"/>
    </row>
    <row r="103" spans="1:15" ht="9" customHeight="1">
      <c r="A103" s="34"/>
      <c r="B103" s="50"/>
      <c r="C103" s="65"/>
      <c r="D103" s="72"/>
      <c r="E103" s="65"/>
      <c r="F103" s="37"/>
      <c r="G103" s="38" t="s">
        <v>26</v>
      </c>
      <c r="H103" s="40">
        <f>'Etapa #4'!G61</f>
        <v>11</v>
      </c>
      <c r="I103" s="40">
        <f>'Etapa #4'!H61</f>
        <v>16</v>
      </c>
      <c r="J103" s="37"/>
      <c r="K103" s="38" t="str">
        <f t="shared" si="0"/>
        <v>Leandro Augusto Santos Araujo</v>
      </c>
      <c r="L103" s="38">
        <f>SUM('Etapa #6'!$I67, 'Etapa #2'!$H76, 'Etapa #3'!$H67, 'Etapa #5'!$H67, 'Etapa #4'!$H67)</f>
        <v>4</v>
      </c>
      <c r="M103" s="37" t="s">
        <v>27</v>
      </c>
      <c r="N103" s="7" t="s">
        <v>27</v>
      </c>
      <c r="O103" s="7"/>
    </row>
    <row r="104" spans="1:15" ht="8.25" customHeight="1">
      <c r="A104" s="34"/>
      <c r="B104" s="50"/>
      <c r="C104" s="65"/>
      <c r="D104" s="72"/>
      <c r="E104" s="65"/>
      <c r="F104" s="37"/>
      <c r="G104" s="38" t="s">
        <v>28</v>
      </c>
      <c r="H104" s="40">
        <f>'Etapa #5'!G61</f>
        <v>19</v>
      </c>
      <c r="I104" s="40">
        <f>'Etapa #5'!H61</f>
        <v>0</v>
      </c>
      <c r="J104" s="37"/>
      <c r="K104" s="38" t="str">
        <f t="shared" si="0"/>
        <v>João Pedro Lindenberg Pimenta</v>
      </c>
      <c r="L104" s="38">
        <f>SUM('Etapa #6'!$I68, 'Etapa #2'!$H77, 'Etapa #3'!$H68, 'Etapa #5'!$H68, 'Etapa #4'!$H68)</f>
        <v>2</v>
      </c>
      <c r="M104" s="37" t="s">
        <v>29</v>
      </c>
      <c r="N104" s="7"/>
      <c r="O104" s="7"/>
    </row>
    <row r="105" spans="1:15" ht="6.75" customHeight="1">
      <c r="A105" s="34"/>
      <c r="B105" s="50"/>
      <c r="C105" s="65"/>
      <c r="D105" s="72"/>
      <c r="E105" s="65"/>
      <c r="F105" s="37"/>
      <c r="G105" s="38" t="s">
        <v>30</v>
      </c>
      <c r="H105" s="40">
        <f>'Etapa #6'!G61</f>
        <v>0</v>
      </c>
      <c r="I105" s="40">
        <f>'Etapa #6'!H61</f>
        <v>0</v>
      </c>
      <c r="J105" s="37"/>
      <c r="K105" s="38" t="str">
        <f t="shared" si="0"/>
        <v>João Vitor Jangola Mendes</v>
      </c>
      <c r="L105" s="38">
        <f>SUM('Etapa #6'!$I69, 'Etapa #2'!$H78, 'Etapa #3'!$H69, 'Etapa #5'!$H69, 'Etapa #4'!$H69)</f>
        <v>1</v>
      </c>
    </row>
    <row r="106" spans="1:15" ht="15.75" customHeight="1">
      <c r="A106" s="34"/>
      <c r="B106" s="50"/>
      <c r="C106" s="65"/>
      <c r="F106" s="37"/>
      <c r="G106" s="37"/>
      <c r="H106" s="37"/>
      <c r="I106" s="37"/>
      <c r="J106" s="37"/>
      <c r="K106" s="38" t="str">
        <f t="shared" si="0"/>
        <v>Maria Clara Freitas Soares</v>
      </c>
      <c r="L106" s="38">
        <f>SUM('Etapa #6'!$I70, 'Etapa #2'!$H79, 'Etapa #3'!$H70, 'Etapa #5'!$H70, 'Etapa #4'!$H70)</f>
        <v>2</v>
      </c>
    </row>
    <row r="107" spans="1:15" ht="15.75" customHeight="1">
      <c r="A107" s="34"/>
      <c r="B107" s="50"/>
      <c r="C107" s="65"/>
      <c r="D107" s="39"/>
      <c r="E107" s="37"/>
      <c r="F107" s="37"/>
      <c r="G107" s="37"/>
      <c r="H107" s="37"/>
      <c r="I107" s="37"/>
      <c r="J107" s="37"/>
      <c r="K107" s="7"/>
      <c r="L107" s="38"/>
    </row>
    <row r="108" spans="1:15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7"/>
      <c r="L108" s="7"/>
    </row>
    <row r="109" spans="1:15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7"/>
      <c r="L109" s="7"/>
    </row>
    <row r="110" spans="1:15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7"/>
      <c r="L110" s="7"/>
    </row>
    <row r="111" spans="1:15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1:15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1:1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5.75" customHeight="1">
      <c r="A117" s="1"/>
      <c r="B117" s="1"/>
      <c r="C117" s="1"/>
      <c r="D117" s="1"/>
      <c r="E117" s="1"/>
      <c r="F117" s="1"/>
      <c r="G117" s="1"/>
      <c r="H117" s="1"/>
      <c r="I117" s="1"/>
    </row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104:C104"/>
    <mergeCell ref="B105:C105"/>
    <mergeCell ref="D101:E101"/>
    <mergeCell ref="B102:C102"/>
    <mergeCell ref="D102:E102"/>
    <mergeCell ref="B103:C103"/>
    <mergeCell ref="D103:E103"/>
    <mergeCell ref="B106:C106"/>
    <mergeCell ref="B107:C107"/>
    <mergeCell ref="B101:C101"/>
    <mergeCell ref="B7:H7"/>
    <mergeCell ref="B9:H9"/>
    <mergeCell ref="D100:E100"/>
    <mergeCell ref="F100:G100"/>
    <mergeCell ref="B10:H10"/>
    <mergeCell ref="B11:H11"/>
    <mergeCell ref="B12:H12"/>
    <mergeCell ref="B13:H13"/>
    <mergeCell ref="B14:H14"/>
    <mergeCell ref="B15:H15"/>
    <mergeCell ref="B100:C100"/>
    <mergeCell ref="D104:E104"/>
    <mergeCell ref="D105:E105"/>
    <mergeCell ref="B16:H16"/>
    <mergeCell ref="B1:H1"/>
    <mergeCell ref="B2:H2"/>
    <mergeCell ref="B3:H3"/>
    <mergeCell ref="B4:H4"/>
    <mergeCell ref="B5:H5"/>
  </mergeCells>
  <pageMargins left="0.75" right="0.75" top="1" bottom="1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workbookViewId="0">
      <selection activeCell="J15" sqref="J15"/>
    </sheetView>
  </sheetViews>
  <sheetFormatPr defaultColWidth="12.710937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26" width="14.42578125" customWidth="1"/>
  </cols>
  <sheetData>
    <row r="1" spans="1:9" ht="25.5" customHeight="1">
      <c r="A1" s="1"/>
      <c r="B1" s="46" t="s">
        <v>0</v>
      </c>
      <c r="C1" s="63"/>
      <c r="D1" s="63"/>
      <c r="E1" s="63"/>
      <c r="F1" s="63"/>
      <c r="G1" s="63"/>
      <c r="H1" s="64"/>
      <c r="I1" s="1"/>
    </row>
    <row r="2" spans="1:9" ht="18.75" customHeight="1">
      <c r="A2" s="1"/>
      <c r="B2" s="47" t="s">
        <v>1</v>
      </c>
      <c r="C2" s="65"/>
      <c r="D2" s="65"/>
      <c r="E2" s="65"/>
      <c r="F2" s="65"/>
      <c r="G2" s="65"/>
      <c r="H2" s="66"/>
      <c r="I2" s="1"/>
    </row>
    <row r="3" spans="1:9" ht="12.95">
      <c r="A3" s="1"/>
      <c r="B3" s="48" t="s">
        <v>2</v>
      </c>
      <c r="C3" s="65"/>
      <c r="D3" s="65"/>
      <c r="E3" s="65"/>
      <c r="F3" s="65"/>
      <c r="G3" s="65"/>
      <c r="H3" s="66"/>
      <c r="I3" s="1"/>
    </row>
    <row r="4" spans="1:9" ht="12.95">
      <c r="A4" s="1"/>
      <c r="B4" s="49" t="s">
        <v>3</v>
      </c>
      <c r="C4" s="67"/>
      <c r="D4" s="67"/>
      <c r="E4" s="67"/>
      <c r="F4" s="67"/>
      <c r="G4" s="67"/>
      <c r="H4" s="68"/>
      <c r="I4" s="1"/>
    </row>
    <row r="5" spans="1:9" ht="15.75" customHeight="1">
      <c r="A5" s="1"/>
      <c r="B5" s="49" t="s">
        <v>4</v>
      </c>
      <c r="C5" s="67"/>
      <c r="D5" s="67"/>
      <c r="E5" s="67"/>
      <c r="F5" s="67"/>
      <c r="G5" s="67"/>
      <c r="H5" s="68"/>
      <c r="I5" s="1"/>
    </row>
    <row r="6" spans="1:9" ht="15.75" customHeight="1">
      <c r="A6" s="1"/>
      <c r="B6" s="4"/>
      <c r="C6" s="8"/>
      <c r="D6" s="8"/>
      <c r="E6" s="8"/>
      <c r="F6" s="8"/>
      <c r="G6" s="8"/>
      <c r="H6" s="4"/>
      <c r="I6" s="1"/>
    </row>
    <row r="7" spans="1:9" ht="23.1">
      <c r="A7" s="1"/>
      <c r="B7" s="56" t="str">
        <f>'Dados do Projeto'!B7</f>
        <v>LocaCar</v>
      </c>
      <c r="C7" s="69"/>
      <c r="D7" s="69"/>
      <c r="E7" s="69"/>
      <c r="F7" s="69"/>
      <c r="G7" s="69"/>
      <c r="H7" s="70"/>
      <c r="I7" s="1"/>
    </row>
    <row r="8" spans="1:9" ht="15.75" customHeight="1">
      <c r="A8" s="1"/>
      <c r="B8" s="4"/>
      <c r="C8" s="8"/>
      <c r="D8" s="8"/>
      <c r="E8" s="8"/>
      <c r="F8" s="8"/>
      <c r="G8" s="8"/>
      <c r="H8" s="4"/>
      <c r="I8" s="1"/>
    </row>
    <row r="9" spans="1:9" ht="14.25" customHeight="1">
      <c r="A9" s="1"/>
      <c r="B9" s="57" t="s">
        <v>31</v>
      </c>
      <c r="C9" s="69"/>
      <c r="D9" s="69"/>
      <c r="E9" s="69"/>
      <c r="F9" s="69"/>
      <c r="G9" s="69"/>
      <c r="H9" s="70"/>
      <c r="I9" s="1"/>
    </row>
    <row r="10" spans="1:9" ht="21" customHeight="1">
      <c r="A10" s="1"/>
      <c r="B10" s="9" t="s">
        <v>32</v>
      </c>
      <c r="C10" s="9" t="s">
        <v>33</v>
      </c>
      <c r="D10" s="9" t="s">
        <v>34</v>
      </c>
      <c r="E10" s="58" t="s">
        <v>35</v>
      </c>
      <c r="F10" s="69"/>
      <c r="G10" s="70"/>
      <c r="H10" s="9" t="s">
        <v>36</v>
      </c>
      <c r="I10" s="1"/>
    </row>
    <row r="11" spans="1:9" ht="15.75" customHeight="1">
      <c r="A11" s="1"/>
      <c r="B11" s="10">
        <v>1</v>
      </c>
      <c r="C11" s="11">
        <v>45341</v>
      </c>
      <c r="D11" s="11">
        <v>45361</v>
      </c>
      <c r="E11" s="59" t="s">
        <v>37</v>
      </c>
      <c r="F11" s="69"/>
      <c r="G11" s="70"/>
      <c r="H11" s="44">
        <v>1</v>
      </c>
      <c r="I11" s="1"/>
    </row>
    <row r="12" spans="1:9" ht="15.75" customHeight="1">
      <c r="A12" s="1"/>
      <c r="B12" s="10">
        <v>2</v>
      </c>
      <c r="C12" s="11">
        <f>C11+21</f>
        <v>45362</v>
      </c>
      <c r="D12" s="11">
        <f>C12+20</f>
        <v>45382</v>
      </c>
      <c r="E12" s="59" t="s">
        <v>37</v>
      </c>
      <c r="F12" s="69"/>
      <c r="G12" s="69"/>
      <c r="H12" s="44">
        <v>1</v>
      </c>
      <c r="I12" s="1"/>
    </row>
    <row r="13" spans="1:9" ht="15.75" customHeight="1">
      <c r="A13" s="1"/>
      <c r="B13" s="10">
        <v>3</v>
      </c>
      <c r="C13" s="11">
        <f t="shared" ref="C13:C14" si="0">C12+21</f>
        <v>45383</v>
      </c>
      <c r="D13" s="11">
        <f t="shared" ref="D13" si="1">C13+20</f>
        <v>45403</v>
      </c>
      <c r="E13" s="59" t="s">
        <v>37</v>
      </c>
      <c r="F13" s="69"/>
      <c r="G13" s="70"/>
      <c r="H13" s="44">
        <v>1</v>
      </c>
      <c r="I13" s="1"/>
    </row>
    <row r="14" spans="1:9" ht="15.75" customHeight="1">
      <c r="A14" s="1"/>
      <c r="B14" s="10">
        <v>4</v>
      </c>
      <c r="C14" s="11">
        <f t="shared" si="0"/>
        <v>45404</v>
      </c>
      <c r="D14" s="11">
        <f>C14+27</f>
        <v>45431</v>
      </c>
      <c r="E14" s="55"/>
      <c r="F14" s="69"/>
      <c r="G14" s="69"/>
      <c r="H14" s="12"/>
      <c r="I14" s="1"/>
    </row>
    <row r="15" spans="1:9" ht="15.75" customHeight="1">
      <c r="A15" s="1"/>
      <c r="B15" s="10">
        <v>5</v>
      </c>
      <c r="C15" s="11">
        <f>C14+28</f>
        <v>45432</v>
      </c>
      <c r="D15" s="11">
        <f>C15+20</f>
        <v>45452</v>
      </c>
      <c r="E15" s="55"/>
      <c r="F15" s="69"/>
      <c r="G15" s="69"/>
      <c r="H15" s="12"/>
      <c r="I15" s="1"/>
    </row>
    <row r="16" spans="1:9" ht="15.75" customHeight="1">
      <c r="A16" s="1"/>
      <c r="B16" s="10">
        <v>6</v>
      </c>
      <c r="C16" s="11">
        <f>C15+21</f>
        <v>45453</v>
      </c>
      <c r="D16" s="11">
        <f>C16+13</f>
        <v>45466</v>
      </c>
      <c r="E16" s="55"/>
      <c r="F16" s="69"/>
      <c r="G16" s="69"/>
      <c r="H16" s="12"/>
      <c r="I16" s="1"/>
    </row>
    <row r="17" spans="1:9" ht="15.75" customHeight="1">
      <c r="A17" s="1"/>
      <c r="B17" s="4"/>
      <c r="C17" s="8"/>
      <c r="D17" s="8"/>
      <c r="E17" s="8"/>
      <c r="F17" s="8"/>
      <c r="G17" s="8"/>
      <c r="H17" s="4"/>
      <c r="I17" s="1"/>
    </row>
    <row r="18" spans="1:9" ht="15.75" customHeight="1">
      <c r="A18" s="1"/>
      <c r="B18" s="4"/>
      <c r="C18" s="8"/>
      <c r="D18" s="8"/>
      <c r="E18" s="8"/>
      <c r="F18" s="8"/>
      <c r="G18" s="8"/>
      <c r="H18" s="4"/>
      <c r="I18" s="1"/>
    </row>
    <row r="19" spans="1:9" ht="15.75" customHeight="1">
      <c r="A19" s="1"/>
      <c r="B19" s="4"/>
      <c r="C19" s="8"/>
      <c r="D19" s="8"/>
      <c r="E19" s="8"/>
      <c r="F19" s="8"/>
      <c r="G19" s="8"/>
      <c r="H19" s="4"/>
      <c r="I19" s="1"/>
    </row>
    <row r="20" spans="1:9" ht="15.75" customHeight="1">
      <c r="A20" s="1"/>
      <c r="B20" s="4"/>
      <c r="C20" s="8"/>
      <c r="D20" s="8"/>
      <c r="E20" s="8"/>
      <c r="F20" s="8"/>
      <c r="G20" s="8"/>
      <c r="H20" s="4"/>
      <c r="I20" s="1"/>
    </row>
    <row r="21" spans="1:9" ht="15.75" customHeight="1">
      <c r="A21" s="1"/>
      <c r="B21" s="4"/>
      <c r="C21" s="8"/>
      <c r="D21" s="8"/>
      <c r="E21" s="8"/>
      <c r="F21" s="8"/>
      <c r="G21" s="8"/>
      <c r="H21" s="4"/>
      <c r="I21" s="1"/>
    </row>
    <row r="22" spans="1:9" ht="15.75" customHeight="1">
      <c r="A22" s="1"/>
      <c r="B22" s="4"/>
      <c r="C22" s="8"/>
      <c r="D22" s="8"/>
      <c r="E22" s="8"/>
      <c r="F22" s="8"/>
      <c r="G22" s="8"/>
      <c r="H22" s="4"/>
      <c r="I22" s="1"/>
    </row>
    <row r="23" spans="1:9" ht="15.75" customHeight="1">
      <c r="A23" s="1"/>
      <c r="B23" s="4"/>
      <c r="C23" s="8"/>
      <c r="D23" s="8"/>
      <c r="E23" s="8"/>
      <c r="F23" s="8"/>
      <c r="G23" s="8"/>
      <c r="H23" s="4"/>
      <c r="I23" s="1"/>
    </row>
    <row r="24" spans="1:9" ht="15.75" customHeight="1">
      <c r="A24" s="1"/>
      <c r="B24" s="4"/>
      <c r="C24" s="8"/>
      <c r="D24" s="8"/>
      <c r="E24" s="8"/>
      <c r="F24" s="8"/>
      <c r="G24" s="8"/>
      <c r="H24" s="4"/>
      <c r="I24" s="1"/>
    </row>
    <row r="25" spans="1:9" ht="15.75" customHeight="1">
      <c r="A25" s="1"/>
      <c r="B25" s="4"/>
      <c r="C25" s="8"/>
      <c r="D25" s="8"/>
      <c r="E25" s="8"/>
      <c r="F25" s="8"/>
      <c r="G25" s="8"/>
      <c r="H25" s="4"/>
      <c r="I25" s="1"/>
    </row>
    <row r="26" spans="1:9" ht="15.75" customHeight="1">
      <c r="A26" s="1"/>
      <c r="B26" s="4"/>
      <c r="C26" s="8"/>
      <c r="D26" s="8"/>
      <c r="E26" s="8"/>
      <c r="F26" s="8"/>
      <c r="G26" s="8"/>
      <c r="H26" s="4"/>
      <c r="I26" s="1"/>
    </row>
    <row r="27" spans="1:9" ht="15.75" customHeight="1">
      <c r="A27" s="1"/>
      <c r="B27" s="4"/>
      <c r="C27" s="8"/>
      <c r="D27" s="8"/>
      <c r="E27" s="8"/>
      <c r="F27" s="8"/>
      <c r="G27" s="8"/>
      <c r="H27" s="4"/>
      <c r="I27" s="1"/>
    </row>
    <row r="28" spans="1:9" ht="15.75" customHeight="1">
      <c r="A28" s="1"/>
      <c r="B28" s="4"/>
      <c r="C28" s="8"/>
      <c r="D28" s="8"/>
      <c r="E28" s="8"/>
      <c r="F28" s="8"/>
      <c r="G28" s="8"/>
      <c r="H28" s="4"/>
      <c r="I28" s="1"/>
    </row>
    <row r="29" spans="1:9" ht="15.75" customHeight="1">
      <c r="A29" s="1"/>
      <c r="B29" s="4"/>
      <c r="C29" s="8"/>
      <c r="D29" s="8"/>
      <c r="E29" s="8"/>
      <c r="F29" s="8"/>
      <c r="G29" s="8"/>
      <c r="H29" s="4"/>
      <c r="I29" s="1"/>
    </row>
    <row r="30" spans="1:9" ht="15.75" customHeight="1">
      <c r="A30" s="1"/>
      <c r="B30" s="4"/>
      <c r="C30" s="8"/>
      <c r="D30" s="8"/>
      <c r="E30" s="8"/>
      <c r="F30" s="8"/>
      <c r="G30" s="8"/>
      <c r="H30" s="4"/>
      <c r="I30" s="1"/>
    </row>
    <row r="31" spans="1:9" ht="15.75" customHeight="1">
      <c r="A31" s="1"/>
      <c r="B31" s="4"/>
      <c r="C31" s="8"/>
      <c r="D31" s="8"/>
      <c r="E31" s="8"/>
      <c r="F31" s="8"/>
      <c r="G31" s="8"/>
      <c r="H31" s="4"/>
      <c r="I31" s="1"/>
    </row>
    <row r="32" spans="1:9" ht="15.75" customHeight="1">
      <c r="A32" s="1"/>
      <c r="B32" s="4"/>
      <c r="C32" s="8"/>
      <c r="D32" s="8"/>
      <c r="E32" s="8"/>
      <c r="F32" s="8"/>
      <c r="G32" s="8"/>
      <c r="H32" s="4"/>
      <c r="I32" s="1"/>
    </row>
    <row r="33" spans="1:9" ht="15.75" customHeight="1">
      <c r="A33" s="1"/>
      <c r="B33" s="4"/>
      <c r="C33" s="8"/>
      <c r="D33" s="8"/>
      <c r="E33" s="8"/>
      <c r="F33" s="8"/>
      <c r="G33" s="8"/>
      <c r="H33" s="4"/>
      <c r="I33" s="1"/>
    </row>
    <row r="34" spans="1:9" ht="15.75" customHeight="1">
      <c r="A34" s="1"/>
      <c r="B34" s="4"/>
      <c r="C34" s="8"/>
      <c r="D34" s="8"/>
      <c r="E34" s="8"/>
      <c r="F34" s="8"/>
      <c r="G34" s="8"/>
      <c r="H34" s="4"/>
      <c r="I34" s="1"/>
    </row>
    <row r="35" spans="1:9" ht="15.75" customHeight="1">
      <c r="A35" s="1"/>
      <c r="B35" s="4"/>
      <c r="C35" s="8"/>
      <c r="D35" s="8"/>
      <c r="E35" s="8"/>
      <c r="F35" s="8"/>
      <c r="G35" s="8"/>
      <c r="H35" s="4"/>
      <c r="I35" s="1"/>
    </row>
    <row r="36" spans="1:9" ht="15.75" customHeight="1">
      <c r="A36" s="1"/>
      <c r="B36" s="4"/>
      <c r="C36" s="8"/>
      <c r="D36" s="8"/>
      <c r="E36" s="8"/>
      <c r="F36" s="8"/>
      <c r="G36" s="8"/>
      <c r="H36" s="4"/>
      <c r="I36" s="1"/>
    </row>
    <row r="37" spans="1:9" ht="15.75" customHeight="1">
      <c r="A37" s="1"/>
      <c r="B37" s="4"/>
      <c r="C37" s="8"/>
      <c r="D37" s="8"/>
      <c r="E37" s="8"/>
      <c r="F37" s="8"/>
      <c r="G37" s="8"/>
      <c r="H37" s="4"/>
      <c r="I37" s="1"/>
    </row>
    <row r="38" spans="1:9" ht="15.75" customHeight="1">
      <c r="A38" s="1"/>
      <c r="B38" s="4"/>
      <c r="C38" s="8"/>
      <c r="D38" s="8"/>
      <c r="E38" s="8"/>
      <c r="F38" s="8"/>
      <c r="G38" s="8"/>
      <c r="H38" s="4"/>
      <c r="I38" s="1"/>
    </row>
    <row r="39" spans="1:9" ht="15.75" customHeight="1">
      <c r="A39" s="1"/>
      <c r="B39" s="4"/>
      <c r="C39" s="8"/>
      <c r="D39" s="8"/>
      <c r="E39" s="8"/>
      <c r="F39" s="8"/>
      <c r="G39" s="8"/>
      <c r="H39" s="4"/>
      <c r="I39" s="1"/>
    </row>
    <row r="40" spans="1:9" ht="15.75" customHeight="1">
      <c r="A40" s="1"/>
      <c r="B40" s="4"/>
      <c r="C40" s="8"/>
      <c r="D40" s="8"/>
      <c r="E40" s="8"/>
      <c r="F40" s="8"/>
      <c r="G40" s="8"/>
      <c r="H40" s="4"/>
      <c r="I40" s="1"/>
    </row>
    <row r="41" spans="1:9" ht="15.75" customHeight="1">
      <c r="A41" s="1"/>
      <c r="B41" s="4"/>
      <c r="C41" s="8"/>
      <c r="D41" s="8"/>
      <c r="E41" s="8"/>
      <c r="F41" s="8"/>
      <c r="G41" s="8"/>
      <c r="H41" s="4"/>
      <c r="I41" s="1"/>
    </row>
    <row r="42" spans="1:9" ht="15.75" customHeight="1">
      <c r="A42" s="1"/>
      <c r="B42" s="4"/>
      <c r="C42" s="8"/>
      <c r="D42" s="8"/>
      <c r="E42" s="8"/>
      <c r="F42" s="8"/>
      <c r="G42" s="8"/>
      <c r="H42" s="4"/>
      <c r="I42" s="1"/>
    </row>
    <row r="43" spans="1:9" ht="15.75" customHeight="1">
      <c r="A43" s="1"/>
      <c r="B43" s="4"/>
      <c r="C43" s="8"/>
      <c r="D43" s="8"/>
      <c r="E43" s="8"/>
      <c r="F43" s="8"/>
      <c r="G43" s="8"/>
      <c r="H43" s="4"/>
      <c r="I43" s="1"/>
    </row>
    <row r="44" spans="1:9" ht="15.75" customHeight="1">
      <c r="A44" s="1"/>
      <c r="B44" s="4"/>
      <c r="C44" s="8"/>
      <c r="D44" s="8"/>
      <c r="E44" s="8"/>
      <c r="F44" s="8"/>
      <c r="G44" s="8"/>
      <c r="H44" s="4"/>
      <c r="I44" s="1"/>
    </row>
    <row r="45" spans="1:9" ht="15.75" customHeight="1">
      <c r="A45" s="1"/>
      <c r="B45" s="4"/>
      <c r="C45" s="8"/>
      <c r="D45" s="8"/>
      <c r="E45" s="8"/>
      <c r="F45" s="8"/>
      <c r="G45" s="8"/>
      <c r="H45" s="4"/>
      <c r="I45" s="1"/>
    </row>
    <row r="46" spans="1:9" ht="15.75" customHeight="1">
      <c r="A46" s="1"/>
      <c r="B46" s="4"/>
      <c r="C46" s="8"/>
      <c r="D46" s="8"/>
      <c r="E46" s="8"/>
      <c r="F46" s="8"/>
      <c r="G46" s="8"/>
      <c r="H46" s="4"/>
      <c r="I46" s="1"/>
    </row>
    <row r="47" spans="1:9" ht="15.75" customHeight="1">
      <c r="A47" s="1"/>
      <c r="B47" s="4"/>
      <c r="C47" s="8"/>
      <c r="D47" s="8"/>
      <c r="E47" s="8"/>
      <c r="F47" s="8"/>
      <c r="G47" s="8"/>
      <c r="H47" s="4"/>
      <c r="I47" s="1"/>
    </row>
    <row r="48" spans="1:9" ht="15.75" customHeight="1">
      <c r="A48" s="1"/>
      <c r="B48" s="4"/>
      <c r="C48" s="8"/>
      <c r="D48" s="8"/>
      <c r="E48" s="8"/>
      <c r="F48" s="8"/>
      <c r="G48" s="8"/>
      <c r="H48" s="4"/>
      <c r="I48" s="1"/>
    </row>
    <row r="49" spans="1:9" ht="15.75" customHeight="1">
      <c r="A49" s="1"/>
      <c r="B49" s="4"/>
      <c r="C49" s="8"/>
      <c r="D49" s="8"/>
      <c r="E49" s="8"/>
      <c r="F49" s="8"/>
      <c r="G49" s="8"/>
      <c r="H49" s="4"/>
      <c r="I49" s="1"/>
    </row>
    <row r="50" spans="1:9" ht="15.75" customHeight="1">
      <c r="A50" s="1"/>
      <c r="B50" s="4"/>
      <c r="C50" s="8"/>
      <c r="D50" s="8"/>
      <c r="E50" s="8"/>
      <c r="F50" s="8"/>
      <c r="G50" s="8"/>
      <c r="H50" s="4"/>
      <c r="I50" s="1"/>
    </row>
    <row r="51" spans="1:9" ht="15.75" customHeight="1">
      <c r="A51" s="1"/>
      <c r="B51" s="4"/>
      <c r="C51" s="8"/>
      <c r="D51" s="8"/>
      <c r="E51" s="8"/>
      <c r="F51" s="8"/>
      <c r="G51" s="8"/>
      <c r="H51" s="4"/>
      <c r="I51" s="1"/>
    </row>
    <row r="52" spans="1:9" ht="15.75" customHeight="1">
      <c r="A52" s="1"/>
      <c r="B52" s="4"/>
      <c r="C52" s="8"/>
      <c r="D52" s="8"/>
      <c r="E52" s="8"/>
      <c r="F52" s="8"/>
      <c r="G52" s="8"/>
      <c r="H52" s="4"/>
      <c r="I52" s="1"/>
    </row>
    <row r="53" spans="1:9" ht="15.75" customHeight="1">
      <c r="A53" s="1"/>
      <c r="B53" s="4"/>
      <c r="C53" s="8"/>
      <c r="D53" s="8"/>
      <c r="E53" s="8"/>
      <c r="F53" s="8"/>
      <c r="G53" s="8"/>
      <c r="H53" s="4"/>
      <c r="I53" s="1"/>
    </row>
    <row r="54" spans="1:9" ht="15.75" customHeight="1">
      <c r="A54" s="1"/>
      <c r="B54" s="4"/>
      <c r="C54" s="8"/>
      <c r="D54" s="8"/>
      <c r="E54" s="8"/>
      <c r="F54" s="8"/>
      <c r="G54" s="8"/>
      <c r="H54" s="4"/>
      <c r="I54" s="1"/>
    </row>
    <row r="55" spans="1:9" ht="15.75" customHeight="1">
      <c r="A55" s="1"/>
      <c r="B55" s="4"/>
      <c r="C55" s="8"/>
      <c r="D55" s="8"/>
      <c r="E55" s="8"/>
      <c r="F55" s="8"/>
      <c r="G55" s="8"/>
      <c r="H55" s="4"/>
      <c r="I55" s="1"/>
    </row>
    <row r="56" spans="1:9" ht="15.75" customHeight="1">
      <c r="A56" s="1"/>
      <c r="B56" s="4"/>
      <c r="C56" s="8"/>
      <c r="D56" s="8"/>
      <c r="E56" s="8"/>
      <c r="F56" s="8"/>
      <c r="G56" s="8"/>
      <c r="H56" s="4"/>
      <c r="I56" s="1"/>
    </row>
    <row r="57" spans="1:9" ht="15.75" customHeight="1">
      <c r="A57" s="1"/>
      <c r="B57" s="4"/>
      <c r="C57" s="8"/>
      <c r="D57" s="8"/>
      <c r="E57" s="8"/>
      <c r="F57" s="8"/>
      <c r="G57" s="8"/>
      <c r="H57" s="4"/>
      <c r="I57" s="1"/>
    </row>
    <row r="58" spans="1:9" ht="15.75" customHeight="1">
      <c r="A58" s="1"/>
      <c r="B58" s="4"/>
      <c r="C58" s="8"/>
      <c r="D58" s="8"/>
      <c r="E58" s="8"/>
      <c r="F58" s="8"/>
      <c r="G58" s="8"/>
      <c r="H58" s="4"/>
      <c r="I58" s="1"/>
    </row>
    <row r="59" spans="1:9" ht="15.75" customHeight="1">
      <c r="A59" s="1"/>
      <c r="B59" s="4"/>
      <c r="C59" s="8"/>
      <c r="D59" s="8"/>
      <c r="E59" s="8"/>
      <c r="F59" s="8"/>
      <c r="G59" s="8"/>
      <c r="H59" s="4"/>
      <c r="I59" s="1"/>
    </row>
    <row r="60" spans="1:9" ht="15.75" customHeight="1">
      <c r="A60" s="1"/>
      <c r="B60" s="4"/>
      <c r="C60" s="8"/>
      <c r="D60" s="8"/>
      <c r="E60" s="8"/>
      <c r="F60" s="8"/>
      <c r="G60" s="8"/>
      <c r="H60" s="4"/>
      <c r="I60" s="1"/>
    </row>
    <row r="61" spans="1:9" ht="15.75" customHeight="1">
      <c r="A61" s="1"/>
      <c r="B61" s="4"/>
      <c r="C61" s="8"/>
      <c r="D61" s="8"/>
      <c r="E61" s="8"/>
      <c r="F61" s="8"/>
      <c r="G61" s="8"/>
      <c r="H61" s="4"/>
      <c r="I61" s="1"/>
    </row>
    <row r="62" spans="1:9" ht="15.75" customHeight="1">
      <c r="A62" s="1"/>
      <c r="B62" s="4"/>
      <c r="C62" s="8"/>
      <c r="D62" s="8"/>
      <c r="E62" s="8"/>
      <c r="F62" s="8"/>
      <c r="G62" s="8"/>
      <c r="H62" s="4"/>
      <c r="I62" s="1"/>
    </row>
    <row r="63" spans="1:9" ht="15.75" customHeight="1">
      <c r="A63" s="1"/>
      <c r="B63" s="4"/>
      <c r="C63" s="8"/>
      <c r="D63" s="8"/>
      <c r="E63" s="8"/>
      <c r="F63" s="8"/>
      <c r="G63" s="8"/>
      <c r="H63" s="4"/>
      <c r="I63" s="1"/>
    </row>
    <row r="64" spans="1:9" ht="15.75" customHeight="1">
      <c r="A64" s="1"/>
      <c r="B64" s="4"/>
      <c r="C64" s="8"/>
      <c r="D64" s="8"/>
      <c r="E64" s="8"/>
      <c r="F64" s="8"/>
      <c r="G64" s="8"/>
      <c r="H64" s="4"/>
      <c r="I64" s="1"/>
    </row>
    <row r="65" spans="1:9" ht="15.75" customHeight="1">
      <c r="A65" s="1"/>
      <c r="B65" s="4"/>
      <c r="C65" s="8"/>
      <c r="D65" s="8"/>
      <c r="E65" s="8"/>
      <c r="F65" s="8"/>
      <c r="G65" s="8"/>
      <c r="H65" s="4"/>
      <c r="I65" s="1"/>
    </row>
    <row r="66" spans="1:9" ht="15.75" customHeight="1">
      <c r="A66" s="1"/>
      <c r="B66" s="4"/>
      <c r="C66" s="8"/>
      <c r="D66" s="8"/>
      <c r="E66" s="8"/>
      <c r="F66" s="8"/>
      <c r="G66" s="8"/>
      <c r="H66" s="4"/>
      <c r="I66" s="1"/>
    </row>
    <row r="67" spans="1:9" ht="15.75" customHeight="1">
      <c r="A67" s="1"/>
      <c r="B67" s="4"/>
      <c r="C67" s="8"/>
      <c r="D67" s="8"/>
      <c r="E67" s="8"/>
      <c r="F67" s="8"/>
      <c r="G67" s="8"/>
      <c r="H67" s="4"/>
      <c r="I67" s="1"/>
    </row>
    <row r="68" spans="1:9" ht="15.75" customHeight="1">
      <c r="A68" s="1"/>
      <c r="B68" s="4"/>
      <c r="C68" s="8"/>
      <c r="D68" s="8"/>
      <c r="E68" s="8"/>
      <c r="F68" s="8"/>
      <c r="G68" s="8"/>
      <c r="H68" s="4"/>
      <c r="I68" s="1"/>
    </row>
    <row r="69" spans="1:9" ht="15.75" customHeight="1">
      <c r="A69" s="1"/>
      <c r="B69" s="4"/>
      <c r="C69" s="8"/>
      <c r="D69" s="8"/>
      <c r="E69" s="8"/>
      <c r="F69" s="8"/>
      <c r="G69" s="8"/>
      <c r="H69" s="4"/>
      <c r="I69" s="1"/>
    </row>
    <row r="70" spans="1:9" ht="15.75" customHeight="1">
      <c r="A70" s="1"/>
      <c r="B70" s="4"/>
      <c r="C70" s="8"/>
      <c r="D70" s="8"/>
      <c r="E70" s="8"/>
      <c r="F70" s="8"/>
      <c r="G70" s="8"/>
      <c r="H70" s="4"/>
      <c r="I70" s="1"/>
    </row>
    <row r="71" spans="1:9" ht="15.75" customHeight="1">
      <c r="A71" s="1"/>
      <c r="B71" s="4"/>
      <c r="C71" s="8"/>
      <c r="D71" s="8"/>
      <c r="E71" s="8"/>
      <c r="F71" s="8"/>
      <c r="G71" s="8"/>
      <c r="H71" s="4"/>
      <c r="I71" s="1"/>
    </row>
    <row r="72" spans="1:9" ht="15.75" customHeight="1">
      <c r="A72" s="1"/>
      <c r="B72" s="4"/>
      <c r="C72" s="8"/>
      <c r="D72" s="8"/>
      <c r="E72" s="8"/>
      <c r="F72" s="8"/>
      <c r="G72" s="8"/>
      <c r="H72" s="4"/>
      <c r="I72" s="1"/>
    </row>
    <row r="73" spans="1:9" ht="15.75" customHeight="1">
      <c r="A73" s="1"/>
      <c r="B73" s="4"/>
      <c r="C73" s="8"/>
      <c r="D73" s="8"/>
      <c r="E73" s="8"/>
      <c r="F73" s="8"/>
      <c r="G73" s="8"/>
      <c r="H73" s="4"/>
      <c r="I73" s="1"/>
    </row>
    <row r="74" spans="1:9" ht="15.75" customHeight="1">
      <c r="A74" s="1"/>
      <c r="B74" s="4"/>
      <c r="C74" s="8"/>
      <c r="D74" s="8"/>
      <c r="E74" s="8"/>
      <c r="F74" s="8"/>
      <c r="G74" s="8"/>
      <c r="H74" s="4"/>
      <c r="I74" s="1"/>
    </row>
    <row r="75" spans="1:9" ht="15.75" customHeight="1">
      <c r="A75" s="1"/>
      <c r="B75" s="4"/>
      <c r="C75" s="8"/>
      <c r="D75" s="8"/>
      <c r="E75" s="8"/>
      <c r="F75" s="8"/>
      <c r="G75" s="8"/>
      <c r="H75" s="4"/>
      <c r="I75" s="1"/>
    </row>
    <row r="76" spans="1:9" ht="15.75" customHeight="1">
      <c r="A76" s="1"/>
      <c r="B76" s="4"/>
      <c r="C76" s="8"/>
      <c r="D76" s="8"/>
      <c r="E76" s="8"/>
      <c r="F76" s="8"/>
      <c r="G76" s="8"/>
      <c r="H76" s="4"/>
      <c r="I76" s="1"/>
    </row>
    <row r="77" spans="1:9" ht="15.75" customHeight="1">
      <c r="A77" s="1"/>
      <c r="B77" s="4"/>
      <c r="C77" s="8"/>
      <c r="D77" s="8"/>
      <c r="E77" s="8"/>
      <c r="F77" s="8"/>
      <c r="G77" s="8"/>
      <c r="H77" s="4"/>
      <c r="I77" s="1"/>
    </row>
    <row r="78" spans="1:9" ht="15.75" customHeight="1">
      <c r="A78" s="1"/>
      <c r="B78" s="4"/>
      <c r="C78" s="8"/>
      <c r="D78" s="8"/>
      <c r="E78" s="8"/>
      <c r="F78" s="8"/>
      <c r="G78" s="8"/>
      <c r="H78" s="4"/>
      <c r="I78" s="1"/>
    </row>
    <row r="79" spans="1:9" ht="15.75" customHeight="1">
      <c r="A79" s="1"/>
      <c r="B79" s="4"/>
      <c r="C79" s="8"/>
      <c r="D79" s="8"/>
      <c r="E79" s="8"/>
      <c r="F79" s="8"/>
      <c r="G79" s="8"/>
      <c r="H79" s="4"/>
      <c r="I79" s="1"/>
    </row>
    <row r="80" spans="1:9" ht="15.75" customHeight="1">
      <c r="A80" s="1"/>
      <c r="B80" s="4"/>
      <c r="C80" s="8"/>
      <c r="D80" s="8"/>
      <c r="E80" s="8"/>
      <c r="F80" s="8"/>
      <c r="G80" s="8"/>
      <c r="H80" s="4"/>
      <c r="I80" s="1"/>
    </row>
    <row r="81" spans="1:9" ht="15.75" customHeight="1">
      <c r="A81" s="1"/>
      <c r="B81" s="4"/>
      <c r="C81" s="8"/>
      <c r="D81" s="8"/>
      <c r="E81" s="8"/>
      <c r="F81" s="8"/>
      <c r="G81" s="8"/>
      <c r="H81" s="4"/>
      <c r="I81" s="1"/>
    </row>
    <row r="82" spans="1:9" ht="15.75" customHeight="1">
      <c r="A82" s="1"/>
      <c r="B82" s="4"/>
      <c r="C82" s="8"/>
      <c r="D82" s="8"/>
      <c r="E82" s="8"/>
      <c r="F82" s="8"/>
      <c r="G82" s="8"/>
      <c r="H82" s="4"/>
      <c r="I82" s="1"/>
    </row>
    <row r="83" spans="1:9" ht="15.75" customHeight="1">
      <c r="A83" s="1"/>
      <c r="B83" s="4"/>
      <c r="C83" s="8"/>
      <c r="D83" s="8"/>
      <c r="E83" s="8"/>
      <c r="F83" s="8"/>
      <c r="G83" s="8"/>
      <c r="H83" s="4"/>
      <c r="I83" s="1"/>
    </row>
    <row r="84" spans="1:9" ht="15.75" customHeight="1">
      <c r="A84" s="1"/>
      <c r="B84" s="4"/>
      <c r="C84" s="8"/>
      <c r="D84" s="8"/>
      <c r="E84" s="8"/>
      <c r="F84" s="8"/>
      <c r="G84" s="8"/>
      <c r="H84" s="4"/>
      <c r="I84" s="1"/>
    </row>
    <row r="85" spans="1:9" ht="15.75" customHeight="1">
      <c r="A85" s="1"/>
      <c r="B85" s="4"/>
      <c r="C85" s="8"/>
      <c r="D85" s="8"/>
      <c r="E85" s="8"/>
      <c r="F85" s="8"/>
      <c r="G85" s="8"/>
      <c r="H85" s="4"/>
      <c r="I85" s="1"/>
    </row>
    <row r="86" spans="1:9" ht="15.75" customHeight="1">
      <c r="A86" s="1"/>
      <c r="B86" s="4"/>
      <c r="C86" s="8"/>
      <c r="D86" s="8"/>
      <c r="E86" s="8"/>
      <c r="F86" s="8"/>
      <c r="G86" s="8"/>
      <c r="H86" s="4"/>
      <c r="I86" s="1"/>
    </row>
    <row r="87" spans="1:9" ht="15.75" customHeight="1">
      <c r="A87" s="1"/>
      <c r="B87" s="4"/>
      <c r="C87" s="8"/>
      <c r="D87" s="8"/>
      <c r="E87" s="8"/>
      <c r="F87" s="8"/>
      <c r="G87" s="8"/>
      <c r="H87" s="4"/>
      <c r="I87" s="1"/>
    </row>
    <row r="88" spans="1:9" ht="15.75" customHeight="1">
      <c r="A88" s="1"/>
      <c r="B88" s="4"/>
      <c r="C88" s="8"/>
      <c r="D88" s="8"/>
      <c r="E88" s="8"/>
      <c r="F88" s="8"/>
      <c r="G88" s="8"/>
      <c r="H88" s="4"/>
      <c r="I88" s="1"/>
    </row>
    <row r="89" spans="1:9" ht="15.75" customHeight="1">
      <c r="A89" s="1"/>
      <c r="B89" s="4"/>
      <c r="C89" s="8"/>
      <c r="D89" s="8"/>
      <c r="E89" s="8"/>
      <c r="F89" s="8"/>
      <c r="G89" s="8"/>
      <c r="H89" s="4"/>
      <c r="I89" s="1"/>
    </row>
    <row r="90" spans="1:9" ht="15.75" customHeight="1">
      <c r="A90" s="1"/>
      <c r="B90" s="4"/>
      <c r="C90" s="8"/>
      <c r="D90" s="8"/>
      <c r="E90" s="8"/>
      <c r="F90" s="8"/>
      <c r="G90" s="8"/>
      <c r="H90" s="4"/>
      <c r="I90" s="1"/>
    </row>
    <row r="91" spans="1:9" ht="15.75" customHeight="1">
      <c r="A91" s="1"/>
      <c r="B91" s="4"/>
      <c r="C91" s="8"/>
      <c r="D91" s="8"/>
      <c r="E91" s="8"/>
      <c r="F91" s="8"/>
      <c r="G91" s="8"/>
      <c r="H91" s="4"/>
      <c r="I91" s="1"/>
    </row>
    <row r="92" spans="1:9" ht="15.75" customHeight="1">
      <c r="A92" s="1"/>
      <c r="B92" s="4"/>
      <c r="C92" s="8"/>
      <c r="D92" s="8"/>
      <c r="E92" s="8"/>
      <c r="F92" s="8"/>
      <c r="G92" s="8"/>
      <c r="H92" s="4"/>
      <c r="I92" s="1"/>
    </row>
    <row r="93" spans="1:9" ht="15.75" customHeight="1">
      <c r="A93" s="1"/>
      <c r="B93" s="4"/>
      <c r="C93" s="8"/>
      <c r="D93" s="8"/>
      <c r="E93" s="8"/>
      <c r="F93" s="8"/>
      <c r="G93" s="8"/>
      <c r="H93" s="4"/>
      <c r="I93" s="1"/>
    </row>
    <row r="94" spans="1:9" ht="15.75" customHeight="1">
      <c r="A94" s="1"/>
      <c r="B94" s="4"/>
      <c r="C94" s="8"/>
      <c r="D94" s="8"/>
      <c r="E94" s="8"/>
      <c r="F94" s="8"/>
      <c r="G94" s="8"/>
      <c r="H94" s="4"/>
      <c r="I94" s="1"/>
    </row>
    <row r="95" spans="1:9" ht="15.75" customHeight="1">
      <c r="A95" s="1"/>
      <c r="B95" s="4"/>
      <c r="C95" s="8"/>
      <c r="D95" s="8"/>
      <c r="E95" s="8"/>
      <c r="F95" s="8"/>
      <c r="G95" s="8"/>
      <c r="H95" s="4"/>
      <c r="I95" s="1"/>
    </row>
    <row r="96" spans="1:9" ht="15.75" customHeight="1">
      <c r="A96" s="1"/>
      <c r="B96" s="4"/>
      <c r="C96" s="8"/>
      <c r="D96" s="8"/>
      <c r="E96" s="8"/>
      <c r="F96" s="8"/>
      <c r="G96" s="8"/>
      <c r="H96" s="4"/>
      <c r="I96" s="1"/>
    </row>
    <row r="97" spans="1:9" ht="15.75" customHeight="1">
      <c r="A97" s="1"/>
      <c r="B97" s="4"/>
      <c r="C97" s="8"/>
      <c r="D97" s="8"/>
      <c r="E97" s="8"/>
      <c r="F97" s="8"/>
      <c r="G97" s="8"/>
      <c r="H97" s="4"/>
      <c r="I97" s="1"/>
    </row>
    <row r="98" spans="1:9" ht="15.75" customHeight="1">
      <c r="A98" s="1"/>
      <c r="B98" s="4"/>
      <c r="C98" s="8"/>
      <c r="D98" s="8"/>
      <c r="E98" s="8"/>
      <c r="F98" s="8"/>
      <c r="G98" s="8"/>
      <c r="H98" s="4"/>
      <c r="I98" s="1"/>
    </row>
    <row r="99" spans="1:9" ht="15.75" customHeight="1">
      <c r="A99" s="1"/>
      <c r="B99" s="4"/>
      <c r="C99" s="8"/>
      <c r="D99" s="8"/>
      <c r="E99" s="8"/>
      <c r="F99" s="8"/>
      <c r="G99" s="8"/>
      <c r="H99" s="4"/>
      <c r="I99" s="1"/>
    </row>
    <row r="100" spans="1:9" ht="15.75" customHeight="1">
      <c r="A100" s="1"/>
      <c r="B100" s="4"/>
      <c r="C100" s="8"/>
      <c r="D100" s="8"/>
      <c r="E100" s="8"/>
      <c r="F100" s="8"/>
      <c r="G100" s="8"/>
      <c r="H100" s="4"/>
      <c r="I100" s="1"/>
    </row>
    <row r="101" spans="1:9" ht="15.75" customHeight="1">
      <c r="A101" s="1"/>
      <c r="B101" s="4"/>
      <c r="C101" s="8"/>
      <c r="D101" s="8"/>
      <c r="E101" s="8"/>
      <c r="F101" s="8"/>
      <c r="G101" s="8"/>
      <c r="H101" s="4"/>
      <c r="I101" s="1"/>
    </row>
    <row r="102" spans="1:9" ht="15.75" customHeight="1">
      <c r="A102" s="1"/>
      <c r="B102" s="4"/>
      <c r="C102" s="8"/>
      <c r="D102" s="8"/>
      <c r="E102" s="8"/>
      <c r="F102" s="8"/>
      <c r="G102" s="8"/>
      <c r="H102" s="4"/>
      <c r="I102" s="1"/>
    </row>
    <row r="103" spans="1:9" ht="15.75" customHeight="1">
      <c r="A103" s="1"/>
      <c r="B103" s="4"/>
      <c r="C103" s="8"/>
      <c r="D103" s="8"/>
      <c r="E103" s="8"/>
      <c r="F103" s="8"/>
      <c r="G103" s="8"/>
      <c r="H103" s="4"/>
      <c r="I103" s="1"/>
    </row>
    <row r="104" spans="1:9" ht="15.75" customHeight="1">
      <c r="A104" s="1"/>
      <c r="B104" s="13" t="s">
        <v>38</v>
      </c>
      <c r="C104" s="13"/>
      <c r="D104" s="13" t="s">
        <v>39</v>
      </c>
      <c r="E104" s="8"/>
      <c r="F104" s="8"/>
      <c r="G104" s="8"/>
      <c r="H104" s="4"/>
      <c r="I104" s="1"/>
    </row>
    <row r="105" spans="1:9" ht="15.75" customHeight="1">
      <c r="A105" s="1"/>
      <c r="B105" s="13" t="s">
        <v>40</v>
      </c>
      <c r="C105" s="13"/>
      <c r="D105" s="13" t="s">
        <v>21</v>
      </c>
      <c r="E105" s="8"/>
      <c r="F105" s="8"/>
      <c r="G105" s="8"/>
      <c r="H105" s="4"/>
      <c r="I105" s="1"/>
    </row>
    <row r="106" spans="1:9" ht="15.75" customHeight="1">
      <c r="A106" s="1"/>
      <c r="B106" s="13" t="s">
        <v>41</v>
      </c>
      <c r="C106" s="13"/>
      <c r="D106" s="13" t="s">
        <v>24</v>
      </c>
      <c r="E106" s="8"/>
      <c r="F106" s="8"/>
      <c r="G106" s="8"/>
      <c r="H106" s="4"/>
      <c r="I106" s="1"/>
    </row>
    <row r="107" spans="1:9" ht="15.75" customHeight="1">
      <c r="A107" s="1"/>
      <c r="B107" s="13" t="s">
        <v>42</v>
      </c>
      <c r="C107" s="13"/>
      <c r="D107" s="13" t="s">
        <v>27</v>
      </c>
      <c r="E107" s="8"/>
      <c r="F107" s="8"/>
      <c r="G107" s="8"/>
      <c r="H107" s="4"/>
      <c r="I107" s="1"/>
    </row>
    <row r="108" spans="1:9" ht="15.75" customHeight="1">
      <c r="A108" s="1"/>
      <c r="B108" s="13"/>
      <c r="C108" s="13"/>
      <c r="D108" s="13" t="s">
        <v>29</v>
      </c>
      <c r="E108" s="8"/>
      <c r="F108" s="8"/>
      <c r="G108" s="8"/>
      <c r="H108" s="4"/>
      <c r="I108" s="1"/>
    </row>
    <row r="109" spans="1:9" ht="15.75" customHeight="1">
      <c r="A109" s="1"/>
      <c r="B109" s="4"/>
      <c r="C109" s="8"/>
      <c r="D109" s="8"/>
      <c r="E109" s="8"/>
      <c r="F109" s="8"/>
      <c r="G109" s="8"/>
      <c r="H109" s="4"/>
      <c r="I109" s="1"/>
    </row>
    <row r="110" spans="1:9" ht="15.75" customHeight="1">
      <c r="A110" s="1"/>
      <c r="B110" s="1"/>
      <c r="C110" s="8"/>
      <c r="D110" s="8"/>
      <c r="E110" s="8"/>
      <c r="F110" s="8"/>
      <c r="G110" s="8"/>
      <c r="H110" s="1"/>
      <c r="I110" s="1"/>
    </row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15:G15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</mergeCells>
  <pageMargins left="0.75" right="0.75" top="1" bottom="1" header="0" footer="0"/>
  <ignoredErrors>
    <ignoredError sqref="D14 C1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M13" sqref="M13"/>
    </sheetView>
  </sheetViews>
  <sheetFormatPr defaultColWidth="12.7109375" defaultRowHeight="15" customHeight="1"/>
  <cols>
    <col min="1" max="1" width="2.28515625" customWidth="1"/>
    <col min="2" max="2" width="5.42578125" customWidth="1"/>
    <col min="3" max="3" width="14.42578125" customWidth="1"/>
    <col min="4" max="4" width="31.7109375" customWidth="1"/>
    <col min="5" max="5" width="29.85546875" customWidth="1"/>
    <col min="6" max="6" width="12.42578125" customWidth="1"/>
    <col min="7" max="7" width="22" customWidth="1"/>
    <col min="8" max="8" width="18.710937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7" customHeight="1">
      <c r="A1" s="14"/>
      <c r="B1" s="46" t="s">
        <v>0</v>
      </c>
      <c r="C1" s="63"/>
      <c r="D1" s="63"/>
      <c r="E1" s="63"/>
      <c r="F1" s="63"/>
      <c r="G1" s="63"/>
      <c r="H1" s="63"/>
      <c r="I1" s="64"/>
      <c r="J1" s="15">
        <f>Planejamento!C12</f>
        <v>45362</v>
      </c>
    </row>
    <row r="2" spans="1:20" ht="21" customHeight="1">
      <c r="A2" s="1"/>
      <c r="B2" s="47" t="s">
        <v>1</v>
      </c>
      <c r="C2" s="65"/>
      <c r="D2" s="65"/>
      <c r="E2" s="65"/>
      <c r="F2" s="65"/>
      <c r="G2" s="65"/>
      <c r="H2" s="65"/>
      <c r="I2" s="66"/>
      <c r="J2" s="15">
        <f t="shared" ref="J2:J21" si="0">J1+1</f>
        <v>45363</v>
      </c>
    </row>
    <row r="3" spans="1:20" ht="15.75" customHeight="1">
      <c r="A3" s="1"/>
      <c r="B3" s="48" t="s">
        <v>2</v>
      </c>
      <c r="C3" s="65"/>
      <c r="D3" s="65"/>
      <c r="E3" s="65"/>
      <c r="F3" s="65"/>
      <c r="G3" s="65"/>
      <c r="H3" s="65"/>
      <c r="I3" s="66"/>
      <c r="J3" s="15">
        <f t="shared" si="0"/>
        <v>45364</v>
      </c>
    </row>
    <row r="4" spans="1:20" ht="15.75" customHeight="1">
      <c r="A4" s="1"/>
      <c r="B4" s="49" t="s">
        <v>3</v>
      </c>
      <c r="C4" s="67"/>
      <c r="D4" s="67"/>
      <c r="E4" s="67"/>
      <c r="F4" s="67"/>
      <c r="G4" s="67"/>
      <c r="H4" s="67"/>
      <c r="I4" s="68"/>
      <c r="J4" s="15">
        <f t="shared" si="0"/>
        <v>45365</v>
      </c>
    </row>
    <row r="5" spans="1:20" ht="15.75" customHeight="1">
      <c r="A5" s="1"/>
      <c r="B5" s="48" t="s">
        <v>4</v>
      </c>
      <c r="C5" s="65"/>
      <c r="D5" s="65"/>
      <c r="E5" s="65"/>
      <c r="F5" s="65"/>
      <c r="G5" s="65"/>
      <c r="H5" s="65"/>
      <c r="I5" s="66"/>
      <c r="J5" s="15">
        <f t="shared" si="0"/>
        <v>45366</v>
      </c>
    </row>
    <row r="6" spans="1:20" ht="15.75" customHeight="1">
      <c r="A6" s="1"/>
      <c r="B6" s="1"/>
      <c r="D6" s="1"/>
      <c r="E6" s="1"/>
      <c r="F6" s="1"/>
      <c r="G6" s="1"/>
      <c r="H6" s="1"/>
      <c r="I6" s="16"/>
      <c r="J6" s="15">
        <f t="shared" si="0"/>
        <v>45367</v>
      </c>
    </row>
    <row r="7" spans="1:20" ht="23.1">
      <c r="A7" s="1"/>
      <c r="B7" s="51" t="str">
        <f>'Dados do Projeto'!B7</f>
        <v>LocaCar</v>
      </c>
      <c r="C7" s="69"/>
      <c r="D7" s="69"/>
      <c r="E7" s="69"/>
      <c r="F7" s="69"/>
      <c r="G7" s="69"/>
      <c r="H7" s="69"/>
      <c r="I7" s="70"/>
      <c r="J7" s="15">
        <f t="shared" si="0"/>
        <v>45368</v>
      </c>
    </row>
    <row r="8" spans="1:20" ht="15.75" customHeight="1">
      <c r="A8" s="1"/>
      <c r="B8" s="1"/>
      <c r="D8" s="1"/>
      <c r="E8" s="1"/>
      <c r="F8" s="1"/>
      <c r="G8" s="1"/>
      <c r="H8" s="1"/>
      <c r="I8" s="16"/>
      <c r="J8" s="15">
        <f t="shared" si="0"/>
        <v>45369</v>
      </c>
    </row>
    <row r="9" spans="1:20" ht="15.75" customHeight="1">
      <c r="A9" s="1"/>
      <c r="B9" s="61" t="s">
        <v>43</v>
      </c>
      <c r="C9" s="69"/>
      <c r="D9" s="69"/>
      <c r="E9" s="69"/>
      <c r="F9" s="69"/>
      <c r="G9" s="69"/>
      <c r="H9" s="70"/>
      <c r="I9" s="41" t="s">
        <v>44</v>
      </c>
      <c r="J9" s="15">
        <f t="shared" si="0"/>
        <v>45370</v>
      </c>
    </row>
    <row r="10" spans="1:20" ht="15.75" customHeight="1">
      <c r="A10" s="1"/>
      <c r="B10" s="17" t="s">
        <v>32</v>
      </c>
      <c r="C10" s="17" t="s">
        <v>45</v>
      </c>
      <c r="D10" s="17" t="s">
        <v>46</v>
      </c>
      <c r="E10" s="17" t="s">
        <v>47</v>
      </c>
      <c r="F10" s="17" t="s">
        <v>48</v>
      </c>
      <c r="G10" s="17" t="s">
        <v>49</v>
      </c>
      <c r="H10" s="17" t="s">
        <v>50</v>
      </c>
      <c r="I10" s="9" t="s">
        <v>51</v>
      </c>
      <c r="J10" s="15">
        <f t="shared" si="0"/>
        <v>45371</v>
      </c>
    </row>
    <row r="11" spans="1:20" ht="48.75" customHeight="1">
      <c r="A11" s="4"/>
      <c r="B11" s="18">
        <v>1</v>
      </c>
      <c r="C11" s="19">
        <v>45368</v>
      </c>
      <c r="D11" s="20" t="s">
        <v>52</v>
      </c>
      <c r="E11" s="21" t="s">
        <v>8</v>
      </c>
      <c r="F11" s="21" t="s">
        <v>29</v>
      </c>
      <c r="G11" s="22">
        <v>2</v>
      </c>
      <c r="H11" s="22">
        <v>1</v>
      </c>
      <c r="I11" s="20" t="s">
        <v>53</v>
      </c>
      <c r="J11" s="15">
        <f t="shared" si="0"/>
        <v>45372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0.25" customHeight="1">
      <c r="A12" s="1"/>
      <c r="B12" s="18">
        <v>2</v>
      </c>
      <c r="C12" s="19">
        <v>45370</v>
      </c>
      <c r="D12" s="20" t="s">
        <v>54</v>
      </c>
      <c r="E12" s="21" t="s">
        <v>13</v>
      </c>
      <c r="F12" s="21" t="s">
        <v>29</v>
      </c>
      <c r="G12" s="22">
        <v>2</v>
      </c>
      <c r="H12" s="22">
        <v>0.9</v>
      </c>
      <c r="I12" s="20"/>
      <c r="J12" s="15">
        <f t="shared" si="0"/>
        <v>45373</v>
      </c>
    </row>
    <row r="13" spans="1:20" ht="52.5" customHeight="1">
      <c r="A13" s="1"/>
      <c r="B13" s="18">
        <v>3</v>
      </c>
      <c r="C13" s="19">
        <v>45370</v>
      </c>
      <c r="D13" s="20" t="s">
        <v>55</v>
      </c>
      <c r="E13" s="21" t="s">
        <v>9</v>
      </c>
      <c r="F13" s="21" t="s">
        <v>21</v>
      </c>
      <c r="G13" s="22">
        <v>2</v>
      </c>
      <c r="H13" s="22">
        <v>2</v>
      </c>
      <c r="I13" s="20"/>
      <c r="J13" s="15">
        <f t="shared" si="0"/>
        <v>45374</v>
      </c>
    </row>
    <row r="14" spans="1:20" ht="51" customHeight="1">
      <c r="A14" s="1"/>
      <c r="B14" s="18">
        <v>4</v>
      </c>
      <c r="C14" s="19">
        <v>45370</v>
      </c>
      <c r="D14" s="20" t="s">
        <v>56</v>
      </c>
      <c r="E14" s="21" t="s">
        <v>12</v>
      </c>
      <c r="F14" s="21" t="s">
        <v>29</v>
      </c>
      <c r="G14" s="22">
        <v>2</v>
      </c>
      <c r="H14" s="22" t="s">
        <v>57</v>
      </c>
      <c r="I14" s="23"/>
      <c r="J14" s="15">
        <f t="shared" si="0"/>
        <v>45375</v>
      </c>
    </row>
    <row r="15" spans="1:20" ht="48.75" customHeight="1">
      <c r="A15" s="1"/>
      <c r="B15" s="18">
        <v>5</v>
      </c>
      <c r="C15" s="19">
        <v>45370</v>
      </c>
      <c r="D15" s="20" t="s">
        <v>58</v>
      </c>
      <c r="E15" s="21" t="s">
        <v>12</v>
      </c>
      <c r="F15" s="21" t="s">
        <v>59</v>
      </c>
      <c r="G15" s="22">
        <v>2</v>
      </c>
      <c r="H15" s="22" t="s">
        <v>57</v>
      </c>
      <c r="I15" s="20"/>
      <c r="J15" s="15">
        <f t="shared" si="0"/>
        <v>45376</v>
      </c>
    </row>
    <row r="16" spans="1:20" ht="51.75" customHeight="1">
      <c r="A16" s="1"/>
      <c r="B16" s="18">
        <v>6</v>
      </c>
      <c r="C16" s="19">
        <v>45377</v>
      </c>
      <c r="D16" s="20" t="s">
        <v>60</v>
      </c>
      <c r="E16" s="21" t="s">
        <v>7</v>
      </c>
      <c r="F16" s="21" t="s">
        <v>29</v>
      </c>
      <c r="G16" s="22">
        <v>2</v>
      </c>
      <c r="H16" s="22">
        <v>1</v>
      </c>
      <c r="I16" s="20"/>
      <c r="J16" s="15">
        <f t="shared" si="0"/>
        <v>45377</v>
      </c>
    </row>
    <row r="17" spans="1:10" ht="55.5" customHeight="1">
      <c r="A17" s="1"/>
      <c r="B17" s="18">
        <v>7</v>
      </c>
      <c r="C17" s="19">
        <v>45377</v>
      </c>
      <c r="D17" s="20" t="s">
        <v>61</v>
      </c>
      <c r="E17" s="21" t="s">
        <v>7</v>
      </c>
      <c r="F17" s="21" t="s">
        <v>29</v>
      </c>
      <c r="G17" s="22">
        <v>2</v>
      </c>
      <c r="H17" s="22" t="s">
        <v>57</v>
      </c>
      <c r="I17" s="20"/>
      <c r="J17" s="15">
        <f t="shared" si="0"/>
        <v>45378</v>
      </c>
    </row>
    <row r="18" spans="1:10" ht="37.5" customHeight="1">
      <c r="A18" s="1"/>
      <c r="B18" s="18">
        <v>8</v>
      </c>
      <c r="C18" s="19">
        <v>45377</v>
      </c>
      <c r="D18" s="20" t="s">
        <v>62</v>
      </c>
      <c r="E18" s="21" t="s">
        <v>9</v>
      </c>
      <c r="F18" s="21" t="s">
        <v>21</v>
      </c>
      <c r="G18" s="22">
        <v>2</v>
      </c>
      <c r="H18" s="22">
        <v>2</v>
      </c>
      <c r="I18" s="20"/>
      <c r="J18" s="15">
        <f t="shared" si="0"/>
        <v>45379</v>
      </c>
    </row>
    <row r="19" spans="1:10" ht="37.5" customHeight="1">
      <c r="A19" s="1"/>
      <c r="B19" s="18">
        <v>9</v>
      </c>
      <c r="C19" s="19">
        <v>45377</v>
      </c>
      <c r="D19" s="20" t="s">
        <v>63</v>
      </c>
      <c r="E19" s="21" t="s">
        <v>13</v>
      </c>
      <c r="F19" s="21" t="s">
        <v>29</v>
      </c>
      <c r="G19" s="22">
        <v>2</v>
      </c>
      <c r="H19" s="22">
        <v>1</v>
      </c>
      <c r="I19" s="20"/>
      <c r="J19" s="15">
        <f t="shared" si="0"/>
        <v>45380</v>
      </c>
    </row>
    <row r="20" spans="1:10" ht="37.5" customHeight="1">
      <c r="A20" s="1"/>
      <c r="B20" s="18">
        <v>10</v>
      </c>
      <c r="C20" s="19">
        <v>45377</v>
      </c>
      <c r="D20" s="20" t="s">
        <v>64</v>
      </c>
      <c r="E20" s="21" t="s">
        <v>8</v>
      </c>
      <c r="F20" s="21" t="s">
        <v>29</v>
      </c>
      <c r="G20" s="22">
        <v>2</v>
      </c>
      <c r="H20" s="22">
        <v>1</v>
      </c>
      <c r="I20" s="20" t="s">
        <v>65</v>
      </c>
      <c r="J20" s="15">
        <f t="shared" si="0"/>
        <v>45381</v>
      </c>
    </row>
    <row r="21" spans="1:10" ht="37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20"/>
      <c r="J21" s="15">
        <f t="shared" si="0"/>
        <v>45382</v>
      </c>
    </row>
    <row r="22" spans="1:10" ht="37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20"/>
      <c r="J22" s="15"/>
    </row>
    <row r="23" spans="1:10" ht="37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20"/>
      <c r="J23" s="15"/>
    </row>
    <row r="24" spans="1:10" ht="37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20"/>
      <c r="J24" s="15"/>
    </row>
    <row r="25" spans="1:10" ht="37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20"/>
      <c r="J25" s="15"/>
    </row>
    <row r="26" spans="1:10" ht="37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20"/>
      <c r="J26" s="15"/>
    </row>
    <row r="27" spans="1:10" ht="37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20"/>
      <c r="J27" s="15"/>
    </row>
    <row r="28" spans="1:10" ht="37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20"/>
      <c r="J28" s="15"/>
    </row>
    <row r="29" spans="1:10" ht="37.5" customHeight="1">
      <c r="A29" s="1"/>
      <c r="B29" s="18">
        <v>19</v>
      </c>
      <c r="C29" s="19"/>
      <c r="D29" s="24"/>
      <c r="E29" s="21"/>
      <c r="F29" s="21"/>
      <c r="G29" s="22">
        <v>0</v>
      </c>
      <c r="H29" s="22">
        <v>0</v>
      </c>
      <c r="I29" s="20"/>
    </row>
    <row r="30" spans="1:10" ht="37.5" customHeight="1">
      <c r="A30" s="1"/>
      <c r="B30" s="18">
        <v>20</v>
      </c>
      <c r="C30" s="19"/>
      <c r="D30" s="24"/>
      <c r="E30" s="21"/>
      <c r="F30" s="21"/>
      <c r="G30" s="22">
        <v>0</v>
      </c>
      <c r="H30" s="22">
        <v>0</v>
      </c>
      <c r="I30" s="20"/>
    </row>
    <row r="31" spans="1:10" ht="37.5" customHeight="1">
      <c r="A31" s="1"/>
      <c r="B31" s="18">
        <v>21</v>
      </c>
      <c r="C31" s="19"/>
      <c r="D31" s="24"/>
      <c r="E31" s="21"/>
      <c r="F31" s="21"/>
      <c r="G31" s="22">
        <v>0</v>
      </c>
      <c r="H31" s="22">
        <v>0</v>
      </c>
      <c r="I31" s="20"/>
    </row>
    <row r="32" spans="1:10" ht="37.5" customHeight="1">
      <c r="A32" s="1"/>
      <c r="B32" s="18">
        <v>22</v>
      </c>
      <c r="C32" s="19"/>
      <c r="D32" s="24"/>
      <c r="E32" s="21"/>
      <c r="F32" s="21"/>
      <c r="G32" s="22">
        <v>0</v>
      </c>
      <c r="H32" s="22">
        <v>0</v>
      </c>
      <c r="I32" s="20"/>
    </row>
    <row r="33" spans="1:9" ht="37.5" customHeight="1">
      <c r="A33" s="1"/>
      <c r="B33" s="18">
        <v>23</v>
      </c>
      <c r="C33" s="19"/>
      <c r="D33" s="24"/>
      <c r="E33" s="21"/>
      <c r="F33" s="21"/>
      <c r="G33" s="22">
        <v>0</v>
      </c>
      <c r="H33" s="22">
        <v>0</v>
      </c>
      <c r="I33" s="20"/>
    </row>
    <row r="34" spans="1:9" ht="37.5" customHeight="1">
      <c r="A34" s="1"/>
      <c r="B34" s="18">
        <v>24</v>
      </c>
      <c r="C34" s="19"/>
      <c r="D34" s="24"/>
      <c r="E34" s="21"/>
      <c r="F34" s="21"/>
      <c r="G34" s="22">
        <v>0</v>
      </c>
      <c r="H34" s="22">
        <v>0</v>
      </c>
      <c r="I34" s="20"/>
    </row>
    <row r="35" spans="1:9" ht="37.5" customHeight="1">
      <c r="A35" s="1"/>
      <c r="B35" s="18">
        <v>25</v>
      </c>
      <c r="C35" s="19"/>
      <c r="D35" s="24"/>
      <c r="E35" s="21"/>
      <c r="F35" s="21"/>
      <c r="G35" s="22">
        <v>0</v>
      </c>
      <c r="H35" s="22">
        <v>0</v>
      </c>
      <c r="I35" s="20"/>
    </row>
    <row r="36" spans="1:9" ht="37.5" customHeight="1">
      <c r="A36" s="1"/>
      <c r="B36" s="18">
        <v>26</v>
      </c>
      <c r="C36" s="19"/>
      <c r="D36" s="24"/>
      <c r="E36" s="21"/>
      <c r="F36" s="21"/>
      <c r="G36" s="22">
        <v>0</v>
      </c>
      <c r="H36" s="22">
        <v>0</v>
      </c>
      <c r="I36" s="20"/>
    </row>
    <row r="37" spans="1:9" ht="37.5" customHeight="1">
      <c r="A37" s="1"/>
      <c r="B37" s="18">
        <v>27</v>
      </c>
      <c r="C37" s="19"/>
      <c r="D37" s="24"/>
      <c r="E37" s="21"/>
      <c r="F37" s="21"/>
      <c r="G37" s="22">
        <v>0</v>
      </c>
      <c r="H37" s="22">
        <v>0</v>
      </c>
      <c r="I37" s="20"/>
    </row>
    <row r="38" spans="1:9" ht="37.5" customHeight="1">
      <c r="A38" s="1"/>
      <c r="B38" s="18">
        <v>28</v>
      </c>
      <c r="C38" s="19"/>
      <c r="D38" s="24"/>
      <c r="E38" s="21"/>
      <c r="F38" s="21"/>
      <c r="G38" s="22">
        <v>0</v>
      </c>
      <c r="H38" s="22">
        <v>0</v>
      </c>
      <c r="I38" s="20"/>
    </row>
    <row r="39" spans="1:9" ht="37.5" customHeight="1">
      <c r="A39" s="1"/>
      <c r="B39" s="18">
        <v>29</v>
      </c>
      <c r="C39" s="19"/>
      <c r="D39" s="24"/>
      <c r="E39" s="21"/>
      <c r="F39" s="21"/>
      <c r="G39" s="22">
        <v>0</v>
      </c>
      <c r="H39" s="22">
        <v>0</v>
      </c>
      <c r="I39" s="20"/>
    </row>
    <row r="40" spans="1:9" ht="37.5" customHeight="1">
      <c r="A40" s="1"/>
      <c r="B40" s="18">
        <v>30</v>
      </c>
      <c r="C40" s="19"/>
      <c r="D40" s="24"/>
      <c r="E40" s="21"/>
      <c r="F40" s="21"/>
      <c r="G40" s="22">
        <v>0</v>
      </c>
      <c r="H40" s="22">
        <v>0</v>
      </c>
      <c r="I40" s="20"/>
    </row>
    <row r="41" spans="1:9" ht="37.5" customHeight="1">
      <c r="A41" s="1"/>
      <c r="B41" s="18">
        <v>31</v>
      </c>
      <c r="C41" s="19"/>
      <c r="D41" s="24"/>
      <c r="E41" s="21"/>
      <c r="F41" s="21"/>
      <c r="G41" s="22">
        <v>0</v>
      </c>
      <c r="H41" s="22">
        <v>0</v>
      </c>
      <c r="I41" s="20"/>
    </row>
    <row r="42" spans="1:9" ht="37.5" customHeight="1">
      <c r="A42" s="1"/>
      <c r="B42" s="18">
        <v>32</v>
      </c>
      <c r="C42" s="19"/>
      <c r="D42" s="24"/>
      <c r="E42" s="21"/>
      <c r="F42" s="21"/>
      <c r="G42" s="22">
        <v>0</v>
      </c>
      <c r="H42" s="22">
        <v>0</v>
      </c>
      <c r="I42" s="20"/>
    </row>
    <row r="43" spans="1:9" ht="37.5" customHeight="1">
      <c r="A43" s="1"/>
      <c r="B43" s="18">
        <v>33</v>
      </c>
      <c r="C43" s="19"/>
      <c r="D43" s="24"/>
      <c r="E43" s="21"/>
      <c r="F43" s="21"/>
      <c r="G43" s="22">
        <v>0</v>
      </c>
      <c r="H43" s="22">
        <v>0</v>
      </c>
      <c r="I43" s="20"/>
    </row>
    <row r="44" spans="1:9" ht="37.5" customHeight="1">
      <c r="A44" s="1"/>
      <c r="B44" s="18">
        <v>34</v>
      </c>
      <c r="C44" s="19"/>
      <c r="D44" s="24"/>
      <c r="E44" s="21"/>
      <c r="F44" s="21"/>
      <c r="G44" s="22">
        <v>0</v>
      </c>
      <c r="H44" s="22">
        <v>0</v>
      </c>
      <c r="I44" s="20"/>
    </row>
    <row r="45" spans="1:9" ht="37.5" customHeight="1">
      <c r="A45" s="1"/>
      <c r="B45" s="18">
        <v>35</v>
      </c>
      <c r="C45" s="19"/>
      <c r="D45" s="24"/>
      <c r="E45" s="21"/>
      <c r="F45" s="21"/>
      <c r="G45" s="22">
        <v>0</v>
      </c>
      <c r="H45" s="22">
        <v>0</v>
      </c>
      <c r="I45" s="20"/>
    </row>
    <row r="46" spans="1:9" ht="37.5" customHeight="1">
      <c r="A46" s="1"/>
      <c r="B46" s="18">
        <v>36</v>
      </c>
      <c r="C46" s="19"/>
      <c r="D46" s="24"/>
      <c r="E46" s="21"/>
      <c r="F46" s="21"/>
      <c r="G46" s="22">
        <v>0</v>
      </c>
      <c r="H46" s="22">
        <v>0</v>
      </c>
      <c r="I46" s="20"/>
    </row>
    <row r="47" spans="1:9" ht="37.5" customHeight="1">
      <c r="A47" s="1"/>
      <c r="B47" s="18">
        <v>37</v>
      </c>
      <c r="C47" s="19"/>
      <c r="D47" s="24"/>
      <c r="E47" s="21"/>
      <c r="F47" s="21"/>
      <c r="G47" s="22">
        <v>0</v>
      </c>
      <c r="H47" s="22">
        <v>0</v>
      </c>
      <c r="I47" s="20"/>
    </row>
    <row r="48" spans="1:9" ht="37.5" customHeight="1">
      <c r="A48" s="1"/>
      <c r="B48" s="18">
        <v>38</v>
      </c>
      <c r="C48" s="19"/>
      <c r="D48" s="24"/>
      <c r="E48" s="21"/>
      <c r="F48" s="21"/>
      <c r="G48" s="22">
        <v>0</v>
      </c>
      <c r="H48" s="22">
        <v>0</v>
      </c>
      <c r="I48" s="20"/>
    </row>
    <row r="49" spans="1:9" ht="37.5" customHeight="1">
      <c r="A49" s="1"/>
      <c r="B49" s="18">
        <v>39</v>
      </c>
      <c r="C49" s="19"/>
      <c r="D49" s="24"/>
      <c r="E49" s="21"/>
      <c r="F49" s="21"/>
      <c r="G49" s="22">
        <v>0</v>
      </c>
      <c r="H49" s="22">
        <v>0</v>
      </c>
      <c r="I49" s="20"/>
    </row>
    <row r="50" spans="1:9" ht="37.5" customHeight="1">
      <c r="A50" s="1"/>
      <c r="B50" s="18">
        <v>40</v>
      </c>
      <c r="C50" s="19"/>
      <c r="D50" s="24"/>
      <c r="E50" s="21"/>
      <c r="F50" s="21"/>
      <c r="G50" s="22">
        <v>0</v>
      </c>
      <c r="H50" s="22">
        <v>0</v>
      </c>
      <c r="I50" s="20"/>
    </row>
    <row r="51" spans="1:9" ht="37.5" customHeight="1">
      <c r="A51" s="1"/>
      <c r="B51" s="18">
        <v>41</v>
      </c>
      <c r="C51" s="19"/>
      <c r="D51" s="24"/>
      <c r="E51" s="21"/>
      <c r="F51" s="21"/>
      <c r="G51" s="22">
        <v>0</v>
      </c>
      <c r="H51" s="22">
        <v>0</v>
      </c>
      <c r="I51" s="20"/>
    </row>
    <row r="52" spans="1:9" ht="37.5" customHeight="1">
      <c r="A52" s="1"/>
      <c r="B52" s="18">
        <v>42</v>
      </c>
      <c r="C52" s="19"/>
      <c r="D52" s="24"/>
      <c r="E52" s="21"/>
      <c r="F52" s="21"/>
      <c r="G52" s="22">
        <v>0</v>
      </c>
      <c r="H52" s="22">
        <v>0</v>
      </c>
      <c r="I52" s="20"/>
    </row>
    <row r="53" spans="1:9" ht="37.5" customHeight="1">
      <c r="A53" s="1"/>
      <c r="B53" s="18">
        <v>43</v>
      </c>
      <c r="C53" s="19"/>
      <c r="D53" s="24"/>
      <c r="E53" s="21"/>
      <c r="F53" s="21"/>
      <c r="G53" s="22">
        <v>0</v>
      </c>
      <c r="H53" s="22">
        <v>0</v>
      </c>
      <c r="I53" s="20"/>
    </row>
    <row r="54" spans="1:9" ht="37.5" customHeight="1">
      <c r="A54" s="1"/>
      <c r="B54" s="18">
        <v>44</v>
      </c>
      <c r="C54" s="19"/>
      <c r="D54" s="24"/>
      <c r="E54" s="21"/>
      <c r="F54" s="21"/>
      <c r="G54" s="22">
        <v>0</v>
      </c>
      <c r="H54" s="22">
        <v>0</v>
      </c>
      <c r="I54" s="20"/>
    </row>
    <row r="55" spans="1:9" ht="37.5" customHeight="1">
      <c r="A55" s="1"/>
      <c r="B55" s="18">
        <v>45</v>
      </c>
      <c r="C55" s="19"/>
      <c r="D55" s="24"/>
      <c r="E55" s="21"/>
      <c r="F55" s="21"/>
      <c r="G55" s="22">
        <v>0</v>
      </c>
      <c r="H55" s="22">
        <v>0</v>
      </c>
      <c r="I55" s="20"/>
    </row>
    <row r="56" spans="1:9" ht="37.5" customHeight="1">
      <c r="A56" s="1"/>
      <c r="B56" s="18">
        <v>46</v>
      </c>
      <c r="C56" s="19"/>
      <c r="D56" s="24"/>
      <c r="E56" s="21"/>
      <c r="F56" s="21"/>
      <c r="G56" s="22">
        <v>0</v>
      </c>
      <c r="H56" s="22">
        <v>0</v>
      </c>
      <c r="I56" s="20"/>
    </row>
    <row r="57" spans="1:9" ht="37.5" customHeight="1">
      <c r="A57" s="1"/>
      <c r="B57" s="18">
        <v>47</v>
      </c>
      <c r="C57" s="19"/>
      <c r="D57" s="24"/>
      <c r="E57" s="21"/>
      <c r="F57" s="21"/>
      <c r="G57" s="22">
        <v>0</v>
      </c>
      <c r="H57" s="22">
        <v>0</v>
      </c>
      <c r="I57" s="20"/>
    </row>
    <row r="58" spans="1:9" ht="37.5" customHeight="1">
      <c r="A58" s="1"/>
      <c r="B58" s="18">
        <v>48</v>
      </c>
      <c r="C58" s="19"/>
      <c r="D58" s="24"/>
      <c r="E58" s="21"/>
      <c r="F58" s="21"/>
      <c r="G58" s="22">
        <v>0</v>
      </c>
      <c r="H58" s="22">
        <v>0</v>
      </c>
      <c r="I58" s="20"/>
    </row>
    <row r="59" spans="1:9" ht="37.5" customHeight="1">
      <c r="A59" s="1"/>
      <c r="B59" s="18">
        <v>49</v>
      </c>
      <c r="C59" s="19"/>
      <c r="D59" s="24"/>
      <c r="E59" s="21"/>
      <c r="F59" s="21"/>
      <c r="G59" s="22">
        <v>0</v>
      </c>
      <c r="H59" s="22">
        <v>0</v>
      </c>
      <c r="I59" s="20"/>
    </row>
    <row r="60" spans="1:9" ht="37.5" customHeight="1">
      <c r="A60" s="1"/>
      <c r="B60" s="18">
        <v>50</v>
      </c>
      <c r="C60" s="19"/>
      <c r="D60" s="24"/>
      <c r="E60" s="21"/>
      <c r="F60" s="21"/>
      <c r="G60" s="22">
        <v>0</v>
      </c>
      <c r="H60" s="22">
        <v>0</v>
      </c>
      <c r="I60" s="20"/>
    </row>
    <row r="61" spans="1:9" ht="37.5" customHeight="1">
      <c r="A61" s="1"/>
      <c r="B61" s="18">
        <v>51</v>
      </c>
      <c r="C61" s="19"/>
      <c r="D61" s="24"/>
      <c r="E61" s="21"/>
      <c r="F61" s="21"/>
      <c r="G61" s="22">
        <v>0</v>
      </c>
      <c r="H61" s="22">
        <v>0</v>
      </c>
      <c r="I61" s="20"/>
    </row>
    <row r="62" spans="1:9" ht="37.5" customHeight="1">
      <c r="A62" s="1"/>
      <c r="B62" s="18">
        <v>52</v>
      </c>
      <c r="C62" s="19"/>
      <c r="D62" s="24"/>
      <c r="E62" s="21"/>
      <c r="F62" s="21"/>
      <c r="G62" s="22">
        <v>0</v>
      </c>
      <c r="H62" s="22">
        <v>0</v>
      </c>
      <c r="I62" s="20"/>
    </row>
    <row r="63" spans="1:9" ht="37.5" customHeight="1">
      <c r="A63" s="1"/>
      <c r="B63" s="18">
        <v>53</v>
      </c>
      <c r="C63" s="19"/>
      <c r="D63" s="24"/>
      <c r="E63" s="21"/>
      <c r="F63" s="21"/>
      <c r="G63" s="22">
        <v>0</v>
      </c>
      <c r="H63" s="22">
        <v>0</v>
      </c>
      <c r="I63" s="20"/>
    </row>
    <row r="64" spans="1:9" ht="37.5" customHeight="1">
      <c r="A64" s="1"/>
      <c r="B64" s="18">
        <v>54</v>
      </c>
      <c r="C64" s="19"/>
      <c r="D64" s="24"/>
      <c r="E64" s="21"/>
      <c r="F64" s="21"/>
      <c r="G64" s="22">
        <v>0</v>
      </c>
      <c r="H64" s="22">
        <v>0</v>
      </c>
      <c r="I64" s="20"/>
    </row>
    <row r="65" spans="1:9" ht="37.5" customHeight="1">
      <c r="A65" s="1"/>
      <c r="B65" s="18">
        <v>55</v>
      </c>
      <c r="C65" s="19"/>
      <c r="D65" s="24"/>
      <c r="E65" s="21"/>
      <c r="F65" s="21"/>
      <c r="G65" s="22">
        <v>0</v>
      </c>
      <c r="H65" s="22">
        <v>0</v>
      </c>
      <c r="I65" s="20"/>
    </row>
    <row r="66" spans="1:9" ht="37.5" customHeight="1">
      <c r="A66" s="1"/>
      <c r="B66" s="18">
        <v>56</v>
      </c>
      <c r="C66" s="19"/>
      <c r="D66" s="24"/>
      <c r="E66" s="21"/>
      <c r="F66" s="21"/>
      <c r="G66" s="22">
        <v>0</v>
      </c>
      <c r="H66" s="22">
        <v>0</v>
      </c>
      <c r="I66" s="20"/>
    </row>
    <row r="67" spans="1:9" ht="37.5" customHeight="1">
      <c r="A67" s="1"/>
      <c r="B67" s="18">
        <v>57</v>
      </c>
      <c r="C67" s="19"/>
      <c r="D67" s="24"/>
      <c r="E67" s="21"/>
      <c r="F67" s="21"/>
      <c r="G67" s="22">
        <v>0</v>
      </c>
      <c r="H67" s="22">
        <v>0</v>
      </c>
      <c r="I67" s="20"/>
    </row>
    <row r="68" spans="1:9" ht="37.5" customHeight="1">
      <c r="A68" s="1"/>
      <c r="B68" s="18">
        <v>58</v>
      </c>
      <c r="C68" s="19"/>
      <c r="D68" s="24"/>
      <c r="E68" s="21"/>
      <c r="F68" s="21"/>
      <c r="G68" s="22">
        <v>0</v>
      </c>
      <c r="H68" s="22">
        <v>0</v>
      </c>
      <c r="I68" s="20"/>
    </row>
    <row r="69" spans="1:9" ht="37.5" customHeight="1">
      <c r="A69" s="1"/>
      <c r="B69" s="18">
        <v>59</v>
      </c>
      <c r="C69" s="19"/>
      <c r="D69" s="24"/>
      <c r="E69" s="21"/>
      <c r="F69" s="21"/>
      <c r="G69" s="22">
        <v>0</v>
      </c>
      <c r="H69" s="22">
        <v>0</v>
      </c>
      <c r="I69" s="20"/>
    </row>
    <row r="70" spans="1:9" ht="15.75" customHeight="1">
      <c r="A70" s="1"/>
      <c r="B70" s="1"/>
      <c r="D70" s="1"/>
      <c r="E70" s="1"/>
      <c r="F70" s="25" t="s">
        <v>66</v>
      </c>
      <c r="G70" s="26">
        <f t="shared" ref="G70:H70" si="1">SUM(G11:G60)</f>
        <v>20</v>
      </c>
      <c r="H70" s="26">
        <f t="shared" si="1"/>
        <v>8.9</v>
      </c>
      <c r="I70" s="16"/>
    </row>
    <row r="71" spans="1:9" ht="15.75" customHeight="1">
      <c r="A71" s="1"/>
      <c r="B71" s="7"/>
      <c r="C71" s="7"/>
      <c r="D71" s="7">
        <f>COUNTIFS(D11:D60, "&lt;&gt;"&amp;"")</f>
        <v>10</v>
      </c>
      <c r="E71" s="7"/>
      <c r="F71" s="7">
        <f>COUNTIFS(F11:F60, "Concluído",D11:D60, "&lt;&gt;"&amp;"")</f>
        <v>8</v>
      </c>
      <c r="G71" s="1"/>
      <c r="H71" s="1"/>
      <c r="I71" s="16"/>
    </row>
    <row r="72" spans="1:9" ht="15.75" customHeight="1">
      <c r="A72" s="1"/>
      <c r="B72" s="61" t="s">
        <v>67</v>
      </c>
      <c r="C72" s="69"/>
      <c r="D72" s="69"/>
      <c r="E72" s="69"/>
      <c r="F72" s="69"/>
      <c r="G72" s="69"/>
      <c r="H72" s="70"/>
    </row>
    <row r="73" spans="1:9" ht="15.75" customHeight="1">
      <c r="A73" s="1"/>
      <c r="B73" s="62" t="s">
        <v>68</v>
      </c>
      <c r="C73" s="69"/>
      <c r="D73" s="69"/>
      <c r="E73" s="69"/>
      <c r="F73" s="70"/>
      <c r="G73" s="17" t="s">
        <v>69</v>
      </c>
      <c r="H73" s="17" t="s">
        <v>16</v>
      </c>
    </row>
    <row r="74" spans="1:9" ht="15.75" customHeight="1">
      <c r="A74" s="1"/>
      <c r="B74" s="60" t="str">
        <f>'Dados do Projeto'!B10</f>
        <v>Ana Clara Pinheiro Campos</v>
      </c>
      <c r="C74" s="69"/>
      <c r="D74" s="69"/>
      <c r="E74" s="69"/>
      <c r="F74" s="70"/>
      <c r="G74" s="27">
        <f>SUMIF($E$11:$E$60,'Dados do Projeto'!$B10,G$11:G$60)</f>
        <v>4</v>
      </c>
      <c r="H74" s="27">
        <f>SUMIF($E$11:$E$60,'Dados do Projeto'!$B10,H$11:H$60)</f>
        <v>1</v>
      </c>
    </row>
    <row r="75" spans="1:9" ht="15.75" customHeight="1">
      <c r="A75" s="1"/>
      <c r="B75" s="60" t="str">
        <f>'Dados do Projeto'!B11</f>
        <v>Gustavo Henrique de Moura Luz</v>
      </c>
      <c r="C75" s="69"/>
      <c r="D75" s="69"/>
      <c r="E75" s="69"/>
      <c r="F75" s="70"/>
      <c r="G75" s="27">
        <f>SUMIF(E$11:E$60,'Dados do Projeto'!B11,G$11:G$60)</f>
        <v>4</v>
      </c>
      <c r="H75" s="27">
        <f>SUMIF($E$11:$E$60,'Dados do Projeto'!$B11,H$11:H$60)</f>
        <v>2</v>
      </c>
    </row>
    <row r="76" spans="1:9" ht="15.75" customHeight="1">
      <c r="A76" s="1"/>
      <c r="B76" s="60" t="str">
        <f>'Dados do Projeto'!B12</f>
        <v>Leandro Augusto Santos Araujo</v>
      </c>
      <c r="C76" s="69"/>
      <c r="D76" s="69"/>
      <c r="E76" s="69"/>
      <c r="F76" s="70"/>
      <c r="G76" s="27">
        <f>SUMIF(E$11:E$60,'Dados do Projeto'!B12,G$11:G$60)</f>
        <v>4</v>
      </c>
      <c r="H76" s="27">
        <f>SUMIF($E$11:$E$60,'Dados do Projeto'!$B12,H$11:H$60)</f>
        <v>4</v>
      </c>
    </row>
    <row r="77" spans="1:9" ht="15.75" customHeight="1">
      <c r="A77" s="1"/>
      <c r="B77" s="60" t="str">
        <f>'Dados do Projeto'!B13</f>
        <v>João Pedro Lindenberg Pimenta</v>
      </c>
      <c r="C77" s="69"/>
      <c r="D77" s="69"/>
      <c r="E77" s="69"/>
      <c r="F77" s="70"/>
      <c r="G77" s="27">
        <f>SUMIF(E$11:E$60,'Dados do Projeto'!B13,G$11:G$60)</f>
        <v>0</v>
      </c>
      <c r="H77" s="27">
        <f>SUMIF($E$11:$E$60,'Dados do Projeto'!$B13,H$11:H$60)</f>
        <v>0</v>
      </c>
    </row>
    <row r="78" spans="1:9" ht="15.75" customHeight="1">
      <c r="A78" s="1"/>
      <c r="B78" s="60" t="str">
        <f>'Dados do Projeto'!B14</f>
        <v>João Vitor Jangola Mendes</v>
      </c>
      <c r="C78" s="69"/>
      <c r="D78" s="69"/>
      <c r="E78" s="69"/>
      <c r="F78" s="70"/>
      <c r="G78" s="27">
        <f>SUMIF(E$11:E$60,'Dados do Projeto'!B14,G$11:G$60)</f>
        <v>0</v>
      </c>
      <c r="H78" s="27">
        <f>SUMIF($E$11:$E$60,'Dados do Projeto'!$B14,H$11:H$60)</f>
        <v>0</v>
      </c>
    </row>
    <row r="79" spans="1:9" ht="15.75" customHeight="1">
      <c r="A79" s="1"/>
      <c r="B79" s="60" t="str">
        <f>'Dados do Projeto'!B15</f>
        <v>Maria Clara Freitas Soares</v>
      </c>
      <c r="C79" s="69"/>
      <c r="D79" s="69"/>
      <c r="E79" s="69"/>
      <c r="F79" s="70"/>
      <c r="G79" s="27">
        <f>SUMIF(E$11:E$60,'Dados do Projeto'!B15,G$11:G$60)</f>
        <v>4</v>
      </c>
      <c r="H79" s="27">
        <f>SUMIF($E$11:$E$60,'Dados do Projeto'!$B15,H$11:H$60)</f>
        <v>0</v>
      </c>
      <c r="I79" s="16"/>
    </row>
    <row r="80" spans="1:9" ht="15.75" customHeight="1">
      <c r="A80" s="1"/>
      <c r="B80" s="1"/>
      <c r="D80" s="1"/>
      <c r="E80" s="1"/>
      <c r="F80" s="1"/>
      <c r="G80" s="1"/>
      <c r="H80" s="1"/>
      <c r="I80" s="16"/>
    </row>
    <row r="81" spans="1:9" ht="15.75" customHeight="1">
      <c r="A81" s="1"/>
      <c r="B81" s="1"/>
      <c r="D81" s="1"/>
      <c r="E81" s="1"/>
      <c r="F81" s="1"/>
      <c r="G81" s="1"/>
      <c r="H81" s="1"/>
      <c r="I81" s="16"/>
    </row>
    <row r="82" spans="1:9" ht="15.75" customHeight="1">
      <c r="A82" s="1"/>
      <c r="B82" s="1"/>
      <c r="D82" s="1"/>
      <c r="E82" s="1"/>
      <c r="F82" s="1"/>
      <c r="G82" s="1"/>
      <c r="H82" s="1"/>
      <c r="I82" s="16"/>
    </row>
    <row r="83" spans="1:9" ht="15.75" customHeight="1">
      <c r="A83" s="1"/>
      <c r="B83" s="1"/>
      <c r="D83" s="1"/>
      <c r="E83" s="1"/>
      <c r="F83" s="1"/>
      <c r="G83" s="1"/>
      <c r="H83" s="1"/>
      <c r="I83" s="16"/>
    </row>
    <row r="84" spans="1:9" ht="15.75" customHeight="1">
      <c r="A84" s="1"/>
      <c r="B84" s="1"/>
      <c r="D84" s="1"/>
      <c r="E84" s="1"/>
      <c r="F84" s="1"/>
      <c r="G84" s="1"/>
      <c r="H84" s="1"/>
      <c r="I84" s="16"/>
    </row>
    <row r="85" spans="1:9" ht="15.75" customHeight="1">
      <c r="A85" s="1"/>
      <c r="B85" s="1"/>
      <c r="D85" s="1"/>
      <c r="E85" s="1"/>
      <c r="F85" s="1"/>
      <c r="G85" s="1"/>
      <c r="H85" s="1"/>
      <c r="I85" s="16"/>
    </row>
    <row r="86" spans="1:9" ht="15.75" customHeight="1">
      <c r="A86" s="1"/>
      <c r="B86" s="1"/>
      <c r="D86" s="1"/>
      <c r="E86" s="1"/>
      <c r="F86" s="1"/>
      <c r="G86" s="1"/>
      <c r="H86" s="1"/>
      <c r="I86" s="16"/>
    </row>
    <row r="87" spans="1:9" ht="15.75" customHeight="1">
      <c r="A87" s="1"/>
      <c r="B87" s="1"/>
      <c r="D87" s="1"/>
      <c r="E87" s="1"/>
      <c r="F87" s="1"/>
      <c r="G87" s="1"/>
      <c r="H87" s="1"/>
      <c r="I87" s="16"/>
    </row>
    <row r="88" spans="1:9" ht="15.75" customHeight="1">
      <c r="A88" s="1"/>
      <c r="B88" s="1"/>
      <c r="D88" s="1"/>
      <c r="E88" s="1"/>
      <c r="F88" s="1"/>
      <c r="G88" s="1"/>
      <c r="H88" s="1"/>
      <c r="I88" s="16"/>
    </row>
    <row r="89" spans="1:9" ht="15.75" customHeight="1">
      <c r="A89" s="1"/>
      <c r="B89" s="1"/>
      <c r="D89" s="1"/>
      <c r="E89" s="1"/>
      <c r="F89" s="1"/>
      <c r="G89" s="1"/>
      <c r="H89" s="1"/>
      <c r="I89" s="16"/>
    </row>
    <row r="90" spans="1:9" ht="15.75" customHeight="1">
      <c r="A90" s="1"/>
      <c r="B90" s="1"/>
      <c r="D90" s="1"/>
      <c r="E90" s="1"/>
      <c r="F90" s="1"/>
      <c r="G90" s="1"/>
      <c r="H90" s="1"/>
      <c r="I90" s="16"/>
    </row>
    <row r="91" spans="1:9" ht="15.75" customHeight="1">
      <c r="A91" s="1"/>
      <c r="B91" s="1"/>
      <c r="D91" s="1"/>
      <c r="E91" s="1"/>
      <c r="F91" s="1"/>
      <c r="G91" s="1"/>
      <c r="H91" s="1"/>
      <c r="I91" s="16"/>
    </row>
    <row r="92" spans="1:9" ht="15.75" customHeight="1">
      <c r="A92" s="1"/>
      <c r="B92" s="1"/>
      <c r="D92" s="1"/>
      <c r="E92" s="1"/>
      <c r="F92" s="1"/>
      <c r="G92" s="1"/>
      <c r="H92" s="1"/>
      <c r="I92" s="16"/>
    </row>
    <row r="93" spans="1:9" ht="15.75" customHeight="1">
      <c r="A93" s="1"/>
      <c r="B93" s="1"/>
      <c r="D93" s="1"/>
      <c r="E93" s="1"/>
      <c r="F93" s="1"/>
      <c r="G93" s="1"/>
      <c r="H93" s="1"/>
      <c r="I93" s="16"/>
    </row>
    <row r="94" spans="1:9" ht="15.75" customHeight="1">
      <c r="A94" s="1"/>
      <c r="B94" s="1"/>
      <c r="D94" s="1"/>
      <c r="E94" s="1"/>
      <c r="F94" s="1"/>
      <c r="G94" s="1"/>
      <c r="H94" s="1"/>
      <c r="I94" s="16"/>
    </row>
    <row r="95" spans="1:9" ht="15.75" customHeight="1">
      <c r="A95" s="1"/>
      <c r="B95" s="1"/>
      <c r="D95" s="1"/>
      <c r="E95" s="1"/>
      <c r="F95" s="1"/>
      <c r="G95" s="1"/>
      <c r="H95" s="1"/>
      <c r="I95" s="16"/>
    </row>
    <row r="96" spans="1:9" ht="15.75" customHeight="1">
      <c r="A96" s="1"/>
      <c r="B96" s="1"/>
      <c r="D96" s="1"/>
      <c r="E96" s="1"/>
      <c r="F96" s="1"/>
      <c r="G96" s="1"/>
      <c r="H96" s="1"/>
      <c r="I96" s="16"/>
    </row>
    <row r="97" spans="1:9" ht="15.75" customHeight="1">
      <c r="A97" s="1"/>
      <c r="B97" s="1"/>
      <c r="D97" s="1"/>
      <c r="E97" s="1"/>
      <c r="F97" s="1"/>
      <c r="G97" s="1"/>
      <c r="H97" s="1"/>
      <c r="I97" s="16"/>
    </row>
    <row r="98" spans="1:9" ht="15.75" customHeight="1">
      <c r="A98" s="1"/>
      <c r="B98" s="1"/>
      <c r="D98" s="1"/>
      <c r="E98" s="1"/>
      <c r="F98" s="1"/>
      <c r="G98" s="1"/>
      <c r="H98" s="1"/>
      <c r="I98" s="16"/>
    </row>
    <row r="99" spans="1:9" ht="15.75" customHeight="1">
      <c r="A99" s="1"/>
      <c r="B99" s="1"/>
      <c r="D99" s="1"/>
      <c r="E99" s="1"/>
      <c r="F99" s="1"/>
      <c r="G99" s="1"/>
      <c r="H99" s="1"/>
      <c r="I99" s="16"/>
    </row>
    <row r="100" spans="1:9" ht="15.75" customHeight="1">
      <c r="A100" s="1"/>
      <c r="B100" s="1"/>
      <c r="D100" s="1"/>
      <c r="E100" s="1"/>
      <c r="F100" s="1"/>
      <c r="G100" s="1"/>
      <c r="H100" s="1"/>
      <c r="I100" s="16"/>
    </row>
    <row r="101" spans="1:9" ht="15.75" customHeight="1">
      <c r="A101" s="1"/>
      <c r="B101" s="1"/>
      <c r="D101" s="1"/>
      <c r="E101" s="1"/>
      <c r="F101" s="1"/>
      <c r="G101" s="1"/>
      <c r="H101" s="1"/>
      <c r="I101" s="16"/>
    </row>
    <row r="102" spans="1:9" ht="15.75" customHeight="1">
      <c r="A102" s="1"/>
      <c r="B102" s="1"/>
      <c r="D102" s="1"/>
      <c r="E102" s="1"/>
      <c r="F102" s="1"/>
      <c r="G102" s="1"/>
      <c r="H102" s="1"/>
      <c r="I102" s="16"/>
    </row>
    <row r="103" spans="1:9" ht="15.75" customHeight="1">
      <c r="A103" s="1"/>
      <c r="B103" s="1"/>
      <c r="D103" s="1"/>
      <c r="E103" s="1"/>
      <c r="F103" s="1"/>
      <c r="G103" s="1"/>
      <c r="H103" s="1"/>
      <c r="I103" s="16"/>
    </row>
    <row r="104" spans="1:9" ht="15.75" customHeight="1">
      <c r="A104" s="1"/>
      <c r="B104" s="1"/>
      <c r="D104" s="1"/>
      <c r="E104" s="1"/>
      <c r="F104" s="1"/>
      <c r="G104" s="1"/>
      <c r="H104" s="1"/>
      <c r="I104" s="16"/>
    </row>
    <row r="105" spans="1:9" ht="15.75" customHeight="1">
      <c r="A105" s="1"/>
      <c r="B105" s="1"/>
      <c r="D105" s="1"/>
      <c r="E105" s="1"/>
      <c r="F105" s="1"/>
      <c r="G105" s="1"/>
      <c r="H105" s="1"/>
      <c r="I105" s="16"/>
    </row>
    <row r="106" spans="1:9" ht="15.75" customHeight="1">
      <c r="A106" s="1"/>
      <c r="B106" s="1"/>
      <c r="D106" s="1"/>
      <c r="E106" s="1"/>
      <c r="F106" s="1"/>
      <c r="G106" s="1"/>
      <c r="H106" s="1"/>
      <c r="I106" s="16"/>
    </row>
    <row r="107" spans="1:9" ht="15.75" customHeight="1">
      <c r="A107" s="1"/>
      <c r="B107" s="1"/>
      <c r="D107" s="1"/>
      <c r="E107" s="1"/>
      <c r="F107" s="1"/>
      <c r="G107" s="1"/>
      <c r="H107" s="1"/>
      <c r="I107" s="16"/>
    </row>
    <row r="108" spans="1:9" ht="15.75" customHeight="1">
      <c r="A108" s="1"/>
      <c r="B108" s="1"/>
      <c r="D108" s="1"/>
      <c r="E108" s="1"/>
      <c r="F108" s="1"/>
      <c r="G108" s="1"/>
      <c r="H108" s="1"/>
      <c r="I108" s="16"/>
    </row>
    <row r="109" spans="1:9" ht="15.75" customHeight="1">
      <c r="A109" s="1"/>
      <c r="B109" s="1"/>
      <c r="D109" s="1"/>
      <c r="E109" s="1"/>
      <c r="F109" s="1"/>
      <c r="G109" s="1"/>
      <c r="H109" s="1"/>
      <c r="I109" s="16"/>
    </row>
    <row r="110" spans="1:9" ht="15.75" customHeight="1">
      <c r="A110" s="1"/>
      <c r="B110" s="1"/>
      <c r="D110" s="3"/>
      <c r="E110" s="1"/>
      <c r="F110" s="3"/>
      <c r="G110" s="1"/>
      <c r="H110" s="1"/>
      <c r="I110" s="16"/>
    </row>
    <row r="111" spans="1:9" ht="15.75" customHeight="1">
      <c r="A111" s="1"/>
      <c r="B111" s="1"/>
      <c r="D111" s="3"/>
      <c r="E111" s="1"/>
      <c r="F111" s="3"/>
      <c r="G111" s="1"/>
      <c r="H111" s="1"/>
      <c r="I111" s="16"/>
    </row>
    <row r="112" spans="1:9" ht="15.75" customHeight="1">
      <c r="A112" s="1"/>
      <c r="B112" s="1"/>
      <c r="D112" s="3"/>
      <c r="E112" s="1"/>
      <c r="F112" s="3"/>
      <c r="G112" s="1"/>
      <c r="H112" s="1"/>
      <c r="I112" s="16"/>
    </row>
    <row r="113" spans="1:9" ht="15.75" customHeight="1">
      <c r="A113" s="1"/>
      <c r="B113" s="1"/>
      <c r="D113" s="3"/>
      <c r="E113" s="1"/>
      <c r="F113" s="3"/>
      <c r="G113" s="1"/>
      <c r="H113" s="1"/>
      <c r="I113" s="16"/>
    </row>
    <row r="114" spans="1:9" ht="15.75" customHeight="1">
      <c r="A114" s="1"/>
      <c r="B114" s="1"/>
      <c r="D114" s="3"/>
      <c r="E114" s="1"/>
      <c r="F114" s="1"/>
      <c r="G114" s="1"/>
      <c r="H114" s="1"/>
      <c r="I114" s="16"/>
    </row>
    <row r="115" spans="1:9" ht="15.75" customHeight="1">
      <c r="A115" s="1"/>
      <c r="B115" s="1"/>
      <c r="D115" s="1"/>
      <c r="E115" s="1"/>
      <c r="F115" s="1"/>
      <c r="G115" s="1"/>
      <c r="H115" s="1"/>
      <c r="I115" s="16"/>
    </row>
    <row r="116" spans="1:9" ht="15.75" customHeight="1">
      <c r="I116" s="5"/>
    </row>
    <row r="117" spans="1:9" ht="15.75" customHeight="1"/>
    <row r="118" spans="1:9" ht="15.75" customHeight="1"/>
    <row r="119" spans="1:9" ht="15.75" customHeight="1"/>
    <row r="120" spans="1:9" ht="15.75" customHeight="1"/>
    <row r="121" spans="1:9" ht="15.75" customHeight="1"/>
    <row r="122" spans="1:9" ht="15.75" customHeight="1"/>
    <row r="123" spans="1:9" ht="15.75" customHeight="1"/>
    <row r="124" spans="1:9" ht="15.75" customHeight="1"/>
    <row r="125" spans="1:9" ht="15.75" customHeight="1"/>
    <row r="126" spans="1:9" ht="15.75" customHeight="1"/>
    <row r="127" spans="1:9" ht="15.75" customHeight="1"/>
    <row r="128" spans="1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77:F77"/>
    <mergeCell ref="B78:F78"/>
    <mergeCell ref="B79:F79"/>
    <mergeCell ref="B1:I1"/>
    <mergeCell ref="B2:I2"/>
    <mergeCell ref="B3:I3"/>
    <mergeCell ref="B4:I4"/>
    <mergeCell ref="B5:I5"/>
    <mergeCell ref="B7:I7"/>
    <mergeCell ref="B9:H9"/>
    <mergeCell ref="B72:H72"/>
    <mergeCell ref="B73:F73"/>
    <mergeCell ref="B74:F74"/>
    <mergeCell ref="B75:F75"/>
    <mergeCell ref="B76:F76"/>
  </mergeCells>
  <conditionalFormatting sqref="E11:E69">
    <cfRule type="expression" dxfId="180" priority="1">
      <formula>NOT(ISERROR(SEARCH(($B$74),(E11))))</formula>
    </cfRule>
  </conditionalFormatting>
  <conditionalFormatting sqref="E11:E69">
    <cfRule type="expression" dxfId="179" priority="2">
      <formula>NOT(ISERROR(SEARCH(($B$75),(E11))))</formula>
    </cfRule>
  </conditionalFormatting>
  <conditionalFormatting sqref="E11:E69">
    <cfRule type="expression" dxfId="178" priority="3">
      <formula>NOT(ISERROR(SEARCH(($B$76),(E11))))</formula>
    </cfRule>
  </conditionalFormatting>
  <conditionalFormatting sqref="E11:E69">
    <cfRule type="expression" dxfId="177" priority="4">
      <formula>NOT(ISERROR(SEARCH(($B$77),(E11))))</formula>
    </cfRule>
  </conditionalFormatting>
  <conditionalFormatting sqref="E11:E69">
    <cfRule type="expression" dxfId="176" priority="5">
      <formula>NOT(ISERROR(SEARCH(($B$78),(E11))))</formula>
    </cfRule>
  </conditionalFormatting>
  <conditionalFormatting sqref="E11:E69">
    <cfRule type="containsBlanks" dxfId="175" priority="6">
      <formula>LEN(TRIM(E11))=0</formula>
    </cfRule>
  </conditionalFormatting>
  <conditionalFormatting sqref="C11:C69">
    <cfRule type="expression" dxfId="174" priority="13">
      <formula>AND(ISNUMBER(C11),TRUNC(C11)&lt;TODAY())</formula>
    </cfRule>
  </conditionalFormatting>
  <conditionalFormatting sqref="E20:E25">
    <cfRule type="expression" dxfId="173" priority="14">
      <formula>NOT(ISERROR(SEARCH(($B$74),(E20))))</formula>
    </cfRule>
  </conditionalFormatting>
  <conditionalFormatting sqref="E20:E25">
    <cfRule type="expression" dxfId="172" priority="15">
      <formula>NOT(ISERROR(SEARCH(($B$75),(E20))))</formula>
    </cfRule>
  </conditionalFormatting>
  <conditionalFormatting sqref="E20:E25">
    <cfRule type="expression" dxfId="171" priority="16">
      <formula>NOT(ISERROR(SEARCH(($B$76),(E20))))</formula>
    </cfRule>
  </conditionalFormatting>
  <conditionalFormatting sqref="E20:E25">
    <cfRule type="expression" dxfId="170" priority="17">
      <formula>NOT(ISERROR(SEARCH(($B$77),(E20))))</formula>
    </cfRule>
  </conditionalFormatting>
  <conditionalFormatting sqref="E20:E25">
    <cfRule type="expression" dxfId="169" priority="18">
      <formula>NOT(ISERROR(SEARCH(($B$78),(E20))))</formula>
    </cfRule>
  </conditionalFormatting>
  <conditionalFormatting sqref="E20:E25">
    <cfRule type="containsBlanks" dxfId="168" priority="19">
      <formula>LEN(TRIM(E20))=0</formula>
    </cfRule>
  </conditionalFormatting>
  <dataValidations count="1">
    <dataValidation type="list" allowBlank="1" showErrorMessage="1" sqref="C11:C14 C16:C18 C20:C69" xr:uid="{00000000-0002-0000-02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'Dados do Projeto'!$M$101:$M$104</xm:f>
          </x14:formula1>
          <xm:sqref>F11:F14 F16:F18 F20:F69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E17" sqref="E17"/>
    </sheetView>
  </sheetViews>
  <sheetFormatPr defaultColWidth="12.7109375" defaultRowHeight="15" customHeight="1"/>
  <cols>
    <col min="1" max="1" width="0.7109375" customWidth="1"/>
    <col min="2" max="2" width="5.42578125" customWidth="1"/>
    <col min="3" max="3" width="14.42578125" customWidth="1"/>
    <col min="4" max="4" width="57.42578125" customWidth="1"/>
    <col min="5" max="5" width="39.140625" customWidth="1"/>
    <col min="6" max="6" width="14.7109375" customWidth="1"/>
    <col min="7" max="7" width="21.28515625" customWidth="1"/>
    <col min="8" max="8" width="18.2851562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1.75" customHeight="1">
      <c r="A1" s="14"/>
      <c r="B1" s="46" t="s">
        <v>0</v>
      </c>
      <c r="C1" s="63"/>
      <c r="D1" s="63"/>
      <c r="E1" s="63"/>
      <c r="F1" s="63"/>
      <c r="G1" s="63"/>
      <c r="H1" s="63"/>
      <c r="I1" s="64"/>
      <c r="J1" s="15">
        <f>Planejamento!C13</f>
        <v>45383</v>
      </c>
    </row>
    <row r="2" spans="1:20" ht="19.5" customHeight="1">
      <c r="A2" s="1"/>
      <c r="B2" s="47" t="s">
        <v>1</v>
      </c>
      <c r="C2" s="65"/>
      <c r="D2" s="65"/>
      <c r="E2" s="65"/>
      <c r="F2" s="65"/>
      <c r="G2" s="65"/>
      <c r="H2" s="65"/>
      <c r="I2" s="66"/>
      <c r="J2" s="15">
        <f t="shared" ref="J2:J21" si="0">J1+1</f>
        <v>45384</v>
      </c>
    </row>
    <row r="3" spans="1:20" ht="15.75" customHeight="1">
      <c r="A3" s="1"/>
      <c r="B3" s="48" t="s">
        <v>2</v>
      </c>
      <c r="C3" s="65"/>
      <c r="D3" s="65"/>
      <c r="E3" s="65"/>
      <c r="F3" s="65"/>
      <c r="G3" s="65"/>
      <c r="H3" s="65"/>
      <c r="I3" s="66"/>
      <c r="J3" s="15">
        <f t="shared" si="0"/>
        <v>45385</v>
      </c>
    </row>
    <row r="4" spans="1:20" ht="15.75" customHeight="1">
      <c r="A4" s="1"/>
      <c r="B4" s="49" t="s">
        <v>3</v>
      </c>
      <c r="C4" s="67"/>
      <c r="D4" s="67"/>
      <c r="E4" s="67"/>
      <c r="F4" s="67"/>
      <c r="G4" s="67"/>
      <c r="H4" s="67"/>
      <c r="I4" s="68"/>
      <c r="J4" s="15">
        <f t="shared" si="0"/>
        <v>45386</v>
      </c>
    </row>
    <row r="5" spans="1:20" ht="15.75" customHeight="1">
      <c r="A5" s="1"/>
      <c r="B5" s="48" t="s">
        <v>4</v>
      </c>
      <c r="C5" s="65"/>
      <c r="D5" s="65"/>
      <c r="E5" s="65"/>
      <c r="F5" s="65"/>
      <c r="G5" s="65"/>
      <c r="H5" s="65"/>
      <c r="I5" s="66"/>
      <c r="J5" s="15">
        <f t="shared" si="0"/>
        <v>45387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5">
        <f t="shared" si="0"/>
        <v>45388</v>
      </c>
    </row>
    <row r="7" spans="1:20" ht="21.75" customHeight="1">
      <c r="A7" s="1"/>
      <c r="B7" s="51" t="str">
        <f>'Dados do Projeto'!B7</f>
        <v>LocaCar</v>
      </c>
      <c r="C7" s="69"/>
      <c r="D7" s="69"/>
      <c r="E7" s="69"/>
      <c r="F7" s="69"/>
      <c r="G7" s="69"/>
      <c r="H7" s="69"/>
      <c r="I7" s="70"/>
      <c r="J7" s="15">
        <f t="shared" si="0"/>
        <v>45389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5">
        <f t="shared" si="0"/>
        <v>45390</v>
      </c>
    </row>
    <row r="9" spans="1:20" ht="15.75" customHeight="1">
      <c r="A9" s="1"/>
      <c r="B9" s="61" t="s">
        <v>70</v>
      </c>
      <c r="C9" s="69"/>
      <c r="D9" s="69"/>
      <c r="E9" s="69"/>
      <c r="F9" s="69"/>
      <c r="G9" s="69"/>
      <c r="H9" s="70"/>
      <c r="I9" s="42" t="s">
        <v>44</v>
      </c>
      <c r="J9" s="15">
        <f t="shared" si="0"/>
        <v>45391</v>
      </c>
    </row>
    <row r="10" spans="1:20" ht="15.75" customHeight="1">
      <c r="A10" s="1"/>
      <c r="B10" s="17" t="s">
        <v>32</v>
      </c>
      <c r="C10" s="17" t="s">
        <v>45</v>
      </c>
      <c r="D10" s="17" t="s">
        <v>46</v>
      </c>
      <c r="E10" s="17" t="s">
        <v>47</v>
      </c>
      <c r="F10" s="17" t="s">
        <v>48</v>
      </c>
      <c r="G10" s="17" t="s">
        <v>49</v>
      </c>
      <c r="H10" s="17" t="s">
        <v>50</v>
      </c>
      <c r="I10" s="28" t="s">
        <v>51</v>
      </c>
      <c r="J10" s="15">
        <f t="shared" si="0"/>
        <v>45392</v>
      </c>
    </row>
    <row r="11" spans="1:20" ht="48.75" customHeight="1">
      <c r="A11" s="4"/>
      <c r="B11" s="18">
        <v>1</v>
      </c>
      <c r="C11" s="19">
        <v>45384</v>
      </c>
      <c r="D11" s="20" t="s">
        <v>71</v>
      </c>
      <c r="E11" s="29" t="s">
        <v>8</v>
      </c>
      <c r="F11" s="21" t="s">
        <v>29</v>
      </c>
      <c r="G11" s="22">
        <v>1</v>
      </c>
      <c r="H11" s="22">
        <v>2</v>
      </c>
      <c r="I11" s="30"/>
      <c r="J11" s="15">
        <f t="shared" si="0"/>
        <v>45393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0.25" customHeight="1">
      <c r="A12" s="1"/>
      <c r="B12" s="18">
        <v>2</v>
      </c>
      <c r="C12" s="19">
        <v>45398</v>
      </c>
      <c r="D12" s="20" t="s">
        <v>72</v>
      </c>
      <c r="E12" s="29" t="s">
        <v>73</v>
      </c>
      <c r="F12" s="21" t="s">
        <v>29</v>
      </c>
      <c r="G12" s="22">
        <v>3</v>
      </c>
      <c r="H12" s="22">
        <v>2</v>
      </c>
      <c r="I12" s="23"/>
      <c r="J12" s="15">
        <f t="shared" si="0"/>
        <v>45394</v>
      </c>
    </row>
    <row r="13" spans="1:20" ht="52.5" customHeight="1">
      <c r="A13" s="1"/>
      <c r="B13" s="18">
        <v>3</v>
      </c>
      <c r="C13" s="19">
        <v>45398</v>
      </c>
      <c r="D13" s="20" t="s">
        <v>74</v>
      </c>
      <c r="E13" s="29" t="s">
        <v>75</v>
      </c>
      <c r="F13" s="21" t="s">
        <v>29</v>
      </c>
      <c r="G13" s="22">
        <v>2</v>
      </c>
      <c r="H13" s="22">
        <v>2</v>
      </c>
      <c r="I13" s="30"/>
      <c r="J13" s="15">
        <f t="shared" si="0"/>
        <v>45395</v>
      </c>
    </row>
    <row r="14" spans="1:20" ht="51" customHeight="1">
      <c r="A14" s="1"/>
      <c r="B14" s="18">
        <v>4</v>
      </c>
      <c r="C14" s="19">
        <v>45398</v>
      </c>
      <c r="D14" s="20" t="s">
        <v>76</v>
      </c>
      <c r="E14" s="29" t="s">
        <v>77</v>
      </c>
      <c r="F14" s="21" t="s">
        <v>29</v>
      </c>
      <c r="G14" s="22">
        <v>2</v>
      </c>
      <c r="H14" s="22">
        <v>2</v>
      </c>
      <c r="I14" s="30"/>
      <c r="J14" s="15">
        <f t="shared" si="0"/>
        <v>45396</v>
      </c>
    </row>
    <row r="15" spans="1:20" ht="37.5" customHeight="1">
      <c r="A15" s="1"/>
      <c r="B15" s="18">
        <v>5</v>
      </c>
      <c r="C15" s="19">
        <v>45398</v>
      </c>
      <c r="D15" s="20" t="s">
        <v>78</v>
      </c>
      <c r="E15" s="29" t="s">
        <v>7</v>
      </c>
      <c r="F15" s="21" t="s">
        <v>29</v>
      </c>
      <c r="G15" s="22">
        <v>2</v>
      </c>
      <c r="H15" s="22">
        <v>2</v>
      </c>
      <c r="I15" s="30"/>
      <c r="J15" s="15">
        <f t="shared" si="0"/>
        <v>45397</v>
      </c>
    </row>
    <row r="16" spans="1:20" ht="37.5" customHeight="1">
      <c r="A16" s="1"/>
      <c r="B16" s="18">
        <v>6</v>
      </c>
      <c r="C16" s="19">
        <v>45398</v>
      </c>
      <c r="D16" s="20" t="s">
        <v>64</v>
      </c>
      <c r="E16" s="21" t="s">
        <v>8</v>
      </c>
      <c r="F16" s="21" t="s">
        <v>29</v>
      </c>
      <c r="G16" s="22">
        <v>1</v>
      </c>
      <c r="H16" s="22">
        <v>1</v>
      </c>
      <c r="I16" s="30"/>
      <c r="J16" s="15">
        <f t="shared" si="0"/>
        <v>45398</v>
      </c>
    </row>
    <row r="17" spans="1:10" ht="37.5" customHeight="1">
      <c r="A17" s="1"/>
      <c r="B17" s="18">
        <v>7</v>
      </c>
      <c r="C17" s="19"/>
      <c r="D17" s="20"/>
      <c r="E17" s="21"/>
      <c r="F17" s="21"/>
      <c r="G17" s="22">
        <v>0</v>
      </c>
      <c r="H17" s="22">
        <v>0</v>
      </c>
      <c r="I17" s="30"/>
      <c r="J17" s="15">
        <f t="shared" si="0"/>
        <v>45399</v>
      </c>
    </row>
    <row r="18" spans="1:10" ht="37.5" customHeight="1">
      <c r="A18" s="1"/>
      <c r="B18" s="18">
        <v>8</v>
      </c>
      <c r="C18" s="19"/>
      <c r="D18" s="20"/>
      <c r="E18" s="21"/>
      <c r="F18" s="21"/>
      <c r="G18" s="22">
        <v>0</v>
      </c>
      <c r="H18" s="22">
        <v>0</v>
      </c>
      <c r="I18" s="30"/>
      <c r="J18" s="15">
        <f t="shared" si="0"/>
        <v>45400</v>
      </c>
    </row>
    <row r="19" spans="1:10" ht="37.5" customHeight="1">
      <c r="A19" s="1"/>
      <c r="B19" s="18">
        <v>9</v>
      </c>
      <c r="C19" s="19"/>
      <c r="D19" s="21"/>
      <c r="E19" s="21"/>
      <c r="F19" s="21"/>
      <c r="G19" s="22">
        <v>0</v>
      </c>
      <c r="H19" s="22">
        <v>0</v>
      </c>
      <c r="I19" s="20"/>
      <c r="J19" s="15">
        <f t="shared" si="0"/>
        <v>45401</v>
      </c>
    </row>
    <row r="20" spans="1:10" ht="37.5" customHeight="1">
      <c r="A20" s="1"/>
      <c r="B20" s="18">
        <v>10</v>
      </c>
      <c r="C20" s="19"/>
      <c r="D20" s="21"/>
      <c r="E20" s="21"/>
      <c r="F20" s="21"/>
      <c r="G20" s="22">
        <v>0</v>
      </c>
      <c r="H20" s="22">
        <v>0</v>
      </c>
      <c r="I20" s="20"/>
      <c r="J20" s="15">
        <f t="shared" si="0"/>
        <v>45402</v>
      </c>
    </row>
    <row r="21" spans="1:10" ht="37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20"/>
      <c r="J21" s="15">
        <f t="shared" si="0"/>
        <v>45403</v>
      </c>
    </row>
    <row r="22" spans="1:10" ht="37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20"/>
    </row>
    <row r="23" spans="1:10" ht="37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20"/>
    </row>
    <row r="24" spans="1:10" ht="37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20"/>
    </row>
    <row r="25" spans="1:10" ht="37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20"/>
    </row>
    <row r="26" spans="1:10" ht="37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20"/>
    </row>
    <row r="27" spans="1:10" ht="37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20"/>
    </row>
    <row r="28" spans="1:10" ht="37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20"/>
    </row>
    <row r="29" spans="1:10" ht="37.5" customHeight="1">
      <c r="A29" s="1"/>
      <c r="B29" s="18">
        <v>19</v>
      </c>
      <c r="C29" s="19"/>
      <c r="D29" s="21"/>
      <c r="E29" s="21"/>
      <c r="F29" s="21"/>
      <c r="G29" s="22">
        <v>0</v>
      </c>
      <c r="H29" s="22">
        <v>0</v>
      </c>
      <c r="I29" s="20"/>
    </row>
    <row r="30" spans="1:10" ht="37.5" customHeight="1">
      <c r="A30" s="1"/>
      <c r="B30" s="18">
        <v>20</v>
      </c>
      <c r="C30" s="19"/>
      <c r="D30" s="21"/>
      <c r="E30" s="21"/>
      <c r="F30" s="21"/>
      <c r="G30" s="22">
        <v>0</v>
      </c>
      <c r="H30" s="22">
        <v>0</v>
      </c>
      <c r="I30" s="20"/>
    </row>
    <row r="31" spans="1:10" ht="37.5" customHeight="1">
      <c r="A31" s="1"/>
      <c r="B31" s="18">
        <v>21</v>
      </c>
      <c r="C31" s="19"/>
      <c r="D31" s="21"/>
      <c r="E31" s="21"/>
      <c r="F31" s="21"/>
      <c r="G31" s="22">
        <v>0</v>
      </c>
      <c r="H31" s="22">
        <v>0</v>
      </c>
      <c r="I31" s="20"/>
    </row>
    <row r="32" spans="1:10" ht="37.5" customHeight="1">
      <c r="A32" s="1"/>
      <c r="B32" s="18">
        <v>22</v>
      </c>
      <c r="C32" s="19"/>
      <c r="D32" s="21"/>
      <c r="E32" s="21"/>
      <c r="F32" s="21"/>
      <c r="G32" s="22">
        <v>0</v>
      </c>
      <c r="H32" s="22">
        <v>0</v>
      </c>
      <c r="I32" s="20"/>
    </row>
    <row r="33" spans="1:9" ht="37.5" customHeight="1">
      <c r="A33" s="1"/>
      <c r="B33" s="18">
        <v>23</v>
      </c>
      <c r="C33" s="19"/>
      <c r="D33" s="21"/>
      <c r="E33" s="21"/>
      <c r="F33" s="21"/>
      <c r="G33" s="22">
        <v>0</v>
      </c>
      <c r="H33" s="22">
        <v>0</v>
      </c>
      <c r="I33" s="20"/>
    </row>
    <row r="34" spans="1:9" ht="37.5" customHeight="1">
      <c r="A34" s="1"/>
      <c r="B34" s="18">
        <v>24</v>
      </c>
      <c r="C34" s="19"/>
      <c r="D34" s="21"/>
      <c r="E34" s="21"/>
      <c r="F34" s="21"/>
      <c r="G34" s="22">
        <v>0</v>
      </c>
      <c r="H34" s="22">
        <v>0</v>
      </c>
      <c r="I34" s="31"/>
    </row>
    <row r="35" spans="1:9" ht="37.5" customHeight="1">
      <c r="A35" s="1"/>
      <c r="B35" s="18">
        <v>25</v>
      </c>
      <c r="C35" s="19"/>
      <c r="D35" s="21"/>
      <c r="E35" s="21"/>
      <c r="F35" s="21"/>
      <c r="G35" s="22">
        <v>0</v>
      </c>
      <c r="H35" s="22">
        <v>0</v>
      </c>
      <c r="I35" s="31"/>
    </row>
    <row r="36" spans="1:9" ht="37.5" customHeight="1">
      <c r="A36" s="1"/>
      <c r="B36" s="18">
        <v>26</v>
      </c>
      <c r="C36" s="19"/>
      <c r="D36" s="21"/>
      <c r="E36" s="21"/>
      <c r="F36" s="21"/>
      <c r="G36" s="22">
        <v>0</v>
      </c>
      <c r="H36" s="22">
        <v>0</v>
      </c>
      <c r="I36" s="31"/>
    </row>
    <row r="37" spans="1:9" ht="37.5" customHeight="1">
      <c r="A37" s="1"/>
      <c r="B37" s="18">
        <v>27</v>
      </c>
      <c r="C37" s="19"/>
      <c r="D37" s="21"/>
      <c r="E37" s="21"/>
      <c r="F37" s="21"/>
      <c r="G37" s="22">
        <v>0</v>
      </c>
      <c r="H37" s="22">
        <v>0</v>
      </c>
      <c r="I37" s="31"/>
    </row>
    <row r="38" spans="1:9" ht="37.5" customHeight="1">
      <c r="A38" s="1"/>
      <c r="B38" s="18">
        <v>28</v>
      </c>
      <c r="C38" s="19"/>
      <c r="D38" s="21"/>
      <c r="E38" s="21"/>
      <c r="F38" s="21"/>
      <c r="G38" s="22">
        <v>0</v>
      </c>
      <c r="H38" s="22">
        <v>0</v>
      </c>
      <c r="I38" s="31"/>
    </row>
    <row r="39" spans="1:9" ht="37.5" customHeight="1">
      <c r="A39" s="1"/>
      <c r="B39" s="18">
        <v>29</v>
      </c>
      <c r="C39" s="19"/>
      <c r="D39" s="21"/>
      <c r="E39" s="21"/>
      <c r="F39" s="21"/>
      <c r="G39" s="22">
        <v>0</v>
      </c>
      <c r="H39" s="22">
        <v>0</v>
      </c>
      <c r="I39" s="31"/>
    </row>
    <row r="40" spans="1:9" ht="37.5" customHeight="1">
      <c r="A40" s="1"/>
      <c r="B40" s="18">
        <v>30</v>
      </c>
      <c r="C40" s="19"/>
      <c r="D40" s="21"/>
      <c r="E40" s="21"/>
      <c r="F40" s="21"/>
      <c r="G40" s="22">
        <v>0</v>
      </c>
      <c r="H40" s="22">
        <v>0</v>
      </c>
      <c r="I40" s="31"/>
    </row>
    <row r="41" spans="1:9" ht="37.5" customHeight="1">
      <c r="A41" s="1"/>
      <c r="B41" s="18">
        <v>31</v>
      </c>
      <c r="C41" s="19"/>
      <c r="D41" s="21"/>
      <c r="E41" s="21"/>
      <c r="F41" s="21"/>
      <c r="G41" s="22">
        <v>0</v>
      </c>
      <c r="H41" s="22">
        <v>0</v>
      </c>
      <c r="I41" s="31"/>
    </row>
    <row r="42" spans="1:9" ht="37.5" customHeight="1">
      <c r="A42" s="1"/>
      <c r="B42" s="18">
        <v>32</v>
      </c>
      <c r="C42" s="19"/>
      <c r="D42" s="21"/>
      <c r="E42" s="21"/>
      <c r="F42" s="21"/>
      <c r="G42" s="22">
        <v>0</v>
      </c>
      <c r="H42" s="22">
        <v>0</v>
      </c>
      <c r="I42" s="31"/>
    </row>
    <row r="43" spans="1:9" ht="37.5" customHeight="1">
      <c r="A43" s="1"/>
      <c r="B43" s="18">
        <v>33</v>
      </c>
      <c r="C43" s="19"/>
      <c r="D43" s="43"/>
      <c r="E43" s="21"/>
      <c r="F43" s="21"/>
      <c r="G43" s="22">
        <v>0</v>
      </c>
      <c r="H43" s="22">
        <v>0</v>
      </c>
      <c r="I43" s="31"/>
    </row>
    <row r="44" spans="1:9" ht="37.5" customHeight="1">
      <c r="A44" s="1"/>
      <c r="B44" s="18">
        <v>34</v>
      </c>
      <c r="C44" s="19"/>
      <c r="D44" s="21"/>
      <c r="E44" s="21"/>
      <c r="F44" s="21"/>
      <c r="G44" s="22">
        <v>0</v>
      </c>
      <c r="H44" s="22">
        <v>0</v>
      </c>
      <c r="I44" s="31"/>
    </row>
    <row r="45" spans="1:9" ht="37.5" customHeight="1">
      <c r="A45" s="1"/>
      <c r="B45" s="18">
        <v>35</v>
      </c>
      <c r="C45" s="19"/>
      <c r="D45" s="21"/>
      <c r="E45" s="21"/>
      <c r="F45" s="21"/>
      <c r="G45" s="22">
        <v>0</v>
      </c>
      <c r="H45" s="22">
        <v>0</v>
      </c>
      <c r="I45" s="31"/>
    </row>
    <row r="46" spans="1:9" ht="37.5" customHeight="1">
      <c r="A46" s="1"/>
      <c r="B46" s="18">
        <v>36</v>
      </c>
      <c r="C46" s="19"/>
      <c r="D46" s="21"/>
      <c r="E46" s="21"/>
      <c r="F46" s="21"/>
      <c r="G46" s="22">
        <v>0</v>
      </c>
      <c r="H46" s="22">
        <v>0</v>
      </c>
      <c r="I46" s="31"/>
    </row>
    <row r="47" spans="1:9" ht="37.5" customHeight="1">
      <c r="A47" s="1"/>
      <c r="B47" s="18">
        <v>37</v>
      </c>
      <c r="C47" s="19"/>
      <c r="D47" s="21"/>
      <c r="E47" s="21"/>
      <c r="F47" s="21"/>
      <c r="G47" s="22">
        <v>0</v>
      </c>
      <c r="H47" s="22">
        <v>0</v>
      </c>
      <c r="I47" s="31"/>
    </row>
    <row r="48" spans="1:9" ht="37.5" customHeight="1">
      <c r="A48" s="1"/>
      <c r="B48" s="18">
        <v>38</v>
      </c>
      <c r="C48" s="19"/>
      <c r="D48" s="21"/>
      <c r="E48" s="21"/>
      <c r="F48" s="21"/>
      <c r="G48" s="22">
        <v>0</v>
      </c>
      <c r="H48" s="22">
        <v>0</v>
      </c>
      <c r="I48" s="31"/>
    </row>
    <row r="49" spans="1:9" ht="37.5" customHeight="1">
      <c r="A49" s="1"/>
      <c r="B49" s="18">
        <v>39</v>
      </c>
      <c r="C49" s="19"/>
      <c r="D49" s="21"/>
      <c r="E49" s="21"/>
      <c r="F49" s="21"/>
      <c r="G49" s="22">
        <v>0</v>
      </c>
      <c r="H49" s="22">
        <v>0</v>
      </c>
      <c r="I49" s="31"/>
    </row>
    <row r="50" spans="1:9" ht="37.5" customHeight="1">
      <c r="A50" s="1"/>
      <c r="B50" s="18">
        <v>40</v>
      </c>
      <c r="C50" s="19"/>
      <c r="D50" s="21"/>
      <c r="E50" s="21"/>
      <c r="F50" s="21"/>
      <c r="G50" s="22">
        <v>0</v>
      </c>
      <c r="H50" s="22">
        <v>0</v>
      </c>
      <c r="I50" s="31"/>
    </row>
    <row r="51" spans="1:9" ht="37.5" customHeight="1">
      <c r="A51" s="1"/>
      <c r="B51" s="18">
        <v>41</v>
      </c>
      <c r="C51" s="19"/>
      <c r="D51" s="21"/>
      <c r="E51" s="21"/>
      <c r="F51" s="21"/>
      <c r="G51" s="22">
        <v>0</v>
      </c>
      <c r="H51" s="22">
        <v>0</v>
      </c>
      <c r="I51" s="31"/>
    </row>
    <row r="52" spans="1:9" ht="37.5" customHeight="1">
      <c r="A52" s="1"/>
      <c r="B52" s="18">
        <v>42</v>
      </c>
      <c r="C52" s="19"/>
      <c r="D52" s="32"/>
      <c r="E52" s="21"/>
      <c r="F52" s="21"/>
      <c r="G52" s="22">
        <v>0</v>
      </c>
      <c r="H52" s="22">
        <v>0</v>
      </c>
      <c r="I52" s="31"/>
    </row>
    <row r="53" spans="1:9" ht="37.5" customHeight="1">
      <c r="A53" s="1"/>
      <c r="B53" s="18">
        <v>43</v>
      </c>
      <c r="C53" s="19"/>
      <c r="D53" s="24"/>
      <c r="E53" s="21"/>
      <c r="F53" s="21"/>
      <c r="G53" s="22">
        <v>0</v>
      </c>
      <c r="H53" s="22">
        <v>0</v>
      </c>
      <c r="I53" s="31"/>
    </row>
    <row r="54" spans="1:9" ht="37.5" customHeight="1">
      <c r="A54" s="1"/>
      <c r="B54" s="18">
        <v>44</v>
      </c>
      <c r="C54" s="19"/>
      <c r="D54" s="24"/>
      <c r="E54" s="21"/>
      <c r="F54" s="21"/>
      <c r="G54" s="22">
        <v>0</v>
      </c>
      <c r="H54" s="22">
        <v>0</v>
      </c>
      <c r="I54" s="30"/>
    </row>
    <row r="55" spans="1:9" ht="37.5" customHeight="1">
      <c r="A55" s="1"/>
      <c r="B55" s="18">
        <v>45</v>
      </c>
      <c r="C55" s="19"/>
      <c r="D55" s="24"/>
      <c r="E55" s="21"/>
      <c r="F55" s="21"/>
      <c r="G55" s="22">
        <v>0</v>
      </c>
      <c r="H55" s="22">
        <v>0</v>
      </c>
      <c r="I55" s="30"/>
    </row>
    <row r="56" spans="1:9" ht="37.5" customHeight="1">
      <c r="A56" s="1"/>
      <c r="B56" s="18">
        <v>46</v>
      </c>
      <c r="C56" s="19"/>
      <c r="D56" s="24"/>
      <c r="E56" s="21"/>
      <c r="F56" s="21"/>
      <c r="G56" s="22">
        <v>0</v>
      </c>
      <c r="H56" s="22">
        <v>0</v>
      </c>
      <c r="I56" s="30"/>
    </row>
    <row r="57" spans="1:9" ht="37.5" customHeight="1">
      <c r="A57" s="1"/>
      <c r="B57" s="18">
        <v>47</v>
      </c>
      <c r="C57" s="19"/>
      <c r="D57" s="24"/>
      <c r="E57" s="21"/>
      <c r="F57" s="21"/>
      <c r="G57" s="22">
        <v>0</v>
      </c>
      <c r="H57" s="22">
        <v>0</v>
      </c>
      <c r="I57" s="30"/>
    </row>
    <row r="58" spans="1:9" ht="37.5" customHeight="1">
      <c r="A58" s="1"/>
      <c r="B58" s="18">
        <v>48</v>
      </c>
      <c r="C58" s="19"/>
      <c r="D58" s="24"/>
      <c r="E58" s="21"/>
      <c r="F58" s="21"/>
      <c r="G58" s="22">
        <v>0</v>
      </c>
      <c r="H58" s="22">
        <v>0</v>
      </c>
      <c r="I58" s="30"/>
    </row>
    <row r="59" spans="1:9" ht="37.5" customHeight="1">
      <c r="A59" s="1"/>
      <c r="B59" s="18">
        <v>49</v>
      </c>
      <c r="C59" s="19"/>
      <c r="D59" s="24"/>
      <c r="E59" s="21"/>
      <c r="F59" s="21"/>
      <c r="G59" s="22">
        <v>0</v>
      </c>
      <c r="H59" s="22">
        <v>0</v>
      </c>
      <c r="I59" s="30"/>
    </row>
    <row r="60" spans="1:9" ht="37.5" customHeight="1">
      <c r="A60" s="1"/>
      <c r="B60" s="18">
        <v>50</v>
      </c>
      <c r="C60" s="19"/>
      <c r="D60" s="24"/>
      <c r="E60" s="21"/>
      <c r="F60" s="21"/>
      <c r="G60" s="22">
        <v>0</v>
      </c>
      <c r="H60" s="22">
        <v>0</v>
      </c>
      <c r="I60" s="30"/>
    </row>
    <row r="61" spans="1:9" ht="15.75" customHeight="1">
      <c r="A61" s="1"/>
      <c r="B61" s="1"/>
      <c r="D61" s="1"/>
      <c r="E61" s="1"/>
      <c r="F61" s="25" t="s">
        <v>66</v>
      </c>
      <c r="G61" s="26">
        <f t="shared" ref="G61:H61" si="1">SUM(G11:G60)</f>
        <v>11</v>
      </c>
      <c r="H61" s="26">
        <f t="shared" si="1"/>
        <v>11</v>
      </c>
      <c r="I61" s="1"/>
    </row>
    <row r="62" spans="1:9" ht="15.75" customHeight="1">
      <c r="A62" s="1"/>
      <c r="B62" s="7"/>
      <c r="C62" s="7"/>
      <c r="D62" s="7">
        <f>COUNTIFS(D11:D60, "&lt;&gt;"&amp;"")</f>
        <v>6</v>
      </c>
      <c r="E62" s="7"/>
      <c r="F62" s="7">
        <f>COUNTIFS(F11:F60, "Concluído",D11:D60, "&lt;&gt;"&amp;"")</f>
        <v>6</v>
      </c>
      <c r="G62" s="1"/>
      <c r="H62" s="1"/>
      <c r="I62" s="1"/>
    </row>
    <row r="63" spans="1:9" ht="15.75" customHeight="1">
      <c r="A63" s="1"/>
      <c r="B63" s="61" t="s">
        <v>67</v>
      </c>
      <c r="C63" s="69"/>
      <c r="D63" s="69"/>
      <c r="E63" s="69"/>
      <c r="F63" s="69"/>
      <c r="G63" s="69"/>
      <c r="H63" s="70"/>
    </row>
    <row r="64" spans="1:9" ht="15.75" customHeight="1">
      <c r="A64" s="1"/>
      <c r="B64" s="62" t="s">
        <v>68</v>
      </c>
      <c r="C64" s="69"/>
      <c r="D64" s="69"/>
      <c r="E64" s="69"/>
      <c r="F64" s="70"/>
      <c r="G64" s="17" t="s">
        <v>69</v>
      </c>
      <c r="H64" s="17" t="s">
        <v>16</v>
      </c>
    </row>
    <row r="65" spans="1:9" ht="15.75" customHeight="1">
      <c r="A65" s="1"/>
      <c r="B65" s="60" t="str">
        <f>'Dados do Projeto'!B10</f>
        <v>Ana Clara Pinheiro Campos</v>
      </c>
      <c r="C65" s="69"/>
      <c r="D65" s="69"/>
      <c r="E65" s="69"/>
      <c r="F65" s="70"/>
      <c r="G65" s="27">
        <f>SUMIF($E$11:$E$60,'Dados do Projeto'!$B10,G$11:G$60)</f>
        <v>2</v>
      </c>
      <c r="H65" s="27">
        <f>SUMIF($E$11:$E$60,'Dados do Projeto'!$B10,H$11:H$60)</f>
        <v>2</v>
      </c>
    </row>
    <row r="66" spans="1:9" ht="15.75" customHeight="1">
      <c r="A66" s="1"/>
      <c r="B66" s="60" t="str">
        <f>'Dados do Projeto'!B11</f>
        <v>Gustavo Henrique de Moura Luz</v>
      </c>
      <c r="C66" s="69"/>
      <c r="D66" s="69"/>
      <c r="E66" s="69"/>
      <c r="F66" s="70"/>
      <c r="G66" s="27">
        <f>SUMIF(E$11:E$60,'Dados do Projeto'!B11,G$11:G$60)</f>
        <v>2</v>
      </c>
      <c r="H66" s="27">
        <f>SUMIF($E$11:$E$60,'Dados do Projeto'!$B11,H$11:H$60)</f>
        <v>3</v>
      </c>
    </row>
    <row r="67" spans="1:9" ht="15.75" customHeight="1">
      <c r="A67" s="1"/>
      <c r="B67" s="60" t="str">
        <f>'Dados do Projeto'!B12</f>
        <v>Leandro Augusto Santos Araujo</v>
      </c>
      <c r="C67" s="69"/>
      <c r="D67" s="69"/>
      <c r="E67" s="69"/>
      <c r="F67" s="70"/>
      <c r="G67" s="27">
        <f>SUMIF(E$11:E$60,'Dados do Projeto'!B12,G$11:G$60)</f>
        <v>0</v>
      </c>
      <c r="H67" s="27">
        <f>SUMIF($E$11:$E$60,'Dados do Projeto'!$B12,H$11:H$60)</f>
        <v>0</v>
      </c>
    </row>
    <row r="68" spans="1:9" ht="15.75" customHeight="1">
      <c r="A68" s="1"/>
      <c r="B68" s="60" t="str">
        <f>'Dados do Projeto'!B13</f>
        <v>João Pedro Lindenberg Pimenta</v>
      </c>
      <c r="C68" s="69"/>
      <c r="D68" s="69"/>
      <c r="E68" s="69"/>
      <c r="F68" s="70"/>
      <c r="G68" s="27">
        <f>SUMIF(E$11:E$60,'Dados do Projeto'!B13,G$11:G$60)</f>
        <v>0</v>
      </c>
      <c r="H68" s="27">
        <f>SUMIF($E$11:$E$60,'Dados do Projeto'!$B13,H$11:H$60)</f>
        <v>0</v>
      </c>
    </row>
    <row r="69" spans="1:9" ht="15.75" customHeight="1">
      <c r="A69" s="1"/>
      <c r="B69" s="60" t="str">
        <f>'Dados do Projeto'!B14</f>
        <v>João Vitor Jangola Mendes</v>
      </c>
      <c r="C69" s="69"/>
      <c r="D69" s="69"/>
      <c r="E69" s="69"/>
      <c r="F69" s="70"/>
      <c r="G69" s="27">
        <f>SUMIF(E$11:E$60,'Dados do Projeto'!B14,G$11:G$60)</f>
        <v>0</v>
      </c>
      <c r="H69" s="27">
        <f>SUMIF($E$11:$E$60,'Dados do Projeto'!$B14,H$11:H$60)</f>
        <v>0</v>
      </c>
    </row>
    <row r="70" spans="1:9" ht="15.75" customHeight="1">
      <c r="A70" s="1"/>
      <c r="B70" s="60" t="str">
        <f>'Dados do Projeto'!B15</f>
        <v>Maria Clara Freitas Soares</v>
      </c>
      <c r="C70" s="69"/>
      <c r="D70" s="69"/>
      <c r="E70" s="69"/>
      <c r="F70" s="70"/>
      <c r="G70" s="27">
        <f>SUMIF(E$11:E$60,'Dados do Projeto'!B15,G$11:G$60)</f>
        <v>0</v>
      </c>
      <c r="H70" s="27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3"/>
      <c r="E101" s="1"/>
      <c r="F101" s="3"/>
      <c r="G101" s="1"/>
      <c r="H101" s="1"/>
      <c r="I101" s="1"/>
    </row>
    <row r="102" spans="1:9" ht="15.75" customHeight="1">
      <c r="A102" s="1"/>
      <c r="B102" s="1"/>
      <c r="D102" s="3"/>
      <c r="E102" s="1"/>
      <c r="F102" s="3"/>
      <c r="G102" s="1"/>
      <c r="H102" s="1"/>
      <c r="I102" s="1"/>
    </row>
    <row r="103" spans="1:9" ht="15.75" customHeight="1">
      <c r="A103" s="1"/>
      <c r="B103" s="1"/>
      <c r="D103" s="3"/>
      <c r="E103" s="1"/>
      <c r="F103" s="3"/>
      <c r="G103" s="1"/>
      <c r="H103" s="1"/>
      <c r="I103" s="1"/>
    </row>
    <row r="104" spans="1:9" ht="15.75" customHeight="1">
      <c r="A104" s="1"/>
      <c r="B104" s="1"/>
      <c r="D104" s="3"/>
      <c r="E104" s="1"/>
      <c r="F104" s="3"/>
      <c r="G104" s="1"/>
      <c r="H104" s="1"/>
      <c r="I104" s="1"/>
    </row>
    <row r="105" spans="1:9" ht="15.75" customHeight="1">
      <c r="A105" s="1"/>
      <c r="B105" s="1"/>
      <c r="D105" s="3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3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167" priority="1">
      <formula>AND(ISNUMBER(C11),TRUNC(C11)&lt;TODAY())</formula>
    </cfRule>
  </conditionalFormatting>
  <conditionalFormatting sqref="C11:C60">
    <cfRule type="expression" dxfId="166" priority="2">
      <formula>AND(ISNUMBER(C11),TRUNC(C11)&lt;TODAY())</formula>
    </cfRule>
  </conditionalFormatting>
  <conditionalFormatting sqref="E11:E15">
    <cfRule type="containsBlanks" dxfId="165" priority="3">
      <formula>LEN(TRIM(E11))=0</formula>
    </cfRule>
  </conditionalFormatting>
  <conditionalFormatting sqref="E11:E15">
    <cfRule type="expression" dxfId="164" priority="4">
      <formula>NOT(ISERROR(SEARCH(($B$69),(E11))))</formula>
    </cfRule>
  </conditionalFormatting>
  <conditionalFormatting sqref="E11:E15">
    <cfRule type="expression" dxfId="163" priority="5">
      <formula>NOT(ISERROR(SEARCH(($B$68),(E11))))</formula>
    </cfRule>
  </conditionalFormatting>
  <conditionalFormatting sqref="E11:E15">
    <cfRule type="expression" dxfId="162" priority="6">
      <formula>NOT(ISERROR(SEARCH(($B$67),(E11))))</formula>
    </cfRule>
  </conditionalFormatting>
  <conditionalFormatting sqref="E11:E15">
    <cfRule type="expression" dxfId="161" priority="7">
      <formula>NOT(ISERROR(SEARCH(($B$66),(E11))))</formula>
    </cfRule>
  </conditionalFormatting>
  <conditionalFormatting sqref="E11:E15">
    <cfRule type="containsBlanks" dxfId="160" priority="8">
      <formula>LEN(TRIM(E11))=0</formula>
    </cfRule>
  </conditionalFormatting>
  <conditionalFormatting sqref="E11:E15">
    <cfRule type="expression" dxfId="159" priority="9">
      <formula>NOT(ISERROR(SEARCH(($B$69),(E11))))</formula>
    </cfRule>
  </conditionalFormatting>
  <conditionalFormatting sqref="E11:E15">
    <cfRule type="expression" dxfId="158" priority="10">
      <formula>NOT(ISERROR(SEARCH(($B$68),(E11))))</formula>
    </cfRule>
  </conditionalFormatting>
  <conditionalFormatting sqref="E11:E15">
    <cfRule type="expression" dxfId="157" priority="11">
      <formula>NOT(ISERROR(SEARCH(($B$67),(E11))))</formula>
    </cfRule>
  </conditionalFormatting>
  <conditionalFormatting sqref="E11:E15">
    <cfRule type="expression" dxfId="156" priority="12">
      <formula>NOT(ISERROR(SEARCH(($B$66),(E11))))</formula>
    </cfRule>
  </conditionalFormatting>
  <conditionalFormatting sqref="E11:E15">
    <cfRule type="expression" dxfId="155" priority="13">
      <formula>NOT(ISERROR(SEARCH(($B$65),(E11))))</formula>
    </cfRule>
  </conditionalFormatting>
  <conditionalFormatting sqref="E11:E15">
    <cfRule type="expression" dxfId="154" priority="14">
      <formula>NOT(ISERROR(SEARCH(($B$65),(E11))))</formula>
    </cfRule>
  </conditionalFormatting>
  <conditionalFormatting sqref="E17:E20">
    <cfRule type="expression" dxfId="153" priority="15">
      <formula>NOT(ISERROR(SEARCH(($B$65),(E17))))</formula>
    </cfRule>
  </conditionalFormatting>
  <conditionalFormatting sqref="E17:E20">
    <cfRule type="expression" dxfId="152" priority="16">
      <formula>NOT(ISERROR(SEARCH(($B$65),(E17))))</formula>
    </cfRule>
  </conditionalFormatting>
  <conditionalFormatting sqref="E17:E20">
    <cfRule type="expression" dxfId="151" priority="17">
      <formula>NOT(ISERROR(SEARCH(($B$66),(E17))))</formula>
    </cfRule>
  </conditionalFormatting>
  <conditionalFormatting sqref="E17:E20">
    <cfRule type="expression" dxfId="150" priority="18">
      <formula>NOT(ISERROR(SEARCH(($B$67),(E17))))</formula>
    </cfRule>
  </conditionalFormatting>
  <conditionalFormatting sqref="E17:E20">
    <cfRule type="expression" dxfId="149" priority="19">
      <formula>NOT(ISERROR(SEARCH(($B$68),(E17))))</formula>
    </cfRule>
  </conditionalFormatting>
  <conditionalFormatting sqref="E17:E20">
    <cfRule type="expression" dxfId="148" priority="20">
      <formula>NOT(ISERROR(SEARCH(($B$69),(E17))))</formula>
    </cfRule>
  </conditionalFormatting>
  <conditionalFormatting sqref="E17:E20">
    <cfRule type="containsBlanks" dxfId="147" priority="21">
      <formula>LEN(TRIM(E17))=0</formula>
    </cfRule>
  </conditionalFormatting>
  <conditionalFormatting sqref="E17:E20">
    <cfRule type="expression" dxfId="146" priority="22">
      <formula>NOT(ISERROR(SEARCH(($B$66),(E17))))</formula>
    </cfRule>
  </conditionalFormatting>
  <conditionalFormatting sqref="E17:E20">
    <cfRule type="expression" dxfId="145" priority="23">
      <formula>NOT(ISERROR(SEARCH(($B$67),(E17))))</formula>
    </cfRule>
  </conditionalFormatting>
  <conditionalFormatting sqref="E17:E20">
    <cfRule type="expression" dxfId="144" priority="24">
      <formula>NOT(ISERROR(SEARCH(($B$68),(E17))))</formula>
    </cfRule>
  </conditionalFormatting>
  <conditionalFormatting sqref="E17:E20">
    <cfRule type="expression" dxfId="143" priority="25">
      <formula>NOT(ISERROR(SEARCH(($B$69),(E17))))</formula>
    </cfRule>
  </conditionalFormatting>
  <conditionalFormatting sqref="E17:E20">
    <cfRule type="containsBlanks" dxfId="142" priority="26">
      <formula>LEN(TRIM(E17))=0</formula>
    </cfRule>
  </conditionalFormatting>
  <conditionalFormatting sqref="E11:E60">
    <cfRule type="expression" dxfId="141" priority="27">
      <formula>NOT(ISERROR(SEARCH(($B$65),(E11))))</formula>
    </cfRule>
  </conditionalFormatting>
  <conditionalFormatting sqref="E11:E60">
    <cfRule type="expression" dxfId="140" priority="28">
      <formula>NOT(ISERROR(SEARCH(($B$66),(E11))))</formula>
    </cfRule>
  </conditionalFormatting>
  <conditionalFormatting sqref="E11:E60">
    <cfRule type="expression" dxfId="139" priority="29">
      <formula>NOT(ISERROR(SEARCH(($B$67),(E11))))</formula>
    </cfRule>
  </conditionalFormatting>
  <conditionalFormatting sqref="E11:E60">
    <cfRule type="expression" dxfId="138" priority="30">
      <formula>NOT(ISERROR(SEARCH(($B$68),(E11))))</formula>
    </cfRule>
  </conditionalFormatting>
  <conditionalFormatting sqref="E11:E60">
    <cfRule type="expression" dxfId="137" priority="31">
      <formula>NOT(ISERROR(SEARCH(($B$69),(E11))))</formula>
    </cfRule>
  </conditionalFormatting>
  <conditionalFormatting sqref="E11:E60">
    <cfRule type="containsBlanks" dxfId="136" priority="32">
      <formula>LEN(TRIM(E11))=0</formula>
    </cfRule>
  </conditionalFormatting>
  <conditionalFormatting sqref="C11:C60">
    <cfRule type="expression" dxfId="135" priority="33">
      <formula>AND(ISNUMBER(C11),TRUNC(C11)&lt;TODAY())</formula>
    </cfRule>
  </conditionalFormatting>
  <conditionalFormatting sqref="C11:C60">
    <cfRule type="expression" dxfId="134" priority="34">
      <formula>AND(ISNUMBER(C11),TRUNC(C11)&lt;TODAY())</formula>
    </cfRule>
  </conditionalFormatting>
  <conditionalFormatting sqref="C11:C60">
    <cfRule type="expression" dxfId="133" priority="35">
      <formula>AND(ISNUMBER(C11),TRUNC(C11)&lt;TODAY())</formula>
    </cfRule>
  </conditionalFormatting>
  <conditionalFormatting sqref="E11:E15">
    <cfRule type="containsBlanks" dxfId="132" priority="36">
      <formula>LEN(TRIM(E11))=0</formula>
    </cfRule>
  </conditionalFormatting>
  <conditionalFormatting sqref="E11:E15">
    <cfRule type="expression" dxfId="131" priority="37">
      <formula>NOT(ISERROR(SEARCH(($B$69),(E11))))</formula>
    </cfRule>
  </conditionalFormatting>
  <conditionalFormatting sqref="E11:E15">
    <cfRule type="expression" dxfId="130" priority="38">
      <formula>NOT(ISERROR(SEARCH(($B$68),(E11))))</formula>
    </cfRule>
  </conditionalFormatting>
  <conditionalFormatting sqref="E11:E15">
    <cfRule type="expression" dxfId="129" priority="39">
      <formula>NOT(ISERROR(SEARCH(($B$67),(E11))))</formula>
    </cfRule>
  </conditionalFormatting>
  <conditionalFormatting sqref="E11:E15">
    <cfRule type="expression" dxfId="128" priority="40">
      <formula>NOT(ISERROR(SEARCH(($B$66),(E11))))</formula>
    </cfRule>
  </conditionalFormatting>
  <conditionalFormatting sqref="E11:E15">
    <cfRule type="containsBlanks" dxfId="127" priority="41">
      <formula>LEN(TRIM(E11))=0</formula>
    </cfRule>
  </conditionalFormatting>
  <conditionalFormatting sqref="E11:E15">
    <cfRule type="expression" dxfId="126" priority="42">
      <formula>NOT(ISERROR(SEARCH(($B$69),(E11))))</formula>
    </cfRule>
  </conditionalFormatting>
  <conditionalFormatting sqref="E11:E15">
    <cfRule type="expression" dxfId="125" priority="43">
      <formula>NOT(ISERROR(SEARCH(($B$68),(E11))))</formula>
    </cfRule>
  </conditionalFormatting>
  <conditionalFormatting sqref="E11:E15">
    <cfRule type="expression" dxfId="124" priority="44">
      <formula>NOT(ISERROR(SEARCH(($B$67),(E11))))</formula>
    </cfRule>
  </conditionalFormatting>
  <conditionalFormatting sqref="E11:E15">
    <cfRule type="expression" dxfId="123" priority="45">
      <formula>NOT(ISERROR(SEARCH(($B$66),(E11))))</formula>
    </cfRule>
  </conditionalFormatting>
  <conditionalFormatting sqref="E11:E15">
    <cfRule type="expression" dxfId="122" priority="46">
      <formula>NOT(ISERROR(SEARCH(($B$65),(E11))))</formula>
    </cfRule>
  </conditionalFormatting>
  <conditionalFormatting sqref="E11:E15">
    <cfRule type="expression" dxfId="121" priority="47">
      <formula>NOT(ISERROR(SEARCH(($B$65),(E11))))</formula>
    </cfRule>
  </conditionalFormatting>
  <conditionalFormatting sqref="E17:E20">
    <cfRule type="expression" dxfId="120" priority="48">
      <formula>NOT(ISERROR(SEARCH(($B$65),(E17))))</formula>
    </cfRule>
  </conditionalFormatting>
  <conditionalFormatting sqref="E17:E20">
    <cfRule type="expression" dxfId="119" priority="49">
      <formula>NOT(ISERROR(SEARCH(($B$65),(E17))))</formula>
    </cfRule>
  </conditionalFormatting>
  <conditionalFormatting sqref="E17:E20">
    <cfRule type="expression" dxfId="118" priority="50">
      <formula>NOT(ISERROR(SEARCH(($B$66),(E17))))</formula>
    </cfRule>
  </conditionalFormatting>
  <conditionalFormatting sqref="E17:E20">
    <cfRule type="expression" dxfId="117" priority="51">
      <formula>NOT(ISERROR(SEARCH(($B$67),(E17))))</formula>
    </cfRule>
  </conditionalFormatting>
  <conditionalFormatting sqref="E17:E20">
    <cfRule type="expression" dxfId="116" priority="52">
      <formula>NOT(ISERROR(SEARCH(($B$68),(E17))))</formula>
    </cfRule>
  </conditionalFormatting>
  <conditionalFormatting sqref="E17:E20">
    <cfRule type="expression" dxfId="115" priority="53">
      <formula>NOT(ISERROR(SEARCH(($B$69),(E17))))</formula>
    </cfRule>
  </conditionalFormatting>
  <conditionalFormatting sqref="E17:E20">
    <cfRule type="containsBlanks" dxfId="114" priority="54">
      <formula>LEN(TRIM(E17))=0</formula>
    </cfRule>
  </conditionalFormatting>
  <conditionalFormatting sqref="E17:E20">
    <cfRule type="expression" dxfId="113" priority="55">
      <formula>NOT(ISERROR(SEARCH(($B$66),(E17))))</formula>
    </cfRule>
  </conditionalFormatting>
  <conditionalFormatting sqref="E17:E20">
    <cfRule type="expression" dxfId="112" priority="56">
      <formula>NOT(ISERROR(SEARCH(($B$67),(E17))))</formula>
    </cfRule>
  </conditionalFormatting>
  <conditionalFormatting sqref="E17:E20">
    <cfRule type="expression" dxfId="111" priority="57">
      <formula>NOT(ISERROR(SEARCH(($B$68),(E17))))</formula>
    </cfRule>
  </conditionalFormatting>
  <conditionalFormatting sqref="E17:E20">
    <cfRule type="expression" dxfId="110" priority="58">
      <formula>NOT(ISERROR(SEARCH(($B$69),(E17))))</formula>
    </cfRule>
  </conditionalFormatting>
  <conditionalFormatting sqref="E17:E20">
    <cfRule type="containsBlanks" dxfId="109" priority="59">
      <formula>LEN(TRIM(E17))=0</formula>
    </cfRule>
  </conditionalFormatting>
  <conditionalFormatting sqref="E11:E60">
    <cfRule type="expression" dxfId="108" priority="60">
      <formula>NOT(ISERROR(SEARCH(($B$65),(E11))))</formula>
    </cfRule>
  </conditionalFormatting>
  <conditionalFormatting sqref="E11:E60">
    <cfRule type="expression" dxfId="107" priority="61">
      <formula>NOT(ISERROR(SEARCH(($B$66),(E11))))</formula>
    </cfRule>
  </conditionalFormatting>
  <conditionalFormatting sqref="E11:E60">
    <cfRule type="expression" dxfId="106" priority="62">
      <formula>NOT(ISERROR(SEARCH(($B$67),(E11))))</formula>
    </cfRule>
  </conditionalFormatting>
  <conditionalFormatting sqref="E11:E60">
    <cfRule type="expression" dxfId="105" priority="63">
      <formula>NOT(ISERROR(SEARCH(($B$68),(E11))))</formula>
    </cfRule>
  </conditionalFormatting>
  <conditionalFormatting sqref="E11:E60">
    <cfRule type="expression" dxfId="104" priority="64">
      <formula>NOT(ISERROR(SEARCH(($B$69),(E11))))</formula>
    </cfRule>
  </conditionalFormatting>
  <conditionalFormatting sqref="E11:E60">
    <cfRule type="containsBlanks" dxfId="103" priority="65">
      <formula>LEN(TRIM(E11))=0</formula>
    </cfRule>
  </conditionalFormatting>
  <conditionalFormatting sqref="C11:C60">
    <cfRule type="expression" dxfId="102" priority="66">
      <formula>AND(ISNUMBER(C11),TRUNC(C11)&lt;TODAY())</formula>
    </cfRule>
  </conditionalFormatting>
  <dataValidations count="1">
    <dataValidation type="list" allowBlank="1" showErrorMessage="1" sqref="C11:C60" xr:uid="{00000000-0002-0000-03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T1000"/>
  <sheetViews>
    <sheetView workbookViewId="0">
      <pane ySplit="1" topLeftCell="A7" activePane="bottomLeft" state="frozen"/>
      <selection pane="bottomLeft" activeCell="H11" sqref="H11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46.85546875" customWidth="1"/>
    <col min="5" max="5" width="29.1406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4"/>
      <c r="B1" s="46" t="s">
        <v>0</v>
      </c>
      <c r="C1" s="63"/>
      <c r="D1" s="63"/>
      <c r="E1" s="63"/>
      <c r="F1" s="63"/>
      <c r="G1" s="63"/>
      <c r="H1" s="63"/>
      <c r="I1" s="64"/>
      <c r="J1" s="15">
        <f>Planejamento!C14</f>
        <v>45404</v>
      </c>
    </row>
    <row r="2" spans="1:20" ht="18" customHeight="1">
      <c r="A2" s="1"/>
      <c r="B2" s="47" t="s">
        <v>1</v>
      </c>
      <c r="C2" s="65"/>
      <c r="D2" s="65"/>
      <c r="E2" s="65"/>
      <c r="F2" s="65"/>
      <c r="G2" s="65"/>
      <c r="H2" s="65"/>
      <c r="I2" s="66"/>
      <c r="J2" s="15">
        <f t="shared" ref="J2:J28" si="0">J1+1</f>
        <v>45405</v>
      </c>
    </row>
    <row r="3" spans="1:20" ht="15.75" customHeight="1">
      <c r="A3" s="1"/>
      <c r="B3" s="48" t="s">
        <v>2</v>
      </c>
      <c r="C3" s="65"/>
      <c r="D3" s="65"/>
      <c r="E3" s="65"/>
      <c r="F3" s="65"/>
      <c r="G3" s="65"/>
      <c r="H3" s="65"/>
      <c r="I3" s="66"/>
      <c r="J3" s="15">
        <f t="shared" si="0"/>
        <v>45406</v>
      </c>
    </row>
    <row r="4" spans="1:20" ht="15.75" customHeight="1">
      <c r="A4" s="1"/>
      <c r="B4" s="49" t="s">
        <v>3</v>
      </c>
      <c r="C4" s="67"/>
      <c r="D4" s="67"/>
      <c r="E4" s="67"/>
      <c r="F4" s="67"/>
      <c r="G4" s="67"/>
      <c r="H4" s="67"/>
      <c r="I4" s="68"/>
      <c r="J4" s="15">
        <f t="shared" si="0"/>
        <v>45407</v>
      </c>
    </row>
    <row r="5" spans="1:20" ht="15.75" customHeight="1">
      <c r="A5" s="1"/>
      <c r="B5" s="48" t="s">
        <v>4</v>
      </c>
      <c r="C5" s="65"/>
      <c r="D5" s="65"/>
      <c r="E5" s="65"/>
      <c r="F5" s="65"/>
      <c r="G5" s="65"/>
      <c r="H5" s="65"/>
      <c r="I5" s="66"/>
      <c r="J5" s="15">
        <f t="shared" si="0"/>
        <v>45408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5">
        <f t="shared" si="0"/>
        <v>45409</v>
      </c>
    </row>
    <row r="7" spans="1:20" ht="22.5" customHeight="1">
      <c r="A7" s="1"/>
      <c r="B7" s="51" t="str">
        <f>'Dados do Projeto'!B7</f>
        <v>LocaCar</v>
      </c>
      <c r="C7" s="69"/>
      <c r="D7" s="69"/>
      <c r="E7" s="69"/>
      <c r="F7" s="69"/>
      <c r="G7" s="69"/>
      <c r="H7" s="69"/>
      <c r="I7" s="70"/>
      <c r="J7" s="15">
        <f t="shared" si="0"/>
        <v>45410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5">
        <f t="shared" si="0"/>
        <v>45411</v>
      </c>
    </row>
    <row r="9" spans="1:20" ht="15.75" customHeight="1">
      <c r="A9" s="1"/>
      <c r="B9" s="61" t="s">
        <v>79</v>
      </c>
      <c r="C9" s="69"/>
      <c r="D9" s="69"/>
      <c r="E9" s="69"/>
      <c r="F9" s="69"/>
      <c r="G9" s="69"/>
      <c r="H9" s="70"/>
      <c r="I9" s="42" t="s">
        <v>44</v>
      </c>
      <c r="J9" s="15">
        <f t="shared" si="0"/>
        <v>45412</v>
      </c>
    </row>
    <row r="10" spans="1:20" ht="15.75" customHeight="1">
      <c r="A10" s="1"/>
      <c r="B10" s="17" t="s">
        <v>32</v>
      </c>
      <c r="C10" s="17" t="s">
        <v>45</v>
      </c>
      <c r="D10" s="17" t="s">
        <v>46</v>
      </c>
      <c r="E10" s="17" t="s">
        <v>47</v>
      </c>
      <c r="F10" s="17" t="s">
        <v>48</v>
      </c>
      <c r="G10" s="17" t="s">
        <v>49</v>
      </c>
      <c r="H10" s="17" t="s">
        <v>50</v>
      </c>
      <c r="I10" s="28" t="s">
        <v>51</v>
      </c>
      <c r="J10" s="15">
        <f t="shared" si="0"/>
        <v>45413</v>
      </c>
    </row>
    <row r="11" spans="1:20" ht="48.75" customHeight="1">
      <c r="A11" s="4"/>
      <c r="B11" s="18">
        <v>1</v>
      </c>
      <c r="C11" s="19">
        <v>45412</v>
      </c>
      <c r="D11" s="20" t="s">
        <v>71</v>
      </c>
      <c r="E11" s="21" t="s">
        <v>73</v>
      </c>
      <c r="F11" s="21" t="s">
        <v>29</v>
      </c>
      <c r="G11" s="22">
        <v>2</v>
      </c>
      <c r="H11" s="22">
        <v>3</v>
      </c>
      <c r="I11" s="21"/>
      <c r="J11" s="15">
        <f t="shared" si="0"/>
        <v>45414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4.75" customHeight="1">
      <c r="A12" s="1"/>
      <c r="B12" s="18">
        <v>2</v>
      </c>
      <c r="C12" s="19">
        <v>45419</v>
      </c>
      <c r="D12" s="20" t="s">
        <v>80</v>
      </c>
      <c r="E12" s="21" t="s">
        <v>12</v>
      </c>
      <c r="F12" s="21" t="s">
        <v>29</v>
      </c>
      <c r="G12" s="22">
        <v>2</v>
      </c>
      <c r="H12" s="22">
        <v>2</v>
      </c>
      <c r="I12" s="21"/>
      <c r="J12" s="15">
        <f t="shared" si="0"/>
        <v>45415</v>
      </c>
    </row>
    <row r="13" spans="1:20" ht="48" customHeight="1">
      <c r="A13" s="1"/>
      <c r="B13" s="18">
        <v>3</v>
      </c>
      <c r="C13" s="19">
        <v>45419</v>
      </c>
      <c r="D13" s="20" t="s">
        <v>81</v>
      </c>
      <c r="E13" s="21" t="s">
        <v>8</v>
      </c>
      <c r="F13" s="21" t="s">
        <v>29</v>
      </c>
      <c r="G13" s="22">
        <v>2</v>
      </c>
      <c r="H13" s="22">
        <v>6</v>
      </c>
      <c r="I13" s="21"/>
      <c r="J13" s="15">
        <f t="shared" si="0"/>
        <v>45416</v>
      </c>
    </row>
    <row r="14" spans="1:20" ht="63" customHeight="1">
      <c r="A14" s="1"/>
      <c r="B14" s="18">
        <v>4</v>
      </c>
      <c r="C14" s="19">
        <v>45426</v>
      </c>
      <c r="D14" s="20" t="s">
        <v>82</v>
      </c>
      <c r="E14" s="21" t="s">
        <v>7</v>
      </c>
      <c r="F14" s="21" t="s">
        <v>29</v>
      </c>
      <c r="G14" s="22">
        <v>1</v>
      </c>
      <c r="H14" s="22">
        <v>1</v>
      </c>
      <c r="I14" s="31"/>
      <c r="J14" s="15">
        <f t="shared" si="0"/>
        <v>45417</v>
      </c>
    </row>
    <row r="15" spans="1:20" ht="49.5" customHeight="1">
      <c r="A15" s="1"/>
      <c r="B15" s="18">
        <v>5</v>
      </c>
      <c r="C15" s="19">
        <v>45419</v>
      </c>
      <c r="D15" s="20" t="s">
        <v>83</v>
      </c>
      <c r="E15" s="21" t="s">
        <v>11</v>
      </c>
      <c r="F15" s="21" t="s">
        <v>29</v>
      </c>
      <c r="G15" s="22">
        <v>1</v>
      </c>
      <c r="H15" s="22">
        <v>1</v>
      </c>
      <c r="I15" s="31"/>
      <c r="J15" s="15">
        <f t="shared" si="0"/>
        <v>45418</v>
      </c>
    </row>
    <row r="16" spans="1:20" ht="58.5" customHeight="1">
      <c r="A16" s="1"/>
      <c r="B16" s="18">
        <v>6</v>
      </c>
      <c r="C16" s="19">
        <v>45419</v>
      </c>
      <c r="D16" s="20" t="s">
        <v>84</v>
      </c>
      <c r="E16" s="21" t="s">
        <v>10</v>
      </c>
      <c r="F16" s="21" t="s">
        <v>29</v>
      </c>
      <c r="G16" s="22">
        <v>2</v>
      </c>
      <c r="H16" s="22">
        <v>2</v>
      </c>
      <c r="I16" s="31"/>
      <c r="J16" s="15">
        <f t="shared" si="0"/>
        <v>45419</v>
      </c>
    </row>
    <row r="17" spans="1:10" ht="37.5" customHeight="1">
      <c r="A17" s="1"/>
      <c r="B17" s="18">
        <v>7</v>
      </c>
      <c r="C17" s="19">
        <v>45426</v>
      </c>
      <c r="D17" s="20" t="s">
        <v>64</v>
      </c>
      <c r="E17" s="21" t="s">
        <v>13</v>
      </c>
      <c r="F17" s="21" t="s">
        <v>29</v>
      </c>
      <c r="G17" s="22">
        <v>1</v>
      </c>
      <c r="H17" s="22">
        <v>1</v>
      </c>
      <c r="I17" s="31"/>
      <c r="J17" s="15">
        <f t="shared" si="0"/>
        <v>45420</v>
      </c>
    </row>
    <row r="18" spans="1:10" ht="37.5" customHeight="1">
      <c r="A18" s="1"/>
      <c r="B18" s="18">
        <v>8</v>
      </c>
      <c r="C18" s="19"/>
      <c r="D18" s="21"/>
      <c r="E18" s="21"/>
      <c r="F18" s="21"/>
      <c r="G18" s="22">
        <v>0</v>
      </c>
      <c r="H18" s="22">
        <v>0</v>
      </c>
      <c r="I18" s="31"/>
      <c r="J18" s="15">
        <f t="shared" si="0"/>
        <v>45421</v>
      </c>
    </row>
    <row r="19" spans="1:10" ht="37.5" customHeight="1">
      <c r="A19" s="1"/>
      <c r="B19" s="18">
        <v>9</v>
      </c>
      <c r="C19" s="19"/>
      <c r="D19" s="21"/>
      <c r="E19" s="21"/>
      <c r="F19" s="21"/>
      <c r="G19" s="22">
        <v>0</v>
      </c>
      <c r="H19" s="22">
        <v>0</v>
      </c>
      <c r="I19" s="31"/>
      <c r="J19" s="15">
        <f t="shared" si="0"/>
        <v>45422</v>
      </c>
    </row>
    <row r="20" spans="1:10" ht="37.5" customHeight="1">
      <c r="A20" s="1"/>
      <c r="B20" s="18">
        <v>10</v>
      </c>
      <c r="C20" s="19"/>
      <c r="D20" s="21"/>
      <c r="E20" s="21"/>
      <c r="F20" s="21"/>
      <c r="G20" s="22">
        <v>0</v>
      </c>
      <c r="H20" s="22">
        <v>0</v>
      </c>
      <c r="I20" s="31"/>
      <c r="J20" s="15">
        <f t="shared" si="0"/>
        <v>45423</v>
      </c>
    </row>
    <row r="21" spans="1:10" ht="37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31"/>
      <c r="J21" s="15">
        <f t="shared" si="0"/>
        <v>45424</v>
      </c>
    </row>
    <row r="22" spans="1:10" ht="37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31"/>
      <c r="J22" s="15">
        <f t="shared" si="0"/>
        <v>45425</v>
      </c>
    </row>
    <row r="23" spans="1:10" ht="37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31"/>
      <c r="J23" s="15">
        <f t="shared" si="0"/>
        <v>45426</v>
      </c>
    </row>
    <row r="24" spans="1:10" ht="37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31"/>
      <c r="J24" s="15">
        <f t="shared" si="0"/>
        <v>45427</v>
      </c>
    </row>
    <row r="25" spans="1:10" ht="37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31"/>
      <c r="J25" s="15">
        <f t="shared" si="0"/>
        <v>45428</v>
      </c>
    </row>
    <row r="26" spans="1:10" ht="37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31"/>
      <c r="J26" s="15">
        <f t="shared" si="0"/>
        <v>45429</v>
      </c>
    </row>
    <row r="27" spans="1:10" ht="37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31"/>
      <c r="J27" s="15">
        <f t="shared" si="0"/>
        <v>45430</v>
      </c>
    </row>
    <row r="28" spans="1:10" ht="37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31"/>
      <c r="J28" s="15">
        <f t="shared" si="0"/>
        <v>45431</v>
      </c>
    </row>
    <row r="29" spans="1:10" ht="37.5" customHeight="1">
      <c r="A29" s="1"/>
      <c r="B29" s="18">
        <v>19</v>
      </c>
      <c r="C29" s="19"/>
      <c r="D29" s="21"/>
      <c r="E29" s="21"/>
      <c r="F29" s="21"/>
      <c r="G29" s="22">
        <v>0</v>
      </c>
      <c r="H29" s="22">
        <v>0</v>
      </c>
      <c r="I29" s="31"/>
      <c r="J29" s="15"/>
    </row>
    <row r="30" spans="1:10" ht="37.5" customHeight="1">
      <c r="A30" s="1"/>
      <c r="B30" s="18">
        <v>20</v>
      </c>
      <c r="C30" s="19"/>
      <c r="D30" s="21"/>
      <c r="E30" s="21"/>
      <c r="F30" s="21"/>
      <c r="G30" s="22">
        <v>0</v>
      </c>
      <c r="H30" s="22">
        <v>0</v>
      </c>
      <c r="I30" s="31"/>
      <c r="J30" s="15"/>
    </row>
    <row r="31" spans="1:10" ht="37.5" customHeight="1">
      <c r="A31" s="1"/>
      <c r="B31" s="18">
        <v>21</v>
      </c>
      <c r="C31" s="19"/>
      <c r="D31" s="21"/>
      <c r="E31" s="21"/>
      <c r="F31" s="21"/>
      <c r="G31" s="22">
        <v>0</v>
      </c>
      <c r="H31" s="22">
        <v>0</v>
      </c>
      <c r="I31" s="31"/>
    </row>
    <row r="32" spans="1:10" ht="37.5" customHeight="1">
      <c r="A32" s="1"/>
      <c r="B32" s="18">
        <v>22</v>
      </c>
      <c r="C32" s="19"/>
      <c r="D32" s="21"/>
      <c r="E32" s="21"/>
      <c r="F32" s="21"/>
      <c r="G32" s="22">
        <v>0</v>
      </c>
      <c r="H32" s="22">
        <v>0</v>
      </c>
      <c r="I32" s="31"/>
    </row>
    <row r="33" spans="1:9" ht="37.5" customHeight="1">
      <c r="A33" s="1"/>
      <c r="B33" s="18">
        <v>23</v>
      </c>
      <c r="C33" s="19"/>
      <c r="D33" s="21"/>
      <c r="E33" s="21"/>
      <c r="F33" s="21"/>
      <c r="G33" s="22">
        <v>0</v>
      </c>
      <c r="H33" s="22">
        <v>0</v>
      </c>
      <c r="I33" s="31"/>
    </row>
    <row r="34" spans="1:9" ht="37.5" customHeight="1">
      <c r="A34" s="1"/>
      <c r="B34" s="18">
        <v>24</v>
      </c>
      <c r="C34" s="19"/>
      <c r="D34" s="21"/>
      <c r="E34" s="21"/>
      <c r="F34" s="21"/>
      <c r="G34" s="22">
        <v>0</v>
      </c>
      <c r="H34" s="22">
        <v>0</v>
      </c>
      <c r="I34" s="20"/>
    </row>
    <row r="35" spans="1:9" ht="37.5" customHeight="1">
      <c r="A35" s="1"/>
      <c r="B35" s="18">
        <v>25</v>
      </c>
      <c r="C35" s="19"/>
      <c r="D35" s="21"/>
      <c r="E35" s="21"/>
      <c r="F35" s="21"/>
      <c r="G35" s="22">
        <v>0</v>
      </c>
      <c r="H35" s="22">
        <v>0</v>
      </c>
      <c r="I35" s="20"/>
    </row>
    <row r="36" spans="1:9" ht="37.5" customHeight="1">
      <c r="A36" s="1"/>
      <c r="B36" s="18">
        <v>26</v>
      </c>
      <c r="C36" s="19"/>
      <c r="D36" s="21"/>
      <c r="E36" s="21"/>
      <c r="F36" s="21"/>
      <c r="G36" s="22">
        <v>0</v>
      </c>
      <c r="H36" s="22">
        <v>0</v>
      </c>
      <c r="I36" s="20"/>
    </row>
    <row r="37" spans="1:9" ht="37.5" customHeight="1">
      <c r="A37" s="1"/>
      <c r="B37" s="18">
        <v>27</v>
      </c>
      <c r="C37" s="19"/>
      <c r="D37" s="21"/>
      <c r="E37" s="21"/>
      <c r="F37" s="21"/>
      <c r="G37" s="22">
        <v>0</v>
      </c>
      <c r="H37" s="22">
        <v>0</v>
      </c>
      <c r="I37" s="20"/>
    </row>
    <row r="38" spans="1:9" ht="37.5" customHeight="1">
      <c r="A38" s="1"/>
      <c r="B38" s="18">
        <v>28</v>
      </c>
      <c r="C38" s="19"/>
      <c r="D38" s="21"/>
      <c r="E38" s="21"/>
      <c r="F38" s="21"/>
      <c r="G38" s="22">
        <v>0</v>
      </c>
      <c r="H38" s="22">
        <v>0</v>
      </c>
      <c r="I38" s="20"/>
    </row>
    <row r="39" spans="1:9" ht="37.5" customHeight="1">
      <c r="A39" s="1"/>
      <c r="B39" s="18">
        <v>29</v>
      </c>
      <c r="C39" s="19"/>
      <c r="D39" s="21"/>
      <c r="E39" s="21"/>
      <c r="F39" s="21"/>
      <c r="G39" s="22">
        <v>0</v>
      </c>
      <c r="H39" s="22">
        <v>0</v>
      </c>
      <c r="I39" s="20"/>
    </row>
    <row r="40" spans="1:9" ht="37.5" customHeight="1">
      <c r="A40" s="1"/>
      <c r="B40" s="18">
        <v>30</v>
      </c>
      <c r="C40" s="19"/>
      <c r="D40" s="21"/>
      <c r="E40" s="21"/>
      <c r="F40" s="21"/>
      <c r="G40" s="22">
        <v>0</v>
      </c>
      <c r="H40" s="22">
        <v>0</v>
      </c>
      <c r="I40" s="20"/>
    </row>
    <row r="41" spans="1:9" ht="37.5" customHeight="1">
      <c r="A41" s="1"/>
      <c r="B41" s="18">
        <v>31</v>
      </c>
      <c r="C41" s="19"/>
      <c r="D41" s="21"/>
      <c r="E41" s="21"/>
      <c r="F41" s="21"/>
      <c r="G41" s="22">
        <v>0</v>
      </c>
      <c r="H41" s="22">
        <v>0</v>
      </c>
      <c r="I41" s="20"/>
    </row>
    <row r="42" spans="1:9" ht="37.5" customHeight="1">
      <c r="A42" s="1"/>
      <c r="B42" s="18">
        <v>32</v>
      </c>
      <c r="C42" s="19"/>
      <c r="D42" s="21"/>
      <c r="E42" s="21"/>
      <c r="F42" s="21"/>
      <c r="G42" s="22">
        <v>0</v>
      </c>
      <c r="H42" s="22">
        <v>0</v>
      </c>
      <c r="I42" s="20"/>
    </row>
    <row r="43" spans="1:9" ht="37.5" customHeight="1">
      <c r="A43" s="1"/>
      <c r="B43" s="18">
        <v>33</v>
      </c>
      <c r="C43" s="19"/>
      <c r="D43" s="21"/>
      <c r="E43" s="21"/>
      <c r="F43" s="21"/>
      <c r="G43" s="22">
        <v>0</v>
      </c>
      <c r="H43" s="22">
        <v>0</v>
      </c>
      <c r="I43" s="20"/>
    </row>
    <row r="44" spans="1:9" ht="37.5" customHeight="1">
      <c r="A44" s="1"/>
      <c r="B44" s="18">
        <v>34</v>
      </c>
      <c r="C44" s="19"/>
      <c r="D44" s="21"/>
      <c r="E44" s="21"/>
      <c r="F44" s="21"/>
      <c r="G44" s="22">
        <v>0</v>
      </c>
      <c r="H44" s="22">
        <v>0</v>
      </c>
      <c r="I44" s="20"/>
    </row>
    <row r="45" spans="1:9" ht="37.5" customHeight="1">
      <c r="A45" s="1"/>
      <c r="B45" s="18">
        <v>35</v>
      </c>
      <c r="C45" s="19"/>
      <c r="D45" s="21"/>
      <c r="E45" s="21"/>
      <c r="F45" s="21"/>
      <c r="G45" s="22">
        <v>0</v>
      </c>
      <c r="H45" s="22">
        <v>0</v>
      </c>
      <c r="I45" s="20"/>
    </row>
    <row r="46" spans="1:9" ht="37.5" customHeight="1">
      <c r="A46" s="1"/>
      <c r="B46" s="18">
        <v>36</v>
      </c>
      <c r="C46" s="19"/>
      <c r="D46" s="21"/>
      <c r="E46" s="21"/>
      <c r="F46" s="21"/>
      <c r="G46" s="22">
        <v>0</v>
      </c>
      <c r="H46" s="22">
        <v>0</v>
      </c>
      <c r="I46" s="20"/>
    </row>
    <row r="47" spans="1:9" ht="37.5" customHeight="1">
      <c r="A47" s="1"/>
      <c r="B47" s="18">
        <v>37</v>
      </c>
      <c r="C47" s="19"/>
      <c r="D47" s="21"/>
      <c r="E47" s="21"/>
      <c r="F47" s="21"/>
      <c r="G47" s="22">
        <v>0</v>
      </c>
      <c r="H47" s="22">
        <v>0</v>
      </c>
      <c r="I47" s="20"/>
    </row>
    <row r="48" spans="1:9" ht="37.5" customHeight="1">
      <c r="A48" s="1"/>
      <c r="B48" s="18">
        <v>38</v>
      </c>
      <c r="C48" s="19"/>
      <c r="D48" s="21"/>
      <c r="E48" s="21"/>
      <c r="F48" s="21"/>
      <c r="G48" s="22">
        <v>0</v>
      </c>
      <c r="H48" s="22">
        <v>0</v>
      </c>
      <c r="I48" s="20"/>
    </row>
    <row r="49" spans="1:9" ht="37.5" customHeight="1">
      <c r="A49" s="1"/>
      <c r="B49" s="18">
        <v>39</v>
      </c>
      <c r="C49" s="19"/>
      <c r="D49" s="21"/>
      <c r="E49" s="21"/>
      <c r="F49" s="21"/>
      <c r="G49" s="22">
        <v>0</v>
      </c>
      <c r="H49" s="22">
        <v>0</v>
      </c>
      <c r="I49" s="20"/>
    </row>
    <row r="50" spans="1:9" ht="37.5" customHeight="1">
      <c r="A50" s="1"/>
      <c r="B50" s="18">
        <v>40</v>
      </c>
      <c r="C50" s="19"/>
      <c r="D50" s="21"/>
      <c r="E50" s="21"/>
      <c r="F50" s="21"/>
      <c r="G50" s="22">
        <v>0</v>
      </c>
      <c r="H50" s="22">
        <v>0</v>
      </c>
      <c r="I50" s="20"/>
    </row>
    <row r="51" spans="1:9" ht="37.5" customHeight="1">
      <c r="A51" s="1"/>
      <c r="B51" s="18">
        <v>41</v>
      </c>
      <c r="C51" s="19"/>
      <c r="D51" s="21"/>
      <c r="E51" s="21"/>
      <c r="F51" s="21"/>
      <c r="G51" s="22">
        <v>0</v>
      </c>
      <c r="H51" s="22">
        <v>0</v>
      </c>
      <c r="I51" s="20"/>
    </row>
    <row r="52" spans="1:9" ht="37.5" customHeight="1">
      <c r="A52" s="1"/>
      <c r="B52" s="18">
        <v>42</v>
      </c>
      <c r="C52" s="19"/>
      <c r="D52" s="33"/>
      <c r="E52" s="21"/>
      <c r="F52" s="21"/>
      <c r="G52" s="22">
        <v>0</v>
      </c>
      <c r="H52" s="22">
        <v>0</v>
      </c>
      <c r="I52" s="20"/>
    </row>
    <row r="53" spans="1:9" ht="37.5" customHeight="1">
      <c r="A53" s="1"/>
      <c r="B53" s="18">
        <v>43</v>
      </c>
      <c r="C53" s="19"/>
      <c r="D53" s="33"/>
      <c r="E53" s="21"/>
      <c r="F53" s="21"/>
      <c r="G53" s="22">
        <v>0</v>
      </c>
      <c r="H53" s="22">
        <v>0</v>
      </c>
      <c r="I53" s="20"/>
    </row>
    <row r="54" spans="1:9" ht="37.5" customHeight="1">
      <c r="A54" s="1"/>
      <c r="B54" s="18">
        <v>44</v>
      </c>
      <c r="C54" s="19"/>
      <c r="D54" s="33"/>
      <c r="E54" s="21"/>
      <c r="F54" s="21"/>
      <c r="G54" s="22">
        <v>0</v>
      </c>
      <c r="H54" s="22">
        <v>0</v>
      </c>
      <c r="I54" s="20"/>
    </row>
    <row r="55" spans="1:9" ht="37.5" customHeight="1">
      <c r="A55" s="1"/>
      <c r="B55" s="18">
        <v>45</v>
      </c>
      <c r="C55" s="19"/>
      <c r="D55" s="33"/>
      <c r="E55" s="21"/>
      <c r="F55" s="21"/>
      <c r="G55" s="22">
        <v>0</v>
      </c>
      <c r="H55" s="22">
        <v>0</v>
      </c>
      <c r="I55" s="20"/>
    </row>
    <row r="56" spans="1:9" ht="37.5" customHeight="1">
      <c r="A56" s="1"/>
      <c r="B56" s="18">
        <v>46</v>
      </c>
      <c r="C56" s="19"/>
      <c r="D56" s="21"/>
      <c r="E56" s="21"/>
      <c r="F56" s="21"/>
      <c r="G56" s="22">
        <v>0</v>
      </c>
      <c r="H56" s="22">
        <v>0</v>
      </c>
      <c r="I56" s="20"/>
    </row>
    <row r="57" spans="1:9" ht="37.5" customHeight="1">
      <c r="A57" s="1"/>
      <c r="B57" s="18">
        <v>47</v>
      </c>
      <c r="C57" s="19"/>
      <c r="D57" s="20"/>
      <c r="E57" s="21"/>
      <c r="F57" s="21"/>
      <c r="G57" s="22">
        <v>0</v>
      </c>
      <c r="H57" s="22">
        <v>0</v>
      </c>
      <c r="I57" s="20"/>
    </row>
    <row r="58" spans="1:9" ht="37.5" customHeight="1">
      <c r="A58" s="1"/>
      <c r="B58" s="18">
        <v>48</v>
      </c>
      <c r="C58" s="19"/>
      <c r="D58" s="20"/>
      <c r="E58" s="21"/>
      <c r="F58" s="21"/>
      <c r="G58" s="22">
        <v>0</v>
      </c>
      <c r="H58" s="22">
        <v>0</v>
      </c>
      <c r="I58" s="20"/>
    </row>
    <row r="59" spans="1:9" ht="37.5" customHeight="1">
      <c r="A59" s="1"/>
      <c r="B59" s="18">
        <v>49</v>
      </c>
      <c r="C59" s="19"/>
      <c r="D59" s="20"/>
      <c r="E59" s="21"/>
      <c r="F59" s="21"/>
      <c r="G59" s="22">
        <v>0</v>
      </c>
      <c r="H59" s="22">
        <v>0</v>
      </c>
      <c r="I59" s="30"/>
    </row>
    <row r="60" spans="1:9" ht="37.5" customHeight="1">
      <c r="A60" s="1"/>
      <c r="B60" s="18">
        <v>50</v>
      </c>
      <c r="C60" s="19"/>
      <c r="D60" s="20"/>
      <c r="E60" s="21"/>
      <c r="F60" s="21"/>
      <c r="G60" s="22">
        <v>0</v>
      </c>
      <c r="H60" s="22">
        <v>0</v>
      </c>
      <c r="I60" s="30"/>
    </row>
    <row r="61" spans="1:9" ht="15.75" customHeight="1">
      <c r="A61" s="1"/>
      <c r="B61" s="1"/>
      <c r="D61" s="1"/>
      <c r="E61" s="1"/>
      <c r="F61" s="25" t="s">
        <v>66</v>
      </c>
      <c r="G61" s="26">
        <f t="shared" ref="G61:H61" si="1">SUM(G11:G60)</f>
        <v>11</v>
      </c>
      <c r="H61" s="26">
        <f t="shared" si="1"/>
        <v>16</v>
      </c>
      <c r="I61" s="1"/>
    </row>
    <row r="62" spans="1:9" ht="15.75" customHeight="1">
      <c r="A62" s="1"/>
      <c r="B62" s="7"/>
      <c r="C62" s="7"/>
      <c r="D62" s="7">
        <f>COUNTIFS(D11:D60, "&lt;&gt;"&amp;"")</f>
        <v>7</v>
      </c>
      <c r="E62" s="7"/>
      <c r="F62" s="7">
        <f>COUNTIFS(F11:F60, "Concluído",D11:D60, "&lt;&gt;"&amp;"")</f>
        <v>7</v>
      </c>
      <c r="G62" s="1"/>
      <c r="H62" s="1"/>
      <c r="I62" s="1"/>
    </row>
    <row r="63" spans="1:9" ht="15.75" customHeight="1">
      <c r="A63" s="1"/>
      <c r="B63" s="61" t="s">
        <v>67</v>
      </c>
      <c r="C63" s="69"/>
      <c r="D63" s="69"/>
      <c r="E63" s="69"/>
      <c r="F63" s="69"/>
      <c r="G63" s="69"/>
      <c r="H63" s="70"/>
    </row>
    <row r="64" spans="1:9" ht="15.75" customHeight="1">
      <c r="A64" s="1"/>
      <c r="B64" s="62" t="s">
        <v>68</v>
      </c>
      <c r="C64" s="69"/>
      <c r="D64" s="69"/>
      <c r="E64" s="69"/>
      <c r="F64" s="70"/>
      <c r="G64" s="17" t="s">
        <v>69</v>
      </c>
      <c r="H64" s="17" t="s">
        <v>16</v>
      </c>
    </row>
    <row r="65" spans="1:9" ht="15.75" customHeight="1">
      <c r="A65" s="1"/>
      <c r="B65" s="60" t="str">
        <f>'Dados do Projeto'!B10</f>
        <v>Ana Clara Pinheiro Campos</v>
      </c>
      <c r="C65" s="69"/>
      <c r="D65" s="69"/>
      <c r="E65" s="69"/>
      <c r="F65" s="70"/>
      <c r="G65" s="27">
        <f>SUMIF($E$11:$E$60,'Dados do Projeto'!$B10,G$11:G$60)</f>
        <v>1</v>
      </c>
      <c r="H65" s="27">
        <f>SUMIF($E$11:$E$60,'Dados do Projeto'!$B10,H$11:H$60)</f>
        <v>1</v>
      </c>
    </row>
    <row r="66" spans="1:9" ht="15.75" customHeight="1">
      <c r="A66" s="1"/>
      <c r="B66" s="60" t="str">
        <f>'Dados do Projeto'!B11</f>
        <v>Gustavo Henrique de Moura Luz</v>
      </c>
      <c r="C66" s="69"/>
      <c r="D66" s="69"/>
      <c r="E66" s="69"/>
      <c r="F66" s="70"/>
      <c r="G66" s="27">
        <f>SUMIF(E$11:E$60,'Dados do Projeto'!B11,G$11:G$60)</f>
        <v>2</v>
      </c>
      <c r="H66" s="27">
        <f>SUMIF($E$11:$E$60,'Dados do Projeto'!$B11,H$11:H$60)</f>
        <v>6</v>
      </c>
    </row>
    <row r="67" spans="1:9" ht="15.75" customHeight="1">
      <c r="A67" s="1"/>
      <c r="B67" s="60" t="str">
        <f>'Dados do Projeto'!B12</f>
        <v>Leandro Augusto Santos Araujo</v>
      </c>
      <c r="C67" s="69"/>
      <c r="D67" s="69"/>
      <c r="E67" s="69"/>
      <c r="F67" s="70"/>
      <c r="G67" s="27">
        <f>SUMIF(E$11:E$60,'Dados do Projeto'!B12,G$11:G$60)</f>
        <v>0</v>
      </c>
      <c r="H67" s="27">
        <f>SUMIF($E$11:$E$60,'Dados do Projeto'!$B12,H$11:H$60)</f>
        <v>0</v>
      </c>
    </row>
    <row r="68" spans="1:9" ht="15.75" customHeight="1">
      <c r="A68" s="1"/>
      <c r="B68" s="60" t="str">
        <f>'Dados do Projeto'!B13</f>
        <v>João Pedro Lindenberg Pimenta</v>
      </c>
      <c r="C68" s="69"/>
      <c r="D68" s="69"/>
      <c r="E68" s="69"/>
      <c r="F68" s="70"/>
      <c r="G68" s="27">
        <f>SUMIF(E$11:E$60,'Dados do Projeto'!B13,G$11:G$60)</f>
        <v>2</v>
      </c>
      <c r="H68" s="27">
        <f>SUMIF($E$11:$E$60,'Dados do Projeto'!$B13,H$11:H$60)</f>
        <v>2</v>
      </c>
    </row>
    <row r="69" spans="1:9" ht="15.75" customHeight="1">
      <c r="A69" s="1"/>
      <c r="B69" s="60" t="str">
        <f>'Dados do Projeto'!B14</f>
        <v>João Vitor Jangola Mendes</v>
      </c>
      <c r="C69" s="69"/>
      <c r="D69" s="69"/>
      <c r="E69" s="69"/>
      <c r="F69" s="70"/>
      <c r="G69" s="27">
        <f>SUMIF(E$11:E$60,'Dados do Projeto'!B14,G$11:G$60)</f>
        <v>1</v>
      </c>
      <c r="H69" s="27">
        <f>SUMIF($E$11:$E$60,'Dados do Projeto'!$B14,H$11:H$60)</f>
        <v>1</v>
      </c>
    </row>
    <row r="70" spans="1:9" ht="15.75" customHeight="1">
      <c r="A70" s="1"/>
      <c r="B70" s="60" t="str">
        <f>'Dados do Projeto'!B15</f>
        <v>Maria Clara Freitas Soares</v>
      </c>
      <c r="C70" s="69"/>
      <c r="D70" s="69"/>
      <c r="E70" s="69"/>
      <c r="F70" s="70"/>
      <c r="G70" s="27">
        <f>SUMIF(E$11:E$60,'Dados do Projeto'!B15,G$11:G$60)</f>
        <v>2</v>
      </c>
      <c r="H70" s="27">
        <f>SUMIF($E$11:$E$60,'Dados do Projeto'!$B15,H$11:H$60)</f>
        <v>2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3"/>
      <c r="E101" s="1"/>
      <c r="F101" s="3"/>
      <c r="G101" s="1"/>
      <c r="H101" s="1"/>
      <c r="I101" s="1"/>
    </row>
    <row r="102" spans="1:9" ht="15.75" customHeight="1">
      <c r="A102" s="1"/>
      <c r="B102" s="1"/>
      <c r="D102" s="3"/>
      <c r="E102" s="1"/>
      <c r="F102" s="3"/>
      <c r="G102" s="1"/>
      <c r="H102" s="1"/>
      <c r="I102" s="1"/>
    </row>
    <row r="103" spans="1:9" ht="15.75" customHeight="1">
      <c r="A103" s="1"/>
      <c r="B103" s="1"/>
      <c r="D103" s="3"/>
      <c r="E103" s="1"/>
      <c r="F103" s="3"/>
      <c r="G103" s="1"/>
      <c r="H103" s="1"/>
      <c r="I103" s="1"/>
    </row>
    <row r="104" spans="1:9" ht="15.75" customHeight="1">
      <c r="A104" s="1"/>
      <c r="B104" s="1"/>
      <c r="D104" s="3"/>
      <c r="E104" s="1"/>
      <c r="F104" s="3"/>
      <c r="G104" s="1"/>
      <c r="H104" s="1"/>
      <c r="I104" s="1"/>
    </row>
    <row r="105" spans="1:9" ht="15.75" customHeight="1">
      <c r="A105" s="1"/>
      <c r="B105" s="1"/>
      <c r="D105" s="3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4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1:E60">
    <cfRule type="containsBlanks" dxfId="101" priority="1">
      <formula>LEN(TRIM(E11))=0</formula>
    </cfRule>
  </conditionalFormatting>
  <conditionalFormatting sqref="E11:E60">
    <cfRule type="expression" dxfId="100" priority="2">
      <formula>NOT(ISERROR(SEARCH(($B$69),(E11))))</formula>
    </cfRule>
  </conditionalFormatting>
  <conditionalFormatting sqref="E11:E60">
    <cfRule type="expression" dxfId="99" priority="3">
      <formula>NOT(ISERROR(SEARCH(($B$68),(E11))))</formula>
    </cfRule>
  </conditionalFormatting>
  <conditionalFormatting sqref="E11:E60">
    <cfRule type="expression" dxfId="98" priority="4">
      <formula>NOT(ISERROR(SEARCH(($B$67),(E11))))</formula>
    </cfRule>
  </conditionalFormatting>
  <conditionalFormatting sqref="E11:E60">
    <cfRule type="expression" dxfId="97" priority="5">
      <formula>NOT(ISERROR(SEARCH(($B$66),(E11))))</formula>
    </cfRule>
  </conditionalFormatting>
  <conditionalFormatting sqref="E13">
    <cfRule type="containsBlanks" dxfId="96" priority="6">
      <formula>LEN(TRIM(E13))=0</formula>
    </cfRule>
  </conditionalFormatting>
  <conditionalFormatting sqref="E13">
    <cfRule type="expression" dxfId="95" priority="7">
      <formula>NOT(ISERROR(SEARCH(($B$69),(E13))))</formula>
    </cfRule>
  </conditionalFormatting>
  <conditionalFormatting sqref="E13">
    <cfRule type="expression" dxfId="94" priority="8">
      <formula>NOT(ISERROR(SEARCH(($B$68),(E13))))</formula>
    </cfRule>
  </conditionalFormatting>
  <conditionalFormatting sqref="E13">
    <cfRule type="expression" dxfId="93" priority="9">
      <formula>NOT(ISERROR(SEARCH(($B$67),(E13))))</formula>
    </cfRule>
  </conditionalFormatting>
  <conditionalFormatting sqref="E13">
    <cfRule type="expression" dxfId="92" priority="10">
      <formula>NOT(ISERROR(SEARCH(($B$66),(E13))))</formula>
    </cfRule>
  </conditionalFormatting>
  <conditionalFormatting sqref="E11:E60">
    <cfRule type="expression" dxfId="91" priority="11">
      <formula>NOT(ISERROR(SEARCH(($B$65),(E11))))</formula>
    </cfRule>
  </conditionalFormatting>
  <conditionalFormatting sqref="E13">
    <cfRule type="expression" dxfId="90" priority="12">
      <formula>NOT(ISERROR(SEARCH(($B$65),(E13))))</formula>
    </cfRule>
  </conditionalFormatting>
  <conditionalFormatting sqref="C11:C60">
    <cfRule type="expression" dxfId="89" priority="19">
      <formula>AND(ISNUMBER(C11),TRUNC(C11)&lt;TODAY())</formula>
    </cfRule>
  </conditionalFormatting>
  <conditionalFormatting sqref="E13">
    <cfRule type="containsBlanks" dxfId="88" priority="20">
      <formula>LEN(TRIM(E13))=0</formula>
    </cfRule>
  </conditionalFormatting>
  <conditionalFormatting sqref="E13">
    <cfRule type="expression" dxfId="87" priority="21">
      <formula>NOT(ISERROR(SEARCH(($B$69),(E13))))</formula>
    </cfRule>
  </conditionalFormatting>
  <conditionalFormatting sqref="E13">
    <cfRule type="expression" dxfId="86" priority="22">
      <formula>NOT(ISERROR(SEARCH(($B$68),(E13))))</formula>
    </cfRule>
  </conditionalFormatting>
  <conditionalFormatting sqref="E13">
    <cfRule type="expression" dxfId="85" priority="23">
      <formula>NOT(ISERROR(SEARCH(($B$67),(E13))))</formula>
    </cfRule>
  </conditionalFormatting>
  <conditionalFormatting sqref="E13">
    <cfRule type="expression" dxfId="84" priority="24">
      <formula>NOT(ISERROR(SEARCH(($B$66),(E13))))</formula>
    </cfRule>
  </conditionalFormatting>
  <conditionalFormatting sqref="E13">
    <cfRule type="containsBlanks" dxfId="83" priority="25">
      <formula>LEN(TRIM(E13))=0</formula>
    </cfRule>
  </conditionalFormatting>
  <conditionalFormatting sqref="E13">
    <cfRule type="expression" dxfId="82" priority="26">
      <formula>NOT(ISERROR(SEARCH(($B$69),(E13))))</formula>
    </cfRule>
  </conditionalFormatting>
  <conditionalFormatting sqref="E13">
    <cfRule type="expression" dxfId="81" priority="27">
      <formula>NOT(ISERROR(SEARCH(($B$68),(E13))))</formula>
    </cfRule>
  </conditionalFormatting>
  <conditionalFormatting sqref="E13">
    <cfRule type="expression" dxfId="80" priority="28">
      <formula>NOT(ISERROR(SEARCH(($B$67),(E13))))</formula>
    </cfRule>
  </conditionalFormatting>
  <conditionalFormatting sqref="E13">
    <cfRule type="expression" dxfId="79" priority="29">
      <formula>NOT(ISERROR(SEARCH(($B$66),(E13))))</formula>
    </cfRule>
  </conditionalFormatting>
  <conditionalFormatting sqref="E13">
    <cfRule type="expression" dxfId="78" priority="30">
      <formula>NOT(ISERROR(SEARCH(($B$65),(E13))))</formula>
    </cfRule>
  </conditionalFormatting>
  <conditionalFormatting sqref="E13">
    <cfRule type="expression" dxfId="77" priority="31">
      <formula>NOT(ISERROR(SEARCH(($B$65),(E13))))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$J$1:$J$28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T1000"/>
  <sheetViews>
    <sheetView tabSelected="1" workbookViewId="0">
      <pane ySplit="1" topLeftCell="A16" activePane="bottomLeft" state="frozen"/>
      <selection pane="bottomLeft" activeCell="C18" sqref="C18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4"/>
      <c r="B1" s="46" t="s">
        <v>0</v>
      </c>
      <c r="C1" s="63"/>
      <c r="D1" s="63"/>
      <c r="E1" s="63"/>
      <c r="F1" s="63"/>
      <c r="G1" s="63"/>
      <c r="H1" s="63"/>
      <c r="I1" s="64"/>
      <c r="J1" s="15">
        <f>Planejamento!C15</f>
        <v>45432</v>
      </c>
    </row>
    <row r="2" spans="1:20" ht="18" customHeight="1">
      <c r="A2" s="1"/>
      <c r="B2" s="47" t="s">
        <v>1</v>
      </c>
      <c r="C2" s="65"/>
      <c r="D2" s="65"/>
      <c r="E2" s="65"/>
      <c r="F2" s="65"/>
      <c r="G2" s="65"/>
      <c r="H2" s="65"/>
      <c r="I2" s="66"/>
      <c r="J2" s="15">
        <f t="shared" ref="J2:J21" si="0">J1+1</f>
        <v>45433</v>
      </c>
    </row>
    <row r="3" spans="1:20" ht="15.75" customHeight="1">
      <c r="A3" s="1"/>
      <c r="B3" s="48" t="s">
        <v>2</v>
      </c>
      <c r="C3" s="65"/>
      <c r="D3" s="65"/>
      <c r="E3" s="65"/>
      <c r="F3" s="65"/>
      <c r="G3" s="65"/>
      <c r="H3" s="65"/>
      <c r="I3" s="66"/>
      <c r="J3" s="15">
        <f t="shared" si="0"/>
        <v>45434</v>
      </c>
    </row>
    <row r="4" spans="1:20" ht="15.75" customHeight="1">
      <c r="A4" s="1"/>
      <c r="B4" s="49" t="s">
        <v>3</v>
      </c>
      <c r="C4" s="67"/>
      <c r="D4" s="67"/>
      <c r="E4" s="67"/>
      <c r="F4" s="67"/>
      <c r="G4" s="67"/>
      <c r="H4" s="67"/>
      <c r="I4" s="68"/>
      <c r="J4" s="15">
        <f t="shared" si="0"/>
        <v>45435</v>
      </c>
    </row>
    <row r="5" spans="1:20" ht="15.75" customHeight="1">
      <c r="A5" s="1"/>
      <c r="B5" s="48" t="s">
        <v>4</v>
      </c>
      <c r="C5" s="65"/>
      <c r="D5" s="65"/>
      <c r="E5" s="65"/>
      <c r="F5" s="65"/>
      <c r="G5" s="65"/>
      <c r="H5" s="65"/>
      <c r="I5" s="66"/>
      <c r="J5" s="15">
        <f t="shared" si="0"/>
        <v>45436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5">
        <f t="shared" si="0"/>
        <v>45437</v>
      </c>
    </row>
    <row r="7" spans="1:20" ht="22.5" customHeight="1">
      <c r="A7" s="1"/>
      <c r="B7" s="51" t="str">
        <f>'Dados do Projeto'!B7</f>
        <v>LocaCar</v>
      </c>
      <c r="C7" s="69"/>
      <c r="D7" s="69"/>
      <c r="E7" s="69"/>
      <c r="F7" s="69"/>
      <c r="G7" s="69"/>
      <c r="H7" s="69"/>
      <c r="I7" s="70"/>
      <c r="J7" s="15">
        <f t="shared" si="0"/>
        <v>45438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5">
        <f t="shared" si="0"/>
        <v>45439</v>
      </c>
    </row>
    <row r="9" spans="1:20" ht="15.75" customHeight="1">
      <c r="A9" s="1"/>
      <c r="B9" s="61" t="s">
        <v>85</v>
      </c>
      <c r="C9" s="69"/>
      <c r="D9" s="69"/>
      <c r="E9" s="69"/>
      <c r="F9" s="69"/>
      <c r="G9" s="69"/>
      <c r="H9" s="70"/>
      <c r="I9" s="42" t="s">
        <v>44</v>
      </c>
      <c r="J9" s="15">
        <f t="shared" si="0"/>
        <v>45440</v>
      </c>
    </row>
    <row r="10" spans="1:20" ht="15.75" customHeight="1">
      <c r="A10" s="1"/>
      <c r="B10" s="17" t="s">
        <v>32</v>
      </c>
      <c r="C10" s="17" t="s">
        <v>45</v>
      </c>
      <c r="D10" s="17" t="s">
        <v>46</v>
      </c>
      <c r="E10" s="17" t="s">
        <v>47</v>
      </c>
      <c r="F10" s="17" t="s">
        <v>48</v>
      </c>
      <c r="G10" s="17" t="s">
        <v>49</v>
      </c>
      <c r="H10" s="17" t="s">
        <v>50</v>
      </c>
      <c r="I10" s="28" t="s">
        <v>51</v>
      </c>
      <c r="J10" s="15">
        <f t="shared" si="0"/>
        <v>45441</v>
      </c>
    </row>
    <row r="11" spans="1:20" ht="48.75" customHeight="1">
      <c r="A11" s="4"/>
      <c r="B11" s="18">
        <v>1</v>
      </c>
      <c r="C11" s="19">
        <v>45440</v>
      </c>
      <c r="D11" s="20" t="s">
        <v>71</v>
      </c>
      <c r="E11" s="21" t="s">
        <v>86</v>
      </c>
      <c r="F11" s="21" t="s">
        <v>21</v>
      </c>
      <c r="G11" s="22">
        <v>3</v>
      </c>
      <c r="H11" s="22">
        <v>0</v>
      </c>
      <c r="I11" s="21"/>
      <c r="J11" s="15">
        <f t="shared" si="0"/>
        <v>45442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0.25" customHeight="1">
      <c r="A12" s="1"/>
      <c r="B12" s="18">
        <v>2</v>
      </c>
      <c r="C12" s="19">
        <v>45442</v>
      </c>
      <c r="D12" s="20" t="s">
        <v>87</v>
      </c>
      <c r="E12" s="21" t="s">
        <v>88</v>
      </c>
      <c r="F12" s="21" t="s">
        <v>21</v>
      </c>
      <c r="G12" s="22">
        <v>2</v>
      </c>
      <c r="H12" s="22">
        <v>0</v>
      </c>
      <c r="I12" s="21"/>
      <c r="J12" s="15">
        <f t="shared" si="0"/>
        <v>45443</v>
      </c>
    </row>
    <row r="13" spans="1:20" ht="52.5" customHeight="1">
      <c r="A13" s="1"/>
      <c r="B13" s="18">
        <v>3</v>
      </c>
      <c r="C13" s="19">
        <v>45445</v>
      </c>
      <c r="D13" s="20" t="s">
        <v>89</v>
      </c>
      <c r="E13" s="21" t="s">
        <v>90</v>
      </c>
      <c r="F13" s="21" t="s">
        <v>21</v>
      </c>
      <c r="G13" s="22">
        <v>3</v>
      </c>
      <c r="H13" s="22">
        <v>0</v>
      </c>
      <c r="I13" s="21"/>
      <c r="J13" s="15">
        <f t="shared" si="0"/>
        <v>45444</v>
      </c>
    </row>
    <row r="14" spans="1:20" ht="51" customHeight="1">
      <c r="A14" s="1"/>
      <c r="B14" s="18">
        <v>4</v>
      </c>
      <c r="C14" s="19">
        <v>45451</v>
      </c>
      <c r="D14" s="21" t="s">
        <v>91</v>
      </c>
      <c r="E14" s="21" t="s">
        <v>92</v>
      </c>
      <c r="F14" s="21" t="s">
        <v>21</v>
      </c>
      <c r="G14" s="22">
        <v>5</v>
      </c>
      <c r="H14" s="22">
        <v>0</v>
      </c>
      <c r="I14" s="31"/>
      <c r="J14" s="15">
        <f t="shared" si="0"/>
        <v>45445</v>
      </c>
    </row>
    <row r="15" spans="1:20" ht="37.5" customHeight="1">
      <c r="A15" s="1"/>
      <c r="B15" s="18">
        <v>5</v>
      </c>
      <c r="C15" s="19">
        <v>45451</v>
      </c>
      <c r="D15" s="21" t="s">
        <v>93</v>
      </c>
      <c r="E15" s="21" t="s">
        <v>86</v>
      </c>
      <c r="F15" s="21" t="s">
        <v>21</v>
      </c>
      <c r="G15" s="22">
        <v>2</v>
      </c>
      <c r="H15" s="22">
        <v>0</v>
      </c>
      <c r="I15" s="31"/>
      <c r="J15" s="15">
        <f t="shared" si="0"/>
        <v>45446</v>
      </c>
    </row>
    <row r="16" spans="1:20" ht="37.5" customHeight="1">
      <c r="A16" s="1"/>
      <c r="B16" s="18">
        <v>6</v>
      </c>
      <c r="C16" s="19">
        <v>45452</v>
      </c>
      <c r="D16" s="21" t="s">
        <v>94</v>
      </c>
      <c r="E16" s="21" t="s">
        <v>95</v>
      </c>
      <c r="F16" s="21" t="s">
        <v>21</v>
      </c>
      <c r="G16" s="22">
        <v>2</v>
      </c>
      <c r="H16" s="22">
        <v>0</v>
      </c>
      <c r="I16" s="31"/>
      <c r="J16" s="15">
        <f t="shared" si="0"/>
        <v>45447</v>
      </c>
    </row>
    <row r="17" spans="1:10" ht="37.5" customHeight="1">
      <c r="A17" s="1"/>
      <c r="B17" s="18">
        <v>7</v>
      </c>
      <c r="C17" s="19">
        <v>45452</v>
      </c>
      <c r="D17" s="21" t="s">
        <v>96</v>
      </c>
      <c r="E17" s="21" t="s">
        <v>88</v>
      </c>
      <c r="F17" s="21" t="s">
        <v>21</v>
      </c>
      <c r="G17" s="22">
        <v>1</v>
      </c>
      <c r="H17" s="22">
        <v>0</v>
      </c>
      <c r="I17" s="31"/>
      <c r="J17" s="15">
        <f t="shared" si="0"/>
        <v>45448</v>
      </c>
    </row>
    <row r="18" spans="1:10" ht="37.5" customHeight="1">
      <c r="A18" s="1"/>
      <c r="B18" s="18">
        <v>8</v>
      </c>
      <c r="C18" s="19">
        <v>45452</v>
      </c>
      <c r="D18" s="21" t="s">
        <v>64</v>
      </c>
      <c r="E18" s="21" t="s">
        <v>95</v>
      </c>
      <c r="F18" s="21" t="s">
        <v>21</v>
      </c>
      <c r="G18" s="22">
        <v>1</v>
      </c>
      <c r="H18" s="22">
        <v>0</v>
      </c>
      <c r="I18" s="31"/>
      <c r="J18" s="15">
        <f t="shared" si="0"/>
        <v>45449</v>
      </c>
    </row>
    <row r="19" spans="1:10" ht="37.5" customHeight="1">
      <c r="A19" s="1"/>
      <c r="B19" s="18">
        <v>9</v>
      </c>
      <c r="C19" s="19"/>
      <c r="D19" s="21"/>
      <c r="E19" s="21"/>
      <c r="F19" s="21"/>
      <c r="G19" s="22">
        <v>0</v>
      </c>
      <c r="H19" s="22">
        <v>0</v>
      </c>
      <c r="I19" s="31"/>
      <c r="J19" s="15">
        <f t="shared" si="0"/>
        <v>45450</v>
      </c>
    </row>
    <row r="20" spans="1:10" ht="37.5" customHeight="1">
      <c r="A20" s="1"/>
      <c r="B20" s="18">
        <v>10</v>
      </c>
      <c r="C20" s="19"/>
      <c r="D20" s="21"/>
      <c r="E20" s="21"/>
      <c r="F20" s="21"/>
      <c r="G20" s="22">
        <v>0</v>
      </c>
      <c r="H20" s="22">
        <v>0</v>
      </c>
      <c r="I20" s="31"/>
      <c r="J20" s="15">
        <f t="shared" si="0"/>
        <v>45451</v>
      </c>
    </row>
    <row r="21" spans="1:10" ht="37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31"/>
      <c r="J21" s="15">
        <f t="shared" si="0"/>
        <v>45452</v>
      </c>
    </row>
    <row r="22" spans="1:10" ht="37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31"/>
      <c r="J22" s="15"/>
    </row>
    <row r="23" spans="1:10" ht="37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31"/>
      <c r="J23" s="15"/>
    </row>
    <row r="24" spans="1:10" ht="37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31"/>
      <c r="J24" s="15"/>
    </row>
    <row r="25" spans="1:10" ht="37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31"/>
      <c r="J25" s="15"/>
    </row>
    <row r="26" spans="1:10" ht="37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31"/>
      <c r="J26" s="15"/>
    </row>
    <row r="27" spans="1:10" ht="37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31"/>
      <c r="J27" s="15"/>
    </row>
    <row r="28" spans="1:10" ht="37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31"/>
      <c r="J28" s="15"/>
    </row>
    <row r="29" spans="1:10" ht="37.5" customHeight="1">
      <c r="A29" s="1"/>
      <c r="B29" s="18">
        <v>19</v>
      </c>
      <c r="C29" s="19"/>
      <c r="D29" s="21"/>
      <c r="E29" s="21"/>
      <c r="F29" s="21"/>
      <c r="G29" s="22">
        <v>0</v>
      </c>
      <c r="H29" s="22">
        <v>0</v>
      </c>
      <c r="I29" s="31"/>
    </row>
    <row r="30" spans="1:10" ht="37.5" customHeight="1">
      <c r="A30" s="1"/>
      <c r="B30" s="18">
        <v>20</v>
      </c>
      <c r="C30" s="19"/>
      <c r="D30" s="21"/>
      <c r="E30" s="21"/>
      <c r="F30" s="21"/>
      <c r="G30" s="22">
        <v>0</v>
      </c>
      <c r="H30" s="22">
        <v>0</v>
      </c>
      <c r="I30" s="31"/>
    </row>
    <row r="31" spans="1:10" ht="37.5" customHeight="1">
      <c r="A31" s="1"/>
      <c r="B31" s="18">
        <v>21</v>
      </c>
      <c r="C31" s="19"/>
      <c r="D31" s="21"/>
      <c r="E31" s="21"/>
      <c r="F31" s="21"/>
      <c r="G31" s="22">
        <v>0</v>
      </c>
      <c r="H31" s="22">
        <v>0</v>
      </c>
      <c r="I31" s="31"/>
    </row>
    <row r="32" spans="1:10" ht="37.5" customHeight="1">
      <c r="A32" s="1"/>
      <c r="B32" s="18">
        <v>22</v>
      </c>
      <c r="C32" s="19"/>
      <c r="D32" s="21"/>
      <c r="E32" s="21"/>
      <c r="F32" s="21"/>
      <c r="G32" s="22">
        <v>0</v>
      </c>
      <c r="H32" s="22">
        <v>0</v>
      </c>
      <c r="I32" s="31"/>
    </row>
    <row r="33" spans="1:9" ht="37.5" customHeight="1">
      <c r="A33" s="1"/>
      <c r="B33" s="18">
        <v>23</v>
      </c>
      <c r="C33" s="19"/>
      <c r="D33" s="21"/>
      <c r="E33" s="21"/>
      <c r="F33" s="21"/>
      <c r="G33" s="22">
        <v>0</v>
      </c>
      <c r="H33" s="22">
        <v>0</v>
      </c>
      <c r="I33" s="31"/>
    </row>
    <row r="34" spans="1:9" ht="37.5" customHeight="1">
      <c r="A34" s="1"/>
      <c r="B34" s="18">
        <v>24</v>
      </c>
      <c r="C34" s="19"/>
      <c r="D34" s="21"/>
      <c r="E34" s="21"/>
      <c r="F34" s="21"/>
      <c r="G34" s="22">
        <v>0</v>
      </c>
      <c r="H34" s="22">
        <v>0</v>
      </c>
      <c r="I34" s="20"/>
    </row>
    <row r="35" spans="1:9" ht="37.5" customHeight="1">
      <c r="A35" s="1"/>
      <c r="B35" s="18">
        <v>25</v>
      </c>
      <c r="C35" s="19"/>
      <c r="D35" s="21"/>
      <c r="E35" s="21"/>
      <c r="F35" s="21"/>
      <c r="G35" s="22">
        <v>0</v>
      </c>
      <c r="H35" s="22">
        <v>0</v>
      </c>
      <c r="I35" s="20"/>
    </row>
    <row r="36" spans="1:9" ht="37.5" customHeight="1">
      <c r="A36" s="1"/>
      <c r="B36" s="18">
        <v>26</v>
      </c>
      <c r="C36" s="19"/>
      <c r="D36" s="21"/>
      <c r="E36" s="21"/>
      <c r="F36" s="21"/>
      <c r="G36" s="22">
        <v>0</v>
      </c>
      <c r="H36" s="22">
        <v>0</v>
      </c>
      <c r="I36" s="20"/>
    </row>
    <row r="37" spans="1:9" ht="37.5" customHeight="1">
      <c r="A37" s="1"/>
      <c r="B37" s="18">
        <v>27</v>
      </c>
      <c r="C37" s="19"/>
      <c r="D37" s="21"/>
      <c r="E37" s="21"/>
      <c r="F37" s="21"/>
      <c r="G37" s="22">
        <v>0</v>
      </c>
      <c r="H37" s="22">
        <v>0</v>
      </c>
      <c r="I37" s="20"/>
    </row>
    <row r="38" spans="1:9" ht="37.5" customHeight="1">
      <c r="A38" s="1"/>
      <c r="B38" s="18">
        <v>28</v>
      </c>
      <c r="C38" s="19"/>
      <c r="D38" s="21"/>
      <c r="E38" s="21"/>
      <c r="F38" s="21"/>
      <c r="G38" s="22">
        <v>0</v>
      </c>
      <c r="H38" s="22">
        <v>0</v>
      </c>
      <c r="I38" s="20"/>
    </row>
    <row r="39" spans="1:9" ht="37.5" customHeight="1">
      <c r="A39" s="1"/>
      <c r="B39" s="18">
        <v>29</v>
      </c>
      <c r="C39" s="19"/>
      <c r="D39" s="21"/>
      <c r="E39" s="21"/>
      <c r="F39" s="21"/>
      <c r="G39" s="22">
        <v>0</v>
      </c>
      <c r="H39" s="22">
        <v>0</v>
      </c>
      <c r="I39" s="20"/>
    </row>
    <row r="40" spans="1:9" ht="37.5" customHeight="1">
      <c r="A40" s="1"/>
      <c r="B40" s="18">
        <v>30</v>
      </c>
      <c r="C40" s="19"/>
      <c r="D40" s="21"/>
      <c r="E40" s="21"/>
      <c r="F40" s="21"/>
      <c r="G40" s="22">
        <v>0</v>
      </c>
      <c r="H40" s="22">
        <v>0</v>
      </c>
      <c r="I40" s="20"/>
    </row>
    <row r="41" spans="1:9" ht="37.5" customHeight="1">
      <c r="A41" s="1"/>
      <c r="B41" s="18">
        <v>31</v>
      </c>
      <c r="C41" s="19"/>
      <c r="D41" s="21"/>
      <c r="E41" s="21"/>
      <c r="F41" s="21"/>
      <c r="G41" s="22">
        <v>0</v>
      </c>
      <c r="H41" s="22">
        <v>0</v>
      </c>
      <c r="I41" s="20"/>
    </row>
    <row r="42" spans="1:9" ht="37.5" customHeight="1">
      <c r="A42" s="1"/>
      <c r="B42" s="18">
        <v>32</v>
      </c>
      <c r="C42" s="19"/>
      <c r="D42" s="21"/>
      <c r="E42" s="21"/>
      <c r="F42" s="21"/>
      <c r="G42" s="22">
        <v>0</v>
      </c>
      <c r="H42" s="22">
        <v>0</v>
      </c>
      <c r="I42" s="20"/>
    </row>
    <row r="43" spans="1:9" ht="37.5" customHeight="1">
      <c r="A43" s="1"/>
      <c r="B43" s="18">
        <v>33</v>
      </c>
      <c r="C43" s="19"/>
      <c r="D43" s="21"/>
      <c r="E43" s="21"/>
      <c r="F43" s="21"/>
      <c r="G43" s="22">
        <v>0</v>
      </c>
      <c r="H43" s="22">
        <v>0</v>
      </c>
      <c r="I43" s="20"/>
    </row>
    <row r="44" spans="1:9" ht="37.5" customHeight="1">
      <c r="A44" s="1"/>
      <c r="B44" s="18">
        <v>34</v>
      </c>
      <c r="C44" s="19"/>
      <c r="D44" s="21"/>
      <c r="E44" s="21"/>
      <c r="F44" s="21"/>
      <c r="G44" s="22">
        <v>0</v>
      </c>
      <c r="H44" s="22">
        <v>0</v>
      </c>
      <c r="I44" s="20"/>
    </row>
    <row r="45" spans="1:9" ht="37.5" customHeight="1">
      <c r="A45" s="1"/>
      <c r="B45" s="18">
        <v>35</v>
      </c>
      <c r="C45" s="19"/>
      <c r="D45" s="21"/>
      <c r="E45" s="21"/>
      <c r="F45" s="21"/>
      <c r="G45" s="22">
        <v>0</v>
      </c>
      <c r="H45" s="22">
        <v>0</v>
      </c>
      <c r="I45" s="20"/>
    </row>
    <row r="46" spans="1:9" ht="37.5" customHeight="1">
      <c r="A46" s="1"/>
      <c r="B46" s="18">
        <v>36</v>
      </c>
      <c r="C46" s="19"/>
      <c r="D46" s="21"/>
      <c r="E46" s="21"/>
      <c r="F46" s="21"/>
      <c r="G46" s="22">
        <v>0</v>
      </c>
      <c r="H46" s="22">
        <v>0</v>
      </c>
      <c r="I46" s="20"/>
    </row>
    <row r="47" spans="1:9" ht="37.5" customHeight="1">
      <c r="A47" s="1"/>
      <c r="B47" s="18">
        <v>37</v>
      </c>
      <c r="C47" s="19"/>
      <c r="D47" s="21"/>
      <c r="E47" s="21"/>
      <c r="F47" s="21"/>
      <c r="G47" s="22">
        <v>0</v>
      </c>
      <c r="H47" s="22">
        <v>0</v>
      </c>
      <c r="I47" s="20"/>
    </row>
    <row r="48" spans="1:9" ht="37.5" customHeight="1">
      <c r="A48" s="1"/>
      <c r="B48" s="18">
        <v>38</v>
      </c>
      <c r="C48" s="19"/>
      <c r="D48" s="21"/>
      <c r="E48" s="21"/>
      <c r="F48" s="21"/>
      <c r="G48" s="22">
        <v>0</v>
      </c>
      <c r="H48" s="22">
        <v>0</v>
      </c>
      <c r="I48" s="20"/>
    </row>
    <row r="49" spans="1:9" ht="37.5" customHeight="1">
      <c r="A49" s="1"/>
      <c r="B49" s="18">
        <v>39</v>
      </c>
      <c r="C49" s="19"/>
      <c r="D49" s="21"/>
      <c r="E49" s="21"/>
      <c r="F49" s="21"/>
      <c r="G49" s="22">
        <v>0</v>
      </c>
      <c r="H49" s="22">
        <v>0</v>
      </c>
      <c r="I49" s="20"/>
    </row>
    <row r="50" spans="1:9" ht="37.5" customHeight="1">
      <c r="A50" s="1"/>
      <c r="B50" s="18">
        <v>40</v>
      </c>
      <c r="C50" s="19"/>
      <c r="D50" s="21"/>
      <c r="E50" s="21"/>
      <c r="F50" s="21"/>
      <c r="G50" s="22">
        <v>0</v>
      </c>
      <c r="H50" s="22">
        <v>0</v>
      </c>
      <c r="I50" s="20"/>
    </row>
    <row r="51" spans="1:9" ht="37.5" customHeight="1">
      <c r="A51" s="1"/>
      <c r="B51" s="18">
        <v>41</v>
      </c>
      <c r="C51" s="19"/>
      <c r="D51" s="21"/>
      <c r="E51" s="21"/>
      <c r="F51" s="21"/>
      <c r="G51" s="22">
        <v>0</v>
      </c>
      <c r="H51" s="22">
        <v>0</v>
      </c>
      <c r="I51" s="20"/>
    </row>
    <row r="52" spans="1:9" ht="37.5" customHeight="1">
      <c r="A52" s="1"/>
      <c r="B52" s="18">
        <v>42</v>
      </c>
      <c r="C52" s="19"/>
      <c r="D52" s="33"/>
      <c r="E52" s="21"/>
      <c r="F52" s="21"/>
      <c r="G52" s="22">
        <v>0</v>
      </c>
      <c r="H52" s="22">
        <v>0</v>
      </c>
      <c r="I52" s="20"/>
    </row>
    <row r="53" spans="1:9" ht="37.5" customHeight="1">
      <c r="A53" s="1"/>
      <c r="B53" s="18">
        <v>43</v>
      </c>
      <c r="C53" s="19"/>
      <c r="D53" s="33"/>
      <c r="E53" s="21"/>
      <c r="F53" s="21"/>
      <c r="G53" s="22">
        <v>0</v>
      </c>
      <c r="H53" s="22">
        <v>0</v>
      </c>
      <c r="I53" s="20"/>
    </row>
    <row r="54" spans="1:9" ht="37.5" customHeight="1">
      <c r="A54" s="1"/>
      <c r="B54" s="18">
        <v>44</v>
      </c>
      <c r="C54" s="19"/>
      <c r="D54" s="33"/>
      <c r="E54" s="21"/>
      <c r="F54" s="21"/>
      <c r="G54" s="22">
        <v>0</v>
      </c>
      <c r="H54" s="22">
        <v>0</v>
      </c>
      <c r="I54" s="20"/>
    </row>
    <row r="55" spans="1:9" ht="37.5" customHeight="1">
      <c r="A55" s="1"/>
      <c r="B55" s="18">
        <v>45</v>
      </c>
      <c r="C55" s="19"/>
      <c r="D55" s="33"/>
      <c r="E55" s="21"/>
      <c r="F55" s="21"/>
      <c r="G55" s="22">
        <v>0</v>
      </c>
      <c r="H55" s="22">
        <v>0</v>
      </c>
      <c r="I55" s="20"/>
    </row>
    <row r="56" spans="1:9" ht="37.5" customHeight="1">
      <c r="A56" s="1"/>
      <c r="B56" s="18">
        <v>46</v>
      </c>
      <c r="C56" s="19"/>
      <c r="D56" s="21"/>
      <c r="E56" s="21"/>
      <c r="F56" s="21"/>
      <c r="G56" s="22">
        <v>0</v>
      </c>
      <c r="H56" s="22">
        <v>0</v>
      </c>
      <c r="I56" s="20"/>
    </row>
    <row r="57" spans="1:9" ht="37.5" customHeight="1">
      <c r="A57" s="1"/>
      <c r="B57" s="18">
        <v>47</v>
      </c>
      <c r="C57" s="19"/>
      <c r="D57" s="20"/>
      <c r="E57" s="21"/>
      <c r="F57" s="21"/>
      <c r="G57" s="22">
        <v>0</v>
      </c>
      <c r="H57" s="22">
        <v>0</v>
      </c>
      <c r="I57" s="20"/>
    </row>
    <row r="58" spans="1:9" ht="37.5" customHeight="1">
      <c r="A58" s="1"/>
      <c r="B58" s="18">
        <v>48</v>
      </c>
      <c r="C58" s="19"/>
      <c r="D58" s="20"/>
      <c r="E58" s="21"/>
      <c r="F58" s="21"/>
      <c r="G58" s="22">
        <v>0</v>
      </c>
      <c r="H58" s="22">
        <v>0</v>
      </c>
      <c r="I58" s="20"/>
    </row>
    <row r="59" spans="1:9" ht="37.5" customHeight="1">
      <c r="A59" s="1"/>
      <c r="B59" s="18">
        <v>49</v>
      </c>
      <c r="C59" s="19"/>
      <c r="D59" s="20"/>
      <c r="E59" s="21"/>
      <c r="F59" s="21"/>
      <c r="G59" s="22">
        <v>0</v>
      </c>
      <c r="H59" s="22">
        <v>0</v>
      </c>
      <c r="I59" s="30"/>
    </row>
    <row r="60" spans="1:9" ht="37.5" customHeight="1">
      <c r="A60" s="1"/>
      <c r="B60" s="18">
        <v>50</v>
      </c>
      <c r="C60" s="19"/>
      <c r="D60" s="20"/>
      <c r="E60" s="21"/>
      <c r="F60" s="21"/>
      <c r="G60" s="22">
        <v>0</v>
      </c>
      <c r="H60" s="22">
        <v>0</v>
      </c>
      <c r="I60" s="30"/>
    </row>
    <row r="61" spans="1:9" ht="15.75" customHeight="1">
      <c r="A61" s="1"/>
      <c r="B61" s="1"/>
      <c r="D61" s="1"/>
      <c r="E61" s="1"/>
      <c r="F61" s="25" t="s">
        <v>66</v>
      </c>
      <c r="G61" s="26">
        <f t="shared" ref="G61:H61" si="1">SUM(G11:G60)</f>
        <v>19</v>
      </c>
      <c r="H61" s="26">
        <f t="shared" si="1"/>
        <v>0</v>
      </c>
      <c r="I61" s="1"/>
    </row>
    <row r="62" spans="1:9" ht="15.75" customHeight="1">
      <c r="A62" s="1"/>
      <c r="B62" s="7"/>
      <c r="C62" s="7"/>
      <c r="D62" s="7">
        <f>COUNTIFS(D11:D60, "&lt;&gt;"&amp;"")</f>
        <v>8</v>
      </c>
      <c r="E62" s="7"/>
      <c r="F62" s="7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61" t="s">
        <v>67</v>
      </c>
      <c r="C63" s="69"/>
      <c r="D63" s="69"/>
      <c r="E63" s="69"/>
      <c r="F63" s="69"/>
      <c r="G63" s="69"/>
      <c r="H63" s="70"/>
    </row>
    <row r="64" spans="1:9" ht="15.75" customHeight="1">
      <c r="A64" s="1"/>
      <c r="B64" s="62" t="s">
        <v>68</v>
      </c>
      <c r="C64" s="69"/>
      <c r="D64" s="69"/>
      <c r="E64" s="69"/>
      <c r="F64" s="70"/>
      <c r="G64" s="17" t="s">
        <v>69</v>
      </c>
      <c r="H64" s="17" t="s">
        <v>16</v>
      </c>
    </row>
    <row r="65" spans="1:9" ht="15.75" customHeight="1">
      <c r="A65" s="1"/>
      <c r="B65" s="60" t="str">
        <f>'Dados do Projeto'!B10</f>
        <v>Ana Clara Pinheiro Campos</v>
      </c>
      <c r="C65" s="69"/>
      <c r="D65" s="69"/>
      <c r="E65" s="69"/>
      <c r="F65" s="70"/>
      <c r="G65" s="27">
        <f>SUMIF($E$11:$E$60,'Dados do Projeto'!$B10,G$11:G$60)</f>
        <v>0</v>
      </c>
      <c r="H65" s="27">
        <f>SUMIF($E$11:$E$60,'Dados do Projeto'!$B10,H$11:H$60)</f>
        <v>0</v>
      </c>
    </row>
    <row r="66" spans="1:9" ht="15.75" customHeight="1">
      <c r="A66" s="1"/>
      <c r="B66" s="60" t="str">
        <f>'Dados do Projeto'!B11</f>
        <v>Gustavo Henrique de Moura Luz</v>
      </c>
      <c r="C66" s="69"/>
      <c r="D66" s="69"/>
      <c r="E66" s="69"/>
      <c r="F66" s="70"/>
      <c r="G66" s="27">
        <f>SUMIF(E$11:E$60,'Dados do Projeto'!B11,G$11:G$60)</f>
        <v>0</v>
      </c>
      <c r="H66" s="27">
        <f>SUMIF($E$11:$E$60,'Dados do Projeto'!$B11,H$11:H$60)</f>
        <v>0</v>
      </c>
    </row>
    <row r="67" spans="1:9" ht="15.75" customHeight="1">
      <c r="A67" s="1"/>
      <c r="B67" s="60" t="str">
        <f>'Dados do Projeto'!B12</f>
        <v>Leandro Augusto Santos Araujo</v>
      </c>
      <c r="C67" s="69"/>
      <c r="D67" s="69"/>
      <c r="E67" s="69"/>
      <c r="F67" s="70"/>
      <c r="G67" s="27">
        <f>SUMIF(E$11:E$60,'Dados do Projeto'!B12,G$11:G$60)</f>
        <v>0</v>
      </c>
      <c r="H67" s="27">
        <f>SUMIF($E$11:$E$60,'Dados do Projeto'!$B12,H$11:H$60)</f>
        <v>0</v>
      </c>
    </row>
    <row r="68" spans="1:9" ht="15.75" customHeight="1">
      <c r="A68" s="1"/>
      <c r="B68" s="60" t="str">
        <f>'Dados do Projeto'!B13</f>
        <v>João Pedro Lindenberg Pimenta</v>
      </c>
      <c r="C68" s="69"/>
      <c r="D68" s="69"/>
      <c r="E68" s="69"/>
      <c r="F68" s="70"/>
      <c r="G68" s="27">
        <f>SUMIF(E$11:E$60,'Dados do Projeto'!B13,G$11:G$60)</f>
        <v>0</v>
      </c>
      <c r="H68" s="27">
        <f>SUMIF($E$11:$E$60,'Dados do Projeto'!$B13,H$11:H$60)</f>
        <v>0</v>
      </c>
    </row>
    <row r="69" spans="1:9" ht="15.75" customHeight="1">
      <c r="A69" s="1"/>
      <c r="B69" s="60" t="str">
        <f>'Dados do Projeto'!B14</f>
        <v>João Vitor Jangola Mendes</v>
      </c>
      <c r="C69" s="69"/>
      <c r="D69" s="69"/>
      <c r="E69" s="69"/>
      <c r="F69" s="70"/>
      <c r="G69" s="27">
        <f>SUMIF(E$11:E$60,'Dados do Projeto'!B14,G$11:G$60)</f>
        <v>0</v>
      </c>
      <c r="H69" s="27">
        <f>SUMIF($E$11:$E$60,'Dados do Projeto'!$B14,H$11:H$60)</f>
        <v>0</v>
      </c>
    </row>
    <row r="70" spans="1:9" ht="15.75" customHeight="1">
      <c r="A70" s="1"/>
      <c r="B70" s="60" t="str">
        <f>'Dados do Projeto'!B15</f>
        <v>Maria Clara Freitas Soares</v>
      </c>
      <c r="C70" s="69"/>
      <c r="D70" s="69"/>
      <c r="E70" s="69"/>
      <c r="F70" s="70"/>
      <c r="G70" s="27">
        <f>SUMIF(E$11:E$60,'Dados do Projeto'!B15,G$11:G$60)</f>
        <v>0</v>
      </c>
      <c r="H70" s="27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3"/>
      <c r="E101" s="1"/>
      <c r="F101" s="3"/>
      <c r="G101" s="1"/>
      <c r="H101" s="1"/>
      <c r="I101" s="1"/>
    </row>
    <row r="102" spans="1:9" ht="15.75" customHeight="1">
      <c r="A102" s="1"/>
      <c r="B102" s="1"/>
      <c r="D102" s="3"/>
      <c r="E102" s="1"/>
      <c r="F102" s="3"/>
      <c r="G102" s="1"/>
      <c r="H102" s="1"/>
      <c r="I102" s="1"/>
    </row>
    <row r="103" spans="1:9" ht="15.75" customHeight="1">
      <c r="A103" s="1"/>
      <c r="B103" s="1"/>
      <c r="D103" s="3"/>
      <c r="E103" s="1"/>
      <c r="F103" s="3"/>
      <c r="G103" s="1"/>
      <c r="H103" s="1"/>
      <c r="I103" s="1"/>
    </row>
    <row r="104" spans="1:9" ht="15.75" customHeight="1">
      <c r="A104" s="1"/>
      <c r="B104" s="1"/>
      <c r="D104" s="3"/>
      <c r="E104" s="1"/>
      <c r="F104" s="3"/>
      <c r="G104" s="1"/>
      <c r="H104" s="1"/>
      <c r="I104" s="1"/>
    </row>
    <row r="105" spans="1:9" ht="15.75" customHeight="1">
      <c r="A105" s="1"/>
      <c r="B105" s="1"/>
      <c r="D105" s="3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5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75" priority="1">
      <formula>LEN(TRIM(E13))=0</formula>
    </cfRule>
  </conditionalFormatting>
  <conditionalFormatting sqref="E13 E17">
    <cfRule type="expression" dxfId="74" priority="2">
      <formula>NOT(ISERROR(SEARCH(($B$69),(E13))))</formula>
    </cfRule>
  </conditionalFormatting>
  <conditionalFormatting sqref="E13 E17">
    <cfRule type="expression" dxfId="73" priority="3">
      <formula>NOT(ISERROR(SEARCH(($B$68),(E13))))</formula>
    </cfRule>
  </conditionalFormatting>
  <conditionalFormatting sqref="E13 E17">
    <cfRule type="expression" dxfId="72" priority="4">
      <formula>NOT(ISERROR(SEARCH(($B$67),(E13))))</formula>
    </cfRule>
  </conditionalFormatting>
  <conditionalFormatting sqref="E13 E17">
    <cfRule type="expression" dxfId="71" priority="5">
      <formula>NOT(ISERROR(SEARCH(($B$66),(E13))))</formula>
    </cfRule>
  </conditionalFormatting>
  <conditionalFormatting sqref="E13 E17">
    <cfRule type="containsBlanks" dxfId="70" priority="6">
      <formula>LEN(TRIM(E13))=0</formula>
    </cfRule>
  </conditionalFormatting>
  <conditionalFormatting sqref="E13 E17">
    <cfRule type="expression" dxfId="69" priority="7">
      <formula>NOT(ISERROR(SEARCH(($B$69),(E13))))</formula>
    </cfRule>
  </conditionalFormatting>
  <conditionalFormatting sqref="E13 E17">
    <cfRule type="expression" dxfId="68" priority="8">
      <formula>NOT(ISERROR(SEARCH(($B$68),(E13))))</formula>
    </cfRule>
  </conditionalFormatting>
  <conditionalFormatting sqref="E13 E17">
    <cfRule type="expression" dxfId="67" priority="9">
      <formula>NOT(ISERROR(SEARCH(($B$67),(E13))))</formula>
    </cfRule>
  </conditionalFormatting>
  <conditionalFormatting sqref="E13 E17">
    <cfRule type="expression" dxfId="66" priority="10">
      <formula>NOT(ISERROR(SEARCH(($B$66),(E13))))</formula>
    </cfRule>
  </conditionalFormatting>
  <conditionalFormatting sqref="E13 E17">
    <cfRule type="expression" dxfId="65" priority="11">
      <formula>NOT(ISERROR(SEARCH(($B$65),(E13))))</formula>
    </cfRule>
  </conditionalFormatting>
  <conditionalFormatting sqref="E13 E17">
    <cfRule type="expression" dxfId="64" priority="12">
      <formula>NOT(ISERROR(SEARCH(($B$65),(E13))))</formula>
    </cfRule>
  </conditionalFormatting>
  <conditionalFormatting sqref="E11:E60">
    <cfRule type="expression" dxfId="63" priority="13">
      <formula>NOT(ISERROR(SEARCH(($B$65),(E11))))</formula>
    </cfRule>
  </conditionalFormatting>
  <conditionalFormatting sqref="E11:E60">
    <cfRule type="expression" dxfId="62" priority="14">
      <formula>NOT(ISERROR(SEARCH(($B$66),(E11))))</formula>
    </cfRule>
  </conditionalFormatting>
  <conditionalFormatting sqref="E11:E60">
    <cfRule type="expression" dxfId="61" priority="15">
      <formula>NOT(ISERROR(SEARCH(($B$67),(E11))))</formula>
    </cfRule>
  </conditionalFormatting>
  <conditionalFormatting sqref="E11:E60">
    <cfRule type="expression" dxfId="60" priority="16">
      <formula>NOT(ISERROR(SEARCH(($B$68),(E11))))</formula>
    </cfRule>
  </conditionalFormatting>
  <conditionalFormatting sqref="E11:E60">
    <cfRule type="expression" dxfId="59" priority="17">
      <formula>NOT(ISERROR(SEARCH(($B$69),(E11))))</formula>
    </cfRule>
  </conditionalFormatting>
  <conditionalFormatting sqref="E11:E60">
    <cfRule type="containsBlanks" dxfId="58" priority="18">
      <formula>LEN(TRIM(E11))=0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E13 E17">
    <cfRule type="containsBlanks" dxfId="56" priority="20">
      <formula>LEN(TRIM(E13))=0</formula>
    </cfRule>
  </conditionalFormatting>
  <conditionalFormatting sqref="E13 E17">
    <cfRule type="expression" dxfId="55" priority="21">
      <formula>NOT(ISERROR(SEARCH(($B$69),(E13))))</formula>
    </cfRule>
  </conditionalFormatting>
  <conditionalFormatting sqref="E13 E17">
    <cfRule type="expression" dxfId="54" priority="22">
      <formula>NOT(ISERROR(SEARCH(($B$68),(E13))))</formula>
    </cfRule>
  </conditionalFormatting>
  <conditionalFormatting sqref="E13 E17">
    <cfRule type="expression" dxfId="53" priority="23">
      <formula>NOT(ISERROR(SEARCH(($B$67),(E13))))</formula>
    </cfRule>
  </conditionalFormatting>
  <conditionalFormatting sqref="E13 E17">
    <cfRule type="expression" dxfId="52" priority="24">
      <formula>NOT(ISERROR(SEARCH(($B$66),(E13))))</formula>
    </cfRule>
  </conditionalFormatting>
  <conditionalFormatting sqref="E13 E17">
    <cfRule type="containsBlanks" dxfId="51" priority="25">
      <formula>LEN(TRIM(E13))=0</formula>
    </cfRule>
  </conditionalFormatting>
  <conditionalFormatting sqref="E13 E17">
    <cfRule type="expression" dxfId="50" priority="26">
      <formula>NOT(ISERROR(SEARCH(($B$69),(E13))))</formula>
    </cfRule>
  </conditionalFormatting>
  <conditionalFormatting sqref="E13 E17">
    <cfRule type="expression" dxfId="49" priority="27">
      <formula>NOT(ISERROR(SEARCH(($B$68),(E13))))</formula>
    </cfRule>
  </conditionalFormatting>
  <conditionalFormatting sqref="E13 E17">
    <cfRule type="expression" dxfId="48" priority="28">
      <formula>NOT(ISERROR(SEARCH(($B$67),(E13))))</formula>
    </cfRule>
  </conditionalFormatting>
  <conditionalFormatting sqref="E13 E17">
    <cfRule type="expression" dxfId="47" priority="29">
      <formula>NOT(ISERROR(SEARCH(($B$66),(E13))))</formula>
    </cfRule>
  </conditionalFormatting>
  <conditionalFormatting sqref="E13 E17">
    <cfRule type="expression" dxfId="46" priority="30">
      <formula>NOT(ISERROR(SEARCH(($B$65),(E13))))</formula>
    </cfRule>
  </conditionalFormatting>
  <conditionalFormatting sqref="E13 E17">
    <cfRule type="expression" dxfId="45" priority="31">
      <formula>NOT(ISERROR(SEARCH(($B$65),(E13))))</formula>
    </cfRule>
  </conditionalFormatting>
  <conditionalFormatting sqref="E11:E60">
    <cfRule type="expression" dxfId="44" priority="32">
      <formula>NOT(ISERROR(SEARCH(($B$65),(E11))))</formula>
    </cfRule>
  </conditionalFormatting>
  <conditionalFormatting sqref="E11:E60">
    <cfRule type="expression" dxfId="43" priority="33">
      <formula>NOT(ISERROR(SEARCH(($B$66),(E11))))</formula>
    </cfRule>
  </conditionalFormatting>
  <conditionalFormatting sqref="E11:E60">
    <cfRule type="expression" dxfId="42" priority="34">
      <formula>NOT(ISERROR(SEARCH(($B$67),(E11))))</formula>
    </cfRule>
  </conditionalFormatting>
  <conditionalFormatting sqref="E11:E60">
    <cfRule type="expression" dxfId="41" priority="35">
      <formula>NOT(ISERROR(SEARCH(($B$68),(E11))))</formula>
    </cfRule>
  </conditionalFormatting>
  <conditionalFormatting sqref="E11:E60">
    <cfRule type="expression" dxfId="40" priority="36">
      <formula>NOT(ISERROR(SEARCH(($B$69),(E11))))</formula>
    </cfRule>
  </conditionalFormatting>
  <conditionalFormatting sqref="E11:E60">
    <cfRule type="containsBlanks" dxfId="39" priority="37">
      <formula>LEN(TRIM(E11))=0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1">
    <dataValidation type="list" allowBlank="1" showErrorMessage="1" sqref="C11:C60" xr:uid="{00000000-0002-0000-05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T1000"/>
  <sheetViews>
    <sheetView workbookViewId="0">
      <pane ySplit="1" topLeftCell="C11" activePane="bottomLeft" state="frozen"/>
      <selection pane="bottomLeft" activeCell="C11" sqref="C11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4"/>
      <c r="B1" s="46" t="s">
        <v>0</v>
      </c>
      <c r="C1" s="63"/>
      <c r="D1" s="63"/>
      <c r="E1" s="63"/>
      <c r="F1" s="63"/>
      <c r="G1" s="63"/>
      <c r="H1" s="63"/>
      <c r="I1" s="64"/>
      <c r="J1" s="15">
        <f>Planejamento!C16</f>
        <v>45453</v>
      </c>
    </row>
    <row r="2" spans="1:20" ht="18" customHeight="1">
      <c r="A2" s="1"/>
      <c r="B2" s="47" t="s">
        <v>1</v>
      </c>
      <c r="C2" s="65"/>
      <c r="D2" s="65"/>
      <c r="E2" s="65"/>
      <c r="F2" s="65"/>
      <c r="G2" s="65"/>
      <c r="H2" s="65"/>
      <c r="I2" s="66"/>
      <c r="J2" s="15">
        <f t="shared" ref="J2:J14" si="0">J1+1</f>
        <v>45454</v>
      </c>
    </row>
    <row r="3" spans="1:20" ht="15.75" customHeight="1">
      <c r="A3" s="1"/>
      <c r="B3" s="48" t="s">
        <v>2</v>
      </c>
      <c r="C3" s="65"/>
      <c r="D3" s="65"/>
      <c r="E3" s="65"/>
      <c r="F3" s="65"/>
      <c r="G3" s="65"/>
      <c r="H3" s="65"/>
      <c r="I3" s="66"/>
      <c r="J3" s="15">
        <f t="shared" si="0"/>
        <v>45455</v>
      </c>
    </row>
    <row r="4" spans="1:20" ht="15.75" customHeight="1">
      <c r="A4" s="1"/>
      <c r="B4" s="49" t="s">
        <v>3</v>
      </c>
      <c r="C4" s="67"/>
      <c r="D4" s="67"/>
      <c r="E4" s="67"/>
      <c r="F4" s="67"/>
      <c r="G4" s="67"/>
      <c r="H4" s="67"/>
      <c r="I4" s="68"/>
      <c r="J4" s="15">
        <f t="shared" si="0"/>
        <v>45456</v>
      </c>
    </row>
    <row r="5" spans="1:20" ht="15.75" customHeight="1">
      <c r="A5" s="1"/>
      <c r="B5" s="48" t="s">
        <v>4</v>
      </c>
      <c r="C5" s="65"/>
      <c r="D5" s="65"/>
      <c r="E5" s="65"/>
      <c r="F5" s="65"/>
      <c r="G5" s="65"/>
      <c r="H5" s="65"/>
      <c r="I5" s="66"/>
      <c r="J5" s="15">
        <f t="shared" si="0"/>
        <v>45457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5">
        <f t="shared" si="0"/>
        <v>45458</v>
      </c>
    </row>
    <row r="7" spans="1:20" ht="22.5" customHeight="1">
      <c r="A7" s="1"/>
      <c r="B7" s="51" t="str">
        <f>'Dados do Projeto'!B7</f>
        <v>LocaCar</v>
      </c>
      <c r="C7" s="69"/>
      <c r="D7" s="69"/>
      <c r="E7" s="69"/>
      <c r="F7" s="69"/>
      <c r="G7" s="69"/>
      <c r="H7" s="69"/>
      <c r="I7" s="70"/>
      <c r="J7" s="15">
        <f t="shared" si="0"/>
        <v>45459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5">
        <f t="shared" si="0"/>
        <v>45460</v>
      </c>
    </row>
    <row r="9" spans="1:20" ht="15.75" customHeight="1">
      <c r="A9" s="1"/>
      <c r="B9" s="61" t="s">
        <v>97</v>
      </c>
      <c r="C9" s="69"/>
      <c r="D9" s="69"/>
      <c r="E9" s="69"/>
      <c r="F9" s="69"/>
      <c r="G9" s="69"/>
      <c r="H9" s="70"/>
      <c r="I9" s="42" t="s">
        <v>44</v>
      </c>
      <c r="J9" s="15">
        <f t="shared" si="0"/>
        <v>45461</v>
      </c>
    </row>
    <row r="10" spans="1:20" ht="15.75" customHeight="1">
      <c r="A10" s="1"/>
      <c r="B10" s="17" t="s">
        <v>32</v>
      </c>
      <c r="C10" s="17" t="s">
        <v>45</v>
      </c>
      <c r="D10" s="17" t="s">
        <v>46</v>
      </c>
      <c r="E10" s="17" t="s">
        <v>47</v>
      </c>
      <c r="F10" s="17" t="s">
        <v>48</v>
      </c>
      <c r="G10" s="17" t="s">
        <v>49</v>
      </c>
      <c r="H10" s="17" t="s">
        <v>50</v>
      </c>
      <c r="I10" s="28" t="s">
        <v>51</v>
      </c>
      <c r="J10" s="15">
        <f t="shared" si="0"/>
        <v>45462</v>
      </c>
    </row>
    <row r="11" spans="1:20" ht="48.75" customHeight="1">
      <c r="A11" s="4"/>
      <c r="B11" s="18">
        <v>1</v>
      </c>
      <c r="C11" s="19"/>
      <c r="D11" s="20"/>
      <c r="E11" s="21"/>
      <c r="F11" s="21"/>
      <c r="G11" s="22">
        <v>0</v>
      </c>
      <c r="H11" s="22">
        <v>0</v>
      </c>
      <c r="I11" s="21"/>
      <c r="J11" s="15">
        <f t="shared" si="0"/>
        <v>45463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0.25" customHeight="1">
      <c r="A12" s="1"/>
      <c r="B12" s="18">
        <v>2</v>
      </c>
      <c r="C12" s="19"/>
      <c r="D12" s="20"/>
      <c r="E12" s="21"/>
      <c r="F12" s="21"/>
      <c r="G12" s="22">
        <v>0</v>
      </c>
      <c r="H12" s="22">
        <v>0</v>
      </c>
      <c r="I12" s="21"/>
      <c r="J12" s="15">
        <f t="shared" si="0"/>
        <v>45464</v>
      </c>
    </row>
    <row r="13" spans="1:20" ht="52.5" customHeight="1">
      <c r="A13" s="1"/>
      <c r="B13" s="18">
        <v>3</v>
      </c>
      <c r="C13" s="19"/>
      <c r="D13" s="20"/>
      <c r="E13" s="21"/>
      <c r="F13" s="21"/>
      <c r="G13" s="22">
        <v>0</v>
      </c>
      <c r="H13" s="22">
        <v>0</v>
      </c>
      <c r="I13" s="21"/>
      <c r="J13" s="15">
        <f t="shared" si="0"/>
        <v>45465</v>
      </c>
    </row>
    <row r="14" spans="1:20" ht="51" customHeight="1">
      <c r="A14" s="1"/>
      <c r="B14" s="18">
        <v>4</v>
      </c>
      <c r="C14" s="19"/>
      <c r="D14" s="21"/>
      <c r="E14" s="21"/>
      <c r="F14" s="21"/>
      <c r="G14" s="22">
        <v>0</v>
      </c>
      <c r="H14" s="22">
        <v>0</v>
      </c>
      <c r="I14" s="31"/>
      <c r="J14" s="15">
        <f t="shared" si="0"/>
        <v>45466</v>
      </c>
    </row>
    <row r="15" spans="1:20" ht="37.5" customHeight="1">
      <c r="A15" s="1"/>
      <c r="B15" s="18">
        <v>5</v>
      </c>
      <c r="C15" s="19"/>
      <c r="D15" s="21"/>
      <c r="E15" s="21"/>
      <c r="F15" s="21"/>
      <c r="G15" s="22">
        <v>0</v>
      </c>
      <c r="H15" s="22">
        <v>0</v>
      </c>
      <c r="I15" s="31"/>
      <c r="J15" s="15"/>
    </row>
    <row r="16" spans="1:20" ht="37.5" customHeight="1">
      <c r="A16" s="1"/>
      <c r="B16" s="18">
        <v>6</v>
      </c>
      <c r="C16" s="19"/>
      <c r="D16" s="21"/>
      <c r="E16" s="21"/>
      <c r="F16" s="21"/>
      <c r="G16" s="22">
        <v>0</v>
      </c>
      <c r="H16" s="22">
        <v>0</v>
      </c>
      <c r="I16" s="31"/>
      <c r="J16" s="15"/>
    </row>
    <row r="17" spans="1:10" ht="37.5" customHeight="1">
      <c r="A17" s="1"/>
      <c r="B17" s="18">
        <v>7</v>
      </c>
      <c r="C17" s="19"/>
      <c r="D17" s="21"/>
      <c r="E17" s="21"/>
      <c r="F17" s="21"/>
      <c r="G17" s="22">
        <v>0</v>
      </c>
      <c r="H17" s="22">
        <v>0</v>
      </c>
      <c r="I17" s="31"/>
      <c r="J17" s="15"/>
    </row>
    <row r="18" spans="1:10" ht="37.5" customHeight="1">
      <c r="A18" s="1"/>
      <c r="B18" s="18">
        <v>8</v>
      </c>
      <c r="C18" s="19"/>
      <c r="D18" s="21"/>
      <c r="E18" s="21"/>
      <c r="F18" s="21"/>
      <c r="G18" s="22">
        <v>0</v>
      </c>
      <c r="H18" s="22">
        <v>0</v>
      </c>
      <c r="I18" s="31"/>
      <c r="J18" s="15"/>
    </row>
    <row r="19" spans="1:10" ht="37.5" customHeight="1">
      <c r="A19" s="1"/>
      <c r="B19" s="18">
        <v>9</v>
      </c>
      <c r="C19" s="19"/>
      <c r="D19" s="21"/>
      <c r="E19" s="21"/>
      <c r="F19" s="21"/>
      <c r="G19" s="22">
        <v>0</v>
      </c>
      <c r="H19" s="22">
        <v>0</v>
      </c>
      <c r="I19" s="31"/>
      <c r="J19" s="15"/>
    </row>
    <row r="20" spans="1:10" ht="37.5" customHeight="1">
      <c r="A20" s="1"/>
      <c r="B20" s="18">
        <v>10</v>
      </c>
      <c r="C20" s="19"/>
      <c r="D20" s="21"/>
      <c r="E20" s="21"/>
      <c r="F20" s="21"/>
      <c r="G20" s="22">
        <v>0</v>
      </c>
      <c r="H20" s="22">
        <v>0</v>
      </c>
      <c r="I20" s="31"/>
      <c r="J20" s="15"/>
    </row>
    <row r="21" spans="1:10" ht="37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31"/>
      <c r="J21" s="15"/>
    </row>
    <row r="22" spans="1:10" ht="37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31"/>
      <c r="J22" s="15"/>
    </row>
    <row r="23" spans="1:10" ht="37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31"/>
      <c r="J23" s="15"/>
    </row>
    <row r="24" spans="1:10" ht="37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31"/>
      <c r="J24" s="15"/>
    </row>
    <row r="25" spans="1:10" ht="37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31"/>
      <c r="J25" s="15"/>
    </row>
    <row r="26" spans="1:10" ht="37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31"/>
      <c r="J26" s="15"/>
    </row>
    <row r="27" spans="1:10" ht="37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31"/>
      <c r="J27" s="15"/>
    </row>
    <row r="28" spans="1:10" ht="37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31"/>
      <c r="J28" s="15"/>
    </row>
    <row r="29" spans="1:10" ht="37.5" customHeight="1">
      <c r="A29" s="1"/>
      <c r="B29" s="18">
        <v>19</v>
      </c>
      <c r="C29" s="19"/>
      <c r="D29" s="21"/>
      <c r="E29" s="21"/>
      <c r="F29" s="21"/>
      <c r="G29" s="22">
        <v>0</v>
      </c>
      <c r="H29" s="22">
        <v>0</v>
      </c>
      <c r="I29" s="31"/>
    </row>
    <row r="30" spans="1:10" ht="37.5" customHeight="1">
      <c r="A30" s="1"/>
      <c r="B30" s="18">
        <v>20</v>
      </c>
      <c r="C30" s="19"/>
      <c r="D30" s="21"/>
      <c r="E30" s="21"/>
      <c r="F30" s="21"/>
      <c r="G30" s="22">
        <v>0</v>
      </c>
      <c r="H30" s="22">
        <v>0</v>
      </c>
      <c r="I30" s="31"/>
    </row>
    <row r="31" spans="1:10" ht="37.5" customHeight="1">
      <c r="A31" s="1"/>
      <c r="B31" s="18">
        <v>21</v>
      </c>
      <c r="C31" s="19"/>
      <c r="D31" s="21"/>
      <c r="E31" s="21"/>
      <c r="F31" s="21"/>
      <c r="G31" s="22">
        <v>0</v>
      </c>
      <c r="H31" s="22">
        <v>0</v>
      </c>
      <c r="I31" s="31"/>
    </row>
    <row r="32" spans="1:10" ht="37.5" customHeight="1">
      <c r="A32" s="1"/>
      <c r="B32" s="18">
        <v>22</v>
      </c>
      <c r="C32" s="19"/>
      <c r="D32" s="21"/>
      <c r="E32" s="21"/>
      <c r="F32" s="21"/>
      <c r="G32" s="22">
        <v>0</v>
      </c>
      <c r="H32" s="22">
        <v>0</v>
      </c>
      <c r="I32" s="31"/>
    </row>
    <row r="33" spans="1:9" ht="37.5" customHeight="1">
      <c r="A33" s="1"/>
      <c r="B33" s="18">
        <v>23</v>
      </c>
      <c r="C33" s="19"/>
      <c r="D33" s="21"/>
      <c r="E33" s="21"/>
      <c r="F33" s="21"/>
      <c r="G33" s="22">
        <v>0</v>
      </c>
      <c r="H33" s="22">
        <v>0</v>
      </c>
      <c r="I33" s="31"/>
    </row>
    <row r="34" spans="1:9" ht="37.5" customHeight="1">
      <c r="A34" s="1"/>
      <c r="B34" s="18">
        <v>24</v>
      </c>
      <c r="C34" s="19"/>
      <c r="D34" s="21"/>
      <c r="E34" s="21"/>
      <c r="F34" s="21"/>
      <c r="G34" s="22">
        <v>0</v>
      </c>
      <c r="H34" s="22">
        <v>0</v>
      </c>
      <c r="I34" s="20"/>
    </row>
    <row r="35" spans="1:9" ht="37.5" customHeight="1">
      <c r="A35" s="1"/>
      <c r="B35" s="18">
        <v>25</v>
      </c>
      <c r="C35" s="19"/>
      <c r="D35" s="21"/>
      <c r="E35" s="21"/>
      <c r="F35" s="21"/>
      <c r="G35" s="22">
        <v>0</v>
      </c>
      <c r="H35" s="22">
        <v>0</v>
      </c>
      <c r="I35" s="20"/>
    </row>
    <row r="36" spans="1:9" ht="37.5" customHeight="1">
      <c r="A36" s="1"/>
      <c r="B36" s="18">
        <v>26</v>
      </c>
      <c r="C36" s="19"/>
      <c r="D36" s="21"/>
      <c r="E36" s="21"/>
      <c r="F36" s="21"/>
      <c r="G36" s="22">
        <v>0</v>
      </c>
      <c r="H36" s="22">
        <v>0</v>
      </c>
      <c r="I36" s="20"/>
    </row>
    <row r="37" spans="1:9" ht="37.5" customHeight="1">
      <c r="A37" s="1"/>
      <c r="B37" s="18">
        <v>27</v>
      </c>
      <c r="C37" s="19"/>
      <c r="D37" s="21"/>
      <c r="E37" s="21"/>
      <c r="F37" s="21"/>
      <c r="G37" s="22">
        <v>0</v>
      </c>
      <c r="H37" s="22">
        <v>0</v>
      </c>
      <c r="I37" s="20"/>
    </row>
    <row r="38" spans="1:9" ht="37.5" customHeight="1">
      <c r="A38" s="1"/>
      <c r="B38" s="18">
        <v>28</v>
      </c>
      <c r="C38" s="19"/>
      <c r="D38" s="21"/>
      <c r="E38" s="21"/>
      <c r="F38" s="21"/>
      <c r="G38" s="22">
        <v>0</v>
      </c>
      <c r="H38" s="22">
        <v>0</v>
      </c>
      <c r="I38" s="20"/>
    </row>
    <row r="39" spans="1:9" ht="37.5" customHeight="1">
      <c r="A39" s="1"/>
      <c r="B39" s="18">
        <v>29</v>
      </c>
      <c r="C39" s="19"/>
      <c r="D39" s="21"/>
      <c r="E39" s="21"/>
      <c r="F39" s="21"/>
      <c r="G39" s="22">
        <v>0</v>
      </c>
      <c r="H39" s="22">
        <v>0</v>
      </c>
      <c r="I39" s="20"/>
    </row>
    <row r="40" spans="1:9" ht="37.5" customHeight="1">
      <c r="A40" s="1"/>
      <c r="B40" s="18">
        <v>30</v>
      </c>
      <c r="C40" s="19"/>
      <c r="D40" s="21"/>
      <c r="E40" s="21"/>
      <c r="F40" s="21"/>
      <c r="G40" s="22">
        <v>0</v>
      </c>
      <c r="H40" s="22">
        <v>0</v>
      </c>
      <c r="I40" s="20"/>
    </row>
    <row r="41" spans="1:9" ht="37.5" customHeight="1">
      <c r="A41" s="1"/>
      <c r="B41" s="18">
        <v>31</v>
      </c>
      <c r="C41" s="19"/>
      <c r="D41" s="21"/>
      <c r="E41" s="21"/>
      <c r="F41" s="21"/>
      <c r="G41" s="22">
        <v>0</v>
      </c>
      <c r="H41" s="22">
        <v>0</v>
      </c>
      <c r="I41" s="20"/>
    </row>
    <row r="42" spans="1:9" ht="37.5" customHeight="1">
      <c r="A42" s="1"/>
      <c r="B42" s="18">
        <v>32</v>
      </c>
      <c r="C42" s="19"/>
      <c r="D42" s="21"/>
      <c r="E42" s="21"/>
      <c r="F42" s="21"/>
      <c r="G42" s="22">
        <v>0</v>
      </c>
      <c r="H42" s="22">
        <v>0</v>
      </c>
      <c r="I42" s="20"/>
    </row>
    <row r="43" spans="1:9" ht="37.5" customHeight="1">
      <c r="A43" s="1"/>
      <c r="B43" s="18">
        <v>33</v>
      </c>
      <c r="C43" s="19"/>
      <c r="D43" s="21"/>
      <c r="E43" s="21"/>
      <c r="F43" s="21"/>
      <c r="G43" s="22">
        <v>0</v>
      </c>
      <c r="H43" s="22">
        <v>0</v>
      </c>
      <c r="I43" s="20"/>
    </row>
    <row r="44" spans="1:9" ht="37.5" customHeight="1">
      <c r="A44" s="1"/>
      <c r="B44" s="18">
        <v>34</v>
      </c>
      <c r="C44" s="19"/>
      <c r="D44" s="21"/>
      <c r="E44" s="21"/>
      <c r="F44" s="21"/>
      <c r="G44" s="22">
        <v>0</v>
      </c>
      <c r="H44" s="22">
        <v>0</v>
      </c>
      <c r="I44" s="20"/>
    </row>
    <row r="45" spans="1:9" ht="37.5" customHeight="1">
      <c r="A45" s="1"/>
      <c r="B45" s="18">
        <v>35</v>
      </c>
      <c r="C45" s="19"/>
      <c r="D45" s="21"/>
      <c r="E45" s="21"/>
      <c r="F45" s="21"/>
      <c r="G45" s="22">
        <v>0</v>
      </c>
      <c r="H45" s="22">
        <v>0</v>
      </c>
      <c r="I45" s="20"/>
    </row>
    <row r="46" spans="1:9" ht="37.5" customHeight="1">
      <c r="A46" s="1"/>
      <c r="B46" s="18">
        <v>36</v>
      </c>
      <c r="C46" s="19"/>
      <c r="D46" s="21"/>
      <c r="E46" s="21"/>
      <c r="F46" s="21"/>
      <c r="G46" s="22">
        <v>0</v>
      </c>
      <c r="H46" s="22">
        <v>0</v>
      </c>
      <c r="I46" s="20"/>
    </row>
    <row r="47" spans="1:9" ht="37.5" customHeight="1">
      <c r="A47" s="1"/>
      <c r="B47" s="18">
        <v>37</v>
      </c>
      <c r="C47" s="19"/>
      <c r="D47" s="21"/>
      <c r="E47" s="21"/>
      <c r="F47" s="21"/>
      <c r="G47" s="22">
        <v>0</v>
      </c>
      <c r="H47" s="22">
        <v>0</v>
      </c>
      <c r="I47" s="20"/>
    </row>
    <row r="48" spans="1:9" ht="37.5" customHeight="1">
      <c r="A48" s="1"/>
      <c r="B48" s="18">
        <v>38</v>
      </c>
      <c r="C48" s="19"/>
      <c r="D48" s="21"/>
      <c r="E48" s="21"/>
      <c r="F48" s="21"/>
      <c r="G48" s="22">
        <v>0</v>
      </c>
      <c r="H48" s="22">
        <v>0</v>
      </c>
      <c r="I48" s="20"/>
    </row>
    <row r="49" spans="1:9" ht="37.5" customHeight="1">
      <c r="A49" s="1"/>
      <c r="B49" s="18">
        <v>39</v>
      </c>
      <c r="C49" s="19"/>
      <c r="D49" s="21"/>
      <c r="E49" s="21"/>
      <c r="F49" s="21"/>
      <c r="G49" s="22">
        <v>0</v>
      </c>
      <c r="H49" s="22">
        <v>0</v>
      </c>
      <c r="I49" s="20"/>
    </row>
    <row r="50" spans="1:9" ht="37.5" customHeight="1">
      <c r="A50" s="1"/>
      <c r="B50" s="18">
        <v>40</v>
      </c>
      <c r="C50" s="19"/>
      <c r="D50" s="21"/>
      <c r="E50" s="21"/>
      <c r="F50" s="21"/>
      <c r="G50" s="22">
        <v>0</v>
      </c>
      <c r="H50" s="22">
        <v>0</v>
      </c>
      <c r="I50" s="20"/>
    </row>
    <row r="51" spans="1:9" ht="37.5" customHeight="1">
      <c r="A51" s="1"/>
      <c r="B51" s="18">
        <v>41</v>
      </c>
      <c r="C51" s="19"/>
      <c r="D51" s="21"/>
      <c r="E51" s="21"/>
      <c r="F51" s="21"/>
      <c r="G51" s="22">
        <v>0</v>
      </c>
      <c r="H51" s="22">
        <v>0</v>
      </c>
      <c r="I51" s="20"/>
    </row>
    <row r="52" spans="1:9" ht="37.5" customHeight="1">
      <c r="A52" s="1"/>
      <c r="B52" s="18">
        <v>42</v>
      </c>
      <c r="C52" s="19"/>
      <c r="D52" s="33"/>
      <c r="E52" s="21"/>
      <c r="F52" s="21"/>
      <c r="G52" s="22">
        <v>0</v>
      </c>
      <c r="H52" s="22">
        <v>0</v>
      </c>
      <c r="I52" s="20"/>
    </row>
    <row r="53" spans="1:9" ht="37.5" customHeight="1">
      <c r="A53" s="1"/>
      <c r="B53" s="18">
        <v>43</v>
      </c>
      <c r="C53" s="19"/>
      <c r="D53" s="33"/>
      <c r="E53" s="21"/>
      <c r="F53" s="21"/>
      <c r="G53" s="22">
        <v>0</v>
      </c>
      <c r="H53" s="22">
        <v>0</v>
      </c>
      <c r="I53" s="20"/>
    </row>
    <row r="54" spans="1:9" ht="37.5" customHeight="1">
      <c r="A54" s="1"/>
      <c r="B54" s="18">
        <v>44</v>
      </c>
      <c r="C54" s="19"/>
      <c r="D54" s="33"/>
      <c r="E54" s="21"/>
      <c r="F54" s="21"/>
      <c r="G54" s="22">
        <v>0</v>
      </c>
      <c r="H54" s="22">
        <v>0</v>
      </c>
      <c r="I54" s="20"/>
    </row>
    <row r="55" spans="1:9" ht="37.5" customHeight="1">
      <c r="A55" s="1"/>
      <c r="B55" s="18">
        <v>45</v>
      </c>
      <c r="C55" s="19"/>
      <c r="D55" s="33"/>
      <c r="E55" s="21"/>
      <c r="F55" s="21"/>
      <c r="G55" s="22">
        <v>0</v>
      </c>
      <c r="H55" s="22">
        <v>0</v>
      </c>
      <c r="I55" s="20"/>
    </row>
    <row r="56" spans="1:9" ht="37.5" customHeight="1">
      <c r="A56" s="1"/>
      <c r="B56" s="18">
        <v>46</v>
      </c>
      <c r="C56" s="19"/>
      <c r="D56" s="21"/>
      <c r="E56" s="21"/>
      <c r="F56" s="21"/>
      <c r="G56" s="22">
        <v>0</v>
      </c>
      <c r="H56" s="22">
        <v>0</v>
      </c>
      <c r="I56" s="20"/>
    </row>
    <row r="57" spans="1:9" ht="37.5" customHeight="1">
      <c r="A57" s="1"/>
      <c r="B57" s="18">
        <v>47</v>
      </c>
      <c r="C57" s="19"/>
      <c r="D57" s="20"/>
      <c r="E57" s="21"/>
      <c r="F57" s="21"/>
      <c r="G57" s="22">
        <v>0</v>
      </c>
      <c r="H57" s="22">
        <v>0</v>
      </c>
      <c r="I57" s="20"/>
    </row>
    <row r="58" spans="1:9" ht="37.5" customHeight="1">
      <c r="A58" s="1"/>
      <c r="B58" s="18">
        <v>48</v>
      </c>
      <c r="C58" s="19"/>
      <c r="D58" s="20"/>
      <c r="E58" s="21"/>
      <c r="F58" s="21"/>
      <c r="G58" s="22">
        <v>0</v>
      </c>
      <c r="H58" s="22">
        <v>0</v>
      </c>
      <c r="I58" s="20"/>
    </row>
    <row r="59" spans="1:9" ht="37.5" customHeight="1">
      <c r="A59" s="1"/>
      <c r="B59" s="18">
        <v>49</v>
      </c>
      <c r="C59" s="19"/>
      <c r="D59" s="20"/>
      <c r="E59" s="21"/>
      <c r="F59" s="21"/>
      <c r="G59" s="22">
        <v>0</v>
      </c>
      <c r="H59" s="22">
        <v>0</v>
      </c>
      <c r="I59" s="30"/>
    </row>
    <row r="60" spans="1:9" ht="37.5" customHeight="1">
      <c r="A60" s="1"/>
      <c r="B60" s="18">
        <v>50</v>
      </c>
      <c r="C60" s="19"/>
      <c r="D60" s="20"/>
      <c r="E60" s="21"/>
      <c r="F60" s="21"/>
      <c r="G60" s="22">
        <v>0</v>
      </c>
      <c r="H60" s="22">
        <v>0</v>
      </c>
      <c r="I60" s="30"/>
    </row>
    <row r="61" spans="1:9" ht="15.75" customHeight="1">
      <c r="A61" s="1"/>
      <c r="B61" s="1"/>
      <c r="D61" s="1"/>
      <c r="E61" s="1"/>
      <c r="F61" s="25" t="s">
        <v>66</v>
      </c>
      <c r="G61" s="26">
        <f t="shared" ref="G61:H61" si="1">SUM(G11:G60)</f>
        <v>0</v>
      </c>
      <c r="H61" s="26">
        <f t="shared" si="1"/>
        <v>0</v>
      </c>
      <c r="I61" s="1"/>
    </row>
    <row r="62" spans="1:9" ht="15.75" customHeight="1">
      <c r="A62" s="1"/>
      <c r="B62" s="7"/>
      <c r="C62" s="7"/>
      <c r="D62" s="7">
        <f>COUNTIFS(D11:D60, "&lt;&gt;"&amp;"")</f>
        <v>0</v>
      </c>
      <c r="E62" s="7"/>
      <c r="F62" s="7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61" t="s">
        <v>67</v>
      </c>
      <c r="C63" s="69"/>
      <c r="D63" s="69"/>
      <c r="E63" s="69"/>
      <c r="F63" s="69"/>
      <c r="G63" s="69"/>
      <c r="H63" s="70"/>
    </row>
    <row r="64" spans="1:9" ht="15.75" customHeight="1">
      <c r="A64" s="1"/>
      <c r="B64" s="62" t="s">
        <v>68</v>
      </c>
      <c r="C64" s="69"/>
      <c r="D64" s="69"/>
      <c r="E64" s="69"/>
      <c r="F64" s="70"/>
      <c r="G64" s="17" t="s">
        <v>69</v>
      </c>
      <c r="H64" s="17" t="s">
        <v>16</v>
      </c>
    </row>
    <row r="65" spans="1:9" ht="15.75" customHeight="1">
      <c r="A65" s="1"/>
      <c r="B65" s="60" t="str">
        <f>'Dados do Projeto'!B10</f>
        <v>Ana Clara Pinheiro Campos</v>
      </c>
      <c r="C65" s="69"/>
      <c r="D65" s="69"/>
      <c r="E65" s="69"/>
      <c r="F65" s="70"/>
      <c r="G65" s="27">
        <f>SUMIF($E$11:$E$60,'Dados do Projeto'!$B10,G$11:G$60)</f>
        <v>0</v>
      </c>
      <c r="H65" s="27">
        <f>SUMIF($E$11:$E$60,'Dados do Projeto'!$B10,H$11:H$60)</f>
        <v>0</v>
      </c>
    </row>
    <row r="66" spans="1:9" ht="15.75" customHeight="1">
      <c r="A66" s="1"/>
      <c r="B66" s="60" t="str">
        <f>'Dados do Projeto'!B11</f>
        <v>Gustavo Henrique de Moura Luz</v>
      </c>
      <c r="C66" s="69"/>
      <c r="D66" s="69"/>
      <c r="E66" s="69"/>
      <c r="F66" s="70"/>
      <c r="G66" s="27">
        <f>SUMIF(E$11:E$60,'Dados do Projeto'!B11,G$11:G$60)</f>
        <v>0</v>
      </c>
      <c r="H66" s="27">
        <f>SUMIF($E$11:$E$60,'Dados do Projeto'!$B11,H$11:H$60)</f>
        <v>0</v>
      </c>
    </row>
    <row r="67" spans="1:9" ht="15.75" customHeight="1">
      <c r="A67" s="1"/>
      <c r="B67" s="60" t="str">
        <f>'Dados do Projeto'!B12</f>
        <v>Leandro Augusto Santos Araujo</v>
      </c>
      <c r="C67" s="69"/>
      <c r="D67" s="69"/>
      <c r="E67" s="69"/>
      <c r="F67" s="70"/>
      <c r="G67" s="27">
        <f>SUMIF(E$11:E$60,'Dados do Projeto'!B12,G$11:G$60)</f>
        <v>0</v>
      </c>
      <c r="H67" s="27">
        <f>SUMIF($E$11:$E$60,'Dados do Projeto'!$B12,H$11:H$60)</f>
        <v>0</v>
      </c>
    </row>
    <row r="68" spans="1:9" ht="15.75" customHeight="1">
      <c r="A68" s="1"/>
      <c r="B68" s="60" t="str">
        <f>'Dados do Projeto'!B13</f>
        <v>João Pedro Lindenberg Pimenta</v>
      </c>
      <c r="C68" s="69"/>
      <c r="D68" s="69"/>
      <c r="E68" s="69"/>
      <c r="F68" s="70"/>
      <c r="G68" s="27">
        <f>SUMIF(E$11:E$60,'Dados do Projeto'!B13,G$11:G$60)</f>
        <v>0</v>
      </c>
      <c r="H68" s="27">
        <f>SUMIF($E$11:$E$60,'Dados do Projeto'!$B13,H$11:H$60)</f>
        <v>0</v>
      </c>
    </row>
    <row r="69" spans="1:9" ht="15.75" customHeight="1">
      <c r="A69" s="1"/>
      <c r="B69" s="60" t="str">
        <f>'Dados do Projeto'!B14</f>
        <v>João Vitor Jangola Mendes</v>
      </c>
      <c r="C69" s="69"/>
      <c r="D69" s="69"/>
      <c r="E69" s="69"/>
      <c r="F69" s="70"/>
      <c r="G69" s="27">
        <f>SUMIF(E$11:E$60,'Dados do Projeto'!B14,G$11:G$60)</f>
        <v>0</v>
      </c>
      <c r="H69" s="27">
        <f>SUMIF($E$11:$E$60,'Dados do Projeto'!$B14,H$11:H$60)</f>
        <v>0</v>
      </c>
    </row>
    <row r="70" spans="1:9" ht="15.75" customHeight="1">
      <c r="A70" s="1"/>
      <c r="B70" s="60" t="str">
        <f>'Dados do Projeto'!B15</f>
        <v>Maria Clara Freitas Soares</v>
      </c>
      <c r="C70" s="69"/>
      <c r="D70" s="69"/>
      <c r="E70" s="69"/>
      <c r="F70" s="70"/>
      <c r="G70" s="27">
        <f>SUMIF(E$11:E$60,'Dados do Projeto'!B15,G$11:G$60)</f>
        <v>0</v>
      </c>
      <c r="H70" s="27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3"/>
      <c r="E101" s="1"/>
      <c r="F101" s="3"/>
      <c r="G101" s="1"/>
      <c r="H101" s="1"/>
      <c r="I101" s="1"/>
    </row>
    <row r="102" spans="1:9" ht="15.75" customHeight="1">
      <c r="A102" s="1"/>
      <c r="B102" s="1"/>
      <c r="D102" s="3"/>
      <c r="E102" s="1"/>
      <c r="F102" s="3"/>
      <c r="G102" s="1"/>
      <c r="H102" s="1"/>
      <c r="I102" s="1"/>
    </row>
    <row r="103" spans="1:9" ht="15.75" customHeight="1">
      <c r="A103" s="1"/>
      <c r="B103" s="1"/>
      <c r="D103" s="3"/>
      <c r="E103" s="1"/>
      <c r="F103" s="3"/>
      <c r="G103" s="1"/>
      <c r="H103" s="1"/>
      <c r="I103" s="1"/>
    </row>
    <row r="104" spans="1:9" ht="15.75" customHeight="1">
      <c r="A104" s="1"/>
      <c r="B104" s="1"/>
      <c r="D104" s="3"/>
      <c r="E104" s="1"/>
      <c r="F104" s="3"/>
      <c r="G104" s="1"/>
      <c r="H104" s="1"/>
      <c r="I104" s="1"/>
    </row>
    <row r="105" spans="1:9" ht="15.75" customHeight="1">
      <c r="A105" s="1"/>
      <c r="B105" s="1"/>
      <c r="D105" s="3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37" priority="1">
      <formula>LEN(TRIM(E13))=0</formula>
    </cfRule>
  </conditionalFormatting>
  <conditionalFormatting sqref="E13 E17">
    <cfRule type="expression" dxfId="36" priority="2">
      <formula>NOT(ISERROR(SEARCH(($B$69),(E13))))</formula>
    </cfRule>
  </conditionalFormatting>
  <conditionalFormatting sqref="E13 E17">
    <cfRule type="expression" dxfId="35" priority="3">
      <formula>NOT(ISERROR(SEARCH(($B$68),(E13))))</formula>
    </cfRule>
  </conditionalFormatting>
  <conditionalFormatting sqref="E13 E17">
    <cfRule type="expression" dxfId="34" priority="4">
      <formula>NOT(ISERROR(SEARCH(($B$67),(E13))))</formula>
    </cfRule>
  </conditionalFormatting>
  <conditionalFormatting sqref="E13 E17">
    <cfRule type="expression" dxfId="33" priority="5">
      <formula>NOT(ISERROR(SEARCH(($B$66),(E13))))</formula>
    </cfRule>
  </conditionalFormatting>
  <conditionalFormatting sqref="E13 E17">
    <cfRule type="containsBlanks" dxfId="32" priority="6">
      <formula>LEN(TRIM(E13))=0</formula>
    </cfRule>
  </conditionalFormatting>
  <conditionalFormatting sqref="E13 E17">
    <cfRule type="expression" dxfId="31" priority="7">
      <formula>NOT(ISERROR(SEARCH(($B$69),(E13))))</formula>
    </cfRule>
  </conditionalFormatting>
  <conditionalFormatting sqref="E13 E17">
    <cfRule type="expression" dxfId="30" priority="8">
      <formula>NOT(ISERROR(SEARCH(($B$68),(E13))))</formula>
    </cfRule>
  </conditionalFormatting>
  <conditionalFormatting sqref="E13 E17">
    <cfRule type="expression" dxfId="29" priority="9">
      <formula>NOT(ISERROR(SEARCH(($B$67),(E13))))</formula>
    </cfRule>
  </conditionalFormatting>
  <conditionalFormatting sqref="E13 E17">
    <cfRule type="expression" dxfId="28" priority="10">
      <formula>NOT(ISERROR(SEARCH(($B$66),(E13))))</formula>
    </cfRule>
  </conditionalFormatting>
  <conditionalFormatting sqref="E13 E17">
    <cfRule type="expression" dxfId="27" priority="11">
      <formula>NOT(ISERROR(SEARCH(($B$65),(E13))))</formula>
    </cfRule>
  </conditionalFormatting>
  <conditionalFormatting sqref="E13 E17">
    <cfRule type="expression" dxfId="26" priority="12">
      <formula>NOT(ISERROR(SEARCH(($B$65),(E13))))</formula>
    </cfRule>
  </conditionalFormatting>
  <conditionalFormatting sqref="E11:E60">
    <cfRule type="expression" dxfId="25" priority="13">
      <formula>NOT(ISERROR(SEARCH(($B$65),(E11))))</formula>
    </cfRule>
  </conditionalFormatting>
  <conditionalFormatting sqref="E11:E60">
    <cfRule type="expression" dxfId="24" priority="14">
      <formula>NOT(ISERROR(SEARCH(($B$66),(E11))))</formula>
    </cfRule>
  </conditionalFormatting>
  <conditionalFormatting sqref="E11:E60">
    <cfRule type="expression" dxfId="23" priority="15">
      <formula>NOT(ISERROR(SEARCH(($B$67),(E11))))</formula>
    </cfRule>
  </conditionalFormatting>
  <conditionalFormatting sqref="E11:E60">
    <cfRule type="expression" dxfId="22" priority="16">
      <formula>NOT(ISERROR(SEARCH(($B$68),(E11))))</formula>
    </cfRule>
  </conditionalFormatting>
  <conditionalFormatting sqref="E11:E60">
    <cfRule type="expression" dxfId="21" priority="17">
      <formula>NOT(ISERROR(SEARCH(($B$69),(E11))))</formula>
    </cfRule>
  </conditionalFormatting>
  <conditionalFormatting sqref="E11:E60">
    <cfRule type="containsBlanks" dxfId="20" priority="18">
      <formula>LEN(TRIM(E11))=0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E13 E17">
    <cfRule type="containsBlanks" dxfId="18" priority="20">
      <formula>LEN(TRIM(E13))=0</formula>
    </cfRule>
  </conditionalFormatting>
  <conditionalFormatting sqref="E13 E17">
    <cfRule type="expression" dxfId="17" priority="21">
      <formula>NOT(ISERROR(SEARCH(($B$69),(E13))))</formula>
    </cfRule>
  </conditionalFormatting>
  <conditionalFormatting sqref="E13 E17">
    <cfRule type="expression" dxfId="16" priority="22">
      <formula>NOT(ISERROR(SEARCH(($B$68),(E13))))</formula>
    </cfRule>
  </conditionalFormatting>
  <conditionalFormatting sqref="E13 E17">
    <cfRule type="expression" dxfId="15" priority="23">
      <formula>NOT(ISERROR(SEARCH(($B$67),(E13))))</formula>
    </cfRule>
  </conditionalFormatting>
  <conditionalFormatting sqref="E13 E17">
    <cfRule type="expression" dxfId="14" priority="24">
      <formula>NOT(ISERROR(SEARCH(($B$66),(E13))))</formula>
    </cfRule>
  </conditionalFormatting>
  <conditionalFormatting sqref="E13 E17">
    <cfRule type="containsBlanks" dxfId="13" priority="25">
      <formula>LEN(TRIM(E13))=0</formula>
    </cfRule>
  </conditionalFormatting>
  <conditionalFormatting sqref="E13 E17">
    <cfRule type="expression" dxfId="12" priority="26">
      <formula>NOT(ISERROR(SEARCH(($B$69),(E13))))</formula>
    </cfRule>
  </conditionalFormatting>
  <conditionalFormatting sqref="E13 E17">
    <cfRule type="expression" dxfId="11" priority="27">
      <formula>NOT(ISERROR(SEARCH(($B$68),(E13))))</formula>
    </cfRule>
  </conditionalFormatting>
  <conditionalFormatting sqref="E13 E17">
    <cfRule type="expression" dxfId="10" priority="28">
      <formula>NOT(ISERROR(SEARCH(($B$67),(E13))))</formula>
    </cfRule>
  </conditionalFormatting>
  <conditionalFormatting sqref="E13 E17">
    <cfRule type="expression" dxfId="9" priority="29">
      <formula>NOT(ISERROR(SEARCH(($B$66),(E13))))</formula>
    </cfRule>
  </conditionalFormatting>
  <conditionalFormatting sqref="E13 E17">
    <cfRule type="expression" dxfId="8" priority="30">
      <formula>NOT(ISERROR(SEARCH(($B$65),(E13))))</formula>
    </cfRule>
  </conditionalFormatting>
  <conditionalFormatting sqref="E13 E17">
    <cfRule type="expression" dxfId="7" priority="31">
      <formula>NOT(ISERROR(SEARCH(($B$65),(E13))))</formula>
    </cfRule>
  </conditionalFormatting>
  <conditionalFormatting sqref="E11:E60">
    <cfRule type="expression" dxfId="6" priority="32">
      <formula>NOT(ISERROR(SEARCH(($B$65),(E11))))</formula>
    </cfRule>
  </conditionalFormatting>
  <conditionalFormatting sqref="E11:E60">
    <cfRule type="expression" dxfId="5" priority="33">
      <formula>NOT(ISERROR(SEARCH(($B$66),(E11))))</formula>
    </cfRule>
  </conditionalFormatting>
  <conditionalFormatting sqref="E11:E60">
    <cfRule type="expression" dxfId="4" priority="34">
      <formula>NOT(ISERROR(SEARCH(($B$67),(E11))))</formula>
    </cfRule>
  </conditionalFormatting>
  <conditionalFormatting sqref="E11:E60">
    <cfRule type="expression" dxfId="3" priority="35">
      <formula>NOT(ISERROR(SEARCH(($B$68),(E11))))</formula>
    </cfRule>
  </conditionalFormatting>
  <conditionalFormatting sqref="E11:E60">
    <cfRule type="expression" dxfId="2" priority="36">
      <formula>NOT(ISERROR(SEARCH(($B$69),(E11))))</formula>
    </cfRule>
  </conditionalFormatting>
  <conditionalFormatting sqref="E11:E60">
    <cfRule type="containsBlanks" dxfId="1" priority="37">
      <formula>LEN(TRIM(E11))=0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1">
    <dataValidation type="list" allowBlank="1" showErrorMessage="1" sqref="C11:C60" xr:uid="{00000000-0002-0000-0600-000000000000}">
      <formula1>$J$1:$J$14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/>
  <cp:revision/>
  <dcterms:created xsi:type="dcterms:W3CDTF">2021-07-14T12:31:06Z</dcterms:created>
  <dcterms:modified xsi:type="dcterms:W3CDTF">2024-05-19T23:47:48Z</dcterms:modified>
  <cp:category/>
  <cp:contentStatus/>
</cp:coreProperties>
</file>