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xr:revisionPtr revIDLastSave="0" documentId="8_{B10C81A0-CC30-4E7C-9F59-CCCCEFE8CB0E}" xr6:coauthVersionLast="47" xr6:coauthVersionMax="47" xr10:uidLastSave="{00000000-0000-0000-0000-000000000000}"/>
  <bookViews>
    <workbookView xWindow="0" yWindow="0" windowWidth="16384" windowHeight="8192" tabRatio="500" firstSheet="6" activeTab="3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4" l="1"/>
  <c r="B7" i="2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B7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B7" i="4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H74" i="3"/>
  <c r="G74" i="3"/>
  <c r="B74" i="3"/>
  <c r="F71" i="3"/>
  <c r="D71" i="3"/>
  <c r="H70" i="3"/>
  <c r="G70" i="3"/>
  <c r="B7" i="3"/>
  <c r="C12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J1" i="3" l="1"/>
  <c r="J2" i="3" s="1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C13" i="2"/>
  <c r="D12" i="2"/>
  <c r="J1" i="4" l="1"/>
  <c r="J2" i="4" s="1"/>
  <c r="J3" i="4" s="1"/>
  <c r="J4" i="4" s="1"/>
  <c r="J5" i="4" s="1"/>
  <c r="J6" i="4" s="1"/>
  <c r="J7" i="4" s="1"/>
  <c r="J8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C14" i="2"/>
  <c r="D13" i="2"/>
  <c r="J1" i="5" l="1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C15" i="2"/>
  <c r="D14" i="2"/>
  <c r="J1" i="6" l="1"/>
  <c r="J2" i="6" s="1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C16" i="2"/>
  <c r="D15" i="2"/>
  <c r="J1" i="7" l="1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D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2000000}">
      <text>
        <r>
          <rPr>
            <sz val="10"/>
            <color rgb="FF000000"/>
            <rFont val="Arial"/>
            <charset val="1"/>
          </rPr>
          <t>======
ID#AAAAdqEzDVE
    (2019-08-02 12:46:53)
Informações dos integrantes do grupo para serem discutidas em reunião diárias ou de final de Sprint.</t>
        </r>
      </text>
    </comment>
    <comment ref="B72" authorId="0" shapeId="0" xr:uid="{00000000-0006-0000-0200-000001000000}">
      <text>
        <r>
          <rPr>
            <sz val="10"/>
            <color rgb="FF000000"/>
            <rFont val="Arial"/>
            <charset val="1"/>
          </rPr>
          <t>======
ID#AAAAdqEzDUs
    (2019-08-02 12:46:53)
Distribuição de tarefas e esforço por aluno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2000000}">
      <text>
        <r>
          <rPr>
            <sz val="10"/>
            <color rgb="FF000000"/>
            <rFont val="Arial"/>
            <charset val="1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1000000}">
      <text>
        <r>
          <rPr>
            <sz val="10"/>
            <color rgb="FF000000"/>
            <rFont val="Arial"/>
            <charset val="1"/>
          </rPr>
          <t>======
ID#AAAAdqEzDU4
    (2019-08-02 12:46:53)
Distribuição de tarefas e esforço por aluno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2000000}">
      <text>
        <r>
          <rPr>
            <sz val="10"/>
            <color rgb="FF000000"/>
            <rFont val="Arial"/>
            <charset val="1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charset val="1"/>
          </rPr>
          <t>======
ID#AAAAdqEzDVI
    (2019-08-02 12:46:53)
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2000000}">
      <text>
        <r>
          <rPr>
            <sz val="10"/>
            <color rgb="FF000000"/>
            <rFont val="Arial"/>
            <charset val="1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1000000}">
      <text>
        <r>
          <rPr>
            <sz val="10"/>
            <color rgb="FF000000"/>
            <rFont val="Arial"/>
            <charset val="1"/>
          </rPr>
          <t>======
ID#AAAAdqEzDVQ
    (2019-08-02 12:46:53)
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2000000}">
      <text>
        <r>
          <rPr>
            <sz val="10"/>
            <color rgb="FF000000"/>
            <rFont val="Arial"/>
            <charset val="1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1000000}">
      <text>
        <r>
          <rPr>
            <sz val="10"/>
            <color rgb="FF000000"/>
            <rFont val="Arial"/>
            <charset val="1"/>
          </rPr>
          <t>======
ID#AAAAdqEzDU0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<sst xmlns="http://schemas.openxmlformats.org/spreadsheetml/2006/main" count="269" uniqueCount="118">
  <si>
    <t>PONTIFÍCIA UNIVERSIDADE CATÓLICA DE MINAS GERAIS</t>
  </si>
  <si>
    <t>Instituto de Ciências Exatas e Informática</t>
  </si>
  <si>
    <r>
      <rPr>
        <sz val="11"/>
        <color rgb="FFFFFFFF"/>
        <rFont val="Arial"/>
        <charset val="1"/>
      </rPr>
      <t xml:space="preserve">Departamento de Engenharia de </t>
    </r>
    <r>
      <rPr>
        <i/>
        <sz val="11"/>
        <color rgb="FFFFFFFF"/>
        <rFont val="Arial"/>
        <charset val="1"/>
      </rPr>
      <t>Software</t>
    </r>
    <r>
      <rPr>
        <sz val="11"/>
        <color rgb="FFFFFFFF"/>
        <rFont val="Arial"/>
        <charset val="1"/>
      </rPr>
      <t xml:space="preserve"> e Sistemas de Informação</t>
    </r>
  </si>
  <si>
    <t>Sistemas de Informação</t>
  </si>
  <si>
    <t>Projeto: Aplicações para Processos de Negócios</t>
  </si>
  <si>
    <t>bibliotech</t>
  </si>
  <si>
    <t>INTEGRANTES</t>
  </si>
  <si>
    <t>Angelica Sofia Nieves</t>
  </si>
  <si>
    <t>Cássio de Melo Rabelo</t>
  </si>
  <si>
    <t>Elisângela Dias da Silva</t>
  </si>
  <si>
    <t>Gabriela Farias Rios</t>
  </si>
  <si>
    <t>Joao Victor dos Anjos Sales</t>
  </si>
  <si>
    <t>Laryssa Serra de Oliveira</t>
  </si>
  <si>
    <t>Paola Andrea Ariza Cordoba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</si>
  <si>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</si>
  <si>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</si>
  <si>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</si>
  <si>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</si>
  <si>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</si>
  <si>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</si>
  <si>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</si>
  <si>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</si>
  <si>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</si>
  <si>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</si>
  <si>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</si>
  <si>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</si>
  <si>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</si>
  <si>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</si>
  <si>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</si>
  <si>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</si>
  <si>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</si>
  <si>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</si>
  <si>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</si>
  <si>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</si>
  <si>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</si>
  <si>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</si>
  <si>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</si>
  <si>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Entrega estendida pois a professora estava de licença médica</t>
  </si>
  <si>
    <t>Finalizado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</si>
  <si>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</si>
  <si>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</si>
  <si>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</si>
  <si>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</si>
  <si>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</si>
  <si>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</si>
  <si>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</si>
  <si>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</si>
  <si>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</si>
  <si>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</si>
  <si>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</si>
  <si>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</si>
  <si>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</si>
  <si>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</si>
  <si>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 xml:space="preserve">Realizar ajustes, caso seja necessário, na etapa anterior </t>
  </si>
  <si>
    <t>Gabriela</t>
  </si>
  <si>
    <t xml:space="preserve">Modelar, na ferramenta Sydle One, a situação atual do processo de negócio </t>
  </si>
  <si>
    <t>Cássio/João</t>
  </si>
  <si>
    <t xml:space="preserve">Atualizar a seção 3.1.Análise da situação atual (AS-SI) com a imagem do modelo criado no passo anterior </t>
  </si>
  <si>
    <t>Documentar, na ferramente Sydle One, os processos modelados (AS IS)</t>
  </si>
  <si>
    <t>Angélica</t>
  </si>
  <si>
    <t xml:space="preserve">Modelar, na ferramenta Sydle One, a proposta da solução futura para o processo de negócio (modelo to be) </t>
  </si>
  <si>
    <t>Laryssa</t>
  </si>
  <si>
    <t>Documentar, na ferramenta Sydle One, os processos modelados (que compõem o modelo to be)</t>
  </si>
  <si>
    <t>Paola</t>
  </si>
  <si>
    <t>Descrever e analisar a proposta de solução modelo to be</t>
  </si>
  <si>
    <t>Elisângela</t>
  </si>
  <si>
    <t>Planejar as atividades da próxima etapa</t>
  </si>
  <si>
    <t>Total:</t>
  </si>
  <si>
    <t>Distribuição de Tarefas</t>
  </si>
  <si>
    <t>Nome do Aluno</t>
  </si>
  <si>
    <t>Tempo Estimado</t>
  </si>
  <si>
    <t xml:space="preserve">ETAPA #3 </t>
  </si>
  <si>
    <t>Realizar as correções solicitadas nos artefatos da entrega anterior</t>
  </si>
  <si>
    <t>João</t>
  </si>
  <si>
    <t>Sem correções para realizar</t>
  </si>
  <si>
    <t>Construir o diagrama entidade-relacionamento associado ao processo de negócio</t>
  </si>
  <si>
    <t>Laryssa/todos colaboraram</t>
  </si>
  <si>
    <t>Criar tipos abstratos de dados</t>
  </si>
  <si>
    <t>Cassio e Elis</t>
  </si>
  <si>
    <t>Descrever as propriedades dos processos e de suas atividades</t>
  </si>
  <si>
    <t>Angelica/Gabriela/Paola</t>
  </si>
  <si>
    <t>Avaliar as possibilidades e impactos do emprego de um banco de dados NoSQL para implementação do processo de negócio</t>
  </si>
  <si>
    <t>João e Cassio</t>
  </si>
  <si>
    <t xml:space="preserve">Gravar vídeo </t>
  </si>
  <si>
    <t>Todos</t>
  </si>
  <si>
    <t>Atualizar a etapa 4.1 do documento do projeto com o DER</t>
  </si>
  <si>
    <t>Editar vídeo</t>
  </si>
  <si>
    <t>ETAPA #4</t>
  </si>
  <si>
    <t>Realizar as correções solicitadas nos artefatos da entega anterior, se for o caso;</t>
  </si>
  <si>
    <t>Não teve correções para fazer</t>
  </si>
  <si>
    <t>Mapear o diagrama entidade-relacionamento em um modelo relacional;</t>
  </si>
  <si>
    <t>Laryssa e Elis</t>
  </si>
  <si>
    <r>
      <rPr>
        <sz val="10"/>
        <color rgb="FF000000"/>
        <rFont val="Arial"/>
      </rPr>
      <t xml:space="preserve">Automatizar os processos modelados em um sistema de </t>
    </r>
    <r>
      <rPr>
        <i/>
        <sz val="10"/>
        <color rgb="FF000000"/>
        <rFont val="Arial"/>
      </rPr>
      <t>software;</t>
    </r>
  </si>
  <si>
    <t>Esboçar consultas com SQL de acordo com as necessidades de informação dos participantes dos processos;</t>
  </si>
  <si>
    <t>João e Paola</t>
  </si>
  <si>
    <t>Gravar um vídeo apresentando, na ferramenta Sydle One, a execução de instâncias dos processos</t>
  </si>
  <si>
    <t>Editar Video</t>
  </si>
  <si>
    <t>ETAPA #5</t>
  </si>
  <si>
    <t>Realizar as correções solicitadas nos artefatos entregues anteriormente</t>
  </si>
  <si>
    <t>Elisangela</t>
  </si>
  <si>
    <t>Escolher e descrever os indicadores de desempenho do processo de negócio</t>
  </si>
  <si>
    <t>Cássio / Elisangela / 
João / Laryssa</t>
  </si>
  <si>
    <t>3ª Atividade - 1º Passo: Projetar relatórios para a análise do desempenho dos processos modelados</t>
  </si>
  <si>
    <t>Cassio / Paola</t>
  </si>
  <si>
    <t>3ª Atividade - 2º Passo: Desenvolver, na ferramenta Sydle One, os relatórios projetados no passo anterior</t>
  </si>
  <si>
    <t>Angelica / Elisangela</t>
  </si>
  <si>
    <t>3º Atividade - 3º Passo: Usando a abordagem de engenharia reversa, elaborar consultas com SQL que produzam os relatórios desenvolvidos no passo anterior</t>
  </si>
  <si>
    <t>Laryssa / João</t>
  </si>
  <si>
    <t>4ª Atividade: Avaliar a qualidade e viabilidade do software produzido</t>
  </si>
  <si>
    <t>5ª Atividade: Elaborar uma prévia da apresentação da solução proposta e um esboço de um roteiro de vídeo mostrando os principais aspectos do projeto desenvolvido</t>
  </si>
  <si>
    <t>ETAPA #6</t>
  </si>
  <si>
    <t xml:space="preserve">Todos </t>
  </si>
  <si>
    <t>Concluir o documento do projeto</t>
  </si>
  <si>
    <t xml:space="preserve">
João / Laryssa / Paola</t>
  </si>
  <si>
    <t>Elaborar uma apresentação da solução proposta</t>
  </si>
  <si>
    <t>Cassio / Elisangela</t>
  </si>
  <si>
    <t>Preparar um vídeo mostrando os principais aspectos do projeto desenvolvido</t>
  </si>
  <si>
    <t>Angélica / 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</si>
</sst>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m\/yyyy\ "/>
    <numFmt numFmtId="165" formatCode="dd\/mmm"/>
  </numFmts>
  <fonts count="20">
    <font>
      <sz val="10"/>
      <color rgb="FF000000"/>
      <name val="Arial"/>
      <charset val="1"/>
    </font>
    <font>
      <b/>
      <sz val="16"/>
      <color rgb="FFFFFFFF"/>
      <name val="Arial"/>
      <charset val="1"/>
    </font>
    <font>
      <sz val="14"/>
      <color rgb="FFFFFFFF"/>
      <name val="Arial"/>
      <charset val="1"/>
    </font>
    <font>
      <sz val="11"/>
      <color rgb="FFFFFFFF"/>
      <name val="Arial"/>
      <charset val="1"/>
    </font>
    <font>
      <i/>
      <sz val="11"/>
      <color rgb="FFFFFFFF"/>
      <name val="Arial"/>
      <charset val="1"/>
    </font>
    <font>
      <b/>
      <sz val="20"/>
      <color rgb="FF000000"/>
      <name val="Arial"/>
      <charset val="1"/>
    </font>
    <font>
      <b/>
      <sz val="15"/>
      <color rgb="FF000000"/>
      <name val="Arial"/>
      <charset val="1"/>
    </font>
    <font>
      <sz val="12"/>
      <color rgb="FF000000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b/>
      <sz val="10"/>
      <color rgb="FFFF0000"/>
      <name val="Arial"/>
      <charset val="1"/>
    </font>
    <font>
      <b/>
      <i/>
      <sz val="14"/>
      <color rgb="FF000000"/>
      <name val="Arial"/>
      <charset val="1"/>
    </font>
    <font>
      <b/>
      <sz val="12"/>
      <color rgb="FF000000"/>
      <name val="Arial"/>
      <charset val="1"/>
    </font>
    <font>
      <u/>
      <sz val="10"/>
      <color rgb="FF000000"/>
      <name val="Arial"/>
      <charset val="1"/>
    </font>
    <font>
      <sz val="10"/>
      <color rgb="FF000000"/>
      <name val="Arial"/>
    </font>
    <font>
      <i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333399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E1CD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6D9EEB"/>
        <bgColor rgb="FF8B8B8B"/>
      </patternFill>
    </fill>
    <fill>
      <patternFill patternType="solid">
        <fgColor rgb="FFD9EAD3"/>
        <bgColor rgb="FFD9D9D9"/>
      </patternFill>
    </fill>
    <fill>
      <patternFill patternType="solid">
        <fgColor rgb="FFFCE5CD"/>
        <bgColor rgb="FFF3F3F3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0" fillId="7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5" borderId="0" xfId="0" applyFont="1" applyFill="1"/>
    <xf numFmtId="0" fontId="10" fillId="5" borderId="0" xfId="0" applyFont="1" applyFill="1"/>
    <xf numFmtId="0" fontId="10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1" fillId="0" borderId="0" xfId="0" applyFont="1"/>
    <xf numFmtId="0" fontId="8" fillId="0" borderId="0" xfId="0" applyFont="1"/>
    <xf numFmtId="0" fontId="12" fillId="5" borderId="0" xfId="0" applyFont="1" applyFill="1"/>
    <xf numFmtId="1" fontId="10" fillId="5" borderId="0" xfId="0" applyNumberFormat="1" applyFont="1" applyFill="1" applyAlignment="1">
      <alignment horizontal="center"/>
    </xf>
    <xf numFmtId="0" fontId="0" fillId="5" borderId="4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/>
    <xf numFmtId="165" fontId="0" fillId="0" borderId="0" xfId="0" applyNumberFormat="1"/>
    <xf numFmtId="0" fontId="15" fillId="8" borderId="0" xfId="0" applyFont="1" applyFill="1" applyAlignment="1">
      <alignment horizontal="center" vertical="center"/>
    </xf>
    <xf numFmtId="0" fontId="10" fillId="9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10" fillId="3" borderId="4" xfId="0" applyFont="1" applyFill="1" applyBorder="1"/>
    <xf numFmtId="1" fontId="10" fillId="3" borderId="4" xfId="0" applyNumberFormat="1" applyFont="1" applyFill="1" applyBorder="1"/>
    <xf numFmtId="0" fontId="12" fillId="5" borderId="4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3" borderId="4" xfId="0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" fontId="17" fillId="3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/>
    </xf>
    <xf numFmtId="0" fontId="18" fillId="3" borderId="4" xfId="0" applyFont="1" applyFill="1" applyBorder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18" fillId="11" borderId="6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0" fillId="5" borderId="4" xfId="0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9" fillId="5" borderId="0" xfId="0" applyFont="1" applyFill="1" applyAlignment="1"/>
    <xf numFmtId="0" fontId="12" fillId="5" borderId="0" xfId="0" applyFont="1" applyFill="1" applyAlignment="1"/>
  </cellXfs>
  <cellStyles count="1">
    <cellStyle name="Normal" xfId="0" builtinId="0"/>
  </cellStyles>
  <dxfs count="230"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E69138"/>
        </patternFill>
      </fill>
    </dxf>
    <dxf>
      <fill>
        <patternFill>
          <bgColor rgb="FFE69138"/>
        </patternFill>
      </fill>
    </dxf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FCE5CD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EAD1DC"/>
        </patternFill>
      </fill>
    </dxf>
    <dxf>
      <fill>
        <patternFill>
          <bgColor rgb="FFFFA1A1"/>
        </patternFill>
      </fill>
    </dxf>
    <dxf>
      <fill>
        <patternFill>
          <bgColor rgb="FFF3F3F3"/>
        </patternFill>
      </fill>
    </dxf>
    <dxf>
      <fill>
        <patternFill>
          <bgColor rgb="FFE69138"/>
        </patternFill>
      </fill>
    </dxf>
    <dxf>
      <fill>
        <patternFill>
          <bgColor rgb="FFE69138"/>
        </patternFill>
      </fill>
    </dxf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E69138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  <dxf>
      <fill>
        <patternFill>
          <bgColor rgb="FFF3F3F3"/>
        </patternFill>
      </fill>
    </dxf>
    <dxf>
      <fill>
        <patternFill>
          <bgColor rgb="FFFFA1A1"/>
        </patternFill>
      </fill>
    </dxf>
    <dxf>
      <fill>
        <patternFill>
          <bgColor rgb="FFEAD1DC"/>
        </patternFill>
      </fill>
    </dxf>
    <dxf>
      <fill>
        <patternFill>
          <bgColor rgb="FFC9DAF8"/>
        </patternFill>
      </fill>
    </dxf>
    <dxf>
      <fill>
        <patternFill>
          <bgColor rgb="FFB7E1CD"/>
        </patternFill>
      </fill>
    </dxf>
    <dxf>
      <fill>
        <patternFill>
          <bgColor rgb="FFFCE5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4C2F4"/>
      <rgbColor rgb="FFFFA1A1"/>
      <rgbColor rgb="FFD9D9D9"/>
      <rgbColor rgb="FFEAD1DC"/>
      <rgbColor rgb="FF3366CC"/>
      <rgbColor rgb="FF33CCCC"/>
      <rgbColor rgb="FF99CC00"/>
      <rgbColor rgb="FFFFCC00"/>
      <rgbColor rgb="FFE69138"/>
      <rgbColor rgb="FFFF6600"/>
      <rgbColor rgb="FF3C78D8"/>
      <rgbColor rgb="FFB6D7A8"/>
      <rgbColor rgb="FF073763"/>
      <rgbColor rgb="FF339966"/>
      <rgbColor rgb="FF003300"/>
      <rgbColor rgb="FF333300"/>
      <rgbColor rgb="FFDC3912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lang="en-US" sz="1600" b="1" strike="noStrike" spc="-1">
                <a:solidFill>
                  <a:srgbClr val="000000"/>
                </a:solidFill>
                <a:latin typeface="Calibri"/>
                <a:ea typeface="Arial"/>
              </a:rPr>
              <a:t>Tempo Previsto x Tempo Gasto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15245572393646201"/>
          <c:y val="0.15664368908961299"/>
          <c:w val="0.72361694358225304"/>
          <c:h val="0.67086601695586701"/>
        </c:manualLayout>
      </c:layout>
      <c:areaChart>
        <c:grouping val="standard"/>
        <c:varyColors val="1"/>
        <c:ser>
          <c:idx val="0"/>
          <c:order val="0"/>
          <c:tx>
            <c:strRef>
              <c:f>"Tempo Previsto"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37</c:v>
                </c:pt>
                <c:pt idx="1">
                  <c:v>30</c:v>
                </c:pt>
                <c:pt idx="2">
                  <c:v>35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0-4969-8A00-250D1D6384ED}"/>
            </c:ext>
          </c:extLst>
        </c:ser>
        <c:ser>
          <c:idx val="1"/>
          <c:order val="1"/>
          <c:tx>
            <c:strRef>
              <c:f>"Tempo Gasto"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19.5</c:v>
                </c:pt>
                <c:pt idx="1">
                  <c:v>21.5</c:v>
                </c:pt>
                <c:pt idx="2">
                  <c:v>22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0-4969-8A00-250D1D63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8467"/>
        <c:axId val="61517661"/>
      </c:areaChart>
      <c:catAx>
        <c:axId val="34498467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n-US"/>
          </a:p>
        </c:txPr>
        <c:crossAx val="61517661"/>
        <c:crosses val="autoZero"/>
        <c:auto val="1"/>
        <c:lblAlgn val="ctr"/>
        <c:lblOffset val="100"/>
        <c:noMultiLvlLbl val="0"/>
      </c:catAx>
      <c:valAx>
        <c:axId val="6151766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1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n-US"/>
          </a:p>
        </c:txPr>
        <c:crossAx val="3449846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16</xdr:row>
      <xdr:rowOff>123840</xdr:rowOff>
    </xdr:from>
    <xdr:to>
      <xdr:col>8</xdr:col>
      <xdr:colOff>580320</xdr:colOff>
      <xdr:row>39</xdr:row>
      <xdr:rowOff>66240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zoomScaleNormal="100" workbookViewId="0">
      <selection activeCell="H101" sqref="H101"/>
    </sheetView>
  </sheetViews>
  <sheetFormatPr defaultColWidth="12.7109375" defaultRowHeight="15"/>
  <cols>
    <col min="1" max="7" width="14.42578125" customWidth="1"/>
    <col min="8" max="8" width="16.85546875" customWidth="1"/>
    <col min="9" max="26" width="14.42578125" customWidth="1"/>
  </cols>
  <sheetData>
    <row r="1" spans="2:9" ht="24" customHeight="1">
      <c r="B1" s="45" t="s">
        <v>0</v>
      </c>
      <c r="C1" s="45"/>
      <c r="D1" s="45"/>
      <c r="E1" s="45"/>
      <c r="F1" s="45"/>
      <c r="G1" s="45"/>
      <c r="H1" s="45"/>
    </row>
    <row r="2" spans="2:9" ht="16.5">
      <c r="B2" s="46" t="s">
        <v>1</v>
      </c>
      <c r="C2" s="46"/>
      <c r="D2" s="46"/>
      <c r="E2" s="46"/>
      <c r="F2" s="46"/>
      <c r="G2" s="46"/>
      <c r="H2" s="46"/>
    </row>
    <row r="3" spans="2:9" ht="12.75">
      <c r="B3" s="47" t="s">
        <v>2</v>
      </c>
      <c r="C3" s="47"/>
      <c r="D3" s="47"/>
      <c r="E3" s="47"/>
      <c r="F3" s="47"/>
      <c r="G3" s="47"/>
      <c r="H3" s="47"/>
    </row>
    <row r="4" spans="2:9" ht="15.75" customHeight="1">
      <c r="B4" s="48" t="s">
        <v>3</v>
      </c>
      <c r="C4" s="48"/>
      <c r="D4" s="48"/>
      <c r="E4" s="48"/>
      <c r="F4" s="48"/>
      <c r="G4" s="48"/>
      <c r="H4" s="48"/>
    </row>
    <row r="5" spans="2:9" ht="15.75" customHeight="1">
      <c r="B5" s="48" t="s">
        <v>4</v>
      </c>
      <c r="C5" s="48"/>
      <c r="D5" s="48"/>
      <c r="E5" s="48"/>
      <c r="F5" s="48"/>
      <c r="G5" s="48"/>
      <c r="H5" s="48"/>
    </row>
    <row r="6" spans="2:9" ht="15.75" customHeight="1"/>
    <row r="7" spans="2:9" ht="22.5">
      <c r="B7" s="49" t="s">
        <v>5</v>
      </c>
      <c r="C7" s="49"/>
      <c r="D7" s="49"/>
      <c r="E7" s="49"/>
      <c r="F7" s="49"/>
      <c r="G7" s="49"/>
      <c r="H7" s="49"/>
    </row>
    <row r="8" spans="2:9" ht="15.75" customHeight="1"/>
    <row r="9" spans="2:9" ht="18">
      <c r="B9" s="50" t="s">
        <v>6</v>
      </c>
      <c r="C9" s="50"/>
      <c r="D9" s="50"/>
      <c r="E9" s="50"/>
      <c r="F9" s="50"/>
      <c r="G9" s="50"/>
      <c r="H9" s="50"/>
    </row>
    <row r="10" spans="2:9" ht="15.75" customHeight="1">
      <c r="B10" s="51" t="s">
        <v>7</v>
      </c>
      <c r="C10" s="51"/>
      <c r="D10" s="51"/>
      <c r="E10" s="51"/>
      <c r="F10" s="51"/>
      <c r="G10" s="51"/>
      <c r="H10" s="51"/>
    </row>
    <row r="11" spans="2:9" ht="15.75" customHeight="1">
      <c r="B11" s="51" t="s">
        <v>8</v>
      </c>
      <c r="C11" s="51"/>
      <c r="D11" s="51"/>
      <c r="E11" s="51"/>
      <c r="F11" s="51"/>
      <c r="G11" s="51"/>
      <c r="H11" s="51"/>
    </row>
    <row r="12" spans="2:9" ht="15.75" customHeight="1">
      <c r="B12" s="51" t="s">
        <v>9</v>
      </c>
      <c r="C12" s="51"/>
      <c r="D12" s="51"/>
      <c r="E12" s="51"/>
      <c r="F12" s="51"/>
      <c r="G12" s="51"/>
      <c r="H12" s="51"/>
    </row>
    <row r="13" spans="2:9" ht="15.75" customHeight="1">
      <c r="B13" s="51" t="s">
        <v>10</v>
      </c>
      <c r="C13" s="51"/>
      <c r="D13" s="51"/>
      <c r="E13" s="51"/>
      <c r="F13" s="51"/>
      <c r="G13" s="51"/>
      <c r="H13" s="51"/>
      <c r="I13" s="2"/>
    </row>
    <row r="14" spans="2:9" ht="15.75" customHeight="1">
      <c r="B14" s="51" t="s">
        <v>11</v>
      </c>
      <c r="C14" s="51"/>
      <c r="D14" s="51"/>
      <c r="E14" s="51"/>
      <c r="F14" s="51"/>
      <c r="G14" s="51"/>
      <c r="H14" s="51"/>
    </row>
    <row r="15" spans="2:9" ht="15.75" customHeight="1">
      <c r="B15" s="51" t="s">
        <v>12</v>
      </c>
      <c r="C15" s="51"/>
      <c r="D15" s="51"/>
      <c r="E15" s="51"/>
      <c r="F15" s="51"/>
      <c r="G15" s="51"/>
      <c r="H15" s="51"/>
    </row>
    <row r="16" spans="2:9" ht="15.75" customHeight="1">
      <c r="B16" s="51" t="s">
        <v>13</v>
      </c>
      <c r="C16" s="51"/>
      <c r="D16" s="51"/>
      <c r="E16" s="51"/>
      <c r="F16" s="51"/>
      <c r="G16" s="51"/>
      <c r="H16" s="51"/>
    </row>
    <row r="17" spans="10:10" ht="15.75" customHeight="1"/>
    <row r="18" spans="10:10" ht="15.75" customHeight="1"/>
    <row r="19" spans="10:10" ht="15.75" customHeight="1"/>
    <row r="20" spans="10:10" ht="15.75" customHeight="1"/>
    <row r="21" spans="10:10" ht="15.75" customHeight="1"/>
    <row r="22" spans="10:10" ht="15.75" customHeight="1">
      <c r="J22" t="s">
        <v>14</v>
      </c>
    </row>
    <row r="23" spans="10:10" ht="15.75" customHeight="1"/>
    <row r="24" spans="10:10" ht="15.75" customHeight="1"/>
    <row r="25" spans="10:10" ht="15.75" customHeight="1"/>
    <row r="26" spans="10:10" ht="15.75" customHeight="1"/>
    <row r="27" spans="10:10" ht="15.75" customHeight="1"/>
    <row r="28" spans="10:10" ht="15.75" customHeight="1"/>
    <row r="29" spans="10:10" ht="15.75" customHeight="1"/>
    <row r="30" spans="10:10" ht="15.75" customHeight="1"/>
    <row r="31" spans="10:10" ht="15.75" customHeight="1"/>
    <row r="32" spans="10:10" ht="15.75" customHeight="1"/>
    <row r="33" spans="2:2" ht="15.75" customHeight="1"/>
    <row r="34" spans="2:2" ht="15.75" customHeight="1"/>
    <row r="35" spans="2:2" ht="15.75" customHeight="1"/>
    <row r="36" spans="2:2" ht="15.75" customHeight="1"/>
    <row r="37" spans="2:2" ht="15.75" customHeight="1">
      <c r="B37" s="3"/>
    </row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spans="10:10" ht="15.75" customHeight="1">
      <c r="J49" s="4"/>
    </row>
    <row r="50" spans="10:10" ht="15.75" customHeight="1"/>
    <row r="51" spans="10:10" ht="15.75" customHeight="1"/>
    <row r="52" spans="10:10" ht="15.75" customHeight="1"/>
    <row r="53" spans="10:10" ht="15.75" customHeight="1"/>
    <row r="54" spans="10:10" ht="15.75" customHeight="1"/>
    <row r="55" spans="10:10" ht="15.75" customHeight="1"/>
    <row r="56" spans="10:10" ht="15.75" customHeight="1"/>
    <row r="57" spans="10:10" ht="15.75" customHeight="1"/>
    <row r="58" spans="10:10" ht="15.75" customHeight="1"/>
    <row r="59" spans="10:10" ht="15.75" customHeight="1"/>
    <row r="60" spans="10:10" ht="15.75" customHeight="1"/>
    <row r="61" spans="10:10" ht="15.75" customHeight="1"/>
    <row r="62" spans="10:10" ht="15.75" customHeight="1"/>
    <row r="63" spans="10:10" ht="15.75" customHeight="1"/>
    <row r="64" spans="10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:15" ht="15.75" customHeight="1"/>
    <row r="98" spans="1:15" ht="15.75" customHeight="1"/>
    <row r="99" spans="1:15" ht="15.75" customHeight="1"/>
    <row r="100" spans="1:15" ht="24" customHeight="1">
      <c r="A100" s="5"/>
      <c r="B100" s="52"/>
      <c r="C100" s="52"/>
      <c r="D100" s="63"/>
      <c r="E100" s="63"/>
      <c r="F100" s="63"/>
      <c r="G100" s="63"/>
      <c r="H100" s="6" t="s">
        <v>15</v>
      </c>
      <c r="I100" s="7" t="s">
        <v>16</v>
      </c>
      <c r="J100" s="8"/>
      <c r="K100" s="9"/>
      <c r="L100" s="9" t="s">
        <v>17</v>
      </c>
      <c r="M100" s="6" t="s">
        <v>18</v>
      </c>
      <c r="N100" s="10" t="s">
        <v>19</v>
      </c>
      <c r="O100" s="11"/>
    </row>
    <row r="101" spans="1:15" ht="18" customHeight="1">
      <c r="A101" s="5"/>
      <c r="B101" s="53"/>
      <c r="C101" s="53"/>
      <c r="D101" s="64"/>
      <c r="E101" s="64"/>
      <c r="F101" s="8"/>
      <c r="G101" s="9" t="s">
        <v>20</v>
      </c>
      <c r="H101" s="13">
        <f>'Etapa #2'!G70</f>
        <v>37</v>
      </c>
      <c r="I101" s="13">
        <f>'Etapa #2'!H70</f>
        <v>19.5</v>
      </c>
      <c r="J101" s="8"/>
      <c r="K101" s="9" t="str">
        <f>B10</f>
        <v>Angelica Sofia Nieves</v>
      </c>
      <c r="L101" s="9">
        <f>SUM('Etapa #6'!$I65, 'Etapa #2'!$H74, 'Etapa #3'!$H65, 'Etapa #5'!$H65, 'Etapa #4'!$H65)</f>
        <v>0</v>
      </c>
      <c r="M101" s="8" t="s">
        <v>21</v>
      </c>
      <c r="N101" s="11" t="s">
        <v>22</v>
      </c>
      <c r="O101" s="11"/>
    </row>
    <row r="102" spans="1:15" ht="17.25" customHeight="1">
      <c r="A102" s="5"/>
      <c r="B102" s="53"/>
      <c r="C102" s="53"/>
      <c r="D102" s="64"/>
      <c r="E102" s="64"/>
      <c r="F102" s="8"/>
      <c r="G102" s="9" t="s">
        <v>23</v>
      </c>
      <c r="H102" s="13">
        <f>'Etapa #3'!G61</f>
        <v>30</v>
      </c>
      <c r="I102" s="13">
        <f>'Etapa #3'!H61</f>
        <v>21.5</v>
      </c>
      <c r="J102" s="8"/>
      <c r="K102" s="9" t="str">
        <f>B11</f>
        <v>Cássio de Melo Rabelo</v>
      </c>
      <c r="L102" s="9">
        <f>SUM('Etapa #6'!$I66, 'Etapa #2'!$H75, 'Etapa #3'!$H66, 'Etapa #5'!$H66, 'Etapa #4'!$H66)</f>
        <v>0</v>
      </c>
      <c r="M102" s="8" t="s">
        <v>24</v>
      </c>
      <c r="N102" s="11" t="s">
        <v>25</v>
      </c>
      <c r="O102" s="11"/>
    </row>
    <row r="103" spans="1:15" ht="17.25" customHeight="1">
      <c r="A103" s="5"/>
      <c r="B103" s="53"/>
      <c r="C103" s="53"/>
      <c r="D103" s="64"/>
      <c r="E103" s="64"/>
      <c r="F103" s="8"/>
      <c r="G103" s="9" t="s">
        <v>26</v>
      </c>
      <c r="H103" s="13">
        <f>'Etapa #4'!G61</f>
        <v>35</v>
      </c>
      <c r="I103" s="13">
        <f>'Etapa #4'!H61</f>
        <v>22</v>
      </c>
      <c r="J103" s="8"/>
      <c r="K103" s="9" t="str">
        <f>B12</f>
        <v>Elisângela Dias da Silva</v>
      </c>
      <c r="L103" s="9">
        <f>SUM('Etapa #6'!$I67, 'Etapa #2'!$H76, 'Etapa #3'!$H67, 'Etapa #5'!$H67, 'Etapa #4'!$H67)</f>
        <v>0</v>
      </c>
      <c r="M103" s="8" t="s">
        <v>27</v>
      </c>
      <c r="N103" s="11" t="s">
        <v>27</v>
      </c>
      <c r="O103" s="11"/>
    </row>
    <row r="104" spans="1:15" ht="16.5" customHeight="1">
      <c r="A104" s="5"/>
      <c r="B104" s="53"/>
      <c r="C104" s="53"/>
      <c r="D104" s="64"/>
      <c r="E104" s="64"/>
      <c r="F104" s="8"/>
      <c r="G104" s="9" t="s">
        <v>28</v>
      </c>
      <c r="H104" s="13">
        <f>'Etapa #5'!G61</f>
        <v>20</v>
      </c>
      <c r="I104" s="13">
        <f>'Etapa #5'!H61</f>
        <v>20</v>
      </c>
      <c r="J104" s="8"/>
      <c r="K104" s="9" t="str">
        <f>B13</f>
        <v>Gabriela Farias Rios</v>
      </c>
      <c r="L104" s="9">
        <f>SUM('Etapa #6'!$I68, 'Etapa #2'!$H77, 'Etapa #3'!$H68, 'Etapa #5'!$H68, 'Etapa #4'!$H68)</f>
        <v>0</v>
      </c>
      <c r="M104" s="8" t="s">
        <v>29</v>
      </c>
      <c r="N104" s="11"/>
      <c r="O104" s="11"/>
    </row>
    <row r="105" spans="1:15" ht="16.5" customHeight="1">
      <c r="A105" s="5"/>
      <c r="B105" s="53"/>
      <c r="C105" s="53"/>
      <c r="D105" s="64"/>
      <c r="E105" s="64"/>
      <c r="F105" s="8"/>
      <c r="G105" s="9" t="s">
        <v>30</v>
      </c>
      <c r="H105" s="13">
        <f>'Etapa #6'!G61</f>
        <v>30</v>
      </c>
      <c r="I105" s="13">
        <f>'Etapa #6'!H61</f>
        <v>24</v>
      </c>
      <c r="J105" s="8"/>
      <c r="K105" s="9" t="str">
        <f>B14</f>
        <v>Joao Victor dos Anjos Sales</v>
      </c>
      <c r="L105" s="9">
        <f>SUM('Etapa #6'!$I69, 'Etapa #2'!$H78, 'Etapa #3'!$H69, 'Etapa #5'!$H69, 'Etapa #4'!$H69)</f>
        <v>0</v>
      </c>
    </row>
    <row r="106" spans="1:15" ht="15.75" customHeight="1">
      <c r="A106" s="5"/>
      <c r="B106" s="53"/>
      <c r="C106" s="53"/>
      <c r="F106" s="8"/>
      <c r="G106" s="8"/>
      <c r="H106" s="8"/>
      <c r="I106" s="8"/>
      <c r="J106" s="8"/>
      <c r="K106" s="9" t="str">
        <f>B15</f>
        <v>Laryssa Serra de Oliveira</v>
      </c>
      <c r="L106" s="9">
        <f>SUM('Etapa #6'!$I70, 'Etapa #2'!$H79, 'Etapa #3'!$H70, 'Etapa #5'!$H70, 'Etapa #4'!$H70)</f>
        <v>0</v>
      </c>
    </row>
    <row r="107" spans="1:15" ht="15.75" customHeight="1">
      <c r="A107" s="5"/>
      <c r="B107" s="53"/>
      <c r="C107" s="53"/>
      <c r="D107" s="12"/>
      <c r="E107" s="8"/>
      <c r="F107" s="8"/>
      <c r="G107" s="8"/>
      <c r="H107" s="8"/>
      <c r="I107" s="8"/>
      <c r="J107" s="8"/>
      <c r="K107" s="11"/>
      <c r="L107" s="9"/>
    </row>
    <row r="108" spans="1:15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11"/>
      <c r="L108" s="11"/>
    </row>
    <row r="109" spans="1:15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11"/>
      <c r="L109" s="11"/>
    </row>
    <row r="110" spans="1:15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11"/>
      <c r="L110" s="11"/>
    </row>
    <row r="111" spans="1:15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5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07:C107"/>
    <mergeCell ref="B16:H16"/>
    <mergeCell ref="B104:C104"/>
    <mergeCell ref="D104:E104"/>
    <mergeCell ref="B105:C105"/>
    <mergeCell ref="D105:E105"/>
    <mergeCell ref="B106:C106"/>
    <mergeCell ref="B101:C101"/>
    <mergeCell ref="D101:E101"/>
    <mergeCell ref="B102:C102"/>
    <mergeCell ref="D102:E102"/>
    <mergeCell ref="B103:C103"/>
    <mergeCell ref="D103:E103"/>
    <mergeCell ref="B13:H13"/>
    <mergeCell ref="B14:H14"/>
    <mergeCell ref="B15:H15"/>
    <mergeCell ref="B100:C100"/>
    <mergeCell ref="D100:E100"/>
    <mergeCell ref="F100:G100"/>
    <mergeCell ref="B7:H7"/>
    <mergeCell ref="B9:H9"/>
    <mergeCell ref="B10:H10"/>
    <mergeCell ref="B11:H11"/>
    <mergeCell ref="B12:H12"/>
    <mergeCell ref="B1:H1"/>
    <mergeCell ref="B2:H2"/>
    <mergeCell ref="B3:H3"/>
    <mergeCell ref="B4:H4"/>
    <mergeCell ref="B5:H5"/>
  </mergeCells>
  <pageMargins left="0.75" right="0.75" top="1" bottom="1" header="0.511811023622047" footer="0.511811023622047"/>
  <pageSetup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B1:H1000"/>
  <sheetViews>
    <sheetView zoomScaleNormal="100" workbookViewId="0">
      <selection activeCell="E12" sqref="E12:G12"/>
    </sheetView>
  </sheetViews>
  <sheetFormatPr defaultColWidth="12.7109375" defaultRowHeight="15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26" width="14.42578125" customWidth="1"/>
  </cols>
  <sheetData>
    <row r="1" spans="2:8" ht="25.5" customHeight="1">
      <c r="B1" s="45" t="s">
        <v>0</v>
      </c>
      <c r="C1" s="45"/>
      <c r="D1" s="45"/>
      <c r="E1" s="45"/>
      <c r="F1" s="45"/>
      <c r="G1" s="45"/>
      <c r="H1" s="45"/>
    </row>
    <row r="2" spans="2:8" ht="18.75" customHeight="1">
      <c r="B2" s="46" t="s">
        <v>1</v>
      </c>
      <c r="C2" s="46"/>
      <c r="D2" s="46"/>
      <c r="E2" s="46"/>
      <c r="F2" s="46"/>
      <c r="G2" s="46"/>
      <c r="H2" s="46"/>
    </row>
    <row r="3" spans="2:8" ht="12.75">
      <c r="B3" s="47" t="s">
        <v>2</v>
      </c>
      <c r="C3" s="47"/>
      <c r="D3" s="47"/>
      <c r="E3" s="47"/>
      <c r="F3" s="47"/>
      <c r="G3" s="47"/>
      <c r="H3" s="47"/>
    </row>
    <row r="4" spans="2:8" ht="12.75">
      <c r="B4" s="48" t="s">
        <v>3</v>
      </c>
      <c r="C4" s="48"/>
      <c r="D4" s="48"/>
      <c r="E4" s="48"/>
      <c r="F4" s="48"/>
      <c r="G4" s="48"/>
      <c r="H4" s="48"/>
    </row>
    <row r="5" spans="2:8" ht="15.75" customHeight="1">
      <c r="B5" s="48" t="s">
        <v>4</v>
      </c>
      <c r="C5" s="48"/>
      <c r="D5" s="48"/>
      <c r="E5" s="48"/>
      <c r="F5" s="48"/>
      <c r="G5" s="48"/>
      <c r="H5" s="48"/>
    </row>
    <row r="6" spans="2:8" ht="15.75" customHeight="1">
      <c r="B6" s="3"/>
      <c r="C6" s="3"/>
      <c r="D6" s="3"/>
      <c r="E6" s="3"/>
      <c r="F6" s="3"/>
      <c r="G6" s="3"/>
      <c r="H6" s="3"/>
    </row>
    <row r="7" spans="2:8" ht="22.5">
      <c r="B7" s="56" t="str">
        <f>'Dados do Projeto'!B7</f>
        <v>bibliotech</v>
      </c>
      <c r="C7" s="56"/>
      <c r="D7" s="56"/>
      <c r="E7" s="56"/>
      <c r="F7" s="56"/>
      <c r="G7" s="56"/>
      <c r="H7" s="56"/>
    </row>
    <row r="8" spans="2:8" ht="15.75" customHeight="1">
      <c r="B8" s="3"/>
      <c r="C8" s="3"/>
      <c r="D8" s="3"/>
      <c r="E8" s="3"/>
      <c r="F8" s="3"/>
      <c r="G8" s="3"/>
      <c r="H8" s="3"/>
    </row>
    <row r="9" spans="2:8" ht="14.25" customHeight="1">
      <c r="B9" s="57" t="s">
        <v>31</v>
      </c>
      <c r="C9" s="57"/>
      <c r="D9" s="57"/>
      <c r="E9" s="57"/>
      <c r="F9" s="57"/>
      <c r="G9" s="57"/>
      <c r="H9" s="57"/>
    </row>
    <row r="10" spans="2:8" ht="21" customHeight="1">
      <c r="B10" s="1" t="s">
        <v>32</v>
      </c>
      <c r="C10" s="1" t="s">
        <v>33</v>
      </c>
      <c r="D10" s="1" t="s">
        <v>34</v>
      </c>
      <c r="E10" s="58" t="s">
        <v>35</v>
      </c>
      <c r="F10" s="58"/>
      <c r="G10" s="58"/>
      <c r="H10" s="1" t="s">
        <v>36</v>
      </c>
    </row>
    <row r="11" spans="2:8" ht="15.75" customHeight="1">
      <c r="B11" s="14">
        <v>1</v>
      </c>
      <c r="C11" s="15">
        <v>44781</v>
      </c>
      <c r="D11" s="15">
        <v>44801</v>
      </c>
      <c r="E11" s="54" t="s">
        <v>37</v>
      </c>
      <c r="F11" s="54"/>
      <c r="G11" s="54"/>
      <c r="H11" s="16" t="s">
        <v>38</v>
      </c>
    </row>
    <row r="12" spans="2:8" ht="15.75" customHeight="1">
      <c r="B12" s="14">
        <v>2</v>
      </c>
      <c r="C12" s="15">
        <f>C11+21</f>
        <v>44802</v>
      </c>
      <c r="D12" s="15">
        <f>C12+20</f>
        <v>44822</v>
      </c>
      <c r="E12" s="59"/>
      <c r="F12" s="59"/>
      <c r="G12" s="59"/>
      <c r="H12" s="16" t="s">
        <v>38</v>
      </c>
    </row>
    <row r="13" spans="2:8" ht="15.75" customHeight="1">
      <c r="B13" s="14">
        <v>3</v>
      </c>
      <c r="C13" s="15">
        <f>C12+21</f>
        <v>44823</v>
      </c>
      <c r="D13" s="15">
        <f>C13+20</f>
        <v>44843</v>
      </c>
      <c r="E13" s="54"/>
      <c r="F13" s="54"/>
      <c r="G13" s="54"/>
      <c r="H13" s="16" t="s">
        <v>38</v>
      </c>
    </row>
    <row r="14" spans="2:8" ht="15.75" customHeight="1">
      <c r="B14" s="14">
        <v>4</v>
      </c>
      <c r="C14" s="15">
        <f>C13+21</f>
        <v>44844</v>
      </c>
      <c r="D14" s="15">
        <f>C14+27</f>
        <v>44871</v>
      </c>
      <c r="E14" s="55"/>
      <c r="F14" s="55"/>
      <c r="G14" s="55"/>
      <c r="H14" s="16" t="s">
        <v>38</v>
      </c>
    </row>
    <row r="15" spans="2:8" ht="15.75" customHeight="1">
      <c r="B15" s="14">
        <v>5</v>
      </c>
      <c r="C15" s="15">
        <f>C14+28</f>
        <v>44872</v>
      </c>
      <c r="D15" s="15">
        <f>C15+20</f>
        <v>44892</v>
      </c>
      <c r="E15" s="55"/>
      <c r="F15" s="55"/>
      <c r="G15" s="55"/>
      <c r="H15" s="16" t="s">
        <v>38</v>
      </c>
    </row>
    <row r="16" spans="2:8" ht="15.75" customHeight="1">
      <c r="B16" s="14">
        <v>6</v>
      </c>
      <c r="C16" s="15">
        <f>C15+21</f>
        <v>44893</v>
      </c>
      <c r="D16" s="15">
        <f>C16+13</f>
        <v>44906</v>
      </c>
      <c r="E16" s="55"/>
      <c r="F16" s="55"/>
      <c r="G16" s="55"/>
      <c r="H16" s="16"/>
    </row>
    <row r="17" spans="2:8" ht="15.75" customHeight="1">
      <c r="B17" s="3"/>
      <c r="C17" s="3"/>
      <c r="D17" s="3"/>
      <c r="E17" s="3"/>
      <c r="F17" s="3"/>
      <c r="G17" s="3"/>
      <c r="H17" s="3"/>
    </row>
    <row r="18" spans="2:8" ht="15.75" customHeight="1">
      <c r="B18" s="3"/>
      <c r="C18" s="3"/>
      <c r="D18" s="3"/>
      <c r="E18" s="3"/>
      <c r="F18" s="3"/>
      <c r="G18" s="3"/>
      <c r="H18" s="3"/>
    </row>
    <row r="19" spans="2:8" ht="15.75" customHeight="1">
      <c r="B19" s="3"/>
      <c r="C19" s="3"/>
      <c r="D19" s="3"/>
      <c r="E19" s="3"/>
      <c r="F19" s="3"/>
      <c r="G19" s="3"/>
      <c r="H19" s="3"/>
    </row>
    <row r="20" spans="2:8" ht="15.75" customHeight="1">
      <c r="B20" s="3"/>
      <c r="C20" s="3"/>
      <c r="D20" s="3"/>
      <c r="E20" s="3"/>
      <c r="F20" s="3"/>
      <c r="G20" s="3"/>
      <c r="H20" s="3"/>
    </row>
    <row r="21" spans="2:8" ht="15.75" customHeight="1">
      <c r="B21" s="3"/>
      <c r="C21" s="3"/>
      <c r="D21" s="3"/>
      <c r="E21" s="3"/>
      <c r="F21" s="3"/>
      <c r="G21" s="3"/>
      <c r="H21" s="3"/>
    </row>
    <row r="22" spans="2:8" ht="15.75" customHeight="1">
      <c r="B22" s="3"/>
      <c r="C22" s="3"/>
      <c r="D22" s="3"/>
      <c r="E22" s="3"/>
      <c r="F22" s="3"/>
      <c r="G22" s="3"/>
      <c r="H22" s="3"/>
    </row>
    <row r="23" spans="2:8" ht="15.75" customHeight="1">
      <c r="B23" s="3"/>
      <c r="C23" s="3"/>
      <c r="D23" s="3"/>
      <c r="E23" s="3"/>
      <c r="F23" s="3"/>
      <c r="G23" s="3"/>
      <c r="H23" s="3"/>
    </row>
    <row r="24" spans="2:8" ht="15.75" customHeight="1">
      <c r="B24" s="3"/>
      <c r="C24" s="3"/>
      <c r="D24" s="3"/>
      <c r="E24" s="3"/>
      <c r="F24" s="3"/>
      <c r="G24" s="3"/>
      <c r="H24" s="3"/>
    </row>
    <row r="25" spans="2:8" ht="15.75" customHeight="1">
      <c r="B25" s="3"/>
      <c r="C25" s="3"/>
      <c r="D25" s="3"/>
      <c r="E25" s="3"/>
      <c r="F25" s="3"/>
      <c r="G25" s="3"/>
      <c r="H25" s="3"/>
    </row>
    <row r="26" spans="2:8" ht="15.75" customHeight="1">
      <c r="B26" s="3"/>
      <c r="C26" s="3"/>
      <c r="D26" s="3"/>
      <c r="E26" s="3"/>
      <c r="F26" s="3"/>
      <c r="G26" s="3"/>
      <c r="H26" s="3"/>
    </row>
    <row r="27" spans="2:8" ht="15.75" customHeight="1">
      <c r="B27" s="3"/>
      <c r="C27" s="3"/>
      <c r="D27" s="3"/>
      <c r="E27" s="3"/>
      <c r="F27" s="3"/>
      <c r="G27" s="3"/>
      <c r="H27" s="3"/>
    </row>
    <row r="28" spans="2:8" ht="15.75" customHeight="1">
      <c r="B28" s="3"/>
      <c r="C28" s="3"/>
      <c r="D28" s="3"/>
      <c r="E28" s="3"/>
      <c r="F28" s="3"/>
      <c r="G28" s="3"/>
      <c r="H28" s="3"/>
    </row>
    <row r="29" spans="2:8" ht="15.75" customHeight="1">
      <c r="B29" s="3"/>
      <c r="C29" s="3"/>
      <c r="D29" s="3"/>
      <c r="E29" s="3"/>
      <c r="F29" s="3"/>
      <c r="G29" s="3"/>
      <c r="H29" s="3"/>
    </row>
    <row r="30" spans="2:8" ht="15.75" customHeight="1">
      <c r="B30" s="3"/>
      <c r="C30" s="3"/>
      <c r="D30" s="3"/>
      <c r="E30" s="3"/>
      <c r="F30" s="3"/>
      <c r="G30" s="3"/>
      <c r="H30" s="3"/>
    </row>
    <row r="31" spans="2:8" ht="15.75" customHeight="1">
      <c r="B31" s="3"/>
      <c r="C31" s="3"/>
      <c r="D31" s="3"/>
      <c r="E31" s="3"/>
      <c r="F31" s="3"/>
      <c r="G31" s="3"/>
      <c r="H31" s="3"/>
    </row>
    <row r="32" spans="2:8" ht="15.75" customHeight="1">
      <c r="B32" s="3"/>
      <c r="C32" s="3"/>
      <c r="D32" s="3"/>
      <c r="E32" s="3"/>
      <c r="F32" s="3"/>
      <c r="G32" s="3"/>
      <c r="H32" s="3"/>
    </row>
    <row r="33" spans="2:8" ht="15.75" customHeight="1">
      <c r="B33" s="3"/>
      <c r="C33" s="3"/>
      <c r="D33" s="3"/>
      <c r="E33" s="3"/>
      <c r="F33" s="3"/>
      <c r="G33" s="3"/>
      <c r="H33" s="3"/>
    </row>
    <row r="34" spans="2:8" ht="15.75" customHeight="1">
      <c r="B34" s="3"/>
      <c r="C34" s="3"/>
      <c r="D34" s="3"/>
      <c r="E34" s="3"/>
      <c r="F34" s="3"/>
      <c r="G34" s="3"/>
      <c r="H34" s="3"/>
    </row>
    <row r="35" spans="2:8" ht="15.75" customHeight="1">
      <c r="B35" s="3"/>
      <c r="C35" s="3"/>
      <c r="D35" s="3"/>
      <c r="E35" s="3"/>
      <c r="F35" s="3"/>
      <c r="G35" s="3"/>
      <c r="H35" s="3"/>
    </row>
    <row r="36" spans="2:8" ht="15.75" customHeight="1">
      <c r="B36" s="3"/>
      <c r="C36" s="3"/>
      <c r="D36" s="3"/>
      <c r="E36" s="3"/>
      <c r="F36" s="3"/>
      <c r="G36" s="3"/>
      <c r="H36" s="3"/>
    </row>
    <row r="37" spans="2:8" ht="15.75" customHeight="1">
      <c r="B37" s="3"/>
      <c r="C37" s="3"/>
      <c r="D37" s="3"/>
      <c r="E37" s="3"/>
      <c r="F37" s="3"/>
      <c r="G37" s="3"/>
      <c r="H37" s="3"/>
    </row>
    <row r="38" spans="2:8" ht="15.75" customHeight="1">
      <c r="B38" s="3"/>
      <c r="C38" s="3"/>
      <c r="D38" s="3"/>
      <c r="E38" s="3"/>
      <c r="F38" s="3"/>
      <c r="G38" s="3"/>
      <c r="H38" s="3"/>
    </row>
    <row r="39" spans="2:8" ht="15.75" customHeight="1">
      <c r="B39" s="3"/>
      <c r="C39" s="3"/>
      <c r="D39" s="3"/>
      <c r="E39" s="3"/>
      <c r="F39" s="3"/>
      <c r="G39" s="3"/>
      <c r="H39" s="3"/>
    </row>
    <row r="40" spans="2:8" ht="15.75" customHeight="1">
      <c r="B40" s="3"/>
      <c r="C40" s="3"/>
      <c r="D40" s="3"/>
      <c r="E40" s="3"/>
      <c r="F40" s="3"/>
      <c r="G40" s="3"/>
      <c r="H40" s="3"/>
    </row>
    <row r="41" spans="2:8" ht="15.75" customHeight="1">
      <c r="B41" s="3"/>
      <c r="C41" s="3"/>
      <c r="D41" s="3"/>
      <c r="E41" s="3"/>
      <c r="F41" s="3"/>
      <c r="G41" s="3"/>
      <c r="H41" s="3"/>
    </row>
    <row r="42" spans="2:8" ht="15.75" customHeight="1">
      <c r="B42" s="3"/>
      <c r="C42" s="3"/>
      <c r="D42" s="3"/>
      <c r="E42" s="3"/>
      <c r="F42" s="3"/>
      <c r="G42" s="3"/>
      <c r="H42" s="3"/>
    </row>
    <row r="43" spans="2:8" ht="15.75" customHeight="1">
      <c r="B43" s="3"/>
      <c r="C43" s="3"/>
      <c r="D43" s="3"/>
      <c r="E43" s="3"/>
      <c r="F43" s="3"/>
      <c r="G43" s="3"/>
      <c r="H43" s="3"/>
    </row>
    <row r="44" spans="2:8" ht="15.75" customHeight="1">
      <c r="B44" s="3"/>
      <c r="C44" s="3"/>
      <c r="D44" s="3"/>
      <c r="E44" s="3"/>
      <c r="F44" s="3"/>
      <c r="G44" s="3"/>
      <c r="H44" s="3"/>
    </row>
    <row r="45" spans="2:8" ht="15.75" customHeight="1">
      <c r="B45" s="3"/>
      <c r="C45" s="3"/>
      <c r="D45" s="3"/>
      <c r="E45" s="3"/>
      <c r="F45" s="3"/>
      <c r="G45" s="3"/>
      <c r="H45" s="3"/>
    </row>
    <row r="46" spans="2:8" ht="15.75" customHeight="1">
      <c r="B46" s="3"/>
      <c r="C46" s="3"/>
      <c r="D46" s="3"/>
      <c r="E46" s="3"/>
      <c r="F46" s="3"/>
      <c r="G46" s="3"/>
      <c r="H46" s="3"/>
    </row>
    <row r="47" spans="2:8" ht="15.75" customHeight="1">
      <c r="B47" s="3"/>
      <c r="C47" s="3"/>
      <c r="D47" s="3"/>
      <c r="E47" s="3"/>
      <c r="F47" s="3"/>
      <c r="G47" s="3"/>
      <c r="H47" s="3"/>
    </row>
    <row r="48" spans="2:8" ht="15.75" customHeight="1">
      <c r="B48" s="3"/>
      <c r="C48" s="3"/>
      <c r="D48" s="3"/>
      <c r="E48" s="3"/>
      <c r="F48" s="3"/>
      <c r="G48" s="3"/>
      <c r="H48" s="3"/>
    </row>
    <row r="49" spans="2:8" ht="15.75" customHeight="1">
      <c r="B49" s="3"/>
      <c r="C49" s="3"/>
      <c r="D49" s="3"/>
      <c r="E49" s="3"/>
      <c r="F49" s="3"/>
      <c r="G49" s="3"/>
      <c r="H49" s="3"/>
    </row>
    <row r="50" spans="2:8" ht="15.75" customHeight="1">
      <c r="B50" s="3"/>
      <c r="C50" s="3"/>
      <c r="D50" s="3"/>
      <c r="E50" s="3"/>
      <c r="F50" s="3"/>
      <c r="G50" s="3"/>
      <c r="H50" s="3"/>
    </row>
    <row r="51" spans="2:8" ht="15.75" customHeight="1">
      <c r="B51" s="3"/>
      <c r="C51" s="3"/>
      <c r="D51" s="3"/>
      <c r="E51" s="3"/>
      <c r="F51" s="3"/>
      <c r="G51" s="3"/>
      <c r="H51" s="3"/>
    </row>
    <row r="52" spans="2:8" ht="15.75" customHeight="1">
      <c r="B52" s="3"/>
      <c r="C52" s="3"/>
      <c r="D52" s="3"/>
      <c r="E52" s="3"/>
      <c r="F52" s="3"/>
      <c r="G52" s="3"/>
      <c r="H52" s="3"/>
    </row>
    <row r="53" spans="2:8" ht="15.75" customHeight="1">
      <c r="B53" s="3"/>
      <c r="C53" s="3"/>
      <c r="D53" s="3"/>
      <c r="E53" s="3"/>
      <c r="F53" s="3"/>
      <c r="G53" s="3"/>
      <c r="H53" s="3"/>
    </row>
    <row r="54" spans="2:8" ht="15.75" customHeight="1">
      <c r="B54" s="3"/>
      <c r="C54" s="3"/>
      <c r="D54" s="3"/>
      <c r="E54" s="3"/>
      <c r="F54" s="3"/>
      <c r="G54" s="3"/>
      <c r="H54" s="3"/>
    </row>
    <row r="55" spans="2:8" ht="15.75" customHeight="1">
      <c r="B55" s="3"/>
      <c r="C55" s="3"/>
      <c r="D55" s="3"/>
      <c r="E55" s="3"/>
      <c r="F55" s="3"/>
      <c r="G55" s="3"/>
      <c r="H55" s="3"/>
    </row>
    <row r="56" spans="2:8" ht="15.75" customHeight="1">
      <c r="B56" s="3"/>
      <c r="C56" s="3"/>
      <c r="D56" s="3"/>
      <c r="E56" s="3"/>
      <c r="F56" s="3"/>
      <c r="G56" s="3"/>
      <c r="H56" s="3"/>
    </row>
    <row r="57" spans="2:8" ht="15.75" customHeight="1">
      <c r="B57" s="3"/>
      <c r="C57" s="3"/>
      <c r="D57" s="3"/>
      <c r="E57" s="3"/>
      <c r="F57" s="3"/>
      <c r="G57" s="3"/>
      <c r="H57" s="3"/>
    </row>
    <row r="58" spans="2:8" ht="15.75" customHeight="1">
      <c r="B58" s="3"/>
      <c r="C58" s="3"/>
      <c r="D58" s="3"/>
      <c r="E58" s="3"/>
      <c r="F58" s="3"/>
      <c r="G58" s="3"/>
      <c r="H58" s="3"/>
    </row>
    <row r="59" spans="2:8" ht="15.75" customHeight="1">
      <c r="B59" s="3"/>
      <c r="C59" s="3"/>
      <c r="D59" s="3"/>
      <c r="E59" s="3"/>
      <c r="F59" s="3"/>
      <c r="G59" s="3"/>
      <c r="H59" s="3"/>
    </row>
    <row r="60" spans="2:8" ht="15.75" customHeight="1">
      <c r="B60" s="3"/>
      <c r="C60" s="3"/>
      <c r="D60" s="3"/>
      <c r="E60" s="3"/>
      <c r="F60" s="3"/>
      <c r="G60" s="3"/>
      <c r="H60" s="3"/>
    </row>
    <row r="61" spans="2:8" ht="15.75" customHeight="1">
      <c r="B61" s="3"/>
      <c r="C61" s="3"/>
      <c r="D61" s="3"/>
      <c r="E61" s="3"/>
      <c r="F61" s="3"/>
      <c r="G61" s="3"/>
      <c r="H61" s="3"/>
    </row>
    <row r="62" spans="2:8" ht="15.75" customHeight="1">
      <c r="B62" s="3"/>
      <c r="C62" s="3"/>
      <c r="D62" s="3"/>
      <c r="E62" s="3"/>
      <c r="F62" s="3"/>
      <c r="G62" s="3"/>
      <c r="H62" s="3"/>
    </row>
    <row r="63" spans="2:8" ht="15.75" customHeight="1">
      <c r="B63" s="3"/>
      <c r="C63" s="3"/>
      <c r="D63" s="3"/>
      <c r="E63" s="3"/>
      <c r="F63" s="3"/>
      <c r="G63" s="3"/>
      <c r="H63" s="3"/>
    </row>
    <row r="64" spans="2:8" ht="15.75" customHeight="1">
      <c r="B64" s="3"/>
      <c r="C64" s="3"/>
      <c r="D64" s="3"/>
      <c r="E64" s="3"/>
      <c r="F64" s="3"/>
      <c r="G64" s="3"/>
      <c r="H64" s="3"/>
    </row>
    <row r="65" spans="2:8" ht="15.75" customHeight="1">
      <c r="B65" s="3"/>
      <c r="C65" s="3"/>
      <c r="D65" s="3"/>
      <c r="E65" s="3"/>
      <c r="F65" s="3"/>
      <c r="G65" s="3"/>
      <c r="H65" s="3"/>
    </row>
    <row r="66" spans="2:8" ht="15.75" customHeight="1">
      <c r="B66" s="3"/>
      <c r="C66" s="3"/>
      <c r="D66" s="3"/>
      <c r="E66" s="3"/>
      <c r="F66" s="3"/>
      <c r="G66" s="3"/>
      <c r="H66" s="3"/>
    </row>
    <row r="67" spans="2:8" ht="15.75" customHeight="1">
      <c r="B67" s="3"/>
      <c r="C67" s="3"/>
      <c r="D67" s="3"/>
      <c r="E67" s="3"/>
      <c r="F67" s="3"/>
      <c r="G67" s="3"/>
      <c r="H67" s="3"/>
    </row>
    <row r="68" spans="2:8" ht="15.75" customHeight="1">
      <c r="B68" s="3"/>
      <c r="C68" s="3"/>
      <c r="D68" s="3"/>
      <c r="E68" s="3"/>
      <c r="F68" s="3"/>
      <c r="G68" s="3"/>
      <c r="H68" s="3"/>
    </row>
    <row r="69" spans="2:8" ht="15.75" customHeight="1">
      <c r="B69" s="3"/>
      <c r="C69" s="3"/>
      <c r="D69" s="3"/>
      <c r="E69" s="3"/>
      <c r="F69" s="3"/>
      <c r="G69" s="3"/>
      <c r="H69" s="3"/>
    </row>
    <row r="70" spans="2:8" ht="15.75" customHeight="1">
      <c r="B70" s="3"/>
      <c r="C70" s="3"/>
      <c r="D70" s="3"/>
      <c r="E70" s="3"/>
      <c r="F70" s="3"/>
      <c r="G70" s="3"/>
      <c r="H70" s="3"/>
    </row>
    <row r="71" spans="2:8" ht="15.75" customHeight="1">
      <c r="B71" s="3"/>
      <c r="C71" s="3"/>
      <c r="D71" s="3"/>
      <c r="E71" s="3"/>
      <c r="F71" s="3"/>
      <c r="G71" s="3"/>
      <c r="H71" s="3"/>
    </row>
    <row r="72" spans="2:8" ht="15.75" customHeight="1">
      <c r="B72" s="3"/>
      <c r="C72" s="3"/>
      <c r="D72" s="3"/>
      <c r="E72" s="3"/>
      <c r="F72" s="3"/>
      <c r="G72" s="3"/>
      <c r="H72" s="3"/>
    </row>
    <row r="73" spans="2:8" ht="15.75" customHeight="1">
      <c r="B73" s="3"/>
      <c r="C73" s="3"/>
      <c r="D73" s="3"/>
      <c r="E73" s="3"/>
      <c r="F73" s="3"/>
      <c r="G73" s="3"/>
      <c r="H73" s="3"/>
    </row>
    <row r="74" spans="2:8" ht="15.75" customHeight="1">
      <c r="B74" s="3"/>
      <c r="C74" s="3"/>
      <c r="D74" s="3"/>
      <c r="E74" s="3"/>
      <c r="F74" s="3"/>
      <c r="G74" s="3"/>
      <c r="H74" s="3"/>
    </row>
    <row r="75" spans="2:8" ht="15.75" customHeight="1">
      <c r="B75" s="3"/>
      <c r="C75" s="3"/>
      <c r="D75" s="3"/>
      <c r="E75" s="3"/>
      <c r="F75" s="3"/>
      <c r="G75" s="3"/>
      <c r="H75" s="3"/>
    </row>
    <row r="76" spans="2:8" ht="15.75" customHeight="1">
      <c r="B76" s="3"/>
      <c r="C76" s="3"/>
      <c r="D76" s="3"/>
      <c r="E76" s="3"/>
      <c r="F76" s="3"/>
      <c r="G76" s="3"/>
      <c r="H76" s="3"/>
    </row>
    <row r="77" spans="2:8" ht="15.75" customHeight="1">
      <c r="B77" s="3"/>
      <c r="C77" s="3"/>
      <c r="D77" s="3"/>
      <c r="E77" s="3"/>
      <c r="F77" s="3"/>
      <c r="G77" s="3"/>
      <c r="H77" s="3"/>
    </row>
    <row r="78" spans="2:8" ht="15.75" customHeight="1">
      <c r="B78" s="3"/>
      <c r="C78" s="3"/>
      <c r="D78" s="3"/>
      <c r="E78" s="3"/>
      <c r="F78" s="3"/>
      <c r="G78" s="3"/>
      <c r="H78" s="3"/>
    </row>
    <row r="79" spans="2:8" ht="15.75" customHeight="1">
      <c r="B79" s="3"/>
      <c r="C79" s="3"/>
      <c r="D79" s="3"/>
      <c r="E79" s="3"/>
      <c r="F79" s="3"/>
      <c r="G79" s="3"/>
      <c r="H79" s="3"/>
    </row>
    <row r="80" spans="2:8" ht="15.75" customHeight="1">
      <c r="B80" s="3"/>
      <c r="C80" s="3"/>
      <c r="D80" s="3"/>
      <c r="E80" s="3"/>
      <c r="F80" s="3"/>
      <c r="G80" s="3"/>
      <c r="H80" s="3"/>
    </row>
    <row r="81" spans="2:8" ht="15.75" customHeight="1">
      <c r="B81" s="3"/>
      <c r="C81" s="3"/>
      <c r="D81" s="3"/>
      <c r="E81" s="3"/>
      <c r="F81" s="3"/>
      <c r="G81" s="3"/>
      <c r="H81" s="3"/>
    </row>
    <row r="82" spans="2:8" ht="15.75" customHeight="1">
      <c r="B82" s="3"/>
      <c r="C82" s="3"/>
      <c r="D82" s="3"/>
      <c r="E82" s="3"/>
      <c r="F82" s="3"/>
      <c r="G82" s="3"/>
      <c r="H82" s="3"/>
    </row>
    <row r="83" spans="2:8" ht="15.75" customHeight="1">
      <c r="B83" s="3"/>
      <c r="C83" s="3"/>
      <c r="D83" s="3"/>
      <c r="E83" s="3"/>
      <c r="F83" s="3"/>
      <c r="G83" s="3"/>
      <c r="H83" s="3"/>
    </row>
    <row r="84" spans="2:8" ht="15.75" customHeight="1">
      <c r="B84" s="3"/>
      <c r="C84" s="3"/>
      <c r="D84" s="3"/>
      <c r="E84" s="3"/>
      <c r="F84" s="3"/>
      <c r="G84" s="3"/>
      <c r="H84" s="3"/>
    </row>
    <row r="85" spans="2:8" ht="15.75" customHeight="1">
      <c r="B85" s="3"/>
      <c r="C85" s="3"/>
      <c r="D85" s="3"/>
      <c r="E85" s="3"/>
      <c r="F85" s="3"/>
      <c r="G85" s="3"/>
      <c r="H85" s="3"/>
    </row>
    <row r="86" spans="2:8" ht="15.75" customHeight="1">
      <c r="B86" s="3"/>
      <c r="C86" s="3"/>
      <c r="D86" s="3"/>
      <c r="E86" s="3"/>
      <c r="F86" s="3"/>
      <c r="G86" s="3"/>
      <c r="H86" s="3"/>
    </row>
    <row r="87" spans="2:8" ht="15.75" customHeight="1">
      <c r="B87" s="3"/>
      <c r="C87" s="3"/>
      <c r="D87" s="3"/>
      <c r="E87" s="3"/>
      <c r="F87" s="3"/>
      <c r="G87" s="3"/>
      <c r="H87" s="3"/>
    </row>
    <row r="88" spans="2:8" ht="15.75" customHeight="1">
      <c r="B88" s="3"/>
      <c r="C88" s="3"/>
      <c r="D88" s="3"/>
      <c r="E88" s="3"/>
      <c r="F88" s="3"/>
      <c r="G88" s="3"/>
      <c r="H88" s="3"/>
    </row>
    <row r="89" spans="2:8" ht="15.75" customHeight="1">
      <c r="B89" s="3"/>
      <c r="C89" s="3"/>
      <c r="D89" s="3"/>
      <c r="E89" s="3"/>
      <c r="F89" s="3"/>
      <c r="G89" s="3"/>
      <c r="H89" s="3"/>
    </row>
    <row r="90" spans="2:8" ht="15.75" customHeight="1">
      <c r="B90" s="3"/>
      <c r="C90" s="3"/>
      <c r="D90" s="3"/>
      <c r="E90" s="3"/>
      <c r="F90" s="3"/>
      <c r="G90" s="3"/>
      <c r="H90" s="3"/>
    </row>
    <row r="91" spans="2:8" ht="15.75" customHeight="1">
      <c r="B91" s="3"/>
      <c r="C91" s="3"/>
      <c r="D91" s="3"/>
      <c r="E91" s="3"/>
      <c r="F91" s="3"/>
      <c r="G91" s="3"/>
      <c r="H91" s="3"/>
    </row>
    <row r="92" spans="2:8" ht="15.75" customHeight="1">
      <c r="B92" s="3"/>
      <c r="C92" s="3"/>
      <c r="D92" s="3"/>
      <c r="E92" s="3"/>
      <c r="F92" s="3"/>
      <c r="G92" s="3"/>
      <c r="H92" s="3"/>
    </row>
    <row r="93" spans="2:8" ht="15.75" customHeight="1">
      <c r="B93" s="3"/>
      <c r="C93" s="3"/>
      <c r="D93" s="3"/>
      <c r="E93" s="3"/>
      <c r="F93" s="3"/>
      <c r="G93" s="3"/>
      <c r="H93" s="3"/>
    </row>
    <row r="94" spans="2:8" ht="15.75" customHeight="1">
      <c r="B94" s="3"/>
      <c r="C94" s="3"/>
      <c r="D94" s="3"/>
      <c r="E94" s="3"/>
      <c r="F94" s="3"/>
      <c r="G94" s="3"/>
      <c r="H94" s="3"/>
    </row>
    <row r="95" spans="2:8" ht="15.75" customHeight="1">
      <c r="B95" s="3"/>
      <c r="C95" s="3"/>
      <c r="D95" s="3"/>
      <c r="E95" s="3"/>
      <c r="F95" s="3"/>
      <c r="G95" s="3"/>
      <c r="H95" s="3"/>
    </row>
    <row r="96" spans="2:8" ht="15.75" customHeight="1">
      <c r="B96" s="3"/>
      <c r="C96" s="3"/>
      <c r="D96" s="3"/>
      <c r="E96" s="3"/>
      <c r="F96" s="3"/>
      <c r="G96" s="3"/>
      <c r="H96" s="3"/>
    </row>
    <row r="97" spans="2:8" ht="15.75" customHeight="1">
      <c r="B97" s="3"/>
      <c r="C97" s="3"/>
      <c r="D97" s="3"/>
      <c r="E97" s="3"/>
      <c r="F97" s="3"/>
      <c r="G97" s="3"/>
      <c r="H97" s="3"/>
    </row>
    <row r="98" spans="2:8" ht="15.75" customHeight="1">
      <c r="B98" s="3"/>
      <c r="C98" s="3"/>
      <c r="D98" s="3"/>
      <c r="E98" s="3"/>
      <c r="F98" s="3"/>
      <c r="G98" s="3"/>
      <c r="H98" s="3"/>
    </row>
    <row r="99" spans="2:8" ht="15.75" customHeight="1">
      <c r="B99" s="3"/>
      <c r="C99" s="3"/>
      <c r="D99" s="3"/>
      <c r="E99" s="3"/>
      <c r="F99" s="3"/>
      <c r="G99" s="3"/>
      <c r="H99" s="3"/>
    </row>
    <row r="100" spans="2:8" ht="15.75" customHeight="1">
      <c r="B100" s="3"/>
      <c r="C100" s="3"/>
      <c r="D100" s="3"/>
      <c r="E100" s="3"/>
      <c r="F100" s="3"/>
      <c r="G100" s="3"/>
      <c r="H100" s="3"/>
    </row>
    <row r="101" spans="2:8" ht="15.75" customHeight="1">
      <c r="B101" s="3"/>
      <c r="C101" s="3"/>
      <c r="D101" s="3"/>
      <c r="E101" s="3"/>
      <c r="F101" s="3"/>
      <c r="G101" s="3"/>
      <c r="H101" s="3"/>
    </row>
    <row r="102" spans="2:8" ht="15.75" customHeight="1">
      <c r="B102" s="3"/>
      <c r="C102" s="3"/>
      <c r="D102" s="3"/>
      <c r="E102" s="3"/>
      <c r="F102" s="3"/>
      <c r="G102" s="3"/>
      <c r="H102" s="3"/>
    </row>
    <row r="103" spans="2:8" ht="15.75" customHeight="1">
      <c r="B103" s="3"/>
      <c r="C103" s="3"/>
      <c r="D103" s="3"/>
      <c r="E103" s="3"/>
      <c r="F103" s="3"/>
      <c r="G103" s="3"/>
      <c r="H103" s="3"/>
    </row>
    <row r="104" spans="2:8" ht="15.75" customHeight="1">
      <c r="B104" s="17" t="s">
        <v>39</v>
      </c>
      <c r="C104" s="17"/>
      <c r="D104" s="17" t="s">
        <v>40</v>
      </c>
      <c r="E104" s="3"/>
      <c r="F104" s="3"/>
      <c r="G104" s="3"/>
      <c r="H104" s="3"/>
    </row>
    <row r="105" spans="2:8" ht="15.75" customHeight="1">
      <c r="B105" s="17" t="s">
        <v>41</v>
      </c>
      <c r="C105" s="17"/>
      <c r="D105" s="17" t="s">
        <v>21</v>
      </c>
      <c r="E105" s="3"/>
      <c r="F105" s="3"/>
      <c r="G105" s="3"/>
      <c r="H105" s="3"/>
    </row>
    <row r="106" spans="2:8" ht="15.75" customHeight="1">
      <c r="B106" s="17" t="s">
        <v>42</v>
      </c>
      <c r="C106" s="17"/>
      <c r="D106" s="17" t="s">
        <v>24</v>
      </c>
      <c r="E106" s="3"/>
      <c r="F106" s="3"/>
      <c r="G106" s="3"/>
      <c r="H106" s="3"/>
    </row>
    <row r="107" spans="2:8" ht="15.75" customHeight="1">
      <c r="B107" s="17" t="s">
        <v>43</v>
      </c>
      <c r="C107" s="17"/>
      <c r="D107" s="17" t="s">
        <v>27</v>
      </c>
      <c r="E107" s="3"/>
      <c r="F107" s="3"/>
      <c r="G107" s="3"/>
      <c r="H107" s="3"/>
    </row>
    <row r="108" spans="2:8" ht="15.75" customHeight="1">
      <c r="B108" s="17"/>
      <c r="C108" s="17"/>
      <c r="D108" s="17" t="s">
        <v>29</v>
      </c>
      <c r="E108" s="3"/>
      <c r="F108" s="3"/>
      <c r="G108" s="3"/>
      <c r="H108" s="3"/>
    </row>
    <row r="109" spans="2:8" ht="15.75" customHeight="1">
      <c r="B109" s="3"/>
      <c r="C109" s="3"/>
      <c r="D109" s="3"/>
      <c r="E109" s="3"/>
      <c r="F109" s="3"/>
      <c r="G109" s="3"/>
      <c r="H109" s="3"/>
    </row>
    <row r="110" spans="2:8" ht="15.75" customHeight="1">
      <c r="C110" s="3"/>
      <c r="D110" s="3"/>
      <c r="E110" s="3"/>
      <c r="F110" s="3"/>
      <c r="G110" s="3"/>
    </row>
    <row r="111" spans="2:8" ht="15.75" customHeight="1"/>
    <row r="112" spans="2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3:G13"/>
    <mergeCell ref="E14:G14"/>
    <mergeCell ref="E15:G15"/>
    <mergeCell ref="E16:G16"/>
    <mergeCell ref="B7:H7"/>
    <mergeCell ref="B9:H9"/>
    <mergeCell ref="E10:G10"/>
    <mergeCell ref="E11:G11"/>
    <mergeCell ref="E12:G12"/>
    <mergeCell ref="B1:H1"/>
    <mergeCell ref="B2:H2"/>
    <mergeCell ref="B3:H3"/>
    <mergeCell ref="B4:H4"/>
    <mergeCell ref="B5:H5"/>
  </mergeCells>
  <pageMargins left="0.75" right="0.75" top="1" bottom="1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2.7109375" defaultRowHeight="15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1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7" customHeight="1">
      <c r="A1" s="18"/>
      <c r="B1" s="45" t="s">
        <v>0</v>
      </c>
      <c r="C1" s="45"/>
      <c r="D1" s="45"/>
      <c r="E1" s="45"/>
      <c r="F1" s="45"/>
      <c r="G1" s="45"/>
      <c r="H1" s="45"/>
      <c r="I1" s="45"/>
      <c r="J1" s="19">
        <f>Planejamento!C12</f>
        <v>44802</v>
      </c>
    </row>
    <row r="2" spans="1:20" ht="21" customHeight="1">
      <c r="B2" s="46" t="s">
        <v>1</v>
      </c>
      <c r="C2" s="46"/>
      <c r="D2" s="46"/>
      <c r="E2" s="46"/>
      <c r="F2" s="46"/>
      <c r="G2" s="46"/>
      <c r="H2" s="46"/>
      <c r="I2" s="46"/>
      <c r="J2" s="19">
        <f>J1+1</f>
        <v>44803</v>
      </c>
    </row>
    <row r="3" spans="1:20" ht="15.75" customHeight="1">
      <c r="B3" s="47" t="s">
        <v>2</v>
      </c>
      <c r="C3" s="47"/>
      <c r="D3" s="47"/>
      <c r="E3" s="47"/>
      <c r="F3" s="47"/>
      <c r="G3" s="47"/>
      <c r="H3" s="47"/>
      <c r="I3" s="47"/>
      <c r="J3" s="19">
        <f>J2+1</f>
        <v>44804</v>
      </c>
    </row>
    <row r="4" spans="1:20" ht="15.75" customHeight="1">
      <c r="B4" s="48" t="s">
        <v>3</v>
      </c>
      <c r="C4" s="48"/>
      <c r="D4" s="48"/>
      <c r="E4" s="48"/>
      <c r="F4" s="48"/>
      <c r="G4" s="48"/>
      <c r="H4" s="48"/>
      <c r="I4" s="48"/>
      <c r="J4" s="19">
        <f>J3+1</f>
        <v>44805</v>
      </c>
    </row>
    <row r="5" spans="1:20" ht="15.75" customHeight="1">
      <c r="B5" s="47" t="s">
        <v>4</v>
      </c>
      <c r="C5" s="47"/>
      <c r="D5" s="47"/>
      <c r="E5" s="47"/>
      <c r="F5" s="47"/>
      <c r="G5" s="47"/>
      <c r="H5" s="47"/>
      <c r="I5" s="47"/>
      <c r="J5" s="19">
        <f>J4+1</f>
        <v>44806</v>
      </c>
    </row>
    <row r="6" spans="1:20" ht="15.75" customHeight="1">
      <c r="I6" s="4"/>
      <c r="J6" s="19">
        <f>J5+1</f>
        <v>44807</v>
      </c>
    </row>
    <row r="7" spans="1:20" ht="22.5">
      <c r="B7" s="49" t="str">
        <f>'Dados do Projeto'!B7</f>
        <v>bibliotech</v>
      </c>
      <c r="C7" s="49"/>
      <c r="D7" s="49"/>
      <c r="E7" s="49"/>
      <c r="F7" s="49"/>
      <c r="G7" s="49"/>
      <c r="H7" s="49"/>
      <c r="I7" s="49"/>
      <c r="J7" s="19">
        <f>J6+1</f>
        <v>44808</v>
      </c>
    </row>
    <row r="8" spans="1:20" ht="15.75" customHeight="1">
      <c r="I8" s="4"/>
      <c r="J8" s="19">
        <f>J7+1</f>
        <v>44809</v>
      </c>
    </row>
    <row r="9" spans="1:20" ht="15.75" customHeight="1">
      <c r="B9" s="60" t="s">
        <v>44</v>
      </c>
      <c r="C9" s="60"/>
      <c r="D9" s="60"/>
      <c r="E9" s="60"/>
      <c r="F9" s="60"/>
      <c r="G9" s="60"/>
      <c r="H9" s="60"/>
      <c r="I9" s="20" t="s">
        <v>45</v>
      </c>
      <c r="J9" s="19">
        <f>J8+1</f>
        <v>44810</v>
      </c>
    </row>
    <row r="10" spans="1:20" ht="15.75" customHeight="1">
      <c r="B10" s="21" t="s">
        <v>32</v>
      </c>
      <c r="C10" s="21" t="s">
        <v>46</v>
      </c>
      <c r="D10" s="21" t="s">
        <v>47</v>
      </c>
      <c r="E10" s="21" t="s">
        <v>48</v>
      </c>
      <c r="F10" s="21" t="s">
        <v>49</v>
      </c>
      <c r="G10" s="21" t="s">
        <v>50</v>
      </c>
      <c r="H10" s="21" t="s">
        <v>51</v>
      </c>
      <c r="I10" s="1" t="s">
        <v>52</v>
      </c>
      <c r="J10" s="19">
        <f>J9+1</f>
        <v>44811</v>
      </c>
    </row>
    <row r="11" spans="1:20" ht="48.75" customHeight="1">
      <c r="A11" s="3"/>
      <c r="B11" s="22">
        <v>1</v>
      </c>
      <c r="C11" s="23"/>
      <c r="D11" s="24" t="s">
        <v>53</v>
      </c>
      <c r="E11" s="25" t="s">
        <v>54</v>
      </c>
      <c r="F11" s="25" t="s">
        <v>29</v>
      </c>
      <c r="G11" s="26">
        <v>1</v>
      </c>
      <c r="H11" s="26">
        <v>1</v>
      </c>
      <c r="I11" s="24"/>
      <c r="J11" s="19">
        <f>J10+1</f>
        <v>44812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0.25" customHeight="1">
      <c r="B12" s="22">
        <v>2</v>
      </c>
      <c r="C12" s="23"/>
      <c r="D12" s="24" t="s">
        <v>55</v>
      </c>
      <c r="E12" s="25" t="s">
        <v>56</v>
      </c>
      <c r="F12" s="25" t="s">
        <v>29</v>
      </c>
      <c r="G12" s="26">
        <v>5</v>
      </c>
      <c r="H12" s="26">
        <v>3.5</v>
      </c>
      <c r="I12" s="24"/>
      <c r="J12" s="19">
        <f>J11+1</f>
        <v>44813</v>
      </c>
    </row>
    <row r="13" spans="1:20" ht="52.5" customHeight="1">
      <c r="B13" s="22">
        <v>3</v>
      </c>
      <c r="C13" s="23"/>
      <c r="D13" s="24" t="s">
        <v>57</v>
      </c>
      <c r="E13" s="25" t="s">
        <v>54</v>
      </c>
      <c r="F13" s="25" t="s">
        <v>29</v>
      </c>
      <c r="G13" s="26">
        <v>1</v>
      </c>
      <c r="H13" s="26">
        <v>1</v>
      </c>
      <c r="I13" s="24"/>
      <c r="J13" s="19">
        <f>J12+1</f>
        <v>44814</v>
      </c>
    </row>
    <row r="14" spans="1:20" ht="51" customHeight="1">
      <c r="B14" s="22">
        <v>4</v>
      </c>
      <c r="C14" s="23"/>
      <c r="D14" s="24" t="s">
        <v>58</v>
      </c>
      <c r="E14" s="25" t="s">
        <v>59</v>
      </c>
      <c r="F14" s="25" t="s">
        <v>29</v>
      </c>
      <c r="G14" s="26">
        <v>8</v>
      </c>
      <c r="H14" s="39">
        <v>3</v>
      </c>
      <c r="I14" s="27"/>
      <c r="J14" s="19">
        <f>J13+1</f>
        <v>44815</v>
      </c>
    </row>
    <row r="15" spans="1:20" ht="37.5" customHeight="1">
      <c r="B15" s="22">
        <v>5</v>
      </c>
      <c r="C15" s="23"/>
      <c r="D15" s="24" t="s">
        <v>60</v>
      </c>
      <c r="E15" s="25" t="s">
        <v>61</v>
      </c>
      <c r="F15" s="25" t="s">
        <v>29</v>
      </c>
      <c r="G15" s="26">
        <v>5</v>
      </c>
      <c r="H15" s="26">
        <v>3</v>
      </c>
      <c r="I15" s="24"/>
      <c r="J15" s="19">
        <f>J14+1</f>
        <v>44816</v>
      </c>
    </row>
    <row r="16" spans="1:20" ht="37.5" customHeight="1">
      <c r="B16" s="22">
        <v>6</v>
      </c>
      <c r="C16" s="23"/>
      <c r="D16" s="24" t="s">
        <v>62</v>
      </c>
      <c r="E16" s="25" t="s">
        <v>63</v>
      </c>
      <c r="F16" s="25" t="s">
        <v>29</v>
      </c>
      <c r="G16" s="26">
        <v>8</v>
      </c>
      <c r="H16" s="26">
        <v>3</v>
      </c>
      <c r="I16" s="24"/>
      <c r="J16" s="19">
        <f>J15+1</f>
        <v>44817</v>
      </c>
    </row>
    <row r="17" spans="2:10" ht="37.5" customHeight="1">
      <c r="B17" s="22">
        <v>7</v>
      </c>
      <c r="C17" s="23"/>
      <c r="D17" s="24" t="s">
        <v>64</v>
      </c>
      <c r="E17" s="25" t="s">
        <v>65</v>
      </c>
      <c r="F17" s="25" t="s">
        <v>29</v>
      </c>
      <c r="G17" s="26">
        <v>8</v>
      </c>
      <c r="H17" s="26">
        <v>4</v>
      </c>
      <c r="I17" s="24"/>
      <c r="J17" s="19">
        <f>J16+1</f>
        <v>44818</v>
      </c>
    </row>
    <row r="18" spans="2:10" ht="37.5" customHeight="1">
      <c r="B18" s="22">
        <v>8</v>
      </c>
      <c r="C18" s="23"/>
      <c r="D18" s="24" t="s">
        <v>66</v>
      </c>
      <c r="E18" s="25" t="s">
        <v>54</v>
      </c>
      <c r="F18" s="25" t="s">
        <v>29</v>
      </c>
      <c r="G18" s="26">
        <v>1</v>
      </c>
      <c r="H18" s="26">
        <v>1</v>
      </c>
      <c r="I18" s="24"/>
      <c r="J18" s="19">
        <f>J17+1</f>
        <v>44819</v>
      </c>
    </row>
    <row r="19" spans="2:10" ht="37.5" customHeight="1">
      <c r="B19" s="22">
        <v>9</v>
      </c>
      <c r="C19" s="23"/>
      <c r="D19" s="25"/>
      <c r="E19" s="25"/>
      <c r="F19" s="25"/>
      <c r="G19" s="26">
        <v>0</v>
      </c>
      <c r="H19" s="26">
        <v>0</v>
      </c>
      <c r="I19" s="24"/>
      <c r="J19" s="19">
        <f>J18+1</f>
        <v>44820</v>
      </c>
    </row>
    <row r="20" spans="2:10" ht="37.5" customHeight="1">
      <c r="B20" s="22">
        <v>10</v>
      </c>
      <c r="C20" s="23"/>
      <c r="D20" s="25"/>
      <c r="E20" s="25"/>
      <c r="F20" s="25"/>
      <c r="G20" s="26">
        <v>0</v>
      </c>
      <c r="H20" s="26">
        <v>0</v>
      </c>
      <c r="I20" s="24"/>
      <c r="J20" s="19">
        <f>J19+1</f>
        <v>44821</v>
      </c>
    </row>
    <row r="21" spans="2:10" ht="37.5" customHeight="1">
      <c r="B21" s="22">
        <v>11</v>
      </c>
      <c r="C21" s="23"/>
      <c r="D21" s="25"/>
      <c r="E21" s="25"/>
      <c r="F21" s="25"/>
      <c r="G21" s="26">
        <v>0</v>
      </c>
      <c r="H21" s="26">
        <v>0</v>
      </c>
      <c r="I21" s="24"/>
      <c r="J21" s="19">
        <f>J20+1</f>
        <v>44822</v>
      </c>
    </row>
    <row r="22" spans="2:10" ht="37.5" customHeight="1">
      <c r="B22" s="22">
        <v>12</v>
      </c>
      <c r="C22" s="23"/>
      <c r="D22" s="25"/>
      <c r="E22" s="25"/>
      <c r="F22" s="25"/>
      <c r="G22" s="26">
        <v>0</v>
      </c>
      <c r="H22" s="26">
        <v>0</v>
      </c>
      <c r="I22" s="24"/>
      <c r="J22" s="19"/>
    </row>
    <row r="23" spans="2:10" ht="37.5" customHeight="1">
      <c r="B23" s="22">
        <v>13</v>
      </c>
      <c r="C23" s="23"/>
      <c r="D23" s="25"/>
      <c r="E23" s="25"/>
      <c r="F23" s="25"/>
      <c r="G23" s="26">
        <v>0</v>
      </c>
      <c r="H23" s="26">
        <v>0</v>
      </c>
      <c r="I23" s="24"/>
      <c r="J23" s="19"/>
    </row>
    <row r="24" spans="2:10" ht="37.5" customHeight="1">
      <c r="B24" s="22">
        <v>14</v>
      </c>
      <c r="C24" s="23"/>
      <c r="D24" s="25"/>
      <c r="E24" s="25"/>
      <c r="F24" s="25"/>
      <c r="G24" s="26">
        <v>0</v>
      </c>
      <c r="H24" s="26">
        <v>0</v>
      </c>
      <c r="I24" s="24"/>
      <c r="J24" s="19"/>
    </row>
    <row r="25" spans="2:10" ht="37.5" customHeight="1">
      <c r="B25" s="22">
        <v>15</v>
      </c>
      <c r="C25" s="23"/>
      <c r="D25" s="25"/>
      <c r="E25" s="25"/>
      <c r="F25" s="25"/>
      <c r="G25" s="26">
        <v>0</v>
      </c>
      <c r="H25" s="26">
        <v>0</v>
      </c>
      <c r="I25" s="24"/>
      <c r="J25" s="19"/>
    </row>
    <row r="26" spans="2:10" ht="37.5" customHeight="1">
      <c r="B26" s="22">
        <v>16</v>
      </c>
      <c r="C26" s="23"/>
      <c r="D26" s="25"/>
      <c r="E26" s="25"/>
      <c r="F26" s="25"/>
      <c r="G26" s="26">
        <v>0</v>
      </c>
      <c r="H26" s="26">
        <v>0</v>
      </c>
      <c r="I26" s="24"/>
      <c r="J26" s="19"/>
    </row>
    <row r="27" spans="2:10" ht="37.5" customHeight="1">
      <c r="B27" s="22">
        <v>17</v>
      </c>
      <c r="C27" s="23"/>
      <c r="D27" s="25"/>
      <c r="E27" s="25"/>
      <c r="F27" s="25"/>
      <c r="G27" s="26">
        <v>0</v>
      </c>
      <c r="H27" s="26">
        <v>0</v>
      </c>
      <c r="I27" s="24"/>
      <c r="J27" s="19"/>
    </row>
    <row r="28" spans="2:10" ht="37.5" customHeight="1">
      <c r="B28" s="22">
        <v>18</v>
      </c>
      <c r="C28" s="23"/>
      <c r="D28" s="25"/>
      <c r="E28" s="25"/>
      <c r="F28" s="25"/>
      <c r="G28" s="26">
        <v>0</v>
      </c>
      <c r="H28" s="26">
        <v>0</v>
      </c>
      <c r="I28" s="24"/>
      <c r="J28" s="19"/>
    </row>
    <row r="29" spans="2:10" ht="37.5" customHeight="1">
      <c r="B29" s="22">
        <v>19</v>
      </c>
      <c r="C29" s="23"/>
      <c r="D29" s="28"/>
      <c r="E29" s="25"/>
      <c r="F29" s="25"/>
      <c r="G29" s="26">
        <v>0</v>
      </c>
      <c r="H29" s="26">
        <v>0</v>
      </c>
      <c r="I29" s="24"/>
    </row>
    <row r="30" spans="2:10" ht="37.5" customHeight="1">
      <c r="B30" s="22">
        <v>20</v>
      </c>
      <c r="C30" s="23"/>
      <c r="D30" s="28"/>
      <c r="E30" s="25"/>
      <c r="F30" s="25"/>
      <c r="G30" s="26">
        <v>0</v>
      </c>
      <c r="H30" s="26">
        <v>0</v>
      </c>
      <c r="I30" s="24"/>
    </row>
    <row r="31" spans="2:10" ht="37.5" customHeight="1">
      <c r="B31" s="22">
        <v>21</v>
      </c>
      <c r="C31" s="23"/>
      <c r="D31" s="28"/>
      <c r="E31" s="25"/>
      <c r="F31" s="25"/>
      <c r="G31" s="26">
        <v>0</v>
      </c>
      <c r="H31" s="26">
        <v>0</v>
      </c>
      <c r="I31" s="24"/>
    </row>
    <row r="32" spans="2:10" ht="37.5" customHeight="1">
      <c r="B32" s="22">
        <v>22</v>
      </c>
      <c r="C32" s="23"/>
      <c r="D32" s="28"/>
      <c r="E32" s="25"/>
      <c r="F32" s="25"/>
      <c r="G32" s="26">
        <v>0</v>
      </c>
      <c r="H32" s="26">
        <v>0</v>
      </c>
      <c r="I32" s="24"/>
    </row>
    <row r="33" spans="2:9" ht="37.5" customHeight="1">
      <c r="B33" s="22">
        <v>23</v>
      </c>
      <c r="C33" s="23"/>
      <c r="D33" s="28"/>
      <c r="E33" s="25"/>
      <c r="F33" s="25"/>
      <c r="G33" s="26">
        <v>0</v>
      </c>
      <c r="H33" s="26">
        <v>0</v>
      </c>
      <c r="I33" s="24"/>
    </row>
    <row r="34" spans="2:9" ht="37.5" customHeight="1">
      <c r="B34" s="22">
        <v>24</v>
      </c>
      <c r="C34" s="23"/>
      <c r="D34" s="28"/>
      <c r="E34" s="25"/>
      <c r="F34" s="25"/>
      <c r="G34" s="26">
        <v>0</v>
      </c>
      <c r="H34" s="26">
        <v>0</v>
      </c>
      <c r="I34" s="24"/>
    </row>
    <row r="35" spans="2:9" ht="37.5" customHeight="1">
      <c r="B35" s="22">
        <v>25</v>
      </c>
      <c r="C35" s="23"/>
      <c r="D35" s="28"/>
      <c r="E35" s="25"/>
      <c r="F35" s="25"/>
      <c r="G35" s="26">
        <v>0</v>
      </c>
      <c r="H35" s="26">
        <v>0</v>
      </c>
      <c r="I35" s="24"/>
    </row>
    <row r="36" spans="2:9" ht="37.5" customHeight="1">
      <c r="B36" s="22">
        <v>26</v>
      </c>
      <c r="C36" s="23"/>
      <c r="D36" s="28"/>
      <c r="E36" s="25"/>
      <c r="F36" s="25"/>
      <c r="G36" s="26">
        <v>0</v>
      </c>
      <c r="H36" s="26">
        <v>0</v>
      </c>
      <c r="I36" s="24"/>
    </row>
    <row r="37" spans="2:9" ht="37.5" customHeight="1">
      <c r="B37" s="22">
        <v>27</v>
      </c>
      <c r="C37" s="23"/>
      <c r="D37" s="28"/>
      <c r="E37" s="25"/>
      <c r="F37" s="25"/>
      <c r="G37" s="26">
        <v>0</v>
      </c>
      <c r="H37" s="26">
        <v>0</v>
      </c>
      <c r="I37" s="24"/>
    </row>
    <row r="38" spans="2:9" ht="37.5" customHeight="1">
      <c r="B38" s="22">
        <v>28</v>
      </c>
      <c r="C38" s="23"/>
      <c r="D38" s="28"/>
      <c r="E38" s="25"/>
      <c r="F38" s="25"/>
      <c r="G38" s="26">
        <v>0</v>
      </c>
      <c r="H38" s="26">
        <v>0</v>
      </c>
      <c r="I38" s="24"/>
    </row>
    <row r="39" spans="2:9" ht="37.5" customHeight="1">
      <c r="B39" s="22">
        <v>29</v>
      </c>
      <c r="C39" s="23"/>
      <c r="D39" s="28"/>
      <c r="E39" s="25"/>
      <c r="F39" s="25"/>
      <c r="G39" s="26">
        <v>0</v>
      </c>
      <c r="H39" s="26">
        <v>0</v>
      </c>
      <c r="I39" s="24"/>
    </row>
    <row r="40" spans="2:9" ht="37.5" customHeight="1">
      <c r="B40" s="22">
        <v>30</v>
      </c>
      <c r="C40" s="23"/>
      <c r="D40" s="28"/>
      <c r="E40" s="25"/>
      <c r="F40" s="25"/>
      <c r="G40" s="26">
        <v>0</v>
      </c>
      <c r="H40" s="26">
        <v>0</v>
      </c>
      <c r="I40" s="24"/>
    </row>
    <row r="41" spans="2:9" ht="37.5" customHeight="1">
      <c r="B41" s="22">
        <v>31</v>
      </c>
      <c r="C41" s="23"/>
      <c r="D41" s="28"/>
      <c r="E41" s="25"/>
      <c r="F41" s="25"/>
      <c r="G41" s="26">
        <v>0</v>
      </c>
      <c r="H41" s="26">
        <v>0</v>
      </c>
      <c r="I41" s="24"/>
    </row>
    <row r="42" spans="2:9" ht="37.5" customHeight="1">
      <c r="B42" s="22">
        <v>32</v>
      </c>
      <c r="C42" s="23"/>
      <c r="D42" s="28"/>
      <c r="E42" s="25"/>
      <c r="F42" s="25"/>
      <c r="G42" s="26">
        <v>0</v>
      </c>
      <c r="H42" s="26">
        <v>0</v>
      </c>
      <c r="I42" s="24"/>
    </row>
    <row r="43" spans="2:9" ht="37.5" customHeight="1">
      <c r="B43" s="22">
        <v>33</v>
      </c>
      <c r="C43" s="23"/>
      <c r="D43" s="28"/>
      <c r="E43" s="25"/>
      <c r="F43" s="25"/>
      <c r="G43" s="26">
        <v>0</v>
      </c>
      <c r="H43" s="26">
        <v>0</v>
      </c>
      <c r="I43" s="24"/>
    </row>
    <row r="44" spans="2:9" ht="37.5" customHeight="1">
      <c r="B44" s="22">
        <v>34</v>
      </c>
      <c r="C44" s="23"/>
      <c r="D44" s="28"/>
      <c r="E44" s="25"/>
      <c r="F44" s="25"/>
      <c r="G44" s="26">
        <v>0</v>
      </c>
      <c r="H44" s="26">
        <v>0</v>
      </c>
      <c r="I44" s="24"/>
    </row>
    <row r="45" spans="2:9" ht="37.5" customHeight="1">
      <c r="B45" s="22">
        <v>35</v>
      </c>
      <c r="C45" s="23"/>
      <c r="D45" s="28"/>
      <c r="E45" s="25"/>
      <c r="F45" s="25"/>
      <c r="G45" s="26">
        <v>0</v>
      </c>
      <c r="H45" s="26">
        <v>0</v>
      </c>
      <c r="I45" s="24"/>
    </row>
    <row r="46" spans="2:9" ht="37.5" customHeight="1">
      <c r="B46" s="22">
        <v>36</v>
      </c>
      <c r="C46" s="23"/>
      <c r="D46" s="28"/>
      <c r="E46" s="25"/>
      <c r="F46" s="25"/>
      <c r="G46" s="26">
        <v>0</v>
      </c>
      <c r="H46" s="26">
        <v>0</v>
      </c>
      <c r="I46" s="24"/>
    </row>
    <row r="47" spans="2:9" ht="37.5" customHeight="1">
      <c r="B47" s="22">
        <v>37</v>
      </c>
      <c r="C47" s="23"/>
      <c r="D47" s="28"/>
      <c r="E47" s="25"/>
      <c r="F47" s="25"/>
      <c r="G47" s="26">
        <v>0</v>
      </c>
      <c r="H47" s="26">
        <v>0</v>
      </c>
      <c r="I47" s="24"/>
    </row>
    <row r="48" spans="2:9" ht="37.5" customHeight="1">
      <c r="B48" s="22">
        <v>38</v>
      </c>
      <c r="C48" s="23"/>
      <c r="D48" s="28"/>
      <c r="E48" s="25"/>
      <c r="F48" s="25"/>
      <c r="G48" s="26">
        <v>0</v>
      </c>
      <c r="H48" s="26">
        <v>0</v>
      </c>
      <c r="I48" s="24"/>
    </row>
    <row r="49" spans="2:9" ht="37.5" customHeight="1">
      <c r="B49" s="22">
        <v>39</v>
      </c>
      <c r="C49" s="23"/>
      <c r="D49" s="28"/>
      <c r="E49" s="25"/>
      <c r="F49" s="25"/>
      <c r="G49" s="26">
        <v>0</v>
      </c>
      <c r="H49" s="26">
        <v>0</v>
      </c>
      <c r="I49" s="24"/>
    </row>
    <row r="50" spans="2:9" ht="37.5" customHeight="1">
      <c r="B50" s="22">
        <v>40</v>
      </c>
      <c r="C50" s="23"/>
      <c r="D50" s="28"/>
      <c r="E50" s="25"/>
      <c r="F50" s="25"/>
      <c r="G50" s="26">
        <v>0</v>
      </c>
      <c r="H50" s="26">
        <v>0</v>
      </c>
      <c r="I50" s="24"/>
    </row>
    <row r="51" spans="2:9" ht="37.5" customHeight="1">
      <c r="B51" s="22">
        <v>41</v>
      </c>
      <c r="C51" s="23"/>
      <c r="D51" s="28"/>
      <c r="E51" s="25"/>
      <c r="F51" s="25"/>
      <c r="G51" s="26">
        <v>0</v>
      </c>
      <c r="H51" s="26">
        <v>0</v>
      </c>
      <c r="I51" s="24"/>
    </row>
    <row r="52" spans="2:9" ht="37.5" customHeight="1">
      <c r="B52" s="22">
        <v>42</v>
      </c>
      <c r="C52" s="23"/>
      <c r="D52" s="28"/>
      <c r="E52" s="25"/>
      <c r="F52" s="25"/>
      <c r="G52" s="26">
        <v>0</v>
      </c>
      <c r="H52" s="26">
        <v>0</v>
      </c>
      <c r="I52" s="24"/>
    </row>
    <row r="53" spans="2:9" ht="37.5" customHeight="1">
      <c r="B53" s="22">
        <v>43</v>
      </c>
      <c r="C53" s="23"/>
      <c r="D53" s="28"/>
      <c r="E53" s="25"/>
      <c r="F53" s="25"/>
      <c r="G53" s="26">
        <v>0</v>
      </c>
      <c r="H53" s="26">
        <v>0</v>
      </c>
      <c r="I53" s="24"/>
    </row>
    <row r="54" spans="2:9" ht="37.5" customHeight="1">
      <c r="B54" s="22">
        <v>44</v>
      </c>
      <c r="C54" s="23"/>
      <c r="D54" s="28"/>
      <c r="E54" s="25"/>
      <c r="F54" s="25"/>
      <c r="G54" s="26">
        <v>0</v>
      </c>
      <c r="H54" s="26">
        <v>0</v>
      </c>
      <c r="I54" s="24"/>
    </row>
    <row r="55" spans="2:9" ht="37.5" customHeight="1">
      <c r="B55" s="22">
        <v>45</v>
      </c>
      <c r="C55" s="23"/>
      <c r="D55" s="28"/>
      <c r="E55" s="25"/>
      <c r="F55" s="25"/>
      <c r="G55" s="26">
        <v>0</v>
      </c>
      <c r="H55" s="26">
        <v>0</v>
      </c>
      <c r="I55" s="24"/>
    </row>
    <row r="56" spans="2:9" ht="37.5" customHeight="1">
      <c r="B56" s="22">
        <v>46</v>
      </c>
      <c r="C56" s="23"/>
      <c r="D56" s="28"/>
      <c r="E56" s="25"/>
      <c r="F56" s="25"/>
      <c r="G56" s="26">
        <v>0</v>
      </c>
      <c r="H56" s="26">
        <v>0</v>
      </c>
      <c r="I56" s="24"/>
    </row>
    <row r="57" spans="2:9" ht="37.5" customHeight="1">
      <c r="B57" s="22">
        <v>47</v>
      </c>
      <c r="C57" s="23"/>
      <c r="D57" s="28"/>
      <c r="E57" s="25"/>
      <c r="F57" s="25"/>
      <c r="G57" s="26">
        <v>0</v>
      </c>
      <c r="H57" s="26">
        <v>0</v>
      </c>
      <c r="I57" s="24"/>
    </row>
    <row r="58" spans="2:9" ht="37.5" customHeight="1">
      <c r="B58" s="22">
        <v>48</v>
      </c>
      <c r="C58" s="23"/>
      <c r="D58" s="28"/>
      <c r="E58" s="25"/>
      <c r="F58" s="25"/>
      <c r="G58" s="26">
        <v>0</v>
      </c>
      <c r="H58" s="26">
        <v>0</v>
      </c>
      <c r="I58" s="24"/>
    </row>
    <row r="59" spans="2:9" ht="37.5" customHeight="1">
      <c r="B59" s="22">
        <v>49</v>
      </c>
      <c r="C59" s="23"/>
      <c r="D59" s="28"/>
      <c r="E59" s="25"/>
      <c r="F59" s="25"/>
      <c r="G59" s="26">
        <v>0</v>
      </c>
      <c r="H59" s="26">
        <v>0</v>
      </c>
      <c r="I59" s="24"/>
    </row>
    <row r="60" spans="2:9" ht="37.5" customHeight="1">
      <c r="B60" s="22">
        <v>50</v>
      </c>
      <c r="C60" s="23"/>
      <c r="D60" s="28"/>
      <c r="E60" s="25"/>
      <c r="F60" s="25"/>
      <c r="G60" s="26">
        <v>0</v>
      </c>
      <c r="H60" s="26">
        <v>0</v>
      </c>
      <c r="I60" s="24"/>
    </row>
    <row r="61" spans="2:9" ht="37.5" customHeight="1">
      <c r="B61" s="22">
        <v>51</v>
      </c>
      <c r="C61" s="23"/>
      <c r="D61" s="28"/>
      <c r="E61" s="25"/>
      <c r="F61" s="25"/>
      <c r="G61" s="26">
        <v>0</v>
      </c>
      <c r="H61" s="26">
        <v>0</v>
      </c>
      <c r="I61" s="24"/>
    </row>
    <row r="62" spans="2:9" ht="37.5" customHeight="1">
      <c r="B62" s="22">
        <v>52</v>
      </c>
      <c r="C62" s="23"/>
      <c r="D62" s="28"/>
      <c r="E62" s="25"/>
      <c r="F62" s="25"/>
      <c r="G62" s="26">
        <v>0</v>
      </c>
      <c r="H62" s="26">
        <v>0</v>
      </c>
      <c r="I62" s="24"/>
    </row>
    <row r="63" spans="2:9" ht="37.5" customHeight="1">
      <c r="B63" s="22">
        <v>53</v>
      </c>
      <c r="C63" s="23"/>
      <c r="D63" s="28"/>
      <c r="E63" s="25"/>
      <c r="F63" s="25"/>
      <c r="G63" s="26">
        <v>0</v>
      </c>
      <c r="H63" s="26">
        <v>0</v>
      </c>
      <c r="I63" s="24"/>
    </row>
    <row r="64" spans="2:9" ht="37.5" customHeight="1">
      <c r="B64" s="22">
        <v>54</v>
      </c>
      <c r="C64" s="23"/>
      <c r="D64" s="28"/>
      <c r="E64" s="25"/>
      <c r="F64" s="25"/>
      <c r="G64" s="26">
        <v>0</v>
      </c>
      <c r="H64" s="26">
        <v>0</v>
      </c>
      <c r="I64" s="24"/>
    </row>
    <row r="65" spans="2:9" ht="37.5" customHeight="1">
      <c r="B65" s="22">
        <v>55</v>
      </c>
      <c r="C65" s="23"/>
      <c r="D65" s="28"/>
      <c r="E65" s="25"/>
      <c r="F65" s="25"/>
      <c r="G65" s="26">
        <v>0</v>
      </c>
      <c r="H65" s="26">
        <v>0</v>
      </c>
      <c r="I65" s="24"/>
    </row>
    <row r="66" spans="2:9" ht="37.5" customHeight="1">
      <c r="B66" s="22">
        <v>56</v>
      </c>
      <c r="C66" s="23"/>
      <c r="D66" s="28"/>
      <c r="E66" s="25"/>
      <c r="F66" s="25"/>
      <c r="G66" s="26">
        <v>0</v>
      </c>
      <c r="H66" s="26">
        <v>0</v>
      </c>
      <c r="I66" s="24"/>
    </row>
    <row r="67" spans="2:9" ht="37.5" customHeight="1">
      <c r="B67" s="22">
        <v>57</v>
      </c>
      <c r="C67" s="23"/>
      <c r="D67" s="28"/>
      <c r="E67" s="25"/>
      <c r="F67" s="25"/>
      <c r="G67" s="26">
        <v>0</v>
      </c>
      <c r="H67" s="26">
        <v>0</v>
      </c>
      <c r="I67" s="24"/>
    </row>
    <row r="68" spans="2:9" ht="37.5" customHeight="1">
      <c r="B68" s="22">
        <v>58</v>
      </c>
      <c r="C68" s="23"/>
      <c r="D68" s="28"/>
      <c r="E68" s="25"/>
      <c r="F68" s="25"/>
      <c r="G68" s="26">
        <v>0</v>
      </c>
      <c r="H68" s="26">
        <v>0</v>
      </c>
      <c r="I68" s="24"/>
    </row>
    <row r="69" spans="2:9" ht="37.5" customHeight="1">
      <c r="B69" s="22">
        <v>59</v>
      </c>
      <c r="C69" s="23"/>
      <c r="D69" s="28"/>
      <c r="E69" s="25"/>
      <c r="F69" s="25"/>
      <c r="G69" s="26">
        <v>0</v>
      </c>
      <c r="H69" s="26">
        <v>0</v>
      </c>
      <c r="I69" s="24"/>
    </row>
    <row r="70" spans="2:9" ht="15.75" customHeight="1">
      <c r="F70" s="29" t="s">
        <v>67</v>
      </c>
      <c r="G70" s="30">
        <f>SUM(G11:G60)</f>
        <v>37</v>
      </c>
      <c r="H70" s="30">
        <f>SUM(H11:H60)</f>
        <v>19.5</v>
      </c>
      <c r="I70" s="4"/>
    </row>
    <row r="71" spans="2:9" ht="15.75" customHeight="1">
      <c r="B71" s="11"/>
      <c r="C71" s="11"/>
      <c r="D71" s="11">
        <f>COUNTIFS(D11:D60, "&lt;&gt;"&amp;"")</f>
        <v>8</v>
      </c>
      <c r="E71" s="11"/>
      <c r="F71" s="11">
        <f>COUNTIFS(F11:F60, "Concluído",D11:D60, "&lt;&gt;"&amp;"")</f>
        <v>8</v>
      </c>
      <c r="I71" s="4"/>
    </row>
    <row r="72" spans="2:9" ht="15.75" customHeight="1">
      <c r="B72" s="60" t="s">
        <v>68</v>
      </c>
      <c r="C72" s="60"/>
      <c r="D72" s="60"/>
      <c r="E72" s="60"/>
      <c r="F72" s="60"/>
      <c r="G72" s="60"/>
      <c r="H72" s="60"/>
    </row>
    <row r="73" spans="2:9" ht="15.75" customHeight="1">
      <c r="B73" s="61" t="s">
        <v>69</v>
      </c>
      <c r="C73" s="61"/>
      <c r="D73" s="61"/>
      <c r="E73" s="61"/>
      <c r="F73" s="61"/>
      <c r="G73" s="21" t="s">
        <v>70</v>
      </c>
      <c r="H73" s="21" t="s">
        <v>16</v>
      </c>
    </row>
    <row r="74" spans="2:9" ht="15.75" customHeight="1">
      <c r="B74" s="62" t="str">
        <f>'Dados do Projeto'!B10</f>
        <v>Angelica Sofia Nieves</v>
      </c>
      <c r="C74" s="62"/>
      <c r="D74" s="62"/>
      <c r="E74" s="62"/>
      <c r="F74" s="62"/>
      <c r="G74" s="31">
        <f>SUMIF($E$11:$E$60,'Dados do Projeto'!$B10,G$11:G$60)</f>
        <v>0</v>
      </c>
      <c r="H74" s="31">
        <f>SUMIF($E$11:$E$60,'Dados do Projeto'!$B10,H$11:H$60)</f>
        <v>0</v>
      </c>
    </row>
    <row r="75" spans="2:9" ht="15.75" customHeight="1">
      <c r="B75" s="62" t="str">
        <f>'Dados do Projeto'!B11</f>
        <v>Cássio de Melo Rabelo</v>
      </c>
      <c r="C75" s="62"/>
      <c r="D75" s="62"/>
      <c r="E75" s="62"/>
      <c r="F75" s="62"/>
      <c r="G75" s="31">
        <f>SUMIF(E$11:E$60,'Dados do Projeto'!B11,G$11:G$60)</f>
        <v>0</v>
      </c>
      <c r="H75" s="31">
        <f>SUMIF($E$11:$E$60,'Dados do Projeto'!$B11,H$11:H$60)</f>
        <v>0</v>
      </c>
    </row>
    <row r="76" spans="2:9" ht="15.75" customHeight="1">
      <c r="B76" s="62" t="str">
        <f>'Dados do Projeto'!B12</f>
        <v>Elisângela Dias da Silva</v>
      </c>
      <c r="C76" s="62"/>
      <c r="D76" s="62"/>
      <c r="E76" s="62"/>
      <c r="F76" s="62"/>
      <c r="G76" s="31">
        <f>SUMIF(E$11:E$60,'Dados do Projeto'!B12,G$11:G$60)</f>
        <v>0</v>
      </c>
      <c r="H76" s="31">
        <f>SUMIF($E$11:$E$60,'Dados do Projeto'!$B12,H$11:H$60)</f>
        <v>0</v>
      </c>
    </row>
    <row r="77" spans="2:9" ht="15.75" customHeight="1">
      <c r="B77" s="62" t="str">
        <f>'Dados do Projeto'!B13</f>
        <v>Gabriela Farias Rios</v>
      </c>
      <c r="C77" s="62"/>
      <c r="D77" s="62"/>
      <c r="E77" s="62"/>
      <c r="F77" s="62"/>
      <c r="G77" s="31">
        <f>SUMIF(E$11:E$60,'Dados do Projeto'!B13,G$11:G$60)</f>
        <v>0</v>
      </c>
      <c r="H77" s="31">
        <f>SUMIF($E$11:$E$60,'Dados do Projeto'!$B13,H$11:H$60)</f>
        <v>0</v>
      </c>
    </row>
    <row r="78" spans="2:9" ht="15.75" customHeight="1">
      <c r="B78" s="62" t="str">
        <f>'Dados do Projeto'!B14</f>
        <v>Joao Victor dos Anjos Sales</v>
      </c>
      <c r="C78" s="62"/>
      <c r="D78" s="62"/>
      <c r="E78" s="62"/>
      <c r="F78" s="62"/>
      <c r="G78" s="31">
        <f>SUMIF(E$11:E$60,'Dados do Projeto'!B14,G$11:G$60)</f>
        <v>0</v>
      </c>
      <c r="H78" s="31">
        <f>SUMIF($E$11:$E$60,'Dados do Projeto'!$B14,H$11:H$60)</f>
        <v>0</v>
      </c>
    </row>
    <row r="79" spans="2:9" ht="15.75" customHeight="1">
      <c r="B79" s="62" t="str">
        <f>'Dados do Projeto'!B15</f>
        <v>Laryssa Serra de Oliveira</v>
      </c>
      <c r="C79" s="62"/>
      <c r="D79" s="62"/>
      <c r="E79" s="62"/>
      <c r="F79" s="62"/>
      <c r="G79" s="31">
        <f>SUMIF(E$11:E$60,'Dados do Projeto'!B15,G$11:G$60)</f>
        <v>0</v>
      </c>
      <c r="H79" s="31">
        <f>SUMIF($E$11:$E$60,'Dados do Projeto'!$B15,H$11:H$60)</f>
        <v>0</v>
      </c>
      <c r="I79" s="4"/>
    </row>
    <row r="80" spans="2:9" ht="15.75" customHeight="1">
      <c r="I80" s="4"/>
    </row>
    <row r="81" spans="9:9" ht="15.75" customHeight="1">
      <c r="I81" s="4"/>
    </row>
    <row r="82" spans="9:9" ht="15.75" customHeight="1">
      <c r="I82" s="4"/>
    </row>
    <row r="83" spans="9:9" ht="15.75" customHeight="1">
      <c r="I83" s="4"/>
    </row>
    <row r="84" spans="9:9" ht="15.75" customHeight="1">
      <c r="I84" s="4"/>
    </row>
    <row r="85" spans="9:9" ht="15.75" customHeight="1">
      <c r="I85" s="4"/>
    </row>
    <row r="86" spans="9:9" ht="15.75" customHeight="1">
      <c r="I86" s="4"/>
    </row>
    <row r="87" spans="9:9" ht="15.75" customHeight="1">
      <c r="I87" s="4"/>
    </row>
    <row r="88" spans="9:9" ht="15.75" customHeight="1">
      <c r="I88" s="4"/>
    </row>
    <row r="89" spans="9:9" ht="15.75" customHeight="1">
      <c r="I89" s="4"/>
    </row>
    <row r="90" spans="9:9" ht="15.75" customHeight="1">
      <c r="I90" s="4"/>
    </row>
    <row r="91" spans="9:9" ht="15.75" customHeight="1">
      <c r="I91" s="4"/>
    </row>
    <row r="92" spans="9:9" ht="15.75" customHeight="1">
      <c r="I92" s="4"/>
    </row>
    <row r="93" spans="9:9" ht="15.75" customHeight="1">
      <c r="I93" s="4"/>
    </row>
    <row r="94" spans="9:9" ht="15.75" customHeight="1">
      <c r="I94" s="4"/>
    </row>
    <row r="95" spans="9:9" ht="15.75" customHeight="1">
      <c r="I95" s="4"/>
    </row>
    <row r="96" spans="9:9" ht="15.75" customHeight="1">
      <c r="I96" s="4"/>
    </row>
    <row r="97" spans="9:9" ht="15.75" customHeight="1">
      <c r="I97" s="4"/>
    </row>
    <row r="98" spans="9:9" ht="15.75" customHeight="1">
      <c r="I98" s="4"/>
    </row>
    <row r="99" spans="9:9" ht="15.75" customHeight="1">
      <c r="I99" s="4"/>
    </row>
    <row r="100" spans="9:9" ht="15.75" customHeight="1">
      <c r="I100" s="4"/>
    </row>
    <row r="101" spans="9:9" ht="15.75" customHeight="1">
      <c r="I101" s="4"/>
    </row>
    <row r="102" spans="9:9" ht="15.75" customHeight="1">
      <c r="I102" s="4"/>
    </row>
    <row r="103" spans="9:9" ht="15.75" customHeight="1">
      <c r="I103" s="4"/>
    </row>
    <row r="104" spans="9:9" ht="15.75" customHeight="1">
      <c r="I104" s="4"/>
    </row>
    <row r="105" spans="9:9" ht="15.75" customHeight="1">
      <c r="I105" s="4"/>
    </row>
    <row r="106" spans="9:9" ht="15.75" customHeight="1">
      <c r="I106" s="4"/>
    </row>
    <row r="107" spans="9:9" ht="15.75" customHeight="1">
      <c r="I107" s="4"/>
    </row>
    <row r="108" spans="9:9" ht="15.75" customHeight="1">
      <c r="I108" s="4"/>
    </row>
    <row r="109" spans="9:9" ht="15.75" customHeight="1">
      <c r="I109" s="4"/>
    </row>
    <row r="110" spans="9:9" ht="15.75" customHeight="1">
      <c r="I110" s="4"/>
    </row>
    <row r="111" spans="9:9" ht="15.75" customHeight="1">
      <c r="I111" s="4"/>
    </row>
    <row r="112" spans="9:9" ht="15.75" customHeight="1">
      <c r="I112" s="4"/>
    </row>
    <row r="113" spans="9:9" ht="15.75" customHeight="1">
      <c r="I113" s="4"/>
    </row>
    <row r="114" spans="9:9" ht="15.75" customHeight="1">
      <c r="I114" s="4"/>
    </row>
    <row r="115" spans="9:9" ht="15.75" customHeight="1">
      <c r="I115" s="4"/>
    </row>
    <row r="116" spans="9:9" ht="15.75" customHeight="1">
      <c r="I116" s="4"/>
    </row>
    <row r="117" spans="9:9" ht="15.75" customHeight="1"/>
    <row r="118" spans="9:9" ht="15.75" customHeight="1"/>
    <row r="119" spans="9:9" ht="15.75" customHeight="1"/>
    <row r="120" spans="9:9" ht="15.75" customHeight="1"/>
    <row r="121" spans="9:9" ht="15.75" customHeight="1"/>
    <row r="122" spans="9:9" ht="15.75" customHeight="1"/>
    <row r="123" spans="9:9" ht="15.75" customHeight="1"/>
    <row r="124" spans="9:9" ht="15.75" customHeight="1"/>
    <row r="125" spans="9:9" ht="15.75" customHeight="1"/>
    <row r="126" spans="9:9" ht="15.75" customHeight="1"/>
    <row r="127" spans="9:9" ht="15.75" customHeight="1"/>
    <row r="128" spans="9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5:F75"/>
    <mergeCell ref="B76:F76"/>
    <mergeCell ref="B77:F77"/>
    <mergeCell ref="B78:F78"/>
    <mergeCell ref="B79:F79"/>
    <mergeCell ref="B7:I7"/>
    <mergeCell ref="B9:H9"/>
    <mergeCell ref="B72:H72"/>
    <mergeCell ref="B73:F73"/>
    <mergeCell ref="B74:F74"/>
    <mergeCell ref="B1:I1"/>
    <mergeCell ref="B2:I2"/>
    <mergeCell ref="B3:I3"/>
    <mergeCell ref="B4:I4"/>
    <mergeCell ref="B5:I5"/>
  </mergeCells>
  <conditionalFormatting sqref="E20:E25">
    <cfRule type="expression" dxfId="229" priority="2">
      <formula>NOT(ISERROR(SEARCH(($B$74),(E20))))</formula>
    </cfRule>
  </conditionalFormatting>
  <conditionalFormatting sqref="E20:E25">
    <cfRule type="expression" dxfId="228" priority="3">
      <formula>NOT(ISERROR(SEARCH(($B$75),(E20))))</formula>
    </cfRule>
  </conditionalFormatting>
  <conditionalFormatting sqref="E20:E25">
    <cfRule type="expression" dxfId="227" priority="4">
      <formula>NOT(ISERROR(SEARCH(($B$76),(E20))))</formula>
    </cfRule>
  </conditionalFormatting>
  <conditionalFormatting sqref="E20:E25">
    <cfRule type="expression" dxfId="226" priority="5">
      <formula>NOT(ISERROR(SEARCH(($B$77),(E20))))</formula>
    </cfRule>
  </conditionalFormatting>
  <conditionalFormatting sqref="E20:E25">
    <cfRule type="expression" dxfId="225" priority="6">
      <formula>NOT(ISERROR(SEARCH(($B$78),(E20))))</formula>
    </cfRule>
  </conditionalFormatting>
  <conditionalFormatting sqref="E20:E25">
    <cfRule type="expression" dxfId="224" priority="7">
      <formula>LEN(TRIM(E20))=0</formula>
    </cfRule>
  </conditionalFormatting>
  <conditionalFormatting sqref="E11:E69">
    <cfRule type="expression" dxfId="223" priority="8">
      <formula>NOT(ISERROR(SEARCH(($B$74),(E11))))</formula>
    </cfRule>
  </conditionalFormatting>
  <conditionalFormatting sqref="E11:E69">
    <cfRule type="expression" dxfId="222" priority="9">
      <formula>NOT(ISERROR(SEARCH(($B$75),(E11))))</formula>
    </cfRule>
  </conditionalFormatting>
  <conditionalFormatting sqref="E11:E69">
    <cfRule type="expression" dxfId="221" priority="10">
      <formula>NOT(ISERROR(SEARCH(($B$76),(E11))))</formula>
    </cfRule>
  </conditionalFormatting>
  <conditionalFormatting sqref="E11:E69">
    <cfRule type="expression" dxfId="220" priority="11">
      <formula>NOT(ISERROR(SEARCH(($B$77),(E11))))</formula>
    </cfRule>
  </conditionalFormatting>
  <conditionalFormatting sqref="E11:E69">
    <cfRule type="expression" dxfId="219" priority="12">
      <formula>NOT(ISERROR(SEARCH(($B$78),(E11))))</formula>
    </cfRule>
  </conditionalFormatting>
  <conditionalFormatting sqref="E11:E69">
    <cfRule type="expression" dxfId="218" priority="13">
      <formula>LEN(TRIM(E11))=0</formula>
    </cfRule>
  </conditionalFormatting>
  <conditionalFormatting sqref="C11:C69">
    <cfRule type="expression" dxfId="217" priority="14">
      <formula>AND(ISNUMBER(C11),TRUNC(C11)&lt;TODAY())</formula>
    </cfRule>
  </conditionalFormatting>
  <conditionalFormatting sqref="E20:E25">
    <cfRule type="expression" dxfId="216" priority="15">
      <formula>NOT(ISERROR(SEARCH(($B$74),(E20))))</formula>
    </cfRule>
  </conditionalFormatting>
  <conditionalFormatting sqref="E20:E25">
    <cfRule type="expression" dxfId="215" priority="16">
      <formula>NOT(ISERROR(SEARCH(($B$75),(E20))))</formula>
    </cfRule>
  </conditionalFormatting>
  <conditionalFormatting sqref="E20:E25">
    <cfRule type="expression" dxfId="214" priority="17">
      <formula>NOT(ISERROR(SEARCH(($B$76),(E20))))</formula>
    </cfRule>
  </conditionalFormatting>
  <conditionalFormatting sqref="E20:E25">
    <cfRule type="expression" dxfId="213" priority="18">
      <formula>NOT(ISERROR(SEARCH(($B$77),(E20))))</formula>
    </cfRule>
  </conditionalFormatting>
  <conditionalFormatting sqref="E20:E25">
    <cfRule type="expression" dxfId="212" priority="19">
      <formula>NOT(ISERROR(SEARCH(($B$78),(E20))))</formula>
    </cfRule>
  </conditionalFormatting>
  <conditionalFormatting sqref="E20:E25">
    <cfRule type="expression" dxfId="211" priority="20">
      <formula>LEN(TRIM(E20))=0</formula>
    </cfRule>
  </conditionalFormatting>
  <conditionalFormatting sqref="E11:E69">
    <cfRule type="expression" dxfId="210" priority="21">
      <formula>NOT(ISERROR(SEARCH(($B$74),(E11))))</formula>
    </cfRule>
  </conditionalFormatting>
  <conditionalFormatting sqref="E11:E69">
    <cfRule type="expression" dxfId="209" priority="22">
      <formula>NOT(ISERROR(SEARCH(($B$75),(E11))))</formula>
    </cfRule>
  </conditionalFormatting>
  <conditionalFormatting sqref="E11:E69">
    <cfRule type="expression" dxfId="208" priority="23">
      <formula>NOT(ISERROR(SEARCH(($B$76),(E11))))</formula>
    </cfRule>
  </conditionalFormatting>
  <conditionalFormatting sqref="E11:E69">
    <cfRule type="expression" dxfId="207" priority="24">
      <formula>NOT(ISERROR(SEARCH(($B$77),(E11))))</formula>
    </cfRule>
  </conditionalFormatting>
  <conditionalFormatting sqref="E11:E69">
    <cfRule type="expression" dxfId="206" priority="25">
      <formula>NOT(ISERROR(SEARCH(($B$78),(E11))))</formula>
    </cfRule>
  </conditionalFormatting>
  <conditionalFormatting sqref="E11:E69">
    <cfRule type="expression" dxfId="205" priority="26">
      <formula>LEN(TRIM(E11))=0</formula>
    </cfRule>
  </conditionalFormatting>
  <conditionalFormatting sqref="C11:C69">
    <cfRule type="expression" dxfId="204" priority="27">
      <formula>AND(ISNUMBER(C11),TRUNC(C11)&lt;TODAY())</formula>
    </cfRule>
  </conditionalFormatting>
  <dataValidations count="1">
    <dataValidation type="list" allowBlank="1" showErrorMessage="1" sqref="C11:C69" xr:uid="{00000000-0002-0000-0200-000000000000}">
      <formula1>$J$1:$J$21</formula1>
      <formula2>0</formula2>
    </dataValidation>
  </dataValidations>
  <pageMargins left="0.75" right="0.75" top="1" bottom="1" header="0.511811023622047" footer="0.511811023622047"/>
  <pageSetup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14:formula2>
            <xm:f>0</xm:f>
          </x14:formula2>
          <xm:sqref>F11:F69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tabSelected="1" zoomScaleNormal="100" workbookViewId="0">
      <pane ySplit="1" topLeftCell="C2" activePane="bottomLeft" state="frozen"/>
      <selection pane="bottomLeft" activeCell="I12" sqref="I12"/>
    </sheetView>
  </sheetViews>
  <sheetFormatPr defaultColWidth="12.7109375" defaultRowHeight="15"/>
  <cols>
    <col min="1" max="1" width="0.7109375" customWidth="1"/>
    <col min="2" max="2" width="5.42578125" customWidth="1"/>
    <col min="3" max="3" width="14.42578125" customWidth="1"/>
    <col min="4" max="4" width="30.42578125" customWidth="1"/>
    <col min="5" max="5" width="22.28515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8"/>
      <c r="B1" s="45" t="s">
        <v>0</v>
      </c>
      <c r="C1" s="45"/>
      <c r="D1" s="45"/>
      <c r="E1" s="45"/>
      <c r="F1" s="45"/>
      <c r="G1" s="45"/>
      <c r="H1" s="45"/>
      <c r="I1" s="45"/>
      <c r="J1" s="19">
        <f>Planejamento!C13</f>
        <v>44823</v>
      </c>
    </row>
    <row r="2" spans="1:20" ht="19.5" customHeight="1">
      <c r="B2" s="46" t="s">
        <v>1</v>
      </c>
      <c r="C2" s="46"/>
      <c r="D2" s="46"/>
      <c r="E2" s="46"/>
      <c r="F2" s="46"/>
      <c r="G2" s="46"/>
      <c r="H2" s="46"/>
      <c r="I2" s="46"/>
      <c r="J2" s="19">
        <f>J1+1</f>
        <v>44824</v>
      </c>
    </row>
    <row r="3" spans="1:20" ht="15.75" customHeight="1">
      <c r="B3" s="47" t="s">
        <v>2</v>
      </c>
      <c r="C3" s="47"/>
      <c r="D3" s="47"/>
      <c r="E3" s="47"/>
      <c r="F3" s="47"/>
      <c r="G3" s="47"/>
      <c r="H3" s="47"/>
      <c r="I3" s="47"/>
      <c r="J3" s="19">
        <f>J2+1</f>
        <v>44825</v>
      </c>
    </row>
    <row r="4" spans="1:20" ht="15.75" customHeight="1">
      <c r="B4" s="48" t="s">
        <v>3</v>
      </c>
      <c r="C4" s="48"/>
      <c r="D4" s="48"/>
      <c r="E4" s="48"/>
      <c r="F4" s="48"/>
      <c r="G4" s="48"/>
      <c r="H4" s="48"/>
      <c r="I4" s="48"/>
      <c r="J4" s="19">
        <f>J3+1</f>
        <v>44826</v>
      </c>
    </row>
    <row r="5" spans="1:20" ht="15.75" customHeight="1">
      <c r="B5" s="47" t="s">
        <v>4</v>
      </c>
      <c r="C5" s="47"/>
      <c r="D5" s="47"/>
      <c r="E5" s="47"/>
      <c r="F5" s="47"/>
      <c r="G5" s="47"/>
      <c r="H5" s="47"/>
      <c r="I5" s="47"/>
      <c r="J5" s="19">
        <f>J4+1</f>
        <v>44827</v>
      </c>
    </row>
    <row r="6" spans="1:20" ht="15.75" customHeight="1">
      <c r="J6" s="19">
        <f>J5+1</f>
        <v>44828</v>
      </c>
    </row>
    <row r="7" spans="1:20" ht="21.75" customHeight="1">
      <c r="B7" s="49" t="str">
        <f>'Dados do Projeto'!B7</f>
        <v>bibliotech</v>
      </c>
      <c r="C7" s="49"/>
      <c r="D7" s="49"/>
      <c r="E7" s="49"/>
      <c r="F7" s="49"/>
      <c r="G7" s="49"/>
      <c r="H7" s="49"/>
      <c r="I7" s="49"/>
      <c r="J7" s="19">
        <f>J6+1</f>
        <v>44829</v>
      </c>
    </row>
    <row r="8" spans="1:20" ht="15.75" customHeight="1">
      <c r="J8" s="19">
        <f>J7+1</f>
        <v>44830</v>
      </c>
    </row>
    <row r="9" spans="1:20" ht="15.75" customHeight="1">
      <c r="B9" s="60" t="s">
        <v>71</v>
      </c>
      <c r="C9" s="60"/>
      <c r="D9" s="60"/>
      <c r="E9" s="60"/>
      <c r="F9" s="60"/>
      <c r="G9" s="60"/>
      <c r="H9" s="60"/>
      <c r="I9" s="32" t="s">
        <v>45</v>
      </c>
      <c r="J9" s="19">
        <f>J8+1</f>
        <v>44831</v>
      </c>
    </row>
    <row r="10" spans="1:20" ht="15.75" customHeight="1">
      <c r="B10" s="21" t="s">
        <v>32</v>
      </c>
      <c r="C10" s="21" t="s">
        <v>46</v>
      </c>
      <c r="D10" s="21" t="s">
        <v>47</v>
      </c>
      <c r="E10" s="21" t="s">
        <v>48</v>
      </c>
      <c r="F10" s="21" t="s">
        <v>49</v>
      </c>
      <c r="G10" s="21" t="s">
        <v>50</v>
      </c>
      <c r="H10" s="21" t="s">
        <v>51</v>
      </c>
      <c r="I10" s="33" t="s">
        <v>52</v>
      </c>
      <c r="J10" s="19">
        <f>J9+1</f>
        <v>44832</v>
      </c>
    </row>
    <row r="11" spans="1:20" ht="48.75" customHeight="1">
      <c r="A11" s="3"/>
      <c r="B11" s="22">
        <v>1</v>
      </c>
      <c r="C11" s="23"/>
      <c r="D11" s="43" t="s">
        <v>72</v>
      </c>
      <c r="E11" s="34" t="s">
        <v>73</v>
      </c>
      <c r="F11" s="25" t="s">
        <v>29</v>
      </c>
      <c r="G11" s="26">
        <v>3</v>
      </c>
      <c r="H11" s="26">
        <v>0</v>
      </c>
      <c r="I11" s="35" t="s">
        <v>74</v>
      </c>
      <c r="J11" s="19">
        <f>J10+1</f>
        <v>44833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4.75" customHeight="1">
      <c r="B12" s="22">
        <v>2</v>
      </c>
      <c r="C12" s="23"/>
      <c r="D12" s="42" t="s">
        <v>75</v>
      </c>
      <c r="E12" s="40" t="s">
        <v>76</v>
      </c>
      <c r="F12" s="25" t="s">
        <v>29</v>
      </c>
      <c r="G12" s="26">
        <v>5</v>
      </c>
      <c r="H12" s="26">
        <v>5</v>
      </c>
      <c r="I12" s="27"/>
      <c r="J12" s="19">
        <f>J11+1</f>
        <v>44834</v>
      </c>
    </row>
    <row r="13" spans="1:20" ht="33" customHeight="1">
      <c r="B13" s="22">
        <v>3</v>
      </c>
      <c r="C13" s="23"/>
      <c r="D13" s="24" t="s">
        <v>77</v>
      </c>
      <c r="E13" s="34" t="s">
        <v>78</v>
      </c>
      <c r="F13" s="25" t="s">
        <v>29</v>
      </c>
      <c r="G13" s="26">
        <v>3</v>
      </c>
      <c r="H13" s="26">
        <v>3.5</v>
      </c>
      <c r="I13" s="35"/>
      <c r="J13" s="19">
        <f>J12+1</f>
        <v>44835</v>
      </c>
    </row>
    <row r="14" spans="1:20" ht="59.25" customHeight="1">
      <c r="B14" s="22">
        <v>4</v>
      </c>
      <c r="C14" s="23"/>
      <c r="D14" s="24" t="s">
        <v>79</v>
      </c>
      <c r="E14" s="34" t="s">
        <v>80</v>
      </c>
      <c r="F14" s="25" t="s">
        <v>29</v>
      </c>
      <c r="G14" s="26">
        <v>8</v>
      </c>
      <c r="H14" s="26">
        <v>5</v>
      </c>
      <c r="I14" s="35"/>
      <c r="J14" s="19">
        <f>J13+1</f>
        <v>44836</v>
      </c>
    </row>
    <row r="15" spans="1:20" ht="65.25" customHeight="1">
      <c r="B15" s="22">
        <v>5</v>
      </c>
      <c r="C15" s="23"/>
      <c r="D15" s="24" t="s">
        <v>81</v>
      </c>
      <c r="E15" s="34" t="s">
        <v>82</v>
      </c>
      <c r="F15" s="25" t="s">
        <v>29</v>
      </c>
      <c r="G15" s="26">
        <v>0</v>
      </c>
      <c r="H15" s="26">
        <v>0</v>
      </c>
      <c r="I15" s="35"/>
      <c r="J15" s="19">
        <f>J14+1</f>
        <v>44837</v>
      </c>
    </row>
    <row r="16" spans="1:20" ht="37.5" customHeight="1">
      <c r="B16" s="22">
        <v>6</v>
      </c>
      <c r="C16" s="23"/>
      <c r="D16" s="24" t="s">
        <v>66</v>
      </c>
      <c r="E16" s="34" t="s">
        <v>63</v>
      </c>
      <c r="F16" s="25" t="s">
        <v>29</v>
      </c>
      <c r="G16" s="26">
        <v>2</v>
      </c>
      <c r="H16" s="26">
        <v>1</v>
      </c>
      <c r="I16" s="35"/>
      <c r="J16" s="19">
        <f>J15+1</f>
        <v>44838</v>
      </c>
    </row>
    <row r="17" spans="2:10" ht="37.5" customHeight="1">
      <c r="B17" s="22">
        <v>7</v>
      </c>
      <c r="C17" s="23"/>
      <c r="D17" s="24" t="s">
        <v>83</v>
      </c>
      <c r="E17" s="34" t="s">
        <v>84</v>
      </c>
      <c r="F17" s="25" t="s">
        <v>29</v>
      </c>
      <c r="G17" s="26">
        <v>5</v>
      </c>
      <c r="H17" s="26">
        <v>5</v>
      </c>
      <c r="I17" s="35"/>
      <c r="J17" s="19">
        <f>J16+1</f>
        <v>44839</v>
      </c>
    </row>
    <row r="18" spans="2:10" ht="37.5" customHeight="1">
      <c r="B18" s="22">
        <v>8</v>
      </c>
      <c r="C18" s="23"/>
      <c r="D18" s="24" t="s">
        <v>85</v>
      </c>
      <c r="E18" s="34" t="s">
        <v>61</v>
      </c>
      <c r="F18" s="25" t="s">
        <v>29</v>
      </c>
      <c r="G18" s="26">
        <v>2</v>
      </c>
      <c r="H18" s="26">
        <v>0</v>
      </c>
      <c r="I18" s="35"/>
      <c r="J18" s="19">
        <f>J17+1</f>
        <v>44840</v>
      </c>
    </row>
    <row r="19" spans="2:10" ht="37.5" customHeight="1">
      <c r="B19" s="22">
        <v>9</v>
      </c>
      <c r="C19" s="23"/>
      <c r="D19" s="25" t="s">
        <v>86</v>
      </c>
      <c r="E19" s="34" t="s">
        <v>59</v>
      </c>
      <c r="F19" s="25" t="s">
        <v>29</v>
      </c>
      <c r="G19" s="26">
        <v>2</v>
      </c>
      <c r="H19" s="26">
        <v>2</v>
      </c>
      <c r="I19" s="24"/>
      <c r="J19" s="19">
        <f>J18+1</f>
        <v>44841</v>
      </c>
    </row>
    <row r="20" spans="2:10" ht="37.5" customHeight="1">
      <c r="B20" s="22">
        <v>10</v>
      </c>
      <c r="C20" s="23"/>
      <c r="D20" s="25"/>
      <c r="E20" s="25"/>
      <c r="F20" s="25"/>
      <c r="G20" s="26">
        <v>0</v>
      </c>
      <c r="H20" s="26">
        <v>0</v>
      </c>
      <c r="I20" s="24"/>
      <c r="J20" s="19">
        <f>J19+1</f>
        <v>44842</v>
      </c>
    </row>
    <row r="21" spans="2:10" ht="37.5" customHeight="1">
      <c r="B21" s="22">
        <v>11</v>
      </c>
      <c r="C21" s="23"/>
      <c r="D21" s="25"/>
      <c r="E21" s="25"/>
      <c r="F21" s="25"/>
      <c r="G21" s="26">
        <v>0</v>
      </c>
      <c r="H21" s="26">
        <v>0</v>
      </c>
      <c r="I21" s="24"/>
      <c r="J21" s="19">
        <f>J20+1</f>
        <v>44843</v>
      </c>
    </row>
    <row r="22" spans="2:10" ht="37.5" customHeight="1">
      <c r="B22" s="22">
        <v>12</v>
      </c>
      <c r="C22" s="23"/>
      <c r="D22" s="25"/>
      <c r="E22" s="25"/>
      <c r="F22" s="25"/>
      <c r="G22" s="26">
        <v>0</v>
      </c>
      <c r="H22" s="26">
        <v>0</v>
      </c>
      <c r="I22" s="24"/>
    </row>
    <row r="23" spans="2:10" ht="37.5" customHeight="1">
      <c r="B23" s="22">
        <v>13</v>
      </c>
      <c r="C23" s="23"/>
      <c r="D23" s="25"/>
      <c r="E23" s="25"/>
      <c r="F23" s="25"/>
      <c r="G23" s="26">
        <v>0</v>
      </c>
      <c r="H23" s="26">
        <v>0</v>
      </c>
      <c r="I23" s="24"/>
    </row>
    <row r="24" spans="2:10" ht="37.5" customHeight="1">
      <c r="B24" s="22">
        <v>14</v>
      </c>
      <c r="C24" s="23"/>
      <c r="D24" s="25"/>
      <c r="E24" s="25"/>
      <c r="F24" s="25"/>
      <c r="G24" s="26">
        <v>0</v>
      </c>
      <c r="H24" s="26">
        <v>0</v>
      </c>
      <c r="I24" s="24"/>
    </row>
    <row r="25" spans="2:10" ht="37.5" customHeight="1">
      <c r="B25" s="22">
        <v>15</v>
      </c>
      <c r="C25" s="23"/>
      <c r="D25" s="25"/>
      <c r="E25" s="25"/>
      <c r="F25" s="25"/>
      <c r="G25" s="26">
        <v>0</v>
      </c>
      <c r="H25" s="26">
        <v>0</v>
      </c>
      <c r="I25" s="24"/>
    </row>
    <row r="26" spans="2:10" ht="37.5" customHeight="1">
      <c r="B26" s="22">
        <v>16</v>
      </c>
      <c r="C26" s="23"/>
      <c r="D26" s="25"/>
      <c r="E26" s="25"/>
      <c r="F26" s="25"/>
      <c r="G26" s="26">
        <v>0</v>
      </c>
      <c r="H26" s="26">
        <v>0</v>
      </c>
      <c r="I26" s="24"/>
    </row>
    <row r="27" spans="2:10" ht="37.5" customHeight="1">
      <c r="B27" s="22">
        <v>17</v>
      </c>
      <c r="C27" s="23"/>
      <c r="D27" s="25"/>
      <c r="E27" s="25"/>
      <c r="F27" s="25"/>
      <c r="G27" s="26">
        <v>0</v>
      </c>
      <c r="H27" s="26">
        <v>0</v>
      </c>
      <c r="I27" s="24"/>
    </row>
    <row r="28" spans="2:10" ht="37.5" customHeight="1">
      <c r="B28" s="22">
        <v>18</v>
      </c>
      <c r="C28" s="23"/>
      <c r="D28" s="25"/>
      <c r="E28" s="25"/>
      <c r="F28" s="25"/>
      <c r="G28" s="26">
        <v>0</v>
      </c>
      <c r="H28" s="26">
        <v>0</v>
      </c>
      <c r="I28" s="24"/>
    </row>
    <row r="29" spans="2:10" ht="37.5" customHeight="1">
      <c r="B29" s="22">
        <v>19</v>
      </c>
      <c r="C29" s="23"/>
      <c r="D29" s="25"/>
      <c r="E29" s="25"/>
      <c r="F29" s="25"/>
      <c r="G29" s="26">
        <v>0</v>
      </c>
      <c r="H29" s="26">
        <v>0</v>
      </c>
      <c r="I29" s="24"/>
    </row>
    <row r="30" spans="2:10" ht="37.5" customHeight="1">
      <c r="B30" s="22">
        <v>20</v>
      </c>
      <c r="C30" s="23"/>
      <c r="D30" s="25"/>
      <c r="E30" s="25"/>
      <c r="F30" s="25"/>
      <c r="G30" s="26">
        <v>0</v>
      </c>
      <c r="H30" s="26">
        <v>0</v>
      </c>
      <c r="I30" s="24"/>
    </row>
    <row r="31" spans="2:10" ht="37.5" customHeight="1">
      <c r="B31" s="22">
        <v>21</v>
      </c>
      <c r="C31" s="23"/>
      <c r="D31" s="25"/>
      <c r="E31" s="25"/>
      <c r="F31" s="25"/>
      <c r="G31" s="26">
        <v>0</v>
      </c>
      <c r="H31" s="26">
        <v>0</v>
      </c>
      <c r="I31" s="24"/>
    </row>
    <row r="32" spans="2:10" ht="37.5" customHeight="1">
      <c r="B32" s="22">
        <v>22</v>
      </c>
      <c r="C32" s="23"/>
      <c r="D32" s="25"/>
      <c r="E32" s="25"/>
      <c r="F32" s="25"/>
      <c r="G32" s="26">
        <v>0</v>
      </c>
      <c r="H32" s="26">
        <v>0</v>
      </c>
      <c r="I32" s="24"/>
    </row>
    <row r="33" spans="2:9" ht="37.5" customHeight="1">
      <c r="B33" s="22">
        <v>23</v>
      </c>
      <c r="C33" s="23"/>
      <c r="D33" s="25"/>
      <c r="E33" s="25"/>
      <c r="F33" s="25"/>
      <c r="G33" s="26">
        <v>0</v>
      </c>
      <c r="H33" s="26">
        <v>0</v>
      </c>
      <c r="I33" s="24"/>
    </row>
    <row r="34" spans="2:9" ht="37.5" customHeight="1">
      <c r="B34" s="22">
        <v>24</v>
      </c>
      <c r="C34" s="23"/>
      <c r="D34" s="25"/>
      <c r="E34" s="25"/>
      <c r="F34" s="25"/>
      <c r="G34" s="26">
        <v>0</v>
      </c>
      <c r="H34" s="26">
        <v>0</v>
      </c>
      <c r="I34" s="25"/>
    </row>
    <row r="35" spans="2:9" ht="37.5" customHeight="1">
      <c r="B35" s="22">
        <v>25</v>
      </c>
      <c r="C35" s="23"/>
      <c r="D35" s="25"/>
      <c r="E35" s="25"/>
      <c r="F35" s="25"/>
      <c r="G35" s="26">
        <v>0</v>
      </c>
      <c r="H35" s="26">
        <v>0</v>
      </c>
      <c r="I35" s="25"/>
    </row>
    <row r="36" spans="2:9" ht="37.5" customHeight="1">
      <c r="B36" s="22">
        <v>26</v>
      </c>
      <c r="C36" s="23"/>
      <c r="D36" s="25"/>
      <c r="E36" s="25"/>
      <c r="F36" s="25"/>
      <c r="G36" s="26">
        <v>0</v>
      </c>
      <c r="H36" s="26">
        <v>0</v>
      </c>
      <c r="I36" s="25"/>
    </row>
    <row r="37" spans="2:9" ht="37.5" customHeight="1">
      <c r="B37" s="22">
        <v>27</v>
      </c>
      <c r="C37" s="23"/>
      <c r="D37" s="25"/>
      <c r="E37" s="25"/>
      <c r="F37" s="25"/>
      <c r="G37" s="26">
        <v>0</v>
      </c>
      <c r="H37" s="26">
        <v>0</v>
      </c>
      <c r="I37" s="25"/>
    </row>
    <row r="38" spans="2:9" ht="37.5" customHeight="1">
      <c r="B38" s="22">
        <v>28</v>
      </c>
      <c r="C38" s="23"/>
      <c r="D38" s="25"/>
      <c r="E38" s="25"/>
      <c r="F38" s="25"/>
      <c r="G38" s="26">
        <v>0</v>
      </c>
      <c r="H38" s="26">
        <v>0</v>
      </c>
      <c r="I38" s="25"/>
    </row>
    <row r="39" spans="2:9" ht="37.5" customHeight="1">
      <c r="B39" s="22">
        <v>29</v>
      </c>
      <c r="C39" s="23"/>
      <c r="D39" s="25"/>
      <c r="E39" s="25"/>
      <c r="F39" s="25"/>
      <c r="G39" s="26">
        <v>0</v>
      </c>
      <c r="H39" s="26">
        <v>0</v>
      </c>
      <c r="I39" s="25"/>
    </row>
    <row r="40" spans="2:9" ht="37.5" customHeight="1">
      <c r="B40" s="22">
        <v>30</v>
      </c>
      <c r="C40" s="23"/>
      <c r="D40" s="25"/>
      <c r="E40" s="25"/>
      <c r="F40" s="25"/>
      <c r="G40" s="26">
        <v>0</v>
      </c>
      <c r="H40" s="26">
        <v>0</v>
      </c>
      <c r="I40" s="25"/>
    </row>
    <row r="41" spans="2:9" ht="37.5" customHeight="1">
      <c r="B41" s="22">
        <v>31</v>
      </c>
      <c r="C41" s="23"/>
      <c r="D41" s="25"/>
      <c r="E41" s="25"/>
      <c r="F41" s="25"/>
      <c r="G41" s="26">
        <v>0</v>
      </c>
      <c r="H41" s="26">
        <v>0</v>
      </c>
      <c r="I41" s="25"/>
    </row>
    <row r="42" spans="2:9" ht="37.5" customHeight="1">
      <c r="B42" s="22">
        <v>32</v>
      </c>
      <c r="C42" s="23"/>
      <c r="D42" s="25"/>
      <c r="E42" s="25"/>
      <c r="F42" s="25"/>
      <c r="G42" s="26">
        <v>0</v>
      </c>
      <c r="H42" s="26">
        <v>0</v>
      </c>
      <c r="I42" s="25"/>
    </row>
    <row r="43" spans="2:9" ht="37.5" customHeight="1">
      <c r="B43" s="22">
        <v>33</v>
      </c>
      <c r="C43" s="23"/>
      <c r="D43" s="36"/>
      <c r="E43" s="25"/>
      <c r="F43" s="25"/>
      <c r="G43" s="26">
        <v>0</v>
      </c>
      <c r="H43" s="26">
        <v>0</v>
      </c>
      <c r="I43" s="25"/>
    </row>
    <row r="44" spans="2:9" ht="37.5" customHeight="1">
      <c r="B44" s="22">
        <v>34</v>
      </c>
      <c r="C44" s="23"/>
      <c r="D44" s="25"/>
      <c r="E44" s="25"/>
      <c r="F44" s="25"/>
      <c r="G44" s="26">
        <v>0</v>
      </c>
      <c r="H44" s="26">
        <v>0</v>
      </c>
      <c r="I44" s="25"/>
    </row>
    <row r="45" spans="2:9" ht="37.5" customHeight="1">
      <c r="B45" s="22">
        <v>35</v>
      </c>
      <c r="C45" s="23"/>
      <c r="D45" s="25"/>
      <c r="E45" s="25"/>
      <c r="F45" s="25"/>
      <c r="G45" s="26">
        <v>0</v>
      </c>
      <c r="H45" s="26">
        <v>0</v>
      </c>
      <c r="I45" s="25"/>
    </row>
    <row r="46" spans="2:9" ht="37.5" customHeight="1">
      <c r="B46" s="22">
        <v>36</v>
      </c>
      <c r="C46" s="23"/>
      <c r="D46" s="25"/>
      <c r="E46" s="25"/>
      <c r="F46" s="25"/>
      <c r="G46" s="26">
        <v>0</v>
      </c>
      <c r="H46" s="26">
        <v>0</v>
      </c>
      <c r="I46" s="25"/>
    </row>
    <row r="47" spans="2:9" ht="37.5" customHeight="1">
      <c r="B47" s="22">
        <v>37</v>
      </c>
      <c r="C47" s="23"/>
      <c r="D47" s="25"/>
      <c r="E47" s="25"/>
      <c r="F47" s="25"/>
      <c r="G47" s="26">
        <v>0</v>
      </c>
      <c r="H47" s="26">
        <v>0</v>
      </c>
      <c r="I47" s="25"/>
    </row>
    <row r="48" spans="2:9" ht="37.5" customHeight="1">
      <c r="B48" s="22">
        <v>38</v>
      </c>
      <c r="C48" s="23"/>
      <c r="D48" s="25"/>
      <c r="E48" s="25"/>
      <c r="F48" s="25"/>
      <c r="G48" s="26">
        <v>0</v>
      </c>
      <c r="H48" s="26">
        <v>0</v>
      </c>
      <c r="I48" s="25"/>
    </row>
    <row r="49" spans="2:9" ht="37.5" customHeight="1">
      <c r="B49" s="22">
        <v>39</v>
      </c>
      <c r="C49" s="23"/>
      <c r="D49" s="25"/>
      <c r="E49" s="25"/>
      <c r="F49" s="25"/>
      <c r="G49" s="26">
        <v>0</v>
      </c>
      <c r="H49" s="26">
        <v>0</v>
      </c>
      <c r="I49" s="25"/>
    </row>
    <row r="50" spans="2:9" ht="37.5" customHeight="1">
      <c r="B50" s="22">
        <v>40</v>
      </c>
      <c r="C50" s="23"/>
      <c r="D50" s="25"/>
      <c r="E50" s="25"/>
      <c r="F50" s="25"/>
      <c r="G50" s="26">
        <v>0</v>
      </c>
      <c r="H50" s="26">
        <v>0</v>
      </c>
      <c r="I50" s="25"/>
    </row>
    <row r="51" spans="2:9" ht="37.5" customHeight="1">
      <c r="B51" s="22">
        <v>41</v>
      </c>
      <c r="C51" s="23"/>
      <c r="D51" s="25"/>
      <c r="E51" s="25"/>
      <c r="F51" s="25"/>
      <c r="G51" s="26">
        <v>0</v>
      </c>
      <c r="H51" s="26">
        <v>0</v>
      </c>
      <c r="I51" s="25"/>
    </row>
    <row r="52" spans="2:9" ht="37.5" customHeight="1">
      <c r="B52" s="22">
        <v>42</v>
      </c>
      <c r="C52" s="23"/>
      <c r="D52" s="37"/>
      <c r="E52" s="25"/>
      <c r="F52" s="25"/>
      <c r="G52" s="26">
        <v>0</v>
      </c>
      <c r="H52" s="26">
        <v>0</v>
      </c>
      <c r="I52" s="25"/>
    </row>
    <row r="53" spans="2:9" ht="37.5" customHeight="1">
      <c r="B53" s="22">
        <v>43</v>
      </c>
      <c r="C53" s="23"/>
      <c r="D53" s="28"/>
      <c r="E53" s="25"/>
      <c r="F53" s="25"/>
      <c r="G53" s="26">
        <v>0</v>
      </c>
      <c r="H53" s="26">
        <v>0</v>
      </c>
      <c r="I53" s="25"/>
    </row>
    <row r="54" spans="2:9" ht="37.5" customHeight="1">
      <c r="B54" s="22">
        <v>44</v>
      </c>
      <c r="C54" s="23"/>
      <c r="D54" s="28"/>
      <c r="E54" s="25"/>
      <c r="F54" s="25"/>
      <c r="G54" s="26">
        <v>0</v>
      </c>
      <c r="H54" s="26">
        <v>0</v>
      </c>
      <c r="I54" s="35"/>
    </row>
    <row r="55" spans="2:9" ht="37.5" customHeight="1">
      <c r="B55" s="22">
        <v>45</v>
      </c>
      <c r="C55" s="23"/>
      <c r="D55" s="28"/>
      <c r="E55" s="25"/>
      <c r="F55" s="25"/>
      <c r="G55" s="26">
        <v>0</v>
      </c>
      <c r="H55" s="26">
        <v>0</v>
      </c>
      <c r="I55" s="35"/>
    </row>
    <row r="56" spans="2:9" ht="37.5" customHeight="1">
      <c r="B56" s="22">
        <v>46</v>
      </c>
      <c r="C56" s="23"/>
      <c r="D56" s="28"/>
      <c r="E56" s="25"/>
      <c r="F56" s="25"/>
      <c r="G56" s="26">
        <v>0</v>
      </c>
      <c r="H56" s="26">
        <v>0</v>
      </c>
      <c r="I56" s="35"/>
    </row>
    <row r="57" spans="2:9" ht="37.5" customHeight="1">
      <c r="B57" s="22">
        <v>47</v>
      </c>
      <c r="C57" s="23"/>
      <c r="D57" s="28"/>
      <c r="E57" s="25"/>
      <c r="F57" s="25"/>
      <c r="G57" s="26">
        <v>0</v>
      </c>
      <c r="H57" s="26">
        <v>0</v>
      </c>
      <c r="I57" s="35"/>
    </row>
    <row r="58" spans="2:9" ht="37.5" customHeight="1">
      <c r="B58" s="22">
        <v>48</v>
      </c>
      <c r="C58" s="23"/>
      <c r="D58" s="28"/>
      <c r="E58" s="25"/>
      <c r="F58" s="25"/>
      <c r="G58" s="26">
        <v>0</v>
      </c>
      <c r="H58" s="26">
        <v>0</v>
      </c>
      <c r="I58" s="35"/>
    </row>
    <row r="59" spans="2:9" ht="37.5" customHeight="1">
      <c r="B59" s="22">
        <v>49</v>
      </c>
      <c r="C59" s="23"/>
      <c r="D59" s="28"/>
      <c r="E59" s="25"/>
      <c r="F59" s="25"/>
      <c r="G59" s="26">
        <v>0</v>
      </c>
      <c r="H59" s="26">
        <v>0</v>
      </c>
      <c r="I59" s="35"/>
    </row>
    <row r="60" spans="2:9" ht="37.5" customHeight="1">
      <c r="B60" s="22">
        <v>50</v>
      </c>
      <c r="C60" s="23"/>
      <c r="D60" s="28"/>
      <c r="E60" s="25"/>
      <c r="F60" s="25"/>
      <c r="G60" s="26">
        <v>0</v>
      </c>
      <c r="H60" s="26">
        <v>0</v>
      </c>
      <c r="I60" s="35"/>
    </row>
    <row r="61" spans="2:9" ht="15.75" customHeight="1">
      <c r="F61" s="29" t="s">
        <v>67</v>
      </c>
      <c r="G61" s="30">
        <f>SUM(G11:G60)</f>
        <v>30</v>
      </c>
      <c r="H61" s="30">
        <f>SUM(H11:H60)</f>
        <v>21.5</v>
      </c>
    </row>
    <row r="62" spans="2:9" ht="15.75" customHeight="1">
      <c r="B62" s="11"/>
      <c r="C62" s="11"/>
      <c r="D62" s="11">
        <f>COUNTIFS(D11:D60, "&lt;&gt;"&amp;"")</f>
        <v>9</v>
      </c>
      <c r="E62" s="11"/>
      <c r="F62" s="11">
        <f>COUNTIFS(F11:F60, "Concluído",D11:D60, "&lt;&gt;"&amp;"")</f>
        <v>9</v>
      </c>
    </row>
    <row r="63" spans="2:9" ht="15.75" customHeight="1">
      <c r="B63" s="60" t="s">
        <v>68</v>
      </c>
      <c r="C63" s="60"/>
      <c r="D63" s="60"/>
      <c r="E63" s="60"/>
      <c r="F63" s="60"/>
      <c r="G63" s="60"/>
      <c r="H63" s="60"/>
    </row>
    <row r="64" spans="2:9" ht="15.75" customHeight="1">
      <c r="B64" s="61" t="s">
        <v>69</v>
      </c>
      <c r="C64" s="61"/>
      <c r="D64" s="61"/>
      <c r="E64" s="61"/>
      <c r="F64" s="61"/>
      <c r="G64" s="21" t="s">
        <v>70</v>
      </c>
      <c r="H64" s="21" t="s">
        <v>16</v>
      </c>
    </row>
    <row r="65" spans="2:8" ht="15.75" customHeight="1">
      <c r="B65" s="62" t="str">
        <f>'Dados do Projeto'!B10</f>
        <v>Angelica Sofia Nieves</v>
      </c>
      <c r="C65" s="62"/>
      <c r="D65" s="62"/>
      <c r="E65" s="62"/>
      <c r="F65" s="62"/>
      <c r="G65" s="31">
        <f>SUMIF($E$11:$E$60,'Dados do Projeto'!$B10,G$11:G$60)</f>
        <v>0</v>
      </c>
      <c r="H65" s="31">
        <f>SUMIF($E$11:$E$60,'Dados do Projeto'!$B10,H$11:H$60)</f>
        <v>0</v>
      </c>
    </row>
    <row r="66" spans="2:8" ht="15.75" customHeight="1">
      <c r="B66" s="62" t="str">
        <f>'Dados do Projeto'!B11</f>
        <v>Cássio de Melo Rabelo</v>
      </c>
      <c r="C66" s="62"/>
      <c r="D66" s="62"/>
      <c r="E66" s="62"/>
      <c r="F66" s="62"/>
      <c r="G66" s="31">
        <f>SUMIF(E$11:E$60,'Dados do Projeto'!B11,G$11:G$60)</f>
        <v>0</v>
      </c>
      <c r="H66" s="31">
        <f>SUMIF($E$11:$E$60,'Dados do Projeto'!$B11,H$11:H$60)</f>
        <v>0</v>
      </c>
    </row>
    <row r="67" spans="2:8" ht="15.75" customHeight="1">
      <c r="B67" s="62" t="str">
        <f>'Dados do Projeto'!B12</f>
        <v>Elisângela Dias da Silva</v>
      </c>
      <c r="C67" s="62"/>
      <c r="D67" s="62"/>
      <c r="E67" s="62"/>
      <c r="F67" s="62"/>
      <c r="G67" s="31">
        <f>SUMIF(E$11:E$60,'Dados do Projeto'!B12,G$11:G$60)</f>
        <v>0</v>
      </c>
      <c r="H67" s="31">
        <f>SUMIF($E$11:$E$60,'Dados do Projeto'!$B12,H$11:H$60)</f>
        <v>0</v>
      </c>
    </row>
    <row r="68" spans="2:8" ht="15.75" customHeight="1">
      <c r="B68" s="62" t="str">
        <f>'Dados do Projeto'!B13</f>
        <v>Gabriela Farias Rios</v>
      </c>
      <c r="C68" s="62"/>
      <c r="D68" s="62"/>
      <c r="E68" s="62"/>
      <c r="F68" s="62"/>
      <c r="G68" s="31">
        <f>SUMIF(E$11:E$60,'Dados do Projeto'!B13,G$11:G$60)</f>
        <v>0</v>
      </c>
      <c r="H68" s="31">
        <f>SUMIF($E$11:$E$60,'Dados do Projeto'!$B13,H$11:H$60)</f>
        <v>0</v>
      </c>
    </row>
    <row r="69" spans="2:8" ht="15.75" customHeight="1">
      <c r="B69" s="62" t="str">
        <f>'Dados do Projeto'!B14</f>
        <v>Joao Victor dos Anjos Sales</v>
      </c>
      <c r="C69" s="62"/>
      <c r="D69" s="62"/>
      <c r="E69" s="62"/>
      <c r="F69" s="62"/>
      <c r="G69" s="31">
        <f>SUMIF(E$11:E$60,'Dados do Projeto'!B14,G$11:G$60)</f>
        <v>0</v>
      </c>
      <c r="H69" s="31">
        <f>SUMIF($E$11:$E$60,'Dados do Projeto'!$B14,H$11:H$60)</f>
        <v>0</v>
      </c>
    </row>
    <row r="70" spans="2:8" ht="15.75" customHeight="1">
      <c r="B70" s="62" t="str">
        <f>'Dados do Projeto'!B15</f>
        <v>Laryssa Serra de Oliveira</v>
      </c>
      <c r="C70" s="62"/>
      <c r="D70" s="62"/>
      <c r="E70" s="62"/>
      <c r="F70" s="62"/>
      <c r="G70" s="31">
        <f>SUMIF(E$11:E$60,'Dados do Projeto'!B15,G$11:G$60)</f>
        <v>0</v>
      </c>
      <c r="H70" s="31">
        <f>SUMIF($E$11:$E$60,'Dados do Projeto'!$B15,H$11:H$60)</f>
        <v>0</v>
      </c>
    </row>
    <row r="71" spans="2:8" ht="15.75" customHeight="1"/>
    <row r="72" spans="2:8" ht="15.75" customHeight="1"/>
    <row r="73" spans="2:8" ht="15.75" customHeight="1"/>
    <row r="74" spans="2:8" ht="15.75" customHeight="1"/>
    <row r="75" spans="2:8" ht="15.75" customHeight="1"/>
    <row r="76" spans="2:8" ht="15.75" customHeight="1"/>
    <row r="77" spans="2:8" ht="15.75" customHeight="1"/>
    <row r="78" spans="2:8" ht="15.75" customHeight="1"/>
    <row r="79" spans="2:8" ht="15.75" customHeight="1"/>
    <row r="80" spans="2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3000000}"/>
  <mergeCells count="15">
    <mergeCell ref="B66:F66"/>
    <mergeCell ref="B67:F67"/>
    <mergeCell ref="B68:F68"/>
    <mergeCell ref="B69:F69"/>
    <mergeCell ref="B70:F70"/>
    <mergeCell ref="B7:I7"/>
    <mergeCell ref="B9:H9"/>
    <mergeCell ref="B63:H63"/>
    <mergeCell ref="B64:F64"/>
    <mergeCell ref="B65:F65"/>
    <mergeCell ref="B1:I1"/>
    <mergeCell ref="B2:I2"/>
    <mergeCell ref="B3:I3"/>
    <mergeCell ref="B4:I4"/>
    <mergeCell ref="B5:I5"/>
  </mergeCells>
  <conditionalFormatting sqref="C11:C60">
    <cfRule type="expression" dxfId="203" priority="2">
      <formula>AND(ISNUMBER(C11),TRUNC(C11)&lt;TODAY())</formula>
    </cfRule>
  </conditionalFormatting>
  <conditionalFormatting sqref="C11:C60">
    <cfRule type="expression" dxfId="202" priority="3">
      <formula>AND(ISNUMBER(C11),TRUNC(C11)&lt;TODAY())</formula>
    </cfRule>
  </conditionalFormatting>
  <conditionalFormatting sqref="E11:E19">
    <cfRule type="expression" dxfId="201" priority="4">
      <formula>LEN(TRIM(E11))=0</formula>
    </cfRule>
  </conditionalFormatting>
  <conditionalFormatting sqref="E11:E19">
    <cfRule type="expression" dxfId="200" priority="5">
      <formula>NOT(ISERROR(SEARCH(($B$69),(E11))))</formula>
    </cfRule>
  </conditionalFormatting>
  <conditionalFormatting sqref="E11:E19">
    <cfRule type="expression" dxfId="199" priority="6">
      <formula>NOT(ISERROR(SEARCH(($B$68),(E11))))</formula>
    </cfRule>
  </conditionalFormatting>
  <conditionalFormatting sqref="E11:E19">
    <cfRule type="expression" dxfId="198" priority="7">
      <formula>NOT(ISERROR(SEARCH(($B$67),(E11))))</formula>
    </cfRule>
  </conditionalFormatting>
  <conditionalFormatting sqref="E11:E19">
    <cfRule type="expression" dxfId="197" priority="8">
      <formula>NOT(ISERROR(SEARCH(($B$66),(E11))))</formula>
    </cfRule>
  </conditionalFormatting>
  <conditionalFormatting sqref="E11:E19">
    <cfRule type="expression" dxfId="196" priority="9">
      <formula>LEN(TRIM(E11))=0</formula>
    </cfRule>
  </conditionalFormatting>
  <conditionalFormatting sqref="E11:E19">
    <cfRule type="expression" dxfId="195" priority="10">
      <formula>NOT(ISERROR(SEARCH(($B$69),(E11))))</formula>
    </cfRule>
  </conditionalFormatting>
  <conditionalFormatting sqref="E11:E19">
    <cfRule type="expression" dxfId="194" priority="11">
      <formula>NOT(ISERROR(SEARCH(($B$68),(E11))))</formula>
    </cfRule>
  </conditionalFormatting>
  <conditionalFormatting sqref="E11:E19">
    <cfRule type="expression" dxfId="193" priority="12">
      <formula>NOT(ISERROR(SEARCH(($B$67),(E11))))</formula>
    </cfRule>
  </conditionalFormatting>
  <conditionalFormatting sqref="E11:E19">
    <cfRule type="expression" dxfId="192" priority="13">
      <formula>NOT(ISERROR(SEARCH(($B$66),(E11))))</formula>
    </cfRule>
  </conditionalFormatting>
  <conditionalFormatting sqref="E11:E19">
    <cfRule type="expression" dxfId="191" priority="14">
      <formula>NOT(ISERROR(SEARCH(($B$65),(E11))))</formula>
    </cfRule>
  </conditionalFormatting>
  <conditionalFormatting sqref="E11:E19">
    <cfRule type="expression" dxfId="190" priority="15">
      <formula>NOT(ISERROR(SEARCH(($B$65),(E11))))</formula>
    </cfRule>
  </conditionalFormatting>
  <conditionalFormatting sqref="E17:E20">
    <cfRule type="expression" dxfId="189" priority="16">
      <formula>NOT(ISERROR(SEARCH(($B$65),(E17))))</formula>
    </cfRule>
  </conditionalFormatting>
  <conditionalFormatting sqref="E17:E20">
    <cfRule type="expression" dxfId="188" priority="17">
      <formula>NOT(ISERROR(SEARCH(($B$65),(E17))))</formula>
    </cfRule>
  </conditionalFormatting>
  <conditionalFormatting sqref="E17:E20">
    <cfRule type="expression" dxfId="187" priority="18">
      <formula>NOT(ISERROR(SEARCH(($B$66),(E17))))</formula>
    </cfRule>
  </conditionalFormatting>
  <conditionalFormatting sqref="E17:E20">
    <cfRule type="expression" dxfId="186" priority="19">
      <formula>NOT(ISERROR(SEARCH(($B$67),(E17))))</formula>
    </cfRule>
  </conditionalFormatting>
  <conditionalFormatting sqref="E17:E20">
    <cfRule type="expression" dxfId="185" priority="20">
      <formula>NOT(ISERROR(SEARCH(($B$68),(E17))))</formula>
    </cfRule>
  </conditionalFormatting>
  <conditionalFormatting sqref="E17:E20">
    <cfRule type="expression" dxfId="184" priority="21">
      <formula>NOT(ISERROR(SEARCH(($B$69),(E17))))</formula>
    </cfRule>
  </conditionalFormatting>
  <conditionalFormatting sqref="E17:E20">
    <cfRule type="expression" dxfId="183" priority="22">
      <formula>LEN(TRIM(E17))=0</formula>
    </cfRule>
  </conditionalFormatting>
  <conditionalFormatting sqref="E17:E20">
    <cfRule type="expression" dxfId="182" priority="23">
      <formula>NOT(ISERROR(SEARCH(($B$66),(E17))))</formula>
    </cfRule>
  </conditionalFormatting>
  <conditionalFormatting sqref="E17:E20">
    <cfRule type="expression" dxfId="181" priority="24">
      <formula>NOT(ISERROR(SEARCH(($B$67),(E17))))</formula>
    </cfRule>
  </conditionalFormatting>
  <conditionalFormatting sqref="E17:E20">
    <cfRule type="expression" dxfId="180" priority="25">
      <formula>NOT(ISERROR(SEARCH(($B$68),(E17))))</formula>
    </cfRule>
  </conditionalFormatting>
  <conditionalFormatting sqref="E17:E20">
    <cfRule type="expression" dxfId="179" priority="26">
      <formula>NOT(ISERROR(SEARCH(($B$69),(E17))))</formula>
    </cfRule>
  </conditionalFormatting>
  <conditionalFormatting sqref="E17:E20">
    <cfRule type="expression" dxfId="178" priority="27">
      <formula>LEN(TRIM(E17))=0</formula>
    </cfRule>
  </conditionalFormatting>
  <conditionalFormatting sqref="E11:E60">
    <cfRule type="expression" dxfId="177" priority="28">
      <formula>NOT(ISERROR(SEARCH(($B$65),(E11))))</formula>
    </cfRule>
  </conditionalFormatting>
  <conditionalFormatting sqref="E11:E60">
    <cfRule type="expression" dxfId="176" priority="29">
      <formula>NOT(ISERROR(SEARCH(($B$66),(E11))))</formula>
    </cfRule>
  </conditionalFormatting>
  <conditionalFormatting sqref="E11:E60">
    <cfRule type="expression" dxfId="175" priority="30">
      <formula>NOT(ISERROR(SEARCH(($B$67),(E11))))</formula>
    </cfRule>
  </conditionalFormatting>
  <conditionalFormatting sqref="E11:E60">
    <cfRule type="expression" dxfId="174" priority="31">
      <formula>NOT(ISERROR(SEARCH(($B$68),(E11))))</formula>
    </cfRule>
  </conditionalFormatting>
  <conditionalFormatting sqref="E11:E60">
    <cfRule type="expression" dxfId="173" priority="32">
      <formula>NOT(ISERROR(SEARCH(($B$69),(E11))))</formula>
    </cfRule>
  </conditionalFormatting>
  <conditionalFormatting sqref="E11:E60">
    <cfRule type="expression" dxfId="172" priority="33">
      <formula>LEN(TRIM(E11))=0</formula>
    </cfRule>
  </conditionalFormatting>
  <conditionalFormatting sqref="C11:C60">
    <cfRule type="expression" dxfId="171" priority="34">
      <formula>AND(ISNUMBER(C11),TRUNC(C11)&lt;TODAY())</formula>
    </cfRule>
  </conditionalFormatting>
  <conditionalFormatting sqref="C11:C60">
    <cfRule type="expression" dxfId="170" priority="35">
      <formula>AND(ISNUMBER(C11),TRUNC(C11)&lt;TODAY())</formula>
    </cfRule>
  </conditionalFormatting>
  <conditionalFormatting sqref="C11:C60">
    <cfRule type="expression" dxfId="169" priority="36">
      <formula>AND(ISNUMBER(C11),TRUNC(C11)&lt;TODAY())</formula>
    </cfRule>
  </conditionalFormatting>
  <conditionalFormatting sqref="E11:E19">
    <cfRule type="expression" dxfId="168" priority="37">
      <formula>LEN(TRIM(E11))=0</formula>
    </cfRule>
  </conditionalFormatting>
  <conditionalFormatting sqref="E11:E19">
    <cfRule type="expression" dxfId="167" priority="38">
      <formula>NOT(ISERROR(SEARCH(($B$69),(E11))))</formula>
    </cfRule>
  </conditionalFormatting>
  <conditionalFormatting sqref="E11:E19">
    <cfRule type="expression" dxfId="166" priority="39">
      <formula>NOT(ISERROR(SEARCH(($B$68),(E11))))</formula>
    </cfRule>
  </conditionalFormatting>
  <conditionalFormatting sqref="E11:E19">
    <cfRule type="expression" dxfId="165" priority="40">
      <formula>NOT(ISERROR(SEARCH(($B$67),(E11))))</formula>
    </cfRule>
  </conditionalFormatting>
  <conditionalFormatting sqref="E11:E19">
    <cfRule type="expression" dxfId="164" priority="41">
      <formula>NOT(ISERROR(SEARCH(($B$66),(E11))))</formula>
    </cfRule>
  </conditionalFormatting>
  <conditionalFormatting sqref="E11:E19">
    <cfRule type="expression" dxfId="163" priority="42">
      <formula>LEN(TRIM(E11))=0</formula>
    </cfRule>
  </conditionalFormatting>
  <conditionalFormatting sqref="E11:E19">
    <cfRule type="expression" dxfId="162" priority="43">
      <formula>NOT(ISERROR(SEARCH(($B$69),(E11))))</formula>
    </cfRule>
  </conditionalFormatting>
  <conditionalFormatting sqref="E11:E19">
    <cfRule type="expression" dxfId="161" priority="44">
      <formula>NOT(ISERROR(SEARCH(($B$68),(E11))))</formula>
    </cfRule>
  </conditionalFormatting>
  <conditionalFormatting sqref="E11:E19">
    <cfRule type="expression" dxfId="160" priority="45">
      <formula>NOT(ISERROR(SEARCH(($B$67),(E11))))</formula>
    </cfRule>
  </conditionalFormatting>
  <conditionalFormatting sqref="E11:E19">
    <cfRule type="expression" dxfId="159" priority="46">
      <formula>NOT(ISERROR(SEARCH(($B$66),(E11))))</formula>
    </cfRule>
  </conditionalFormatting>
  <conditionalFormatting sqref="E11:E19">
    <cfRule type="expression" dxfId="158" priority="47">
      <formula>NOT(ISERROR(SEARCH(($B$65),(E11))))</formula>
    </cfRule>
  </conditionalFormatting>
  <conditionalFormatting sqref="E11:E19">
    <cfRule type="expression" dxfId="157" priority="48">
      <formula>NOT(ISERROR(SEARCH(($B$65),(E11))))</formula>
    </cfRule>
  </conditionalFormatting>
  <conditionalFormatting sqref="E17:E20">
    <cfRule type="expression" dxfId="156" priority="49">
      <formula>NOT(ISERROR(SEARCH(($B$65),(E17))))</formula>
    </cfRule>
  </conditionalFormatting>
  <conditionalFormatting sqref="E17:E20">
    <cfRule type="expression" dxfId="155" priority="50">
      <formula>NOT(ISERROR(SEARCH(($B$65),(E17))))</formula>
    </cfRule>
  </conditionalFormatting>
  <conditionalFormatting sqref="E17:E20">
    <cfRule type="expression" dxfId="154" priority="51">
      <formula>NOT(ISERROR(SEARCH(($B$66),(E17))))</formula>
    </cfRule>
  </conditionalFormatting>
  <conditionalFormatting sqref="E17:E20">
    <cfRule type="expression" dxfId="153" priority="52">
      <formula>NOT(ISERROR(SEARCH(($B$67),(E17))))</formula>
    </cfRule>
  </conditionalFormatting>
  <conditionalFormatting sqref="E17:E20">
    <cfRule type="expression" dxfId="152" priority="53">
      <formula>NOT(ISERROR(SEARCH(($B$68),(E17))))</formula>
    </cfRule>
  </conditionalFormatting>
  <conditionalFormatting sqref="E17:E20">
    <cfRule type="expression" dxfId="151" priority="54">
      <formula>NOT(ISERROR(SEARCH(($B$69),(E17))))</formula>
    </cfRule>
  </conditionalFormatting>
  <conditionalFormatting sqref="E17:E20">
    <cfRule type="expression" dxfId="150" priority="55">
      <formula>LEN(TRIM(E17))=0</formula>
    </cfRule>
  </conditionalFormatting>
  <conditionalFormatting sqref="E17:E20">
    <cfRule type="expression" dxfId="149" priority="56">
      <formula>NOT(ISERROR(SEARCH(($B$66),(E17))))</formula>
    </cfRule>
  </conditionalFormatting>
  <conditionalFormatting sqref="E17:E20">
    <cfRule type="expression" dxfId="148" priority="57">
      <formula>NOT(ISERROR(SEARCH(($B$67),(E17))))</formula>
    </cfRule>
  </conditionalFormatting>
  <conditionalFormatting sqref="E17:E20">
    <cfRule type="expression" dxfId="147" priority="58">
      <formula>NOT(ISERROR(SEARCH(($B$68),(E17))))</formula>
    </cfRule>
  </conditionalFormatting>
  <conditionalFormatting sqref="E17:E20">
    <cfRule type="expression" dxfId="146" priority="59">
      <formula>NOT(ISERROR(SEARCH(($B$69),(E17))))</formula>
    </cfRule>
  </conditionalFormatting>
  <conditionalFormatting sqref="E17:E20">
    <cfRule type="expression" dxfId="145" priority="60">
      <formula>LEN(TRIM(E17))=0</formula>
    </cfRule>
  </conditionalFormatting>
  <conditionalFormatting sqref="E11:E60">
    <cfRule type="expression" dxfId="144" priority="61">
      <formula>NOT(ISERROR(SEARCH(($B$65),(E11))))</formula>
    </cfRule>
  </conditionalFormatting>
  <conditionalFormatting sqref="E11:E60">
    <cfRule type="expression" dxfId="143" priority="62">
      <formula>NOT(ISERROR(SEARCH(($B$66),(E11))))</formula>
    </cfRule>
  </conditionalFormatting>
  <conditionalFormatting sqref="E11:E60">
    <cfRule type="expression" dxfId="142" priority="63">
      <formula>NOT(ISERROR(SEARCH(($B$67),(E11))))</formula>
    </cfRule>
  </conditionalFormatting>
  <conditionalFormatting sqref="E11:E60">
    <cfRule type="expression" dxfId="141" priority="64">
      <formula>NOT(ISERROR(SEARCH(($B$68),(E11))))</formula>
    </cfRule>
  </conditionalFormatting>
  <conditionalFormatting sqref="E11:E60">
    <cfRule type="expression" dxfId="140" priority="65">
      <formula>NOT(ISERROR(SEARCH(($B$69),(E11))))</formula>
    </cfRule>
  </conditionalFormatting>
  <conditionalFormatting sqref="E11:E60">
    <cfRule type="expression" dxfId="139" priority="66">
      <formula>LEN(TRIM(E11))=0</formula>
    </cfRule>
  </conditionalFormatting>
  <conditionalFormatting sqref="C11:C60">
    <cfRule type="expression" dxfId="138" priority="67">
      <formula>AND(ISNUMBER(C11),TRUNC(C11)&lt;TODAY())</formula>
    </cfRule>
  </conditionalFormatting>
  <dataValidations count="1">
    <dataValidation type="list" allowBlank="1" showErrorMessage="1" sqref="C11:C60" xr:uid="{00000000-0002-0000-0300-000000000000}">
      <formula1>$J$1:$J$21</formula1>
      <formula2>0</formula2>
    </dataValidation>
  </dataValidations>
  <pageMargins left="0.75" right="0.75" top="1" bottom="1" header="0.511811023622047" footer="0.511811023622047"/>
  <pageSetup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14:formula2>
            <xm:f>0</xm:f>
          </x14:formula2>
          <xm:sqref>F11:F60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zoomScaleNormal="100" workbookViewId="0">
      <pane ySplit="1" topLeftCell="A5" activePane="bottomLeft" state="frozen"/>
      <selection pane="bottomLeft" activeCell="I11" sqref="I11"/>
    </sheetView>
  </sheetViews>
  <sheetFormatPr defaultColWidth="12.7109375" defaultRowHeight="15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8"/>
      <c r="B1" s="45" t="s">
        <v>0</v>
      </c>
      <c r="C1" s="45"/>
      <c r="D1" s="45"/>
      <c r="E1" s="45"/>
      <c r="F1" s="45"/>
      <c r="G1" s="45"/>
      <c r="H1" s="45"/>
      <c r="I1" s="45"/>
      <c r="J1" s="19">
        <f>Planejamento!C14</f>
        <v>44844</v>
      </c>
    </row>
    <row r="2" spans="1:20" ht="18" customHeight="1">
      <c r="B2" s="46" t="s">
        <v>1</v>
      </c>
      <c r="C2" s="46"/>
      <c r="D2" s="46"/>
      <c r="E2" s="46"/>
      <c r="F2" s="46"/>
      <c r="G2" s="46"/>
      <c r="H2" s="46"/>
      <c r="I2" s="46"/>
      <c r="J2" s="19">
        <f>J1+1</f>
        <v>44845</v>
      </c>
    </row>
    <row r="3" spans="1:20" ht="15.75" customHeight="1">
      <c r="B3" s="47" t="s">
        <v>2</v>
      </c>
      <c r="C3" s="47"/>
      <c r="D3" s="47"/>
      <c r="E3" s="47"/>
      <c r="F3" s="47"/>
      <c r="G3" s="47"/>
      <c r="H3" s="47"/>
      <c r="I3" s="47"/>
      <c r="J3" s="19">
        <f>J2+1</f>
        <v>44846</v>
      </c>
    </row>
    <row r="4" spans="1:20" ht="15.75" customHeight="1">
      <c r="B4" s="48" t="s">
        <v>3</v>
      </c>
      <c r="C4" s="48"/>
      <c r="D4" s="48"/>
      <c r="E4" s="48"/>
      <c r="F4" s="48"/>
      <c r="G4" s="48"/>
      <c r="H4" s="48"/>
      <c r="I4" s="48"/>
      <c r="J4" s="19">
        <f>J3+1</f>
        <v>44847</v>
      </c>
    </row>
    <row r="5" spans="1:20" ht="15.75" customHeight="1">
      <c r="B5" s="47" t="s">
        <v>4</v>
      </c>
      <c r="C5" s="47"/>
      <c r="D5" s="47"/>
      <c r="E5" s="47"/>
      <c r="F5" s="47"/>
      <c r="G5" s="47"/>
      <c r="H5" s="47"/>
      <c r="I5" s="47"/>
      <c r="J5" s="19">
        <f>J4+1</f>
        <v>44848</v>
      </c>
    </row>
    <row r="6" spans="1:20" ht="15.75" customHeight="1">
      <c r="J6" s="19">
        <f>J5+1</f>
        <v>44849</v>
      </c>
    </row>
    <row r="7" spans="1:20" ht="22.5" customHeight="1">
      <c r="B7" s="49" t="str">
        <f>'Dados do Projeto'!B7</f>
        <v>bibliotech</v>
      </c>
      <c r="C7" s="49"/>
      <c r="D7" s="49"/>
      <c r="E7" s="49"/>
      <c r="F7" s="49"/>
      <c r="G7" s="49"/>
      <c r="H7" s="49"/>
      <c r="I7" s="49"/>
      <c r="J7" s="19">
        <f>J6+1</f>
        <v>44850</v>
      </c>
    </row>
    <row r="8" spans="1:20" ht="15.75" customHeight="1">
      <c r="J8" s="19">
        <f>J7+1</f>
        <v>44851</v>
      </c>
    </row>
    <row r="9" spans="1:20" ht="15.75" customHeight="1">
      <c r="B9" s="60" t="s">
        <v>87</v>
      </c>
      <c r="C9" s="60"/>
      <c r="D9" s="60"/>
      <c r="E9" s="60"/>
      <c r="F9" s="60"/>
      <c r="G9" s="60"/>
      <c r="H9" s="60"/>
      <c r="I9" s="32" t="s">
        <v>45</v>
      </c>
      <c r="J9" s="19">
        <f>J8+1</f>
        <v>44852</v>
      </c>
    </row>
    <row r="10" spans="1:20" ht="15.75" customHeight="1">
      <c r="B10" s="21" t="s">
        <v>32</v>
      </c>
      <c r="C10" s="21" t="s">
        <v>46</v>
      </c>
      <c r="D10" s="21" t="s">
        <v>47</v>
      </c>
      <c r="E10" s="21" t="s">
        <v>48</v>
      </c>
      <c r="F10" s="21" t="s">
        <v>49</v>
      </c>
      <c r="G10" s="21" t="s">
        <v>50</v>
      </c>
      <c r="H10" s="21" t="s">
        <v>51</v>
      </c>
      <c r="I10" s="33" t="s">
        <v>52</v>
      </c>
      <c r="J10" s="19">
        <f>J9+1</f>
        <v>44853</v>
      </c>
    </row>
    <row r="11" spans="1:20" ht="48.75" customHeight="1">
      <c r="A11" s="3"/>
      <c r="B11" s="22">
        <v>1</v>
      </c>
      <c r="C11" s="23"/>
      <c r="D11" s="24" t="s">
        <v>88</v>
      </c>
      <c r="E11" s="44" t="s">
        <v>54</v>
      </c>
      <c r="F11" s="25" t="s">
        <v>21</v>
      </c>
      <c r="G11" s="26">
        <v>0</v>
      </c>
      <c r="H11" s="26">
        <v>0</v>
      </c>
      <c r="I11" s="25" t="s">
        <v>89</v>
      </c>
      <c r="J11" s="19">
        <f>J10+1</f>
        <v>44854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0.25" customHeight="1">
      <c r="B12" s="22">
        <v>2</v>
      </c>
      <c r="C12" s="23"/>
      <c r="D12" s="24" t="s">
        <v>90</v>
      </c>
      <c r="E12" s="44" t="s">
        <v>91</v>
      </c>
      <c r="F12" s="25" t="s">
        <v>29</v>
      </c>
      <c r="G12" s="26">
        <v>10</v>
      </c>
      <c r="H12" s="26">
        <v>3</v>
      </c>
      <c r="I12" s="25"/>
      <c r="J12" s="19">
        <f>J11+1</f>
        <v>44855</v>
      </c>
    </row>
    <row r="13" spans="1:20" ht="52.5" customHeight="1">
      <c r="B13" s="22">
        <v>3</v>
      </c>
      <c r="C13" s="23"/>
      <c r="D13" s="41" t="s">
        <v>92</v>
      </c>
      <c r="E13" s="44" t="s">
        <v>84</v>
      </c>
      <c r="F13" s="25" t="s">
        <v>29</v>
      </c>
      <c r="G13" s="26">
        <v>10</v>
      </c>
      <c r="H13" s="26">
        <v>10</v>
      </c>
      <c r="I13" s="25"/>
      <c r="J13" s="19">
        <f>J12+1</f>
        <v>44856</v>
      </c>
    </row>
    <row r="14" spans="1:20" ht="51" customHeight="1">
      <c r="B14" s="22">
        <v>4</v>
      </c>
      <c r="C14" s="23"/>
      <c r="D14" s="24" t="s">
        <v>93</v>
      </c>
      <c r="E14" s="44" t="s">
        <v>94</v>
      </c>
      <c r="F14" s="25" t="s">
        <v>29</v>
      </c>
      <c r="G14" s="26">
        <v>10</v>
      </c>
      <c r="H14" s="26">
        <v>4</v>
      </c>
      <c r="I14" s="25"/>
      <c r="J14" s="19">
        <f>J13+1</f>
        <v>44857</v>
      </c>
    </row>
    <row r="15" spans="1:20" ht="37.5" customHeight="1">
      <c r="B15" s="22">
        <v>5</v>
      </c>
      <c r="C15" s="23"/>
      <c r="D15" s="24" t="s">
        <v>66</v>
      </c>
      <c r="E15" s="44" t="s">
        <v>59</v>
      </c>
      <c r="F15" s="25" t="s">
        <v>29</v>
      </c>
      <c r="G15" s="26">
        <v>1</v>
      </c>
      <c r="H15" s="26">
        <v>1</v>
      </c>
      <c r="I15" s="25"/>
      <c r="J15" s="19">
        <f>J14+1</f>
        <v>44858</v>
      </c>
    </row>
    <row r="16" spans="1:20" ht="78" customHeight="1">
      <c r="B16" s="22">
        <v>6</v>
      </c>
      <c r="C16" s="23"/>
      <c r="D16" s="24" t="s">
        <v>95</v>
      </c>
      <c r="E16" s="44" t="s">
        <v>84</v>
      </c>
      <c r="F16" s="25" t="s">
        <v>29</v>
      </c>
      <c r="G16" s="26">
        <v>2</v>
      </c>
      <c r="H16" s="26">
        <v>2</v>
      </c>
      <c r="I16" s="25"/>
      <c r="J16" s="19">
        <f>J15+1</f>
        <v>44859</v>
      </c>
    </row>
    <row r="17" spans="2:10" ht="37.5" customHeight="1">
      <c r="B17" s="22">
        <v>7</v>
      </c>
      <c r="C17" s="23"/>
      <c r="D17" s="25" t="s">
        <v>96</v>
      </c>
      <c r="E17" s="25" t="s">
        <v>59</v>
      </c>
      <c r="F17" s="25" t="s">
        <v>29</v>
      </c>
      <c r="G17" s="26">
        <v>2</v>
      </c>
      <c r="H17" s="26">
        <v>2</v>
      </c>
      <c r="I17" s="25"/>
      <c r="J17" s="19">
        <f>J16+1</f>
        <v>44860</v>
      </c>
    </row>
    <row r="18" spans="2:10" ht="37.5" customHeight="1">
      <c r="B18" s="22">
        <v>8</v>
      </c>
      <c r="C18" s="23"/>
      <c r="D18" s="25"/>
      <c r="E18" s="25"/>
      <c r="F18" s="25"/>
      <c r="G18" s="26">
        <v>0</v>
      </c>
      <c r="H18" s="26">
        <v>0</v>
      </c>
      <c r="I18" s="25"/>
      <c r="J18" s="19">
        <f>J17+1</f>
        <v>44861</v>
      </c>
    </row>
    <row r="19" spans="2:10" ht="37.5" customHeight="1">
      <c r="B19" s="22">
        <v>9</v>
      </c>
      <c r="C19" s="23"/>
      <c r="D19" s="25"/>
      <c r="E19" s="25"/>
      <c r="F19" s="25"/>
      <c r="G19" s="26">
        <v>0</v>
      </c>
      <c r="H19" s="26">
        <v>0</v>
      </c>
      <c r="I19" s="25"/>
      <c r="J19" s="19">
        <f>J18+1</f>
        <v>44862</v>
      </c>
    </row>
    <row r="20" spans="2:10" ht="37.5" customHeight="1">
      <c r="B20" s="22">
        <v>10</v>
      </c>
      <c r="C20" s="23"/>
      <c r="D20" s="25"/>
      <c r="E20" s="25"/>
      <c r="F20" s="25"/>
      <c r="G20" s="26">
        <v>0</v>
      </c>
      <c r="H20" s="26">
        <v>0</v>
      </c>
      <c r="I20" s="25"/>
      <c r="J20" s="19">
        <f>J19+1</f>
        <v>44863</v>
      </c>
    </row>
    <row r="21" spans="2:10" ht="37.5" customHeight="1">
      <c r="B21" s="22">
        <v>11</v>
      </c>
      <c r="C21" s="23"/>
      <c r="D21" s="25"/>
      <c r="E21" s="25"/>
      <c r="F21" s="25"/>
      <c r="G21" s="26">
        <v>0</v>
      </c>
      <c r="H21" s="26">
        <v>0</v>
      </c>
      <c r="I21" s="25"/>
      <c r="J21" s="19">
        <f>J20+1</f>
        <v>44864</v>
      </c>
    </row>
    <row r="22" spans="2:10" ht="37.5" customHeight="1">
      <c r="B22" s="22">
        <v>12</v>
      </c>
      <c r="C22" s="23"/>
      <c r="D22" s="25"/>
      <c r="E22" s="25"/>
      <c r="F22" s="25"/>
      <c r="G22" s="26">
        <v>0</v>
      </c>
      <c r="H22" s="26">
        <v>0</v>
      </c>
      <c r="I22" s="25"/>
      <c r="J22" s="19">
        <f>J21+1</f>
        <v>44865</v>
      </c>
    </row>
    <row r="23" spans="2:10" ht="37.5" customHeight="1">
      <c r="B23" s="22">
        <v>13</v>
      </c>
      <c r="C23" s="23"/>
      <c r="D23" s="25"/>
      <c r="E23" s="25"/>
      <c r="F23" s="25"/>
      <c r="G23" s="26">
        <v>0</v>
      </c>
      <c r="H23" s="26">
        <v>0</v>
      </c>
      <c r="I23" s="25"/>
      <c r="J23" s="19">
        <f>J22+1</f>
        <v>44866</v>
      </c>
    </row>
    <row r="24" spans="2:10" ht="37.5" customHeight="1">
      <c r="B24" s="22">
        <v>14</v>
      </c>
      <c r="C24" s="23"/>
      <c r="D24" s="25"/>
      <c r="E24" s="25"/>
      <c r="F24" s="25"/>
      <c r="G24" s="26">
        <v>0</v>
      </c>
      <c r="H24" s="26">
        <v>0</v>
      </c>
      <c r="I24" s="25"/>
      <c r="J24" s="19">
        <f>J23+1</f>
        <v>44867</v>
      </c>
    </row>
    <row r="25" spans="2:10" ht="37.5" customHeight="1">
      <c r="B25" s="22">
        <v>15</v>
      </c>
      <c r="C25" s="23"/>
      <c r="D25" s="25"/>
      <c r="E25" s="25"/>
      <c r="F25" s="25"/>
      <c r="G25" s="26">
        <v>0</v>
      </c>
      <c r="H25" s="26">
        <v>0</v>
      </c>
      <c r="I25" s="25"/>
      <c r="J25" s="19">
        <f>J24+1</f>
        <v>44868</v>
      </c>
    </row>
    <row r="26" spans="2:10" ht="37.5" customHeight="1">
      <c r="B26" s="22">
        <v>16</v>
      </c>
      <c r="C26" s="23"/>
      <c r="D26" s="25"/>
      <c r="E26" s="25"/>
      <c r="F26" s="25"/>
      <c r="G26" s="26">
        <v>0</v>
      </c>
      <c r="H26" s="26">
        <v>0</v>
      </c>
      <c r="I26" s="25"/>
      <c r="J26" s="19">
        <f>J25+1</f>
        <v>44869</v>
      </c>
    </row>
    <row r="27" spans="2:10" ht="37.5" customHeight="1">
      <c r="B27" s="22">
        <v>17</v>
      </c>
      <c r="C27" s="23"/>
      <c r="D27" s="25"/>
      <c r="E27" s="25"/>
      <c r="F27" s="25"/>
      <c r="G27" s="26">
        <v>0</v>
      </c>
      <c r="H27" s="26">
        <v>0</v>
      </c>
      <c r="I27" s="25"/>
      <c r="J27" s="19">
        <f>J26+1</f>
        <v>44870</v>
      </c>
    </row>
    <row r="28" spans="2:10" ht="37.5" customHeight="1">
      <c r="B28" s="22">
        <v>18</v>
      </c>
      <c r="C28" s="23"/>
      <c r="D28" s="25"/>
      <c r="E28" s="25"/>
      <c r="F28" s="25"/>
      <c r="G28" s="26">
        <v>0</v>
      </c>
      <c r="H28" s="26">
        <v>0</v>
      </c>
      <c r="I28" s="25"/>
      <c r="J28" s="19">
        <f>J27+1</f>
        <v>44871</v>
      </c>
    </row>
    <row r="29" spans="2:10" ht="37.5" customHeight="1">
      <c r="B29" s="22">
        <v>19</v>
      </c>
      <c r="C29" s="23"/>
      <c r="D29" s="25"/>
      <c r="E29" s="25"/>
      <c r="F29" s="25"/>
      <c r="G29" s="26">
        <v>0</v>
      </c>
      <c r="H29" s="26">
        <v>0</v>
      </c>
      <c r="I29" s="25"/>
      <c r="J29" s="19"/>
    </row>
    <row r="30" spans="2:10" ht="37.5" customHeight="1">
      <c r="B30" s="22">
        <v>20</v>
      </c>
      <c r="C30" s="23"/>
      <c r="D30" s="25"/>
      <c r="E30" s="25"/>
      <c r="F30" s="25"/>
      <c r="G30" s="26">
        <v>0</v>
      </c>
      <c r="H30" s="26">
        <v>0</v>
      </c>
      <c r="I30" s="25"/>
      <c r="J30" s="19"/>
    </row>
    <row r="31" spans="2:10" ht="37.5" customHeight="1">
      <c r="B31" s="22">
        <v>21</v>
      </c>
      <c r="C31" s="23"/>
      <c r="D31" s="25"/>
      <c r="E31" s="25"/>
      <c r="F31" s="25"/>
      <c r="G31" s="26">
        <v>0</v>
      </c>
      <c r="H31" s="26">
        <v>0</v>
      </c>
      <c r="I31" s="25"/>
    </row>
    <row r="32" spans="2:10" ht="37.5" customHeight="1">
      <c r="B32" s="22">
        <v>22</v>
      </c>
      <c r="C32" s="23"/>
      <c r="D32" s="25"/>
      <c r="E32" s="25"/>
      <c r="F32" s="25"/>
      <c r="G32" s="26">
        <v>0</v>
      </c>
      <c r="H32" s="26">
        <v>0</v>
      </c>
      <c r="I32" s="25"/>
    </row>
    <row r="33" spans="2:9" ht="37.5" customHeight="1">
      <c r="B33" s="22">
        <v>23</v>
      </c>
      <c r="C33" s="23"/>
      <c r="D33" s="25"/>
      <c r="E33" s="25"/>
      <c r="F33" s="25"/>
      <c r="G33" s="26">
        <v>0</v>
      </c>
      <c r="H33" s="26">
        <v>0</v>
      </c>
      <c r="I33" s="25"/>
    </row>
    <row r="34" spans="2:9" ht="37.5" customHeight="1">
      <c r="B34" s="22">
        <v>24</v>
      </c>
      <c r="C34" s="23"/>
      <c r="D34" s="25"/>
      <c r="E34" s="25"/>
      <c r="F34" s="25"/>
      <c r="G34" s="26">
        <v>0</v>
      </c>
      <c r="H34" s="26">
        <v>0</v>
      </c>
      <c r="I34" s="24"/>
    </row>
    <row r="35" spans="2:9" ht="37.5" customHeight="1">
      <c r="B35" s="22">
        <v>25</v>
      </c>
      <c r="C35" s="23"/>
      <c r="D35" s="25"/>
      <c r="E35" s="25"/>
      <c r="F35" s="25"/>
      <c r="G35" s="26">
        <v>0</v>
      </c>
      <c r="H35" s="26">
        <v>0</v>
      </c>
      <c r="I35" s="24"/>
    </row>
    <row r="36" spans="2:9" ht="37.5" customHeight="1">
      <c r="B36" s="22">
        <v>26</v>
      </c>
      <c r="C36" s="23"/>
      <c r="D36" s="25"/>
      <c r="E36" s="25"/>
      <c r="F36" s="25"/>
      <c r="G36" s="26">
        <v>0</v>
      </c>
      <c r="H36" s="26">
        <v>0</v>
      </c>
      <c r="I36" s="24"/>
    </row>
    <row r="37" spans="2:9" ht="37.5" customHeight="1">
      <c r="B37" s="22">
        <v>27</v>
      </c>
      <c r="C37" s="23"/>
      <c r="D37" s="25"/>
      <c r="E37" s="25"/>
      <c r="F37" s="25"/>
      <c r="G37" s="26">
        <v>0</v>
      </c>
      <c r="H37" s="26">
        <v>0</v>
      </c>
      <c r="I37" s="24"/>
    </row>
    <row r="38" spans="2:9" ht="37.5" customHeight="1">
      <c r="B38" s="22">
        <v>28</v>
      </c>
      <c r="C38" s="23"/>
      <c r="D38" s="25"/>
      <c r="E38" s="25"/>
      <c r="F38" s="25"/>
      <c r="G38" s="26">
        <v>0</v>
      </c>
      <c r="H38" s="26">
        <v>0</v>
      </c>
      <c r="I38" s="24"/>
    </row>
    <row r="39" spans="2:9" ht="37.5" customHeight="1">
      <c r="B39" s="22">
        <v>29</v>
      </c>
      <c r="C39" s="23"/>
      <c r="D39" s="25"/>
      <c r="E39" s="25"/>
      <c r="F39" s="25"/>
      <c r="G39" s="26">
        <v>0</v>
      </c>
      <c r="H39" s="26">
        <v>0</v>
      </c>
      <c r="I39" s="24"/>
    </row>
    <row r="40" spans="2:9" ht="37.5" customHeight="1">
      <c r="B40" s="22">
        <v>30</v>
      </c>
      <c r="C40" s="23"/>
      <c r="D40" s="25"/>
      <c r="E40" s="25"/>
      <c r="F40" s="25"/>
      <c r="G40" s="26">
        <v>0</v>
      </c>
      <c r="H40" s="26">
        <v>0</v>
      </c>
      <c r="I40" s="24"/>
    </row>
    <row r="41" spans="2:9" ht="37.5" customHeight="1">
      <c r="B41" s="22">
        <v>31</v>
      </c>
      <c r="C41" s="23"/>
      <c r="D41" s="25"/>
      <c r="E41" s="25"/>
      <c r="F41" s="25"/>
      <c r="G41" s="26">
        <v>0</v>
      </c>
      <c r="H41" s="26">
        <v>0</v>
      </c>
      <c r="I41" s="24"/>
    </row>
    <row r="42" spans="2:9" ht="37.5" customHeight="1">
      <c r="B42" s="22">
        <v>32</v>
      </c>
      <c r="C42" s="23"/>
      <c r="D42" s="25"/>
      <c r="E42" s="25"/>
      <c r="F42" s="25"/>
      <c r="G42" s="26">
        <v>0</v>
      </c>
      <c r="H42" s="26">
        <v>0</v>
      </c>
      <c r="I42" s="24"/>
    </row>
    <row r="43" spans="2:9" ht="37.5" customHeight="1">
      <c r="B43" s="22">
        <v>33</v>
      </c>
      <c r="C43" s="23"/>
      <c r="D43" s="25"/>
      <c r="E43" s="25"/>
      <c r="F43" s="25"/>
      <c r="G43" s="26">
        <v>0</v>
      </c>
      <c r="H43" s="26">
        <v>0</v>
      </c>
      <c r="I43" s="24"/>
    </row>
    <row r="44" spans="2:9" ht="37.5" customHeight="1">
      <c r="B44" s="22">
        <v>34</v>
      </c>
      <c r="C44" s="23"/>
      <c r="D44" s="25"/>
      <c r="E44" s="25"/>
      <c r="F44" s="25"/>
      <c r="G44" s="26">
        <v>0</v>
      </c>
      <c r="H44" s="26">
        <v>0</v>
      </c>
      <c r="I44" s="24"/>
    </row>
    <row r="45" spans="2:9" ht="37.5" customHeight="1">
      <c r="B45" s="22">
        <v>35</v>
      </c>
      <c r="C45" s="23"/>
      <c r="D45" s="25"/>
      <c r="E45" s="25"/>
      <c r="F45" s="25"/>
      <c r="G45" s="26">
        <v>0</v>
      </c>
      <c r="H45" s="26">
        <v>0</v>
      </c>
      <c r="I45" s="24"/>
    </row>
    <row r="46" spans="2:9" ht="37.5" customHeight="1">
      <c r="B46" s="22">
        <v>36</v>
      </c>
      <c r="C46" s="23"/>
      <c r="D46" s="25"/>
      <c r="E46" s="25"/>
      <c r="F46" s="25"/>
      <c r="G46" s="26">
        <v>0</v>
      </c>
      <c r="H46" s="26">
        <v>0</v>
      </c>
      <c r="I46" s="24"/>
    </row>
    <row r="47" spans="2:9" ht="37.5" customHeight="1">
      <c r="B47" s="22">
        <v>37</v>
      </c>
      <c r="C47" s="23"/>
      <c r="D47" s="25"/>
      <c r="E47" s="25"/>
      <c r="F47" s="25"/>
      <c r="G47" s="26">
        <v>0</v>
      </c>
      <c r="H47" s="26">
        <v>0</v>
      </c>
      <c r="I47" s="24"/>
    </row>
    <row r="48" spans="2:9" ht="37.5" customHeight="1">
      <c r="B48" s="22">
        <v>38</v>
      </c>
      <c r="C48" s="23"/>
      <c r="D48" s="25"/>
      <c r="E48" s="25"/>
      <c r="F48" s="25"/>
      <c r="G48" s="26">
        <v>0</v>
      </c>
      <c r="H48" s="26">
        <v>0</v>
      </c>
      <c r="I48" s="24"/>
    </row>
    <row r="49" spans="2:9" ht="37.5" customHeight="1">
      <c r="B49" s="22">
        <v>39</v>
      </c>
      <c r="C49" s="23"/>
      <c r="D49" s="25"/>
      <c r="E49" s="25"/>
      <c r="F49" s="25"/>
      <c r="G49" s="26">
        <v>0</v>
      </c>
      <c r="H49" s="26">
        <v>0</v>
      </c>
      <c r="I49" s="24"/>
    </row>
    <row r="50" spans="2:9" ht="37.5" customHeight="1">
      <c r="B50" s="22">
        <v>40</v>
      </c>
      <c r="C50" s="23"/>
      <c r="D50" s="25"/>
      <c r="E50" s="25"/>
      <c r="F50" s="25"/>
      <c r="G50" s="26">
        <v>0</v>
      </c>
      <c r="H50" s="26">
        <v>0</v>
      </c>
      <c r="I50" s="24"/>
    </row>
    <row r="51" spans="2:9" ht="37.5" customHeight="1">
      <c r="B51" s="22">
        <v>41</v>
      </c>
      <c r="C51" s="23"/>
      <c r="D51" s="25"/>
      <c r="E51" s="25"/>
      <c r="F51" s="25"/>
      <c r="G51" s="26">
        <v>0</v>
      </c>
      <c r="H51" s="26">
        <v>0</v>
      </c>
      <c r="I51" s="24"/>
    </row>
    <row r="52" spans="2:9" ht="37.5" customHeight="1">
      <c r="B52" s="22">
        <v>42</v>
      </c>
      <c r="C52" s="23"/>
      <c r="D52" s="38"/>
      <c r="E52" s="25"/>
      <c r="F52" s="25"/>
      <c r="G52" s="26">
        <v>0</v>
      </c>
      <c r="H52" s="26">
        <v>0</v>
      </c>
      <c r="I52" s="24"/>
    </row>
    <row r="53" spans="2:9" ht="37.5" customHeight="1">
      <c r="B53" s="22">
        <v>43</v>
      </c>
      <c r="C53" s="23"/>
      <c r="D53" s="38"/>
      <c r="E53" s="25"/>
      <c r="F53" s="25"/>
      <c r="G53" s="26">
        <v>0</v>
      </c>
      <c r="H53" s="26">
        <v>0</v>
      </c>
      <c r="I53" s="24"/>
    </row>
    <row r="54" spans="2:9" ht="37.5" customHeight="1">
      <c r="B54" s="22">
        <v>44</v>
      </c>
      <c r="C54" s="23"/>
      <c r="D54" s="38"/>
      <c r="E54" s="25"/>
      <c r="F54" s="25"/>
      <c r="G54" s="26">
        <v>0</v>
      </c>
      <c r="H54" s="26">
        <v>0</v>
      </c>
      <c r="I54" s="24"/>
    </row>
    <row r="55" spans="2:9" ht="37.5" customHeight="1">
      <c r="B55" s="22">
        <v>45</v>
      </c>
      <c r="C55" s="23"/>
      <c r="D55" s="38"/>
      <c r="E55" s="25"/>
      <c r="F55" s="25"/>
      <c r="G55" s="26">
        <v>0</v>
      </c>
      <c r="H55" s="26">
        <v>0</v>
      </c>
      <c r="I55" s="24"/>
    </row>
    <row r="56" spans="2:9" ht="37.5" customHeight="1">
      <c r="B56" s="22">
        <v>46</v>
      </c>
      <c r="C56" s="23"/>
      <c r="D56" s="25"/>
      <c r="E56" s="25"/>
      <c r="F56" s="25"/>
      <c r="G56" s="26">
        <v>0</v>
      </c>
      <c r="H56" s="26">
        <v>0</v>
      </c>
      <c r="I56" s="24"/>
    </row>
    <row r="57" spans="2:9" ht="37.5" customHeight="1">
      <c r="B57" s="22">
        <v>47</v>
      </c>
      <c r="C57" s="23"/>
      <c r="D57" s="24"/>
      <c r="E57" s="25"/>
      <c r="F57" s="25"/>
      <c r="G57" s="26">
        <v>0</v>
      </c>
      <c r="H57" s="26">
        <v>0</v>
      </c>
      <c r="I57" s="24"/>
    </row>
    <row r="58" spans="2:9" ht="37.5" customHeight="1">
      <c r="B58" s="22">
        <v>48</v>
      </c>
      <c r="C58" s="23"/>
      <c r="D58" s="24"/>
      <c r="E58" s="25"/>
      <c r="F58" s="25"/>
      <c r="G58" s="26">
        <v>0</v>
      </c>
      <c r="H58" s="26">
        <v>0</v>
      </c>
      <c r="I58" s="24"/>
    </row>
    <row r="59" spans="2:9" ht="37.5" customHeight="1">
      <c r="B59" s="22">
        <v>49</v>
      </c>
      <c r="C59" s="23"/>
      <c r="D59" s="24"/>
      <c r="E59" s="25"/>
      <c r="F59" s="25"/>
      <c r="G59" s="26">
        <v>0</v>
      </c>
      <c r="H59" s="26">
        <v>0</v>
      </c>
      <c r="I59" s="35"/>
    </row>
    <row r="60" spans="2:9" ht="37.5" customHeight="1">
      <c r="B60" s="22">
        <v>50</v>
      </c>
      <c r="C60" s="23"/>
      <c r="D60" s="24"/>
      <c r="E60" s="25"/>
      <c r="F60" s="25"/>
      <c r="G60" s="26">
        <v>0</v>
      </c>
      <c r="H60" s="26">
        <v>0</v>
      </c>
      <c r="I60" s="35"/>
    </row>
    <row r="61" spans="2:9" ht="15.75" customHeight="1">
      <c r="F61" s="29" t="s">
        <v>67</v>
      </c>
      <c r="G61" s="30">
        <f>SUM(G11:G60)</f>
        <v>35</v>
      </c>
      <c r="H61" s="30">
        <f>SUM(H11:H60)</f>
        <v>22</v>
      </c>
    </row>
    <row r="62" spans="2:9" ht="15.75" customHeight="1">
      <c r="B62" s="11"/>
      <c r="C62" s="11"/>
      <c r="D62" s="11">
        <f>COUNTIFS(D11:D60, "&lt;&gt;"&amp;"")</f>
        <v>7</v>
      </c>
      <c r="E62" s="11"/>
      <c r="F62" s="11">
        <f>COUNTIFS(F11:F60, "Concluído",D11:D60, "&lt;&gt;"&amp;"")</f>
        <v>6</v>
      </c>
    </row>
    <row r="63" spans="2:9" ht="15.75" customHeight="1">
      <c r="B63" s="60" t="s">
        <v>68</v>
      </c>
      <c r="C63" s="60"/>
      <c r="D63" s="60"/>
      <c r="E63" s="60"/>
      <c r="F63" s="60"/>
      <c r="G63" s="60"/>
      <c r="H63" s="60"/>
    </row>
    <row r="64" spans="2:9" ht="15.75" customHeight="1">
      <c r="B64" s="61" t="s">
        <v>69</v>
      </c>
      <c r="C64" s="61"/>
      <c r="D64" s="61"/>
      <c r="E64" s="61"/>
      <c r="F64" s="61"/>
      <c r="G64" s="21" t="s">
        <v>70</v>
      </c>
      <c r="H64" s="21" t="s">
        <v>16</v>
      </c>
    </row>
    <row r="65" spans="2:8" ht="15.75" customHeight="1">
      <c r="B65" s="62" t="str">
        <f>'Dados do Projeto'!B10</f>
        <v>Angelica Sofia Nieves</v>
      </c>
      <c r="C65" s="62"/>
      <c r="D65" s="62"/>
      <c r="E65" s="62"/>
      <c r="F65" s="62"/>
      <c r="G65" s="31">
        <f>SUMIF($E$11:$E$60,'Dados do Projeto'!$B10,G$11:G$60)</f>
        <v>0</v>
      </c>
      <c r="H65" s="31">
        <f>SUMIF($E$11:$E$60,'Dados do Projeto'!$B10,H$11:H$60)</f>
        <v>0</v>
      </c>
    </row>
    <row r="66" spans="2:8" ht="15.75" customHeight="1">
      <c r="B66" s="62" t="str">
        <f>'Dados do Projeto'!B11</f>
        <v>Cássio de Melo Rabelo</v>
      </c>
      <c r="C66" s="62"/>
      <c r="D66" s="62"/>
      <c r="E66" s="62"/>
      <c r="F66" s="62"/>
      <c r="G66" s="31">
        <f>SUMIF(E$11:E$60,'Dados do Projeto'!B11,G$11:G$60)</f>
        <v>0</v>
      </c>
      <c r="H66" s="31">
        <f>SUMIF($E$11:$E$60,'Dados do Projeto'!$B11,H$11:H$60)</f>
        <v>0</v>
      </c>
    </row>
    <row r="67" spans="2:8" ht="15.75" customHeight="1">
      <c r="B67" s="62" t="str">
        <f>'Dados do Projeto'!B12</f>
        <v>Elisângela Dias da Silva</v>
      </c>
      <c r="C67" s="62"/>
      <c r="D67" s="62"/>
      <c r="E67" s="62"/>
      <c r="F67" s="62"/>
      <c r="G67" s="31">
        <f>SUMIF(E$11:E$60,'Dados do Projeto'!B12,G$11:G$60)</f>
        <v>0</v>
      </c>
      <c r="H67" s="31">
        <f>SUMIF($E$11:$E$60,'Dados do Projeto'!$B12,H$11:H$60)</f>
        <v>0</v>
      </c>
    </row>
    <row r="68" spans="2:8" ht="15.75" customHeight="1">
      <c r="B68" s="62" t="str">
        <f>'Dados do Projeto'!B13</f>
        <v>Gabriela Farias Rios</v>
      </c>
      <c r="C68" s="62"/>
      <c r="D68" s="62"/>
      <c r="E68" s="62"/>
      <c r="F68" s="62"/>
      <c r="G68" s="31">
        <f>SUMIF(E$11:E$60,'Dados do Projeto'!B13,G$11:G$60)</f>
        <v>0</v>
      </c>
      <c r="H68" s="31">
        <f>SUMIF($E$11:$E$60,'Dados do Projeto'!$B13,H$11:H$60)</f>
        <v>0</v>
      </c>
    </row>
    <row r="69" spans="2:8" ht="15.75" customHeight="1">
      <c r="B69" s="62" t="str">
        <f>'Dados do Projeto'!B14</f>
        <v>Joao Victor dos Anjos Sales</v>
      </c>
      <c r="C69" s="62"/>
      <c r="D69" s="62"/>
      <c r="E69" s="62"/>
      <c r="F69" s="62"/>
      <c r="G69" s="31">
        <f>SUMIF(E$11:E$60,'Dados do Projeto'!B14,G$11:G$60)</f>
        <v>0</v>
      </c>
      <c r="H69" s="31">
        <f>SUMIF($E$11:$E$60,'Dados do Projeto'!$B14,H$11:H$60)</f>
        <v>0</v>
      </c>
    </row>
    <row r="70" spans="2:8" ht="15.75" customHeight="1">
      <c r="B70" s="62" t="str">
        <f>'Dados do Projeto'!B15</f>
        <v>Laryssa Serra de Oliveira</v>
      </c>
      <c r="C70" s="62"/>
      <c r="D70" s="62"/>
      <c r="E70" s="62"/>
      <c r="F70" s="62"/>
      <c r="G70" s="31">
        <f>SUMIF(E$11:E$60,'Dados do Projeto'!B15,G$11:G$60)</f>
        <v>0</v>
      </c>
      <c r="H70" s="31">
        <f>SUMIF($E$11:$E$60,'Dados do Projeto'!$B15,H$11:H$60)</f>
        <v>0</v>
      </c>
    </row>
    <row r="71" spans="2:8" ht="15.75" customHeight="1"/>
    <row r="72" spans="2:8" ht="15.75" customHeight="1"/>
    <row r="73" spans="2:8" ht="15.75" customHeight="1"/>
    <row r="74" spans="2:8" ht="15.75" customHeight="1"/>
    <row r="75" spans="2:8" ht="15.75" customHeight="1"/>
    <row r="76" spans="2:8" ht="15.75" customHeight="1"/>
    <row r="77" spans="2:8" ht="15.75" customHeight="1"/>
    <row r="78" spans="2:8" ht="15.75" customHeight="1"/>
    <row r="79" spans="2:8" ht="15.75" customHeight="1"/>
    <row r="80" spans="2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4000000}"/>
  <mergeCells count="15">
    <mergeCell ref="B66:F66"/>
    <mergeCell ref="B67:F67"/>
    <mergeCell ref="B68:F68"/>
    <mergeCell ref="B69:F69"/>
    <mergeCell ref="B70:F70"/>
    <mergeCell ref="B7:I7"/>
    <mergeCell ref="B9:H9"/>
    <mergeCell ref="B63:H63"/>
    <mergeCell ref="B64:F64"/>
    <mergeCell ref="B65:F65"/>
    <mergeCell ref="B1:I1"/>
    <mergeCell ref="B2:I2"/>
    <mergeCell ref="B3:I3"/>
    <mergeCell ref="B4:I4"/>
    <mergeCell ref="B5:I5"/>
  </mergeCells>
  <conditionalFormatting sqref="E13 E17">
    <cfRule type="expression" dxfId="137" priority="2">
      <formula>LEN(TRIM(E13))=0</formula>
    </cfRule>
  </conditionalFormatting>
  <conditionalFormatting sqref="E13 E17">
    <cfRule type="expression" dxfId="136" priority="3">
      <formula>NOT(ISERROR(SEARCH(($B$69),(E13))))</formula>
    </cfRule>
  </conditionalFormatting>
  <conditionalFormatting sqref="E13 E17">
    <cfRule type="expression" dxfId="135" priority="4">
      <formula>NOT(ISERROR(SEARCH(($B$68),(E13))))</formula>
    </cfRule>
  </conditionalFormatting>
  <conditionalFormatting sqref="E13 E17">
    <cfRule type="expression" dxfId="134" priority="5">
      <formula>NOT(ISERROR(SEARCH(($B$67),(E13))))</formula>
    </cfRule>
  </conditionalFormatting>
  <conditionalFormatting sqref="E13 E17">
    <cfRule type="expression" dxfId="133" priority="6">
      <formula>NOT(ISERROR(SEARCH(($B$66),(E13))))</formula>
    </cfRule>
  </conditionalFormatting>
  <conditionalFormatting sqref="E13 E17">
    <cfRule type="expression" dxfId="132" priority="7">
      <formula>LEN(TRIM(E13))=0</formula>
    </cfRule>
  </conditionalFormatting>
  <conditionalFormatting sqref="E13 E17">
    <cfRule type="expression" dxfId="131" priority="8">
      <formula>NOT(ISERROR(SEARCH(($B$69),(E13))))</formula>
    </cfRule>
  </conditionalFormatting>
  <conditionalFormatting sqref="E13 E17">
    <cfRule type="expression" dxfId="130" priority="9">
      <formula>NOT(ISERROR(SEARCH(($B$68),(E13))))</formula>
    </cfRule>
  </conditionalFormatting>
  <conditionalFormatting sqref="E13 E17">
    <cfRule type="expression" dxfId="129" priority="10">
      <formula>NOT(ISERROR(SEARCH(($B$67),(E13))))</formula>
    </cfRule>
  </conditionalFormatting>
  <conditionalFormatting sqref="E13 E17">
    <cfRule type="expression" dxfId="128" priority="11">
      <formula>NOT(ISERROR(SEARCH(($B$66),(E13))))</formula>
    </cfRule>
  </conditionalFormatting>
  <conditionalFormatting sqref="E13 E17">
    <cfRule type="expression" dxfId="127" priority="12">
      <formula>NOT(ISERROR(SEARCH(($B$65),(E13))))</formula>
    </cfRule>
  </conditionalFormatting>
  <conditionalFormatting sqref="E13 E17">
    <cfRule type="expression" dxfId="126" priority="13">
      <formula>NOT(ISERROR(SEARCH(($B$65),(E13))))</formula>
    </cfRule>
  </conditionalFormatting>
  <conditionalFormatting sqref="E11:E60">
    <cfRule type="expression" dxfId="125" priority="14">
      <formula>NOT(ISERROR(SEARCH(($B$65),(E11))))</formula>
    </cfRule>
  </conditionalFormatting>
  <conditionalFormatting sqref="E11:E60">
    <cfRule type="expression" dxfId="124" priority="15">
      <formula>NOT(ISERROR(SEARCH(($B$66),(E11))))</formula>
    </cfRule>
  </conditionalFormatting>
  <conditionalFormatting sqref="E11:E60">
    <cfRule type="expression" dxfId="123" priority="16">
      <formula>NOT(ISERROR(SEARCH(($B$67),(E11))))</formula>
    </cfRule>
  </conditionalFormatting>
  <conditionalFormatting sqref="E11:E60">
    <cfRule type="expression" dxfId="122" priority="17">
      <formula>NOT(ISERROR(SEARCH(($B$68),(E11))))</formula>
    </cfRule>
  </conditionalFormatting>
  <conditionalFormatting sqref="E11:E60">
    <cfRule type="expression" dxfId="121" priority="18">
      <formula>NOT(ISERROR(SEARCH(($B$69),(E11))))</formula>
    </cfRule>
  </conditionalFormatting>
  <conditionalFormatting sqref="E11:E60">
    <cfRule type="expression" dxfId="120" priority="19">
      <formula>LEN(TRIM(E11))=0</formula>
    </cfRule>
  </conditionalFormatting>
  <conditionalFormatting sqref="C11:C60">
    <cfRule type="expression" dxfId="119" priority="20">
      <formula>AND(ISNUMBER(C11),TRUNC(C11)&lt;TODAY())</formula>
    </cfRule>
  </conditionalFormatting>
  <conditionalFormatting sqref="E13 E17">
    <cfRule type="expression" dxfId="118" priority="21">
      <formula>LEN(TRIM(E13))=0</formula>
    </cfRule>
  </conditionalFormatting>
  <conditionalFormatting sqref="E13 E17">
    <cfRule type="expression" dxfId="117" priority="22">
      <formula>NOT(ISERROR(SEARCH(($B$69),(E13))))</formula>
    </cfRule>
  </conditionalFormatting>
  <conditionalFormatting sqref="E13 E17">
    <cfRule type="expression" dxfId="116" priority="23">
      <formula>NOT(ISERROR(SEARCH(($B$68),(E13))))</formula>
    </cfRule>
  </conditionalFormatting>
  <conditionalFormatting sqref="E13 E17">
    <cfRule type="expression" dxfId="115" priority="24">
      <formula>NOT(ISERROR(SEARCH(($B$67),(E13))))</formula>
    </cfRule>
  </conditionalFormatting>
  <conditionalFormatting sqref="E13 E17">
    <cfRule type="expression" dxfId="114" priority="25">
      <formula>NOT(ISERROR(SEARCH(($B$66),(E13))))</formula>
    </cfRule>
  </conditionalFormatting>
  <conditionalFormatting sqref="E13 E17">
    <cfRule type="expression" dxfId="113" priority="26">
      <formula>LEN(TRIM(E13))=0</formula>
    </cfRule>
  </conditionalFormatting>
  <conditionalFormatting sqref="E13 E17">
    <cfRule type="expression" dxfId="112" priority="27">
      <formula>NOT(ISERROR(SEARCH(($B$69),(E13))))</formula>
    </cfRule>
  </conditionalFormatting>
  <conditionalFormatting sqref="E13 E17">
    <cfRule type="expression" dxfId="111" priority="28">
      <formula>NOT(ISERROR(SEARCH(($B$68),(E13))))</formula>
    </cfRule>
  </conditionalFormatting>
  <conditionalFormatting sqref="E13 E17">
    <cfRule type="expression" dxfId="110" priority="29">
      <formula>NOT(ISERROR(SEARCH(($B$67),(E13))))</formula>
    </cfRule>
  </conditionalFormatting>
  <conditionalFormatting sqref="E13 E17">
    <cfRule type="expression" dxfId="109" priority="30">
      <formula>NOT(ISERROR(SEARCH(($B$66),(E13))))</formula>
    </cfRule>
  </conditionalFormatting>
  <conditionalFormatting sqref="E13 E17">
    <cfRule type="expression" dxfId="108" priority="31">
      <formula>NOT(ISERROR(SEARCH(($B$65),(E13))))</formula>
    </cfRule>
  </conditionalFormatting>
  <conditionalFormatting sqref="E13 E17">
    <cfRule type="expression" dxfId="107" priority="32">
      <formula>NOT(ISERROR(SEARCH(($B$65),(E13))))</formula>
    </cfRule>
  </conditionalFormatting>
  <conditionalFormatting sqref="E11:E60">
    <cfRule type="expression" dxfId="106" priority="33">
      <formula>NOT(ISERROR(SEARCH(($B$65),(E11))))</formula>
    </cfRule>
  </conditionalFormatting>
  <conditionalFormatting sqref="E11:E60">
    <cfRule type="expression" dxfId="105" priority="34">
      <formula>NOT(ISERROR(SEARCH(($B$66),(E11))))</formula>
    </cfRule>
  </conditionalFormatting>
  <conditionalFormatting sqref="E11:E60">
    <cfRule type="expression" dxfId="104" priority="35">
      <formula>NOT(ISERROR(SEARCH(($B$67),(E11))))</formula>
    </cfRule>
  </conditionalFormatting>
  <conditionalFormatting sqref="E11:E60">
    <cfRule type="expression" dxfId="103" priority="36">
      <formula>NOT(ISERROR(SEARCH(($B$68),(E11))))</formula>
    </cfRule>
  </conditionalFormatting>
  <conditionalFormatting sqref="E11:E60">
    <cfRule type="expression" dxfId="102" priority="37">
      <formula>NOT(ISERROR(SEARCH(($B$69),(E11))))</formula>
    </cfRule>
  </conditionalFormatting>
  <conditionalFormatting sqref="E11:E60">
    <cfRule type="expression" dxfId="101" priority="38">
      <formula>LEN(TRIM(E11))=0</formula>
    </cfRule>
  </conditionalFormatting>
  <conditionalFormatting sqref="C11:C60">
    <cfRule type="expression" dxfId="100" priority="39">
      <formula>AND(ISNUMBER(C11),TRUNC(C11)&lt;TODAY())</formula>
    </cfRule>
  </conditionalFormatting>
  <dataValidations count="1">
    <dataValidation type="list" allowBlank="1" showErrorMessage="1" sqref="C11:C60" xr:uid="{00000000-0002-0000-0400-000001000000}">
      <formula1>$J$1:$J$28</formula1>
      <formula2>0</formula2>
    </dataValidation>
  </dataValidations>
  <pageMargins left="0.75" right="0.75" top="1" bottom="1" header="0.511811023622047" footer="0.511811023622047"/>
  <pageSetup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'Dados do Projeto'!$M$101:$M$104</xm:f>
          </x14:formula1>
          <x14:formula2>
            <xm:f>0</xm:f>
          </x14:formula2>
          <xm:sqref>F11:F60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zoomScaleNormal="100" workbookViewId="0">
      <pane ySplit="1" topLeftCell="A16" activePane="bottomLeft" state="frozen"/>
      <selection pane="bottomLeft" activeCell="H11" sqref="H11"/>
    </sheetView>
  </sheetViews>
  <sheetFormatPr defaultColWidth="12.7109375" defaultRowHeight="15"/>
  <cols>
    <col min="1" max="1" width="1.28515625" customWidth="1"/>
    <col min="2" max="2" width="5.42578125" customWidth="1"/>
    <col min="3" max="3" width="14.42578125" customWidth="1"/>
    <col min="4" max="4" width="33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8"/>
      <c r="B1" s="45" t="s">
        <v>0</v>
      </c>
      <c r="C1" s="45"/>
      <c r="D1" s="45"/>
      <c r="E1" s="45"/>
      <c r="F1" s="45"/>
      <c r="G1" s="45"/>
      <c r="H1" s="45"/>
      <c r="I1" s="45"/>
      <c r="J1" s="19">
        <f>Planejamento!C15</f>
        <v>44872</v>
      </c>
    </row>
    <row r="2" spans="1:20" ht="18" customHeight="1">
      <c r="B2" s="46" t="s">
        <v>1</v>
      </c>
      <c r="C2" s="46"/>
      <c r="D2" s="46"/>
      <c r="E2" s="46"/>
      <c r="F2" s="46"/>
      <c r="G2" s="46"/>
      <c r="H2" s="46"/>
      <c r="I2" s="46"/>
      <c r="J2" s="19">
        <f>J1+1</f>
        <v>44873</v>
      </c>
    </row>
    <row r="3" spans="1:20" ht="15.75" customHeight="1">
      <c r="B3" s="47" t="s">
        <v>2</v>
      </c>
      <c r="C3" s="47"/>
      <c r="D3" s="47"/>
      <c r="E3" s="47"/>
      <c r="F3" s="47"/>
      <c r="G3" s="47"/>
      <c r="H3" s="47"/>
      <c r="I3" s="47"/>
      <c r="J3" s="19">
        <f>J2+1</f>
        <v>44874</v>
      </c>
    </row>
    <row r="4" spans="1:20" ht="15.75" customHeight="1">
      <c r="B4" s="48" t="s">
        <v>3</v>
      </c>
      <c r="C4" s="48"/>
      <c r="D4" s="48"/>
      <c r="E4" s="48"/>
      <c r="F4" s="48"/>
      <c r="G4" s="48"/>
      <c r="H4" s="48"/>
      <c r="I4" s="48"/>
      <c r="J4" s="19">
        <f>J3+1</f>
        <v>44875</v>
      </c>
    </row>
    <row r="5" spans="1:20" ht="15.75" customHeight="1">
      <c r="B5" s="47" t="s">
        <v>4</v>
      </c>
      <c r="C5" s="47"/>
      <c r="D5" s="47"/>
      <c r="E5" s="47"/>
      <c r="F5" s="47"/>
      <c r="G5" s="47"/>
      <c r="H5" s="47"/>
      <c r="I5" s="47"/>
      <c r="J5" s="19">
        <f>J4+1</f>
        <v>44876</v>
      </c>
    </row>
    <row r="6" spans="1:20" ht="15.75" customHeight="1">
      <c r="J6" s="19">
        <f>J5+1</f>
        <v>44877</v>
      </c>
    </row>
    <row r="7" spans="1:20" ht="22.5" customHeight="1">
      <c r="B7" s="49" t="str">
        <f>'Dados do Projeto'!B7</f>
        <v>bibliotech</v>
      </c>
      <c r="C7" s="49"/>
      <c r="D7" s="49"/>
      <c r="E7" s="49"/>
      <c r="F7" s="49"/>
      <c r="G7" s="49"/>
      <c r="H7" s="49"/>
      <c r="I7" s="49"/>
      <c r="J7" s="19">
        <f>J6+1</f>
        <v>44878</v>
      </c>
    </row>
    <row r="8" spans="1:20" ht="15.75" customHeight="1">
      <c r="J8" s="19">
        <f>J7+1</f>
        <v>44879</v>
      </c>
    </row>
    <row r="9" spans="1:20" ht="15.75" customHeight="1">
      <c r="B9" s="60" t="s">
        <v>97</v>
      </c>
      <c r="C9" s="60"/>
      <c r="D9" s="60"/>
      <c r="E9" s="60"/>
      <c r="F9" s="60"/>
      <c r="G9" s="60"/>
      <c r="H9" s="60"/>
      <c r="I9" s="32" t="s">
        <v>45</v>
      </c>
      <c r="J9" s="19">
        <f>J8+1</f>
        <v>44880</v>
      </c>
    </row>
    <row r="10" spans="1:20" ht="15.75" customHeight="1">
      <c r="B10" s="21" t="s">
        <v>32</v>
      </c>
      <c r="C10" s="21" t="s">
        <v>46</v>
      </c>
      <c r="D10" s="21" t="s">
        <v>47</v>
      </c>
      <c r="E10" s="21" t="s">
        <v>48</v>
      </c>
      <c r="F10" s="21" t="s">
        <v>49</v>
      </c>
      <c r="G10" s="21" t="s">
        <v>50</v>
      </c>
      <c r="H10" s="21" t="s">
        <v>51</v>
      </c>
      <c r="I10" s="33" t="s">
        <v>52</v>
      </c>
      <c r="J10" s="19">
        <f>J9+1</f>
        <v>44881</v>
      </c>
    </row>
    <row r="11" spans="1:20" ht="60" customHeight="1">
      <c r="A11" s="3"/>
      <c r="B11" s="22">
        <v>1</v>
      </c>
      <c r="C11" s="23"/>
      <c r="D11" s="24" t="s">
        <v>98</v>
      </c>
      <c r="E11" s="25" t="s">
        <v>99</v>
      </c>
      <c r="F11" s="25" t="s">
        <v>29</v>
      </c>
      <c r="G11" s="26">
        <v>2</v>
      </c>
      <c r="H11" s="26">
        <v>0</v>
      </c>
      <c r="I11" s="25" t="s">
        <v>89</v>
      </c>
      <c r="J11" s="19">
        <f>J10+1</f>
        <v>44882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69" customHeight="1">
      <c r="B12" s="22">
        <v>2</v>
      </c>
      <c r="C12" s="23"/>
      <c r="D12" s="24" t="s">
        <v>100</v>
      </c>
      <c r="E12" s="24" t="s">
        <v>101</v>
      </c>
      <c r="F12" s="25" t="s">
        <v>29</v>
      </c>
      <c r="G12" s="26">
        <v>3</v>
      </c>
      <c r="H12" s="26">
        <v>3</v>
      </c>
      <c r="I12" s="25"/>
      <c r="J12" s="19">
        <f>J11+1</f>
        <v>44883</v>
      </c>
    </row>
    <row r="13" spans="1:20" ht="66.75" customHeight="1">
      <c r="B13" s="22">
        <v>3</v>
      </c>
      <c r="C13" s="23"/>
      <c r="D13" s="24" t="s">
        <v>102</v>
      </c>
      <c r="E13" s="25" t="s">
        <v>103</v>
      </c>
      <c r="F13" s="25" t="s">
        <v>29</v>
      </c>
      <c r="G13" s="26">
        <v>2</v>
      </c>
      <c r="H13" s="26">
        <v>3</v>
      </c>
      <c r="I13" s="25"/>
      <c r="J13" s="19">
        <f>J12+1</f>
        <v>44884</v>
      </c>
    </row>
    <row r="14" spans="1:20" ht="64.5" customHeight="1">
      <c r="B14" s="22">
        <v>4</v>
      </c>
      <c r="C14" s="23"/>
      <c r="D14" s="24" t="s">
        <v>104</v>
      </c>
      <c r="E14" s="25" t="s">
        <v>105</v>
      </c>
      <c r="F14" s="25" t="s">
        <v>29</v>
      </c>
      <c r="G14" s="26">
        <v>4</v>
      </c>
      <c r="H14" s="26">
        <v>4</v>
      </c>
      <c r="I14" s="25"/>
      <c r="J14" s="19">
        <f>J13+1</f>
        <v>44885</v>
      </c>
    </row>
    <row r="15" spans="1:20" ht="87" customHeight="1">
      <c r="B15" s="22">
        <v>5</v>
      </c>
      <c r="C15" s="23"/>
      <c r="D15" s="24" t="s">
        <v>106</v>
      </c>
      <c r="E15" s="25" t="s">
        <v>107</v>
      </c>
      <c r="F15" s="25" t="s">
        <v>29</v>
      </c>
      <c r="G15" s="26">
        <v>5</v>
      </c>
      <c r="H15" s="26">
        <v>5</v>
      </c>
      <c r="I15" s="25"/>
      <c r="J15" s="19">
        <f>J14+1</f>
        <v>44886</v>
      </c>
    </row>
    <row r="16" spans="1:20" ht="74.25" customHeight="1">
      <c r="B16" s="22">
        <v>6</v>
      </c>
      <c r="C16" s="23"/>
      <c r="D16" s="24" t="s">
        <v>108</v>
      </c>
      <c r="E16" s="25" t="s">
        <v>105</v>
      </c>
      <c r="F16" s="25" t="s">
        <v>29</v>
      </c>
      <c r="G16" s="26">
        <v>1</v>
      </c>
      <c r="H16" s="26">
        <v>1</v>
      </c>
      <c r="I16" s="25"/>
      <c r="J16" s="19">
        <f>J15+1</f>
        <v>44887</v>
      </c>
    </row>
    <row r="17" spans="2:10" ht="102.75" customHeight="1">
      <c r="B17" s="22">
        <v>7</v>
      </c>
      <c r="C17" s="23"/>
      <c r="D17" s="24" t="s">
        <v>109</v>
      </c>
      <c r="E17" s="25" t="s">
        <v>54</v>
      </c>
      <c r="F17" s="25" t="s">
        <v>29</v>
      </c>
      <c r="G17" s="26">
        <v>2</v>
      </c>
      <c r="H17" s="26">
        <v>3</v>
      </c>
      <c r="I17" s="25"/>
      <c r="J17" s="19">
        <f>J16+1</f>
        <v>44888</v>
      </c>
    </row>
    <row r="18" spans="2:10" ht="63" customHeight="1">
      <c r="B18" s="22">
        <v>8</v>
      </c>
      <c r="C18" s="23"/>
      <c r="D18" s="24" t="s">
        <v>66</v>
      </c>
      <c r="E18" s="25" t="s">
        <v>73</v>
      </c>
      <c r="F18" s="25" t="s">
        <v>29</v>
      </c>
      <c r="G18" s="26">
        <v>1</v>
      </c>
      <c r="H18" s="26">
        <v>1</v>
      </c>
      <c r="I18" s="25"/>
      <c r="J18" s="19">
        <f>J17+1</f>
        <v>44889</v>
      </c>
    </row>
    <row r="19" spans="2:10" ht="37.5" customHeight="1">
      <c r="B19" s="22">
        <v>9</v>
      </c>
      <c r="C19" s="23"/>
      <c r="D19" s="25"/>
      <c r="E19" s="25"/>
      <c r="F19" s="25"/>
      <c r="G19" s="26">
        <v>0</v>
      </c>
      <c r="H19" s="26">
        <v>0</v>
      </c>
      <c r="I19" s="25"/>
      <c r="J19" s="19">
        <f>J18+1</f>
        <v>44890</v>
      </c>
    </row>
    <row r="20" spans="2:10" ht="37.5" customHeight="1">
      <c r="B20" s="22">
        <v>10</v>
      </c>
      <c r="C20" s="23"/>
      <c r="D20" s="25"/>
      <c r="E20" s="25"/>
      <c r="F20" s="25"/>
      <c r="G20" s="26">
        <v>0</v>
      </c>
      <c r="H20" s="26">
        <v>0</v>
      </c>
      <c r="I20" s="25"/>
      <c r="J20" s="19">
        <f>J19+1</f>
        <v>44891</v>
      </c>
    </row>
    <row r="21" spans="2:10" ht="37.5" customHeight="1">
      <c r="B21" s="22">
        <v>11</v>
      </c>
      <c r="C21" s="23"/>
      <c r="D21" s="25"/>
      <c r="E21" s="25"/>
      <c r="F21" s="25"/>
      <c r="G21" s="26">
        <v>0</v>
      </c>
      <c r="H21" s="26">
        <v>0</v>
      </c>
      <c r="I21" s="25"/>
      <c r="J21" s="19">
        <f>J20+1</f>
        <v>44892</v>
      </c>
    </row>
    <row r="22" spans="2:10" ht="37.5" customHeight="1">
      <c r="B22" s="22">
        <v>12</v>
      </c>
      <c r="C22" s="23"/>
      <c r="D22" s="25"/>
      <c r="E22" s="25"/>
      <c r="F22" s="25"/>
      <c r="G22" s="26">
        <v>0</v>
      </c>
      <c r="H22" s="26">
        <v>0</v>
      </c>
      <c r="I22" s="25"/>
      <c r="J22" s="19"/>
    </row>
    <row r="23" spans="2:10" ht="37.5" customHeight="1">
      <c r="B23" s="22">
        <v>13</v>
      </c>
      <c r="C23" s="23"/>
      <c r="D23" s="25"/>
      <c r="E23" s="25"/>
      <c r="F23" s="25"/>
      <c r="G23" s="26">
        <v>0</v>
      </c>
      <c r="H23" s="26">
        <v>0</v>
      </c>
      <c r="I23" s="25"/>
      <c r="J23" s="19"/>
    </row>
    <row r="24" spans="2:10" ht="37.5" customHeight="1">
      <c r="B24" s="22">
        <v>14</v>
      </c>
      <c r="C24" s="23"/>
      <c r="D24" s="25"/>
      <c r="E24" s="25"/>
      <c r="F24" s="25"/>
      <c r="G24" s="26">
        <v>0</v>
      </c>
      <c r="H24" s="26">
        <v>0</v>
      </c>
      <c r="I24" s="25"/>
      <c r="J24" s="19"/>
    </row>
    <row r="25" spans="2:10" ht="37.5" customHeight="1">
      <c r="B25" s="22">
        <v>15</v>
      </c>
      <c r="C25" s="23"/>
      <c r="D25" s="25"/>
      <c r="E25" s="25"/>
      <c r="F25" s="25"/>
      <c r="G25" s="26">
        <v>0</v>
      </c>
      <c r="H25" s="26">
        <v>0</v>
      </c>
      <c r="I25" s="25"/>
      <c r="J25" s="19"/>
    </row>
    <row r="26" spans="2:10" ht="37.5" customHeight="1">
      <c r="B26" s="22">
        <v>16</v>
      </c>
      <c r="C26" s="23"/>
      <c r="D26" s="25"/>
      <c r="E26" s="25"/>
      <c r="F26" s="25"/>
      <c r="G26" s="26">
        <v>0</v>
      </c>
      <c r="H26" s="26">
        <v>0</v>
      </c>
      <c r="I26" s="25"/>
      <c r="J26" s="19"/>
    </row>
    <row r="27" spans="2:10" ht="37.5" customHeight="1">
      <c r="B27" s="22">
        <v>17</v>
      </c>
      <c r="C27" s="23"/>
      <c r="D27" s="25"/>
      <c r="E27" s="25"/>
      <c r="F27" s="25"/>
      <c r="G27" s="26">
        <v>0</v>
      </c>
      <c r="H27" s="26">
        <v>0</v>
      </c>
      <c r="I27" s="25"/>
      <c r="J27" s="19"/>
    </row>
    <row r="28" spans="2:10" ht="37.5" customHeight="1">
      <c r="B28" s="22">
        <v>18</v>
      </c>
      <c r="C28" s="23"/>
      <c r="D28" s="25"/>
      <c r="E28" s="25"/>
      <c r="F28" s="25"/>
      <c r="G28" s="26">
        <v>0</v>
      </c>
      <c r="H28" s="26">
        <v>0</v>
      </c>
      <c r="I28" s="25"/>
      <c r="J28" s="19"/>
    </row>
    <row r="29" spans="2:10" ht="37.5" customHeight="1">
      <c r="B29" s="22">
        <v>19</v>
      </c>
      <c r="C29" s="23"/>
      <c r="D29" s="25"/>
      <c r="E29" s="25"/>
      <c r="F29" s="25"/>
      <c r="G29" s="26">
        <v>0</v>
      </c>
      <c r="H29" s="26">
        <v>0</v>
      </c>
      <c r="I29" s="25"/>
    </row>
    <row r="30" spans="2:10" ht="37.5" customHeight="1">
      <c r="B30" s="22">
        <v>20</v>
      </c>
      <c r="C30" s="23"/>
      <c r="D30" s="25"/>
      <c r="E30" s="25"/>
      <c r="F30" s="25"/>
      <c r="G30" s="26">
        <v>0</v>
      </c>
      <c r="H30" s="26">
        <v>0</v>
      </c>
      <c r="I30" s="25"/>
    </row>
    <row r="31" spans="2:10" ht="37.5" customHeight="1">
      <c r="B31" s="22">
        <v>21</v>
      </c>
      <c r="C31" s="23"/>
      <c r="D31" s="25"/>
      <c r="E31" s="25"/>
      <c r="F31" s="25"/>
      <c r="G31" s="26">
        <v>0</v>
      </c>
      <c r="H31" s="26">
        <v>0</v>
      </c>
      <c r="I31" s="25"/>
    </row>
    <row r="32" spans="2:10" ht="37.5" customHeight="1">
      <c r="B32" s="22">
        <v>22</v>
      </c>
      <c r="C32" s="23"/>
      <c r="D32" s="25"/>
      <c r="E32" s="25"/>
      <c r="F32" s="25"/>
      <c r="G32" s="26">
        <v>0</v>
      </c>
      <c r="H32" s="26">
        <v>0</v>
      </c>
      <c r="I32" s="25"/>
    </row>
    <row r="33" spans="2:9" ht="37.5" customHeight="1">
      <c r="B33" s="22">
        <v>23</v>
      </c>
      <c r="C33" s="23"/>
      <c r="D33" s="25"/>
      <c r="E33" s="25"/>
      <c r="F33" s="25"/>
      <c r="G33" s="26">
        <v>0</v>
      </c>
      <c r="H33" s="26">
        <v>0</v>
      </c>
      <c r="I33" s="25"/>
    </row>
    <row r="34" spans="2:9" ht="37.5" customHeight="1">
      <c r="B34" s="22">
        <v>24</v>
      </c>
      <c r="C34" s="23"/>
      <c r="D34" s="25"/>
      <c r="E34" s="25"/>
      <c r="F34" s="25"/>
      <c r="G34" s="26">
        <v>0</v>
      </c>
      <c r="H34" s="26">
        <v>0</v>
      </c>
      <c r="I34" s="24"/>
    </row>
    <row r="35" spans="2:9" ht="37.5" customHeight="1">
      <c r="B35" s="22">
        <v>25</v>
      </c>
      <c r="C35" s="23"/>
      <c r="D35" s="25"/>
      <c r="E35" s="25"/>
      <c r="F35" s="25"/>
      <c r="G35" s="26">
        <v>0</v>
      </c>
      <c r="H35" s="26">
        <v>0</v>
      </c>
      <c r="I35" s="24"/>
    </row>
    <row r="36" spans="2:9" ht="37.5" customHeight="1">
      <c r="B36" s="22">
        <v>26</v>
      </c>
      <c r="C36" s="23"/>
      <c r="D36" s="25"/>
      <c r="E36" s="25"/>
      <c r="F36" s="25"/>
      <c r="G36" s="26">
        <v>0</v>
      </c>
      <c r="H36" s="26">
        <v>0</v>
      </c>
      <c r="I36" s="24"/>
    </row>
    <row r="37" spans="2:9" ht="37.5" customHeight="1">
      <c r="B37" s="22">
        <v>27</v>
      </c>
      <c r="C37" s="23"/>
      <c r="D37" s="25"/>
      <c r="E37" s="25"/>
      <c r="F37" s="25"/>
      <c r="G37" s="26">
        <v>0</v>
      </c>
      <c r="H37" s="26">
        <v>0</v>
      </c>
      <c r="I37" s="24"/>
    </row>
    <row r="38" spans="2:9" ht="37.5" customHeight="1">
      <c r="B38" s="22">
        <v>28</v>
      </c>
      <c r="C38" s="23"/>
      <c r="D38" s="25"/>
      <c r="E38" s="25"/>
      <c r="F38" s="25"/>
      <c r="G38" s="26">
        <v>0</v>
      </c>
      <c r="H38" s="26">
        <v>0</v>
      </c>
      <c r="I38" s="24"/>
    </row>
    <row r="39" spans="2:9" ht="37.5" customHeight="1">
      <c r="B39" s="22">
        <v>29</v>
      </c>
      <c r="C39" s="23"/>
      <c r="D39" s="25"/>
      <c r="E39" s="25"/>
      <c r="F39" s="25"/>
      <c r="G39" s="26">
        <v>0</v>
      </c>
      <c r="H39" s="26">
        <v>0</v>
      </c>
      <c r="I39" s="24"/>
    </row>
    <row r="40" spans="2:9" ht="37.5" customHeight="1">
      <c r="B40" s="22">
        <v>30</v>
      </c>
      <c r="C40" s="23"/>
      <c r="D40" s="25"/>
      <c r="E40" s="25"/>
      <c r="F40" s="25"/>
      <c r="G40" s="26">
        <v>0</v>
      </c>
      <c r="H40" s="26">
        <v>0</v>
      </c>
      <c r="I40" s="24"/>
    </row>
    <row r="41" spans="2:9" ht="37.5" customHeight="1">
      <c r="B41" s="22">
        <v>31</v>
      </c>
      <c r="C41" s="23"/>
      <c r="D41" s="25"/>
      <c r="E41" s="25"/>
      <c r="F41" s="25"/>
      <c r="G41" s="26">
        <v>0</v>
      </c>
      <c r="H41" s="26">
        <v>0</v>
      </c>
      <c r="I41" s="24"/>
    </row>
    <row r="42" spans="2:9" ht="37.5" customHeight="1">
      <c r="B42" s="22">
        <v>32</v>
      </c>
      <c r="C42" s="23"/>
      <c r="D42" s="25"/>
      <c r="E42" s="25"/>
      <c r="F42" s="25"/>
      <c r="G42" s="26">
        <v>0</v>
      </c>
      <c r="H42" s="26">
        <v>0</v>
      </c>
      <c r="I42" s="24"/>
    </row>
    <row r="43" spans="2:9" ht="37.5" customHeight="1">
      <c r="B43" s="22">
        <v>33</v>
      </c>
      <c r="C43" s="23"/>
      <c r="D43" s="25"/>
      <c r="E43" s="25"/>
      <c r="F43" s="25"/>
      <c r="G43" s="26">
        <v>0</v>
      </c>
      <c r="H43" s="26">
        <v>0</v>
      </c>
      <c r="I43" s="24"/>
    </row>
    <row r="44" spans="2:9" ht="37.5" customHeight="1">
      <c r="B44" s="22">
        <v>34</v>
      </c>
      <c r="C44" s="23"/>
      <c r="D44" s="25"/>
      <c r="E44" s="25"/>
      <c r="F44" s="25"/>
      <c r="G44" s="26">
        <v>0</v>
      </c>
      <c r="H44" s="26">
        <v>0</v>
      </c>
      <c r="I44" s="24"/>
    </row>
    <row r="45" spans="2:9" ht="37.5" customHeight="1">
      <c r="B45" s="22">
        <v>35</v>
      </c>
      <c r="C45" s="23"/>
      <c r="D45" s="25"/>
      <c r="E45" s="25"/>
      <c r="F45" s="25"/>
      <c r="G45" s="26">
        <v>0</v>
      </c>
      <c r="H45" s="26">
        <v>0</v>
      </c>
      <c r="I45" s="24"/>
    </row>
    <row r="46" spans="2:9" ht="37.5" customHeight="1">
      <c r="B46" s="22">
        <v>36</v>
      </c>
      <c r="C46" s="23"/>
      <c r="D46" s="25"/>
      <c r="E46" s="25"/>
      <c r="F46" s="25"/>
      <c r="G46" s="26">
        <v>0</v>
      </c>
      <c r="H46" s="26">
        <v>0</v>
      </c>
      <c r="I46" s="24"/>
    </row>
    <row r="47" spans="2:9" ht="37.5" customHeight="1">
      <c r="B47" s="22">
        <v>37</v>
      </c>
      <c r="C47" s="23"/>
      <c r="D47" s="25"/>
      <c r="E47" s="25"/>
      <c r="F47" s="25"/>
      <c r="G47" s="26">
        <v>0</v>
      </c>
      <c r="H47" s="26">
        <v>0</v>
      </c>
      <c r="I47" s="24"/>
    </row>
    <row r="48" spans="2:9" ht="37.5" customHeight="1">
      <c r="B48" s="22">
        <v>38</v>
      </c>
      <c r="C48" s="23"/>
      <c r="D48" s="25"/>
      <c r="E48" s="25"/>
      <c r="F48" s="25"/>
      <c r="G48" s="26">
        <v>0</v>
      </c>
      <c r="H48" s="26">
        <v>0</v>
      </c>
      <c r="I48" s="24"/>
    </row>
    <row r="49" spans="2:9" ht="37.5" customHeight="1">
      <c r="B49" s="22">
        <v>39</v>
      </c>
      <c r="C49" s="23"/>
      <c r="D49" s="25"/>
      <c r="E49" s="25"/>
      <c r="F49" s="25"/>
      <c r="G49" s="26">
        <v>0</v>
      </c>
      <c r="H49" s="26">
        <v>0</v>
      </c>
      <c r="I49" s="24"/>
    </row>
    <row r="50" spans="2:9" ht="37.5" customHeight="1">
      <c r="B50" s="22">
        <v>40</v>
      </c>
      <c r="C50" s="23"/>
      <c r="D50" s="25"/>
      <c r="E50" s="25"/>
      <c r="F50" s="25"/>
      <c r="G50" s="26">
        <v>0</v>
      </c>
      <c r="H50" s="26">
        <v>0</v>
      </c>
      <c r="I50" s="24"/>
    </row>
    <row r="51" spans="2:9" ht="37.5" customHeight="1">
      <c r="B51" s="22">
        <v>41</v>
      </c>
      <c r="C51" s="23"/>
      <c r="D51" s="25"/>
      <c r="E51" s="25"/>
      <c r="F51" s="25"/>
      <c r="G51" s="26">
        <v>0</v>
      </c>
      <c r="H51" s="26">
        <v>0</v>
      </c>
      <c r="I51" s="24"/>
    </row>
    <row r="52" spans="2:9" ht="37.5" customHeight="1">
      <c r="B52" s="22">
        <v>42</v>
      </c>
      <c r="C52" s="23"/>
      <c r="D52" s="38"/>
      <c r="E52" s="25"/>
      <c r="F52" s="25"/>
      <c r="G52" s="26">
        <v>0</v>
      </c>
      <c r="H52" s="26">
        <v>0</v>
      </c>
      <c r="I52" s="24"/>
    </row>
    <row r="53" spans="2:9" ht="37.5" customHeight="1">
      <c r="B53" s="22">
        <v>43</v>
      </c>
      <c r="C53" s="23"/>
      <c r="D53" s="38"/>
      <c r="E53" s="25"/>
      <c r="F53" s="25"/>
      <c r="G53" s="26">
        <v>0</v>
      </c>
      <c r="H53" s="26">
        <v>0</v>
      </c>
      <c r="I53" s="24"/>
    </row>
    <row r="54" spans="2:9" ht="37.5" customHeight="1">
      <c r="B54" s="22">
        <v>44</v>
      </c>
      <c r="C54" s="23"/>
      <c r="D54" s="38"/>
      <c r="E54" s="25"/>
      <c r="F54" s="25"/>
      <c r="G54" s="26">
        <v>0</v>
      </c>
      <c r="H54" s="26">
        <v>0</v>
      </c>
      <c r="I54" s="24"/>
    </row>
    <row r="55" spans="2:9" ht="37.5" customHeight="1">
      <c r="B55" s="22">
        <v>45</v>
      </c>
      <c r="C55" s="23"/>
      <c r="D55" s="38"/>
      <c r="E55" s="25"/>
      <c r="F55" s="25"/>
      <c r="G55" s="26">
        <v>0</v>
      </c>
      <c r="H55" s="26">
        <v>0</v>
      </c>
      <c r="I55" s="24"/>
    </row>
    <row r="56" spans="2:9" ht="37.5" customHeight="1">
      <c r="B56" s="22">
        <v>46</v>
      </c>
      <c r="C56" s="23"/>
      <c r="D56" s="25"/>
      <c r="E56" s="25"/>
      <c r="F56" s="25"/>
      <c r="G56" s="26">
        <v>0</v>
      </c>
      <c r="H56" s="26">
        <v>0</v>
      </c>
      <c r="I56" s="24"/>
    </row>
    <row r="57" spans="2:9" ht="37.5" customHeight="1">
      <c r="B57" s="22">
        <v>47</v>
      </c>
      <c r="C57" s="23"/>
      <c r="D57" s="24"/>
      <c r="E57" s="25"/>
      <c r="F57" s="25"/>
      <c r="G57" s="26">
        <v>0</v>
      </c>
      <c r="H57" s="26">
        <v>0</v>
      </c>
      <c r="I57" s="24"/>
    </row>
    <row r="58" spans="2:9" ht="37.5" customHeight="1">
      <c r="B58" s="22">
        <v>48</v>
      </c>
      <c r="C58" s="23"/>
      <c r="D58" s="24"/>
      <c r="E58" s="25"/>
      <c r="F58" s="25"/>
      <c r="G58" s="26">
        <v>0</v>
      </c>
      <c r="H58" s="26">
        <v>0</v>
      </c>
      <c r="I58" s="24"/>
    </row>
    <row r="59" spans="2:9" ht="37.5" customHeight="1">
      <c r="B59" s="22">
        <v>49</v>
      </c>
      <c r="C59" s="23"/>
      <c r="D59" s="24"/>
      <c r="E59" s="25"/>
      <c r="F59" s="25"/>
      <c r="G59" s="26">
        <v>0</v>
      </c>
      <c r="H59" s="26">
        <v>0</v>
      </c>
      <c r="I59" s="35"/>
    </row>
    <row r="60" spans="2:9" ht="37.5" customHeight="1">
      <c r="B60" s="22">
        <v>50</v>
      </c>
      <c r="C60" s="23"/>
      <c r="D60" s="24"/>
      <c r="E60" s="25"/>
      <c r="F60" s="25"/>
      <c r="G60" s="26">
        <v>0</v>
      </c>
      <c r="H60" s="26">
        <v>0</v>
      </c>
      <c r="I60" s="35"/>
    </row>
    <row r="61" spans="2:9" ht="15.75" customHeight="1">
      <c r="F61" s="29" t="s">
        <v>67</v>
      </c>
      <c r="G61" s="30">
        <f>SUM(G11:G60)</f>
        <v>20</v>
      </c>
      <c r="H61" s="30">
        <f>SUM(H11:H60)</f>
        <v>20</v>
      </c>
    </row>
    <row r="62" spans="2:9" ht="15.75" customHeight="1">
      <c r="B62" s="11"/>
      <c r="C62" s="11"/>
      <c r="D62" s="11">
        <f>COUNTIFS(D11:D60, "&lt;&gt;"&amp;"")</f>
        <v>8</v>
      </c>
      <c r="E62" s="11"/>
      <c r="F62" s="11">
        <f>COUNTIFS(F11:F60, "Concluído",D11:D60, "&lt;&gt;"&amp;"")</f>
        <v>8</v>
      </c>
    </row>
    <row r="63" spans="2:9" ht="15.75" customHeight="1">
      <c r="B63" s="60" t="s">
        <v>68</v>
      </c>
      <c r="C63" s="60"/>
      <c r="D63" s="60"/>
      <c r="E63" s="60"/>
      <c r="F63" s="60"/>
      <c r="G63" s="60"/>
      <c r="H63" s="60"/>
    </row>
    <row r="64" spans="2:9" ht="15.75" customHeight="1">
      <c r="B64" s="61" t="s">
        <v>69</v>
      </c>
      <c r="C64" s="61"/>
      <c r="D64" s="61"/>
      <c r="E64" s="61"/>
      <c r="F64" s="61"/>
      <c r="G64" s="21" t="s">
        <v>70</v>
      </c>
      <c r="H64" s="21" t="s">
        <v>16</v>
      </c>
    </row>
    <row r="65" spans="2:8" ht="15.75" customHeight="1">
      <c r="B65" s="62" t="str">
        <f>'Dados do Projeto'!B10</f>
        <v>Angelica Sofia Nieves</v>
      </c>
      <c r="C65" s="62"/>
      <c r="D65" s="62"/>
      <c r="E65" s="62"/>
      <c r="F65" s="62"/>
      <c r="G65" s="31">
        <f>SUMIF($E$11:$E$60,'Dados do Projeto'!$B10,G$11:G$60)</f>
        <v>0</v>
      </c>
      <c r="H65" s="31">
        <f>SUMIF($E$11:$E$60,'Dados do Projeto'!$B10,H$11:H$60)</f>
        <v>0</v>
      </c>
    </row>
    <row r="66" spans="2:8" ht="15.75" customHeight="1">
      <c r="B66" s="62" t="str">
        <f>'Dados do Projeto'!B11</f>
        <v>Cássio de Melo Rabelo</v>
      </c>
      <c r="C66" s="62"/>
      <c r="D66" s="62"/>
      <c r="E66" s="62"/>
      <c r="F66" s="62"/>
      <c r="G66" s="31">
        <f>SUMIF(E$11:E$60,'Dados do Projeto'!B11,G$11:G$60)</f>
        <v>0</v>
      </c>
      <c r="H66" s="31">
        <f>SUMIF($E$11:$E$60,'Dados do Projeto'!$B11,H$11:H$60)</f>
        <v>0</v>
      </c>
    </row>
    <row r="67" spans="2:8" ht="15.75" customHeight="1">
      <c r="B67" s="62" t="str">
        <f>'Dados do Projeto'!B12</f>
        <v>Elisângela Dias da Silva</v>
      </c>
      <c r="C67" s="62"/>
      <c r="D67" s="62"/>
      <c r="E67" s="62"/>
      <c r="F67" s="62"/>
      <c r="G67" s="31">
        <f>SUMIF(E$11:E$60,'Dados do Projeto'!B12,G$11:G$60)</f>
        <v>0</v>
      </c>
      <c r="H67" s="31">
        <f>SUMIF($E$11:$E$60,'Dados do Projeto'!$B12,H$11:H$60)</f>
        <v>0</v>
      </c>
    </row>
    <row r="68" spans="2:8" ht="15.75" customHeight="1">
      <c r="B68" s="62" t="str">
        <f>'Dados do Projeto'!B13</f>
        <v>Gabriela Farias Rios</v>
      </c>
      <c r="C68" s="62"/>
      <c r="D68" s="62"/>
      <c r="E68" s="62"/>
      <c r="F68" s="62"/>
      <c r="G68" s="31">
        <f>SUMIF(E$11:E$60,'Dados do Projeto'!B13,G$11:G$60)</f>
        <v>0</v>
      </c>
      <c r="H68" s="31">
        <f>SUMIF($E$11:$E$60,'Dados do Projeto'!$B13,H$11:H$60)</f>
        <v>0</v>
      </c>
    </row>
    <row r="69" spans="2:8" ht="15.75" customHeight="1">
      <c r="B69" s="62" t="str">
        <f>'Dados do Projeto'!B14</f>
        <v>Joao Victor dos Anjos Sales</v>
      </c>
      <c r="C69" s="62"/>
      <c r="D69" s="62"/>
      <c r="E69" s="62"/>
      <c r="F69" s="62"/>
      <c r="G69" s="31">
        <f>SUMIF(E$11:E$60,'Dados do Projeto'!B14,G$11:G$60)</f>
        <v>0</v>
      </c>
      <c r="H69" s="31">
        <f>SUMIF($E$11:$E$60,'Dados do Projeto'!$B14,H$11:H$60)</f>
        <v>0</v>
      </c>
    </row>
    <row r="70" spans="2:8" ht="15.75" customHeight="1">
      <c r="B70" s="62" t="str">
        <f>'Dados do Projeto'!B15</f>
        <v>Laryssa Serra de Oliveira</v>
      </c>
      <c r="C70" s="62"/>
      <c r="D70" s="62"/>
      <c r="E70" s="62"/>
      <c r="F70" s="62"/>
      <c r="G70" s="31">
        <f>SUMIF(E$11:E$60,'Dados do Projeto'!B15,G$11:G$60)</f>
        <v>0</v>
      </c>
      <c r="H70" s="31">
        <f>SUMIF($E$11:$E$60,'Dados do Projeto'!$B15,H$11:H$60)</f>
        <v>0</v>
      </c>
    </row>
    <row r="71" spans="2:8" ht="15.75" customHeight="1"/>
    <row r="72" spans="2:8" ht="15.75" customHeight="1"/>
    <row r="73" spans="2:8" ht="15.75" customHeight="1"/>
    <row r="74" spans="2:8" ht="15.75" customHeight="1"/>
    <row r="75" spans="2:8" ht="15.75" customHeight="1"/>
    <row r="76" spans="2:8" ht="15.75" customHeight="1"/>
    <row r="77" spans="2:8" ht="15.75" customHeight="1"/>
    <row r="78" spans="2:8" ht="15.75" customHeight="1"/>
    <row r="79" spans="2:8" ht="15.75" customHeight="1"/>
    <row r="80" spans="2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5000000}"/>
  <mergeCells count="15">
    <mergeCell ref="B66:F66"/>
    <mergeCell ref="B67:F67"/>
    <mergeCell ref="B68:F68"/>
    <mergeCell ref="B69:F69"/>
    <mergeCell ref="B70:F70"/>
    <mergeCell ref="B7:I7"/>
    <mergeCell ref="B9:H9"/>
    <mergeCell ref="B63:H63"/>
    <mergeCell ref="B64:F64"/>
    <mergeCell ref="B65:F65"/>
    <mergeCell ref="B1:I1"/>
    <mergeCell ref="B2:I2"/>
    <mergeCell ref="B3:I3"/>
    <mergeCell ref="B4:I4"/>
    <mergeCell ref="B5:I5"/>
  </mergeCells>
  <conditionalFormatting sqref="E17 E14">
    <cfRule type="expression" dxfId="99" priority="26">
      <formula>LEN(TRIM(E14))=0</formula>
    </cfRule>
  </conditionalFormatting>
  <conditionalFormatting sqref="E17 E14">
    <cfRule type="expression" dxfId="98" priority="27">
      <formula>NOT(ISERROR(SEARCH(($B$69),(E14))))</formula>
    </cfRule>
  </conditionalFormatting>
  <conditionalFormatting sqref="E17 E14">
    <cfRule type="expression" dxfId="97" priority="28">
      <formula>NOT(ISERROR(SEARCH(($B$68),(E14))))</formula>
    </cfRule>
  </conditionalFormatting>
  <conditionalFormatting sqref="E17 E14">
    <cfRule type="expression" dxfId="96" priority="29">
      <formula>NOT(ISERROR(SEARCH(($B$67),(E14))))</formula>
    </cfRule>
  </conditionalFormatting>
  <conditionalFormatting sqref="E17 E14">
    <cfRule type="expression" dxfId="95" priority="30">
      <formula>NOT(ISERROR(SEARCH(($B$66),(E14))))</formula>
    </cfRule>
  </conditionalFormatting>
  <conditionalFormatting sqref="E17 E14">
    <cfRule type="expression" dxfId="94" priority="31">
      <formula>LEN(TRIM(E14))=0</formula>
    </cfRule>
  </conditionalFormatting>
  <conditionalFormatting sqref="E17 E14">
    <cfRule type="expression" dxfId="93" priority="32">
      <formula>NOT(ISERROR(SEARCH(($B$69),(E14))))</formula>
    </cfRule>
  </conditionalFormatting>
  <conditionalFormatting sqref="E17 E14">
    <cfRule type="expression" dxfId="92" priority="33">
      <formula>NOT(ISERROR(SEARCH(($B$68),(E14))))</formula>
    </cfRule>
  </conditionalFormatting>
  <conditionalFormatting sqref="E17 E14">
    <cfRule type="expression" dxfId="91" priority="34">
      <formula>NOT(ISERROR(SEARCH(($B$67),(E14))))</formula>
    </cfRule>
  </conditionalFormatting>
  <conditionalFormatting sqref="E17 E14">
    <cfRule type="expression" dxfId="90" priority="35">
      <formula>NOT(ISERROR(SEARCH(($B$66),(E14))))</formula>
    </cfRule>
  </conditionalFormatting>
  <conditionalFormatting sqref="E17 E14">
    <cfRule type="expression" dxfId="89" priority="36">
      <formula>NOT(ISERROR(SEARCH(($B$65),(E14))))</formula>
    </cfRule>
  </conditionalFormatting>
  <conditionalFormatting sqref="E17 E14">
    <cfRule type="expression" dxfId="88" priority="37">
      <formula>NOT(ISERROR(SEARCH(($B$65),(E14))))</formula>
    </cfRule>
  </conditionalFormatting>
  <conditionalFormatting sqref="E11:E12 E14:E60">
    <cfRule type="expression" dxfId="87" priority="38">
      <formula>NOT(ISERROR(SEARCH(($B$65),(E11))))</formula>
    </cfRule>
  </conditionalFormatting>
  <conditionalFormatting sqref="E11:E12 E14:E60">
    <cfRule type="expression" dxfId="86" priority="39">
      <formula>NOT(ISERROR(SEARCH(($B$66),(E11))))</formula>
    </cfRule>
  </conditionalFormatting>
  <conditionalFormatting sqref="E11:E12 E14:E60">
    <cfRule type="expression" dxfId="85" priority="40">
      <formula>NOT(ISERROR(SEARCH(($B$67),(E11))))</formula>
    </cfRule>
  </conditionalFormatting>
  <conditionalFormatting sqref="E11:E12 E14:E60">
    <cfRule type="expression" dxfId="84" priority="41">
      <formula>NOT(ISERROR(SEARCH(($B$68),(E11))))</formula>
    </cfRule>
  </conditionalFormatting>
  <conditionalFormatting sqref="E11:E12 E14:E60">
    <cfRule type="expression" dxfId="83" priority="42">
      <formula>NOT(ISERROR(SEARCH(($B$69),(E11))))</formula>
    </cfRule>
  </conditionalFormatting>
  <conditionalFormatting sqref="E11:E12 E14:E60">
    <cfRule type="expression" dxfId="82" priority="43">
      <formula>LEN(TRIM(E11))=0</formula>
    </cfRule>
  </conditionalFormatting>
  <conditionalFormatting sqref="C11:C60">
    <cfRule type="expression" dxfId="81" priority="44">
      <formula>AND(ISNUMBER(C11),TRUNC(C11)&lt;TODAY())</formula>
    </cfRule>
  </conditionalFormatting>
  <conditionalFormatting sqref="E17 E14">
    <cfRule type="expression" dxfId="80" priority="45">
      <formula>LEN(TRIM(E14))=0</formula>
    </cfRule>
  </conditionalFormatting>
  <conditionalFormatting sqref="E17 E14">
    <cfRule type="expression" dxfId="79" priority="46">
      <formula>NOT(ISERROR(SEARCH(($B$69),(E14))))</formula>
    </cfRule>
  </conditionalFormatting>
  <conditionalFormatting sqref="E17 E14">
    <cfRule type="expression" dxfId="78" priority="47">
      <formula>NOT(ISERROR(SEARCH(($B$68),(E14))))</formula>
    </cfRule>
  </conditionalFormatting>
  <conditionalFormatting sqref="E17 E14">
    <cfRule type="expression" dxfId="77" priority="48">
      <formula>NOT(ISERROR(SEARCH(($B$67),(E14))))</formula>
    </cfRule>
  </conditionalFormatting>
  <conditionalFormatting sqref="E17 E14">
    <cfRule type="expression" dxfId="76" priority="49">
      <formula>NOT(ISERROR(SEARCH(($B$66),(E14))))</formula>
    </cfRule>
  </conditionalFormatting>
  <conditionalFormatting sqref="E17 E14">
    <cfRule type="expression" dxfId="75" priority="50">
      <formula>LEN(TRIM(E14))=0</formula>
    </cfRule>
  </conditionalFormatting>
  <conditionalFormatting sqref="E17 E14">
    <cfRule type="expression" dxfId="74" priority="51">
      <formula>NOT(ISERROR(SEARCH(($B$69),(E14))))</formula>
    </cfRule>
  </conditionalFormatting>
  <conditionalFormatting sqref="E17 E14">
    <cfRule type="expression" dxfId="73" priority="52">
      <formula>NOT(ISERROR(SEARCH(($B$68),(E14))))</formula>
    </cfRule>
  </conditionalFormatting>
  <conditionalFormatting sqref="E17 E14">
    <cfRule type="expression" dxfId="72" priority="53">
      <formula>NOT(ISERROR(SEARCH(($B$67),(E14))))</formula>
    </cfRule>
  </conditionalFormatting>
  <conditionalFormatting sqref="E17 E14">
    <cfRule type="expression" dxfId="71" priority="54">
      <formula>NOT(ISERROR(SEARCH(($B$66),(E14))))</formula>
    </cfRule>
  </conditionalFormatting>
  <conditionalFormatting sqref="E17 E14">
    <cfRule type="expression" dxfId="70" priority="55">
      <formula>NOT(ISERROR(SEARCH(($B$65),(E14))))</formula>
    </cfRule>
  </conditionalFormatting>
  <conditionalFormatting sqref="E17 E14">
    <cfRule type="expression" dxfId="69" priority="56">
      <formula>NOT(ISERROR(SEARCH(($B$65),(E14))))</formula>
    </cfRule>
  </conditionalFormatting>
  <conditionalFormatting sqref="E11:E12 E14:E60">
    <cfRule type="expression" dxfId="68" priority="57">
      <formula>NOT(ISERROR(SEARCH(($B$65),(E11))))</formula>
    </cfRule>
  </conditionalFormatting>
  <conditionalFormatting sqref="E11:E12 E14:E60">
    <cfRule type="expression" dxfId="67" priority="58">
      <formula>NOT(ISERROR(SEARCH(($B$66),(E11))))</formula>
    </cfRule>
  </conditionalFormatting>
  <conditionalFormatting sqref="E11:E12 E14:E60">
    <cfRule type="expression" dxfId="66" priority="59">
      <formula>NOT(ISERROR(SEARCH(($B$67),(E11))))</formula>
    </cfRule>
  </conditionalFormatting>
  <conditionalFormatting sqref="E11:E12 E14:E60">
    <cfRule type="expression" dxfId="65" priority="60">
      <formula>NOT(ISERROR(SEARCH(($B$68),(E11))))</formula>
    </cfRule>
  </conditionalFormatting>
  <conditionalFormatting sqref="E11:E12 E14:E60">
    <cfRule type="expression" dxfId="64" priority="61">
      <formula>NOT(ISERROR(SEARCH(($B$69),(E11))))</formula>
    </cfRule>
  </conditionalFormatting>
  <conditionalFormatting sqref="E11:E12 E14:E60">
    <cfRule type="expression" dxfId="63" priority="62">
      <formula>LEN(TRIM(E11))=0</formula>
    </cfRule>
  </conditionalFormatting>
  <conditionalFormatting sqref="C11:C60">
    <cfRule type="expression" dxfId="62" priority="63">
      <formula>AND(ISNUMBER(C11),TRUNC(C11)&lt;TODAY())</formula>
    </cfRule>
  </conditionalFormatting>
  <conditionalFormatting sqref="I13">
    <cfRule type="expression" dxfId="61" priority="13">
      <formula>NOT(ISERROR(SEARCH(($B$65),(I13))))</formula>
    </cfRule>
  </conditionalFormatting>
  <conditionalFormatting sqref="I13">
    <cfRule type="expression" dxfId="60" priority="14">
      <formula>NOT(ISERROR(SEARCH(($B$66),(I13))))</formula>
    </cfRule>
  </conditionalFormatting>
  <conditionalFormatting sqref="I13">
    <cfRule type="expression" dxfId="59" priority="15">
      <formula>NOT(ISERROR(SEARCH(($B$67),(I13))))</formula>
    </cfRule>
  </conditionalFormatting>
  <conditionalFormatting sqref="I13">
    <cfRule type="expression" dxfId="58" priority="16">
      <formula>NOT(ISERROR(SEARCH(($B$68),(I13))))</formula>
    </cfRule>
  </conditionalFormatting>
  <conditionalFormatting sqref="I13">
    <cfRule type="expression" dxfId="57" priority="17">
      <formula>NOT(ISERROR(SEARCH(($B$69),(I13))))</formula>
    </cfRule>
  </conditionalFormatting>
  <conditionalFormatting sqref="I13">
    <cfRule type="expression" dxfId="56" priority="18">
      <formula>LEN(TRIM(I13))=0</formula>
    </cfRule>
  </conditionalFormatting>
  <conditionalFormatting sqref="I13">
    <cfRule type="expression" dxfId="55" priority="19">
      <formula>NOT(ISERROR(SEARCH(($B$65),(I13))))</formula>
    </cfRule>
  </conditionalFormatting>
  <conditionalFormatting sqref="I13">
    <cfRule type="expression" dxfId="54" priority="20">
      <formula>NOT(ISERROR(SEARCH(($B$66),(I13))))</formula>
    </cfRule>
  </conditionalFormatting>
  <conditionalFormatting sqref="I13">
    <cfRule type="expression" dxfId="53" priority="21">
      <formula>NOT(ISERROR(SEARCH(($B$67),(I13))))</formula>
    </cfRule>
  </conditionalFormatting>
  <conditionalFormatting sqref="I13">
    <cfRule type="expression" dxfId="52" priority="22">
      <formula>NOT(ISERROR(SEARCH(($B$68),(I13))))</formula>
    </cfRule>
  </conditionalFormatting>
  <conditionalFormatting sqref="I13">
    <cfRule type="expression" dxfId="51" priority="23">
      <formula>NOT(ISERROR(SEARCH(($B$69),(I13))))</formula>
    </cfRule>
  </conditionalFormatting>
  <conditionalFormatting sqref="I13">
    <cfRule type="expression" dxfId="50" priority="24">
      <formula>LEN(TRIM(I13))=0</formula>
    </cfRule>
  </conditionalFormatting>
  <conditionalFormatting sqref="E11:E21">
    <cfRule type="expression" dxfId="49" priority="1">
      <formula>NOT(ISERROR(SEARCH(($B$65),(E11))))</formula>
    </cfRule>
  </conditionalFormatting>
  <conditionalFormatting sqref="E11:E21">
    <cfRule type="expression" dxfId="48" priority="2">
      <formula>NOT(ISERROR(SEARCH(($B$66),(E11))))</formula>
    </cfRule>
  </conditionalFormatting>
  <conditionalFormatting sqref="E11:E21">
    <cfRule type="expression" dxfId="47" priority="3">
      <formula>NOT(ISERROR(SEARCH(($B$67),(E11))))</formula>
    </cfRule>
  </conditionalFormatting>
  <conditionalFormatting sqref="E11:E21">
    <cfRule type="expression" dxfId="46" priority="4">
      <formula>NOT(ISERROR(SEARCH(($B$68),(E11))))</formula>
    </cfRule>
  </conditionalFormatting>
  <conditionalFormatting sqref="E11:E21">
    <cfRule type="expression" dxfId="45" priority="5">
      <formula>NOT(ISERROR(SEARCH(($B$69),(E11))))</formula>
    </cfRule>
  </conditionalFormatting>
  <conditionalFormatting sqref="E11:E21">
    <cfRule type="expression" dxfId="44" priority="6">
      <formula>LEN(TRIM(E11))=0</formula>
    </cfRule>
  </conditionalFormatting>
  <conditionalFormatting sqref="E11:E21">
    <cfRule type="expression" dxfId="43" priority="7">
      <formula>NOT(ISERROR(SEARCH(($B$65),(E11))))</formula>
    </cfRule>
  </conditionalFormatting>
  <conditionalFormatting sqref="E11:E21">
    <cfRule type="expression" dxfId="42" priority="8">
      <formula>NOT(ISERROR(SEARCH(($B$66),(E11))))</formula>
    </cfRule>
  </conditionalFormatting>
  <conditionalFormatting sqref="E11:E21">
    <cfRule type="expression" dxfId="41" priority="9">
      <formula>NOT(ISERROR(SEARCH(($B$67),(E11))))</formula>
    </cfRule>
  </conditionalFormatting>
  <conditionalFormatting sqref="E11:E21">
    <cfRule type="expression" dxfId="40" priority="10">
      <formula>NOT(ISERROR(SEARCH(($B$68),(E11))))</formula>
    </cfRule>
  </conditionalFormatting>
  <conditionalFormatting sqref="E11:E21">
    <cfRule type="expression" dxfId="39" priority="11">
      <formula>NOT(ISERROR(SEARCH(($B$69),(E11))))</formula>
    </cfRule>
  </conditionalFormatting>
  <conditionalFormatting sqref="E11:E21">
    <cfRule type="expression" dxfId="38" priority="12">
      <formula>LEN(TRIM(E11))=0</formula>
    </cfRule>
  </conditionalFormatting>
  <dataValidations count="1">
    <dataValidation type="list" allowBlank="1" showErrorMessage="1" sqref="C11:C60" xr:uid="{00000000-0002-0000-0500-000000000000}">
      <formula1>$J$1:$J$21</formula1>
      <formula2>0</formula2>
    </dataValidation>
  </dataValidations>
  <pageMargins left="0.75" right="0.75" top="1" bottom="1" header="0.511811023622047" footer="0.511811023622047"/>
  <pageSetup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14:formula2>
            <xm:f>0</xm:f>
          </x14:formula2>
          <xm:sqref>F11:F60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zoomScaleNormal="100" workbookViewId="0">
      <pane ySplit="1" topLeftCell="A6" activePane="bottomLeft" state="frozen"/>
      <selection pane="bottomLeft" activeCell="H11" sqref="H11"/>
    </sheetView>
  </sheetViews>
  <sheetFormatPr defaultColWidth="12.7109375" defaultRowHeight="15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8"/>
      <c r="B1" s="45" t="s">
        <v>0</v>
      </c>
      <c r="C1" s="45"/>
      <c r="D1" s="45"/>
      <c r="E1" s="45"/>
      <c r="F1" s="45"/>
      <c r="G1" s="45"/>
      <c r="H1" s="45"/>
      <c r="I1" s="45"/>
      <c r="J1" s="19">
        <f>Planejamento!C16</f>
        <v>44893</v>
      </c>
    </row>
    <row r="2" spans="1:20" ht="18" customHeight="1">
      <c r="B2" s="46" t="s">
        <v>1</v>
      </c>
      <c r="C2" s="46"/>
      <c r="D2" s="46"/>
      <c r="E2" s="46"/>
      <c r="F2" s="46"/>
      <c r="G2" s="46"/>
      <c r="H2" s="46"/>
      <c r="I2" s="46"/>
      <c r="J2" s="19">
        <f>J1+1</f>
        <v>44894</v>
      </c>
    </row>
    <row r="3" spans="1:20" ht="15.75" customHeight="1">
      <c r="B3" s="47" t="s">
        <v>2</v>
      </c>
      <c r="C3" s="47"/>
      <c r="D3" s="47"/>
      <c r="E3" s="47"/>
      <c r="F3" s="47"/>
      <c r="G3" s="47"/>
      <c r="H3" s="47"/>
      <c r="I3" s="47"/>
      <c r="J3" s="19">
        <f>J2+1</f>
        <v>44895</v>
      </c>
    </row>
    <row r="4" spans="1:20" ht="15.75" customHeight="1">
      <c r="B4" s="48" t="s">
        <v>3</v>
      </c>
      <c r="C4" s="48"/>
      <c r="D4" s="48"/>
      <c r="E4" s="48"/>
      <c r="F4" s="48"/>
      <c r="G4" s="48"/>
      <c r="H4" s="48"/>
      <c r="I4" s="48"/>
      <c r="J4" s="19">
        <f>J3+1</f>
        <v>44896</v>
      </c>
    </row>
    <row r="5" spans="1:20" ht="15.75" customHeight="1">
      <c r="B5" s="47" t="s">
        <v>4</v>
      </c>
      <c r="C5" s="47"/>
      <c r="D5" s="47"/>
      <c r="E5" s="47"/>
      <c r="F5" s="47"/>
      <c r="G5" s="47"/>
      <c r="H5" s="47"/>
      <c r="I5" s="47"/>
      <c r="J5" s="19">
        <f>J4+1</f>
        <v>44897</v>
      </c>
    </row>
    <row r="6" spans="1:20" ht="15.75" customHeight="1">
      <c r="J6" s="19">
        <f>J5+1</f>
        <v>44898</v>
      </c>
    </row>
    <row r="7" spans="1:20" ht="22.5" customHeight="1">
      <c r="B7" s="49" t="str">
        <f>'Dados do Projeto'!B7</f>
        <v>bibliotech</v>
      </c>
      <c r="C7" s="49"/>
      <c r="D7" s="49"/>
      <c r="E7" s="49"/>
      <c r="F7" s="49"/>
      <c r="G7" s="49"/>
      <c r="H7" s="49"/>
      <c r="I7" s="49"/>
      <c r="J7" s="19">
        <f>J6+1</f>
        <v>44899</v>
      </c>
    </row>
    <row r="8" spans="1:20" ht="15.75" customHeight="1">
      <c r="J8" s="19">
        <f>J7+1</f>
        <v>44900</v>
      </c>
    </row>
    <row r="9" spans="1:20" ht="15.75" customHeight="1">
      <c r="B9" s="60" t="s">
        <v>110</v>
      </c>
      <c r="C9" s="60"/>
      <c r="D9" s="60"/>
      <c r="E9" s="60"/>
      <c r="F9" s="60"/>
      <c r="G9" s="60"/>
      <c r="H9" s="60"/>
      <c r="I9" s="32" t="s">
        <v>45</v>
      </c>
      <c r="J9" s="19">
        <f>J8+1</f>
        <v>44901</v>
      </c>
    </row>
    <row r="10" spans="1:20" ht="15.75" customHeight="1">
      <c r="B10" s="21" t="s">
        <v>32</v>
      </c>
      <c r="C10" s="21" t="s">
        <v>46</v>
      </c>
      <c r="D10" s="21" t="s">
        <v>47</v>
      </c>
      <c r="E10" s="21" t="s">
        <v>48</v>
      </c>
      <c r="F10" s="21" t="s">
        <v>49</v>
      </c>
      <c r="G10" s="21" t="s">
        <v>50</v>
      </c>
      <c r="H10" s="21" t="s">
        <v>51</v>
      </c>
      <c r="I10" s="33" t="s">
        <v>52</v>
      </c>
      <c r="J10" s="19">
        <f>J9+1</f>
        <v>44902</v>
      </c>
    </row>
    <row r="11" spans="1:20" ht="48.75" customHeight="1">
      <c r="A11" s="3"/>
      <c r="B11" s="22">
        <v>1</v>
      </c>
      <c r="C11" s="23">
        <v>44906</v>
      </c>
      <c r="D11" s="24" t="s">
        <v>98</v>
      </c>
      <c r="E11" s="24" t="s">
        <v>111</v>
      </c>
      <c r="F11" s="25" t="s">
        <v>29</v>
      </c>
      <c r="G11" s="26">
        <v>8</v>
      </c>
      <c r="H11" s="26">
        <v>8</v>
      </c>
      <c r="I11" s="25"/>
      <c r="J11" s="19">
        <f>J10+1</f>
        <v>44903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0.25" customHeight="1">
      <c r="B12" s="22">
        <v>2</v>
      </c>
      <c r="C12" s="23">
        <v>44906</v>
      </c>
      <c r="D12" s="24" t="s">
        <v>112</v>
      </c>
      <c r="E12" s="24" t="s">
        <v>113</v>
      </c>
      <c r="F12" s="25" t="s">
        <v>29</v>
      </c>
      <c r="G12" s="26">
        <v>6</v>
      </c>
      <c r="H12" s="26">
        <v>6</v>
      </c>
      <c r="I12" s="25"/>
      <c r="J12" s="19">
        <f>J11+1</f>
        <v>44904</v>
      </c>
    </row>
    <row r="13" spans="1:20" ht="52.5" customHeight="1">
      <c r="B13" s="22">
        <v>3</v>
      </c>
      <c r="C13" s="23">
        <v>44906</v>
      </c>
      <c r="D13" s="24" t="s">
        <v>114</v>
      </c>
      <c r="E13" s="25" t="s">
        <v>115</v>
      </c>
      <c r="F13" s="25" t="s">
        <v>29</v>
      </c>
      <c r="G13" s="26">
        <v>8</v>
      </c>
      <c r="H13" s="26">
        <v>5</v>
      </c>
      <c r="I13" s="25"/>
      <c r="J13" s="19">
        <f>J12+1</f>
        <v>44905</v>
      </c>
    </row>
    <row r="14" spans="1:20" ht="51" customHeight="1">
      <c r="B14" s="22">
        <v>4</v>
      </c>
      <c r="C14" s="23">
        <v>44906</v>
      </c>
      <c r="D14" s="24" t="s">
        <v>116</v>
      </c>
      <c r="E14" s="25" t="s">
        <v>117</v>
      </c>
      <c r="F14" s="25" t="s">
        <v>29</v>
      </c>
      <c r="G14" s="26">
        <v>8</v>
      </c>
      <c r="H14" s="26">
        <v>5</v>
      </c>
      <c r="I14" s="25"/>
      <c r="J14" s="19">
        <f>J13+1</f>
        <v>44906</v>
      </c>
    </row>
    <row r="15" spans="1:20" ht="37.5" customHeight="1">
      <c r="B15" s="22">
        <v>5</v>
      </c>
      <c r="C15" s="23"/>
      <c r="D15" s="25"/>
      <c r="E15" s="25"/>
      <c r="F15" s="25"/>
      <c r="G15" s="26">
        <v>0</v>
      </c>
      <c r="H15" s="26">
        <v>0</v>
      </c>
      <c r="I15" s="25"/>
      <c r="J15" s="19"/>
    </row>
    <row r="16" spans="1:20" ht="37.5" customHeight="1">
      <c r="B16" s="22">
        <v>6</v>
      </c>
      <c r="C16" s="23"/>
      <c r="D16" s="25"/>
      <c r="E16" s="25"/>
      <c r="F16" s="25"/>
      <c r="G16" s="26">
        <v>0</v>
      </c>
      <c r="H16" s="26">
        <v>0</v>
      </c>
      <c r="I16" s="25"/>
      <c r="J16" s="19"/>
    </row>
    <row r="17" spans="2:10" ht="37.5" customHeight="1">
      <c r="B17" s="22">
        <v>7</v>
      </c>
      <c r="C17" s="23"/>
      <c r="D17" s="25"/>
      <c r="E17" s="25"/>
      <c r="F17" s="25"/>
      <c r="G17" s="26">
        <v>0</v>
      </c>
      <c r="H17" s="26">
        <v>0</v>
      </c>
      <c r="I17" s="25"/>
      <c r="J17" s="19"/>
    </row>
    <row r="18" spans="2:10" ht="37.5" customHeight="1">
      <c r="B18" s="22">
        <v>8</v>
      </c>
      <c r="C18" s="23"/>
      <c r="D18" s="25"/>
      <c r="E18" s="25"/>
      <c r="F18" s="25"/>
      <c r="G18" s="26">
        <v>0</v>
      </c>
      <c r="H18" s="26">
        <v>0</v>
      </c>
      <c r="I18" s="25"/>
      <c r="J18" s="19"/>
    </row>
    <row r="19" spans="2:10" ht="37.5" customHeight="1">
      <c r="B19" s="22">
        <v>9</v>
      </c>
      <c r="C19" s="23"/>
      <c r="D19" s="25"/>
      <c r="E19" s="25"/>
      <c r="F19" s="25"/>
      <c r="G19" s="26">
        <v>0</v>
      </c>
      <c r="H19" s="26">
        <v>0</v>
      </c>
      <c r="I19" s="25"/>
      <c r="J19" s="19"/>
    </row>
    <row r="20" spans="2:10" ht="37.5" customHeight="1">
      <c r="B20" s="22">
        <v>10</v>
      </c>
      <c r="C20" s="23"/>
      <c r="D20" s="25"/>
      <c r="E20" s="25"/>
      <c r="F20" s="25"/>
      <c r="G20" s="26">
        <v>0</v>
      </c>
      <c r="H20" s="26">
        <v>0</v>
      </c>
      <c r="I20" s="25"/>
      <c r="J20" s="19"/>
    </row>
    <row r="21" spans="2:10" ht="37.5" customHeight="1">
      <c r="B21" s="22">
        <v>11</v>
      </c>
      <c r="C21" s="23"/>
      <c r="D21" s="25"/>
      <c r="E21" s="25"/>
      <c r="F21" s="25"/>
      <c r="G21" s="26">
        <v>0</v>
      </c>
      <c r="H21" s="26">
        <v>0</v>
      </c>
      <c r="I21" s="25"/>
      <c r="J21" s="19"/>
    </row>
    <row r="22" spans="2:10" ht="37.5" customHeight="1">
      <c r="B22" s="22">
        <v>12</v>
      </c>
      <c r="C22" s="23"/>
      <c r="D22" s="25"/>
      <c r="E22" s="25"/>
      <c r="F22" s="25"/>
      <c r="G22" s="26">
        <v>0</v>
      </c>
      <c r="H22" s="26">
        <v>0</v>
      </c>
      <c r="I22" s="25"/>
      <c r="J22" s="19"/>
    </row>
    <row r="23" spans="2:10" ht="37.5" customHeight="1">
      <c r="B23" s="22">
        <v>13</v>
      </c>
      <c r="C23" s="23"/>
      <c r="D23" s="25"/>
      <c r="E23" s="25"/>
      <c r="F23" s="25"/>
      <c r="G23" s="26">
        <v>0</v>
      </c>
      <c r="H23" s="26">
        <v>0</v>
      </c>
      <c r="I23" s="25"/>
      <c r="J23" s="19"/>
    </row>
    <row r="24" spans="2:10" ht="37.5" customHeight="1">
      <c r="B24" s="22">
        <v>14</v>
      </c>
      <c r="C24" s="23"/>
      <c r="D24" s="25"/>
      <c r="E24" s="25"/>
      <c r="F24" s="25"/>
      <c r="G24" s="26">
        <v>0</v>
      </c>
      <c r="H24" s="26">
        <v>0</v>
      </c>
      <c r="I24" s="25"/>
      <c r="J24" s="19"/>
    </row>
    <row r="25" spans="2:10" ht="37.5" customHeight="1">
      <c r="B25" s="22">
        <v>15</v>
      </c>
      <c r="C25" s="23"/>
      <c r="D25" s="25"/>
      <c r="E25" s="25"/>
      <c r="F25" s="25"/>
      <c r="G25" s="26">
        <v>0</v>
      </c>
      <c r="H25" s="26">
        <v>0</v>
      </c>
      <c r="I25" s="25"/>
      <c r="J25" s="19"/>
    </row>
    <row r="26" spans="2:10" ht="37.5" customHeight="1">
      <c r="B26" s="22">
        <v>16</v>
      </c>
      <c r="C26" s="23"/>
      <c r="D26" s="25"/>
      <c r="E26" s="25"/>
      <c r="F26" s="25"/>
      <c r="G26" s="26">
        <v>0</v>
      </c>
      <c r="H26" s="26">
        <v>0</v>
      </c>
      <c r="I26" s="25"/>
      <c r="J26" s="19"/>
    </row>
    <row r="27" spans="2:10" ht="37.5" customHeight="1">
      <c r="B27" s="22">
        <v>17</v>
      </c>
      <c r="C27" s="23"/>
      <c r="D27" s="25"/>
      <c r="E27" s="25"/>
      <c r="F27" s="25"/>
      <c r="G27" s="26">
        <v>0</v>
      </c>
      <c r="H27" s="26">
        <v>0</v>
      </c>
      <c r="I27" s="25"/>
      <c r="J27" s="19"/>
    </row>
    <row r="28" spans="2:10" ht="37.5" customHeight="1">
      <c r="B28" s="22">
        <v>18</v>
      </c>
      <c r="C28" s="23"/>
      <c r="D28" s="25"/>
      <c r="E28" s="25"/>
      <c r="F28" s="25"/>
      <c r="G28" s="26">
        <v>0</v>
      </c>
      <c r="H28" s="26">
        <v>0</v>
      </c>
      <c r="I28" s="25"/>
      <c r="J28" s="19"/>
    </row>
    <row r="29" spans="2:10" ht="37.5" customHeight="1">
      <c r="B29" s="22">
        <v>19</v>
      </c>
      <c r="C29" s="23"/>
      <c r="D29" s="25"/>
      <c r="E29" s="25"/>
      <c r="F29" s="25"/>
      <c r="G29" s="26">
        <v>0</v>
      </c>
      <c r="H29" s="26">
        <v>0</v>
      </c>
      <c r="I29" s="25"/>
    </row>
    <row r="30" spans="2:10" ht="37.5" customHeight="1">
      <c r="B30" s="22">
        <v>20</v>
      </c>
      <c r="C30" s="23"/>
      <c r="D30" s="25"/>
      <c r="E30" s="25"/>
      <c r="F30" s="25"/>
      <c r="G30" s="26">
        <v>0</v>
      </c>
      <c r="H30" s="26">
        <v>0</v>
      </c>
      <c r="I30" s="25"/>
    </row>
    <row r="31" spans="2:10" ht="37.5" customHeight="1">
      <c r="B31" s="22">
        <v>21</v>
      </c>
      <c r="C31" s="23"/>
      <c r="D31" s="25"/>
      <c r="E31" s="25"/>
      <c r="F31" s="25"/>
      <c r="G31" s="26">
        <v>0</v>
      </c>
      <c r="H31" s="26">
        <v>0</v>
      </c>
      <c r="I31" s="25"/>
    </row>
    <row r="32" spans="2:10" ht="37.5" customHeight="1">
      <c r="B32" s="22">
        <v>22</v>
      </c>
      <c r="C32" s="23"/>
      <c r="D32" s="25"/>
      <c r="E32" s="25"/>
      <c r="F32" s="25"/>
      <c r="G32" s="26">
        <v>0</v>
      </c>
      <c r="H32" s="26">
        <v>0</v>
      </c>
      <c r="I32" s="25"/>
    </row>
    <row r="33" spans="2:9" ht="37.5" customHeight="1">
      <c r="B33" s="22">
        <v>23</v>
      </c>
      <c r="C33" s="23"/>
      <c r="D33" s="25"/>
      <c r="E33" s="25"/>
      <c r="F33" s="25"/>
      <c r="G33" s="26">
        <v>0</v>
      </c>
      <c r="H33" s="26">
        <v>0</v>
      </c>
      <c r="I33" s="25"/>
    </row>
    <row r="34" spans="2:9" ht="37.5" customHeight="1">
      <c r="B34" s="22">
        <v>24</v>
      </c>
      <c r="C34" s="23"/>
      <c r="D34" s="25"/>
      <c r="E34" s="25"/>
      <c r="F34" s="25"/>
      <c r="G34" s="26">
        <v>0</v>
      </c>
      <c r="H34" s="26">
        <v>0</v>
      </c>
      <c r="I34" s="24"/>
    </row>
    <row r="35" spans="2:9" ht="37.5" customHeight="1">
      <c r="B35" s="22">
        <v>25</v>
      </c>
      <c r="C35" s="23"/>
      <c r="D35" s="25"/>
      <c r="E35" s="25"/>
      <c r="F35" s="25"/>
      <c r="G35" s="26">
        <v>0</v>
      </c>
      <c r="H35" s="26">
        <v>0</v>
      </c>
      <c r="I35" s="24"/>
    </row>
    <row r="36" spans="2:9" ht="37.5" customHeight="1">
      <c r="B36" s="22">
        <v>26</v>
      </c>
      <c r="C36" s="23"/>
      <c r="D36" s="25"/>
      <c r="E36" s="25"/>
      <c r="F36" s="25"/>
      <c r="G36" s="26">
        <v>0</v>
      </c>
      <c r="H36" s="26">
        <v>0</v>
      </c>
      <c r="I36" s="24"/>
    </row>
    <row r="37" spans="2:9" ht="37.5" customHeight="1">
      <c r="B37" s="22">
        <v>27</v>
      </c>
      <c r="C37" s="23"/>
      <c r="D37" s="25"/>
      <c r="E37" s="25"/>
      <c r="F37" s="25"/>
      <c r="G37" s="26">
        <v>0</v>
      </c>
      <c r="H37" s="26">
        <v>0</v>
      </c>
      <c r="I37" s="24"/>
    </row>
    <row r="38" spans="2:9" ht="37.5" customHeight="1">
      <c r="B38" s="22">
        <v>28</v>
      </c>
      <c r="C38" s="23"/>
      <c r="D38" s="25"/>
      <c r="E38" s="25"/>
      <c r="F38" s="25"/>
      <c r="G38" s="26">
        <v>0</v>
      </c>
      <c r="H38" s="26">
        <v>0</v>
      </c>
      <c r="I38" s="24"/>
    </row>
    <row r="39" spans="2:9" ht="37.5" customHeight="1">
      <c r="B39" s="22">
        <v>29</v>
      </c>
      <c r="C39" s="23"/>
      <c r="D39" s="25"/>
      <c r="E39" s="25"/>
      <c r="F39" s="25"/>
      <c r="G39" s="26">
        <v>0</v>
      </c>
      <c r="H39" s="26">
        <v>0</v>
      </c>
      <c r="I39" s="24"/>
    </row>
    <row r="40" spans="2:9" ht="37.5" customHeight="1">
      <c r="B40" s="22">
        <v>30</v>
      </c>
      <c r="C40" s="23"/>
      <c r="D40" s="25"/>
      <c r="E40" s="25"/>
      <c r="F40" s="25"/>
      <c r="G40" s="26">
        <v>0</v>
      </c>
      <c r="H40" s="26">
        <v>0</v>
      </c>
      <c r="I40" s="24"/>
    </row>
    <row r="41" spans="2:9" ht="37.5" customHeight="1">
      <c r="B41" s="22">
        <v>31</v>
      </c>
      <c r="C41" s="23"/>
      <c r="D41" s="25"/>
      <c r="E41" s="25"/>
      <c r="F41" s="25"/>
      <c r="G41" s="26">
        <v>0</v>
      </c>
      <c r="H41" s="26">
        <v>0</v>
      </c>
      <c r="I41" s="24"/>
    </row>
    <row r="42" spans="2:9" ht="37.5" customHeight="1">
      <c r="B42" s="22">
        <v>32</v>
      </c>
      <c r="C42" s="23"/>
      <c r="D42" s="25"/>
      <c r="E42" s="25"/>
      <c r="F42" s="25"/>
      <c r="G42" s="26">
        <v>0</v>
      </c>
      <c r="H42" s="26">
        <v>0</v>
      </c>
      <c r="I42" s="24"/>
    </row>
    <row r="43" spans="2:9" ht="37.5" customHeight="1">
      <c r="B43" s="22">
        <v>33</v>
      </c>
      <c r="C43" s="23"/>
      <c r="D43" s="25"/>
      <c r="E43" s="25"/>
      <c r="F43" s="25"/>
      <c r="G43" s="26">
        <v>0</v>
      </c>
      <c r="H43" s="26">
        <v>0</v>
      </c>
      <c r="I43" s="24"/>
    </row>
    <row r="44" spans="2:9" ht="37.5" customHeight="1">
      <c r="B44" s="22">
        <v>34</v>
      </c>
      <c r="C44" s="23"/>
      <c r="D44" s="25"/>
      <c r="E44" s="25"/>
      <c r="F44" s="25"/>
      <c r="G44" s="26">
        <v>0</v>
      </c>
      <c r="H44" s="26">
        <v>0</v>
      </c>
      <c r="I44" s="24"/>
    </row>
    <row r="45" spans="2:9" ht="37.5" customHeight="1">
      <c r="B45" s="22">
        <v>35</v>
      </c>
      <c r="C45" s="23"/>
      <c r="D45" s="25"/>
      <c r="E45" s="25"/>
      <c r="F45" s="25"/>
      <c r="G45" s="26">
        <v>0</v>
      </c>
      <c r="H45" s="26">
        <v>0</v>
      </c>
      <c r="I45" s="24"/>
    </row>
    <row r="46" spans="2:9" ht="37.5" customHeight="1">
      <c r="B46" s="22">
        <v>36</v>
      </c>
      <c r="C46" s="23"/>
      <c r="D46" s="25"/>
      <c r="E46" s="25"/>
      <c r="F46" s="25"/>
      <c r="G46" s="26">
        <v>0</v>
      </c>
      <c r="H46" s="26">
        <v>0</v>
      </c>
      <c r="I46" s="24"/>
    </row>
    <row r="47" spans="2:9" ht="37.5" customHeight="1">
      <c r="B47" s="22">
        <v>37</v>
      </c>
      <c r="C47" s="23"/>
      <c r="D47" s="25"/>
      <c r="E47" s="25"/>
      <c r="F47" s="25"/>
      <c r="G47" s="26">
        <v>0</v>
      </c>
      <c r="H47" s="26">
        <v>0</v>
      </c>
      <c r="I47" s="24"/>
    </row>
    <row r="48" spans="2:9" ht="37.5" customHeight="1">
      <c r="B48" s="22">
        <v>38</v>
      </c>
      <c r="C48" s="23"/>
      <c r="D48" s="25"/>
      <c r="E48" s="25"/>
      <c r="F48" s="25"/>
      <c r="G48" s="26">
        <v>0</v>
      </c>
      <c r="H48" s="26">
        <v>0</v>
      </c>
      <c r="I48" s="24"/>
    </row>
    <row r="49" spans="2:9" ht="37.5" customHeight="1">
      <c r="B49" s="22">
        <v>39</v>
      </c>
      <c r="C49" s="23"/>
      <c r="D49" s="25"/>
      <c r="E49" s="25"/>
      <c r="F49" s="25"/>
      <c r="G49" s="26">
        <v>0</v>
      </c>
      <c r="H49" s="26">
        <v>0</v>
      </c>
      <c r="I49" s="24"/>
    </row>
    <row r="50" spans="2:9" ht="37.5" customHeight="1">
      <c r="B50" s="22">
        <v>40</v>
      </c>
      <c r="C50" s="23"/>
      <c r="D50" s="25"/>
      <c r="E50" s="25"/>
      <c r="F50" s="25"/>
      <c r="G50" s="26">
        <v>0</v>
      </c>
      <c r="H50" s="26">
        <v>0</v>
      </c>
      <c r="I50" s="24"/>
    </row>
    <row r="51" spans="2:9" ht="37.5" customHeight="1">
      <c r="B51" s="22">
        <v>41</v>
      </c>
      <c r="C51" s="23"/>
      <c r="D51" s="25"/>
      <c r="E51" s="25"/>
      <c r="F51" s="25"/>
      <c r="G51" s="26">
        <v>0</v>
      </c>
      <c r="H51" s="26">
        <v>0</v>
      </c>
      <c r="I51" s="24"/>
    </row>
    <row r="52" spans="2:9" ht="37.5" customHeight="1">
      <c r="B52" s="22">
        <v>42</v>
      </c>
      <c r="C52" s="23"/>
      <c r="D52" s="38"/>
      <c r="E52" s="25"/>
      <c r="F52" s="25"/>
      <c r="G52" s="26">
        <v>0</v>
      </c>
      <c r="H52" s="26">
        <v>0</v>
      </c>
      <c r="I52" s="24"/>
    </row>
    <row r="53" spans="2:9" ht="37.5" customHeight="1">
      <c r="B53" s="22">
        <v>43</v>
      </c>
      <c r="C53" s="23"/>
      <c r="D53" s="38"/>
      <c r="E53" s="25"/>
      <c r="F53" s="25"/>
      <c r="G53" s="26">
        <v>0</v>
      </c>
      <c r="H53" s="26">
        <v>0</v>
      </c>
      <c r="I53" s="24"/>
    </row>
    <row r="54" spans="2:9" ht="37.5" customHeight="1">
      <c r="B54" s="22">
        <v>44</v>
      </c>
      <c r="C54" s="23"/>
      <c r="D54" s="38"/>
      <c r="E54" s="25"/>
      <c r="F54" s="25"/>
      <c r="G54" s="26">
        <v>0</v>
      </c>
      <c r="H54" s="26">
        <v>0</v>
      </c>
      <c r="I54" s="24"/>
    </row>
    <row r="55" spans="2:9" ht="37.5" customHeight="1">
      <c r="B55" s="22">
        <v>45</v>
      </c>
      <c r="C55" s="23"/>
      <c r="D55" s="38"/>
      <c r="E55" s="25"/>
      <c r="F55" s="25"/>
      <c r="G55" s="26">
        <v>0</v>
      </c>
      <c r="H55" s="26">
        <v>0</v>
      </c>
      <c r="I55" s="24"/>
    </row>
    <row r="56" spans="2:9" ht="37.5" customHeight="1">
      <c r="B56" s="22">
        <v>46</v>
      </c>
      <c r="C56" s="23"/>
      <c r="D56" s="25"/>
      <c r="E56" s="25"/>
      <c r="F56" s="25"/>
      <c r="G56" s="26">
        <v>0</v>
      </c>
      <c r="H56" s="26">
        <v>0</v>
      </c>
      <c r="I56" s="24"/>
    </row>
    <row r="57" spans="2:9" ht="37.5" customHeight="1">
      <c r="B57" s="22">
        <v>47</v>
      </c>
      <c r="C57" s="23"/>
      <c r="D57" s="24"/>
      <c r="E57" s="25"/>
      <c r="F57" s="25"/>
      <c r="G57" s="26">
        <v>0</v>
      </c>
      <c r="H57" s="26">
        <v>0</v>
      </c>
      <c r="I57" s="24"/>
    </row>
    <row r="58" spans="2:9" ht="37.5" customHeight="1">
      <c r="B58" s="22">
        <v>48</v>
      </c>
      <c r="C58" s="23"/>
      <c r="D58" s="24"/>
      <c r="E58" s="25"/>
      <c r="F58" s="25"/>
      <c r="G58" s="26">
        <v>0</v>
      </c>
      <c r="H58" s="26">
        <v>0</v>
      </c>
      <c r="I58" s="24"/>
    </row>
    <row r="59" spans="2:9" ht="37.5" customHeight="1">
      <c r="B59" s="22">
        <v>49</v>
      </c>
      <c r="C59" s="23"/>
      <c r="D59" s="24"/>
      <c r="E59" s="25"/>
      <c r="F59" s="25"/>
      <c r="G59" s="26">
        <v>0</v>
      </c>
      <c r="H59" s="26">
        <v>0</v>
      </c>
      <c r="I59" s="35"/>
    </row>
    <row r="60" spans="2:9" ht="37.5" customHeight="1">
      <c r="B60" s="22">
        <v>50</v>
      </c>
      <c r="C60" s="23"/>
      <c r="D60" s="24"/>
      <c r="E60" s="25"/>
      <c r="F60" s="25"/>
      <c r="G60" s="26">
        <v>0</v>
      </c>
      <c r="H60" s="26">
        <v>0</v>
      </c>
      <c r="I60" s="35"/>
    </row>
    <row r="61" spans="2:9" ht="15.75" customHeight="1">
      <c r="F61" s="29" t="s">
        <v>67</v>
      </c>
      <c r="G61" s="30">
        <f>SUM(G11:G60)</f>
        <v>30</v>
      </c>
      <c r="H61" s="30">
        <f>SUM(H11:H60)</f>
        <v>24</v>
      </c>
    </row>
    <row r="62" spans="2:9" ht="15.75" customHeight="1">
      <c r="B62" s="11"/>
      <c r="C62" s="11"/>
      <c r="D62" s="11">
        <f>COUNTIFS(D11:D60, "&lt;&gt;"&amp;"")</f>
        <v>4</v>
      </c>
      <c r="E62" s="11"/>
      <c r="F62" s="11">
        <f>COUNTIFS(F11:F60, "Concluído",D11:D60, "&lt;&gt;"&amp;"")</f>
        <v>4</v>
      </c>
    </row>
    <row r="63" spans="2:9" ht="15.75" customHeight="1">
      <c r="B63" s="60" t="s">
        <v>68</v>
      </c>
      <c r="C63" s="60"/>
      <c r="D63" s="60"/>
      <c r="E63" s="60"/>
      <c r="F63" s="60"/>
      <c r="G63" s="60"/>
      <c r="H63" s="60"/>
    </row>
    <row r="64" spans="2:9" ht="15.75" customHeight="1">
      <c r="B64" s="61" t="s">
        <v>69</v>
      </c>
      <c r="C64" s="61"/>
      <c r="D64" s="61"/>
      <c r="E64" s="61"/>
      <c r="F64" s="61"/>
      <c r="G64" s="21" t="s">
        <v>70</v>
      </c>
      <c r="H64" s="21" t="s">
        <v>16</v>
      </c>
    </row>
    <row r="65" spans="2:8" ht="15.75" customHeight="1">
      <c r="B65" s="62" t="str">
        <f>'Dados do Projeto'!B10</f>
        <v>Angelica Sofia Nieves</v>
      </c>
      <c r="C65" s="62"/>
      <c r="D65" s="62"/>
      <c r="E65" s="62"/>
      <c r="F65" s="62"/>
      <c r="G65" s="31">
        <f>SUMIF($E$11:$E$60,'Dados do Projeto'!$B10,G$11:G$60)</f>
        <v>0</v>
      </c>
      <c r="H65" s="31">
        <f>SUMIF($E$11:$E$60,'Dados do Projeto'!$B10,H$11:H$60)</f>
        <v>0</v>
      </c>
    </row>
    <row r="66" spans="2:8" ht="15.75" customHeight="1">
      <c r="B66" s="62" t="str">
        <f>'Dados do Projeto'!B11</f>
        <v>Cássio de Melo Rabelo</v>
      </c>
      <c r="C66" s="62"/>
      <c r="D66" s="62"/>
      <c r="E66" s="62"/>
      <c r="F66" s="62"/>
      <c r="G66" s="31">
        <f>SUMIF(E$11:E$60,'Dados do Projeto'!B11,G$11:G$60)</f>
        <v>0</v>
      </c>
      <c r="H66" s="31">
        <f>SUMIF($E$11:$E$60,'Dados do Projeto'!$B11,H$11:H$60)</f>
        <v>0</v>
      </c>
    </row>
    <row r="67" spans="2:8" ht="15.75" customHeight="1">
      <c r="B67" s="62" t="str">
        <f>'Dados do Projeto'!B12</f>
        <v>Elisângela Dias da Silva</v>
      </c>
      <c r="C67" s="62"/>
      <c r="D67" s="62"/>
      <c r="E67" s="62"/>
      <c r="F67" s="62"/>
      <c r="G67" s="31">
        <f>SUMIF(E$11:E$60,'Dados do Projeto'!B12,G$11:G$60)</f>
        <v>0</v>
      </c>
      <c r="H67" s="31">
        <f>SUMIF($E$11:$E$60,'Dados do Projeto'!$B12,H$11:H$60)</f>
        <v>0</v>
      </c>
    </row>
    <row r="68" spans="2:8" ht="15.75" customHeight="1">
      <c r="B68" s="62" t="str">
        <f>'Dados do Projeto'!B13</f>
        <v>Gabriela Farias Rios</v>
      </c>
      <c r="C68" s="62"/>
      <c r="D68" s="62"/>
      <c r="E68" s="62"/>
      <c r="F68" s="62"/>
      <c r="G68" s="31">
        <f>SUMIF(E$11:E$60,'Dados do Projeto'!B13,G$11:G$60)</f>
        <v>0</v>
      </c>
      <c r="H68" s="31">
        <f>SUMIF($E$11:$E$60,'Dados do Projeto'!$B13,H$11:H$60)</f>
        <v>0</v>
      </c>
    </row>
    <row r="69" spans="2:8" ht="15.75" customHeight="1">
      <c r="B69" s="62" t="str">
        <f>'Dados do Projeto'!B14</f>
        <v>Joao Victor dos Anjos Sales</v>
      </c>
      <c r="C69" s="62"/>
      <c r="D69" s="62"/>
      <c r="E69" s="62"/>
      <c r="F69" s="62"/>
      <c r="G69" s="31">
        <f>SUMIF(E$11:E$60,'Dados do Projeto'!B14,G$11:G$60)</f>
        <v>0</v>
      </c>
      <c r="H69" s="31">
        <f>SUMIF($E$11:$E$60,'Dados do Projeto'!$B14,H$11:H$60)</f>
        <v>0</v>
      </c>
    </row>
    <row r="70" spans="2:8" ht="15.75" customHeight="1">
      <c r="B70" s="62" t="str">
        <f>'Dados do Projeto'!B15</f>
        <v>Laryssa Serra de Oliveira</v>
      </c>
      <c r="C70" s="62"/>
      <c r="D70" s="62"/>
      <c r="E70" s="62"/>
      <c r="F70" s="62"/>
      <c r="G70" s="31">
        <f>SUMIF(E$11:E$60,'Dados do Projeto'!B15,G$11:G$60)</f>
        <v>0</v>
      </c>
      <c r="H70" s="31">
        <f>SUMIF($E$11:$E$60,'Dados do Projeto'!$B15,H$11:H$60)</f>
        <v>0</v>
      </c>
    </row>
    <row r="71" spans="2:8" ht="15.75" customHeight="1"/>
    <row r="72" spans="2:8" ht="15.75" customHeight="1"/>
    <row r="73" spans="2:8" ht="15.75" customHeight="1"/>
    <row r="74" spans="2:8" ht="15.75" customHeight="1"/>
    <row r="75" spans="2:8" ht="15.75" customHeight="1"/>
    <row r="76" spans="2:8" ht="15.75" customHeight="1"/>
    <row r="77" spans="2:8" ht="15.75" customHeight="1"/>
    <row r="78" spans="2:8" ht="15.75" customHeight="1"/>
    <row r="79" spans="2:8" ht="15.75" customHeight="1"/>
    <row r="80" spans="2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6:F66"/>
    <mergeCell ref="B67:F67"/>
    <mergeCell ref="B68:F68"/>
    <mergeCell ref="B69:F69"/>
    <mergeCell ref="B70:F70"/>
    <mergeCell ref="B7:I7"/>
    <mergeCell ref="B9:H9"/>
    <mergeCell ref="B63:H63"/>
    <mergeCell ref="B64:F64"/>
    <mergeCell ref="B65:F65"/>
    <mergeCell ref="B1:I1"/>
    <mergeCell ref="B2:I2"/>
    <mergeCell ref="B3:I3"/>
    <mergeCell ref="B4:I4"/>
    <mergeCell ref="B5:I5"/>
  </mergeCells>
  <conditionalFormatting sqref="E13 E17">
    <cfRule type="expression" dxfId="37" priority="2">
      <formula>LEN(TRIM(E13))=0</formula>
    </cfRule>
  </conditionalFormatting>
  <conditionalFormatting sqref="E13 E17">
    <cfRule type="expression" dxfId="36" priority="3">
      <formula>NOT(ISERROR(SEARCH(($B$69),(E13))))</formula>
    </cfRule>
  </conditionalFormatting>
  <conditionalFormatting sqref="E13 E17">
    <cfRule type="expression" dxfId="35" priority="4">
      <formula>NOT(ISERROR(SEARCH(($B$68),(E13))))</formula>
    </cfRule>
  </conditionalFormatting>
  <conditionalFormatting sqref="E13 E17">
    <cfRule type="expression" dxfId="34" priority="5">
      <formula>NOT(ISERROR(SEARCH(($B$67),(E13))))</formula>
    </cfRule>
  </conditionalFormatting>
  <conditionalFormatting sqref="E13 E17">
    <cfRule type="expression" dxfId="33" priority="6">
      <formula>NOT(ISERROR(SEARCH(($B$66),(E13))))</formula>
    </cfRule>
  </conditionalFormatting>
  <conditionalFormatting sqref="E13 E17">
    <cfRule type="expression" dxfId="32" priority="7">
      <formula>LEN(TRIM(E13))=0</formula>
    </cfRule>
  </conditionalFormatting>
  <conditionalFormatting sqref="E13 E17">
    <cfRule type="expression" dxfId="31" priority="8">
      <formula>NOT(ISERROR(SEARCH(($B$69),(E13))))</formula>
    </cfRule>
  </conditionalFormatting>
  <conditionalFormatting sqref="E13 E17">
    <cfRule type="expression" dxfId="30" priority="9">
      <formula>NOT(ISERROR(SEARCH(($B$68),(E13))))</formula>
    </cfRule>
  </conditionalFormatting>
  <conditionalFormatting sqref="E13 E17">
    <cfRule type="expression" dxfId="29" priority="10">
      <formula>NOT(ISERROR(SEARCH(($B$67),(E13))))</formula>
    </cfRule>
  </conditionalFormatting>
  <conditionalFormatting sqref="E13 E17">
    <cfRule type="expression" dxfId="28" priority="11">
      <formula>NOT(ISERROR(SEARCH(($B$66),(E13))))</formula>
    </cfRule>
  </conditionalFormatting>
  <conditionalFormatting sqref="E13 E17">
    <cfRule type="expression" dxfId="27" priority="12">
      <formula>NOT(ISERROR(SEARCH(($B$65),(E13))))</formula>
    </cfRule>
  </conditionalFormatting>
  <conditionalFormatting sqref="E13 E17">
    <cfRule type="expression" dxfId="26" priority="13">
      <formula>NOT(ISERROR(SEARCH(($B$65),(E13))))</formula>
    </cfRule>
  </conditionalFormatting>
  <conditionalFormatting sqref="E11:E60">
    <cfRule type="expression" dxfId="25" priority="14">
      <formula>NOT(ISERROR(SEARCH(($B$65),(E11))))</formula>
    </cfRule>
  </conditionalFormatting>
  <conditionalFormatting sqref="E11:E60">
    <cfRule type="expression" dxfId="24" priority="15">
      <formula>NOT(ISERROR(SEARCH(($B$66),(E11))))</formula>
    </cfRule>
  </conditionalFormatting>
  <conditionalFormatting sqref="E11:E60">
    <cfRule type="expression" dxfId="23" priority="16">
      <formula>NOT(ISERROR(SEARCH(($B$67),(E11))))</formula>
    </cfRule>
  </conditionalFormatting>
  <conditionalFormatting sqref="E11:E60">
    <cfRule type="expression" dxfId="22" priority="17">
      <formula>NOT(ISERROR(SEARCH(($B$68),(E11))))</formula>
    </cfRule>
  </conditionalFormatting>
  <conditionalFormatting sqref="E11:E60">
    <cfRule type="expression" dxfId="21" priority="18">
      <formula>NOT(ISERROR(SEARCH(($B$69),(E11))))</formula>
    </cfRule>
  </conditionalFormatting>
  <conditionalFormatting sqref="E11:E60">
    <cfRule type="expression" dxfId="20" priority="19">
      <formula>LEN(TRIM(E11))=0</formula>
    </cfRule>
  </conditionalFormatting>
  <conditionalFormatting sqref="C11:C60">
    <cfRule type="expression" dxfId="19" priority="20">
      <formula>AND(ISNUMBER(C11),TRUNC(C11)&lt;TODAY())</formula>
    </cfRule>
  </conditionalFormatting>
  <conditionalFormatting sqref="E13 E17">
    <cfRule type="expression" dxfId="18" priority="21">
      <formula>LEN(TRIM(E13))=0</formula>
    </cfRule>
  </conditionalFormatting>
  <conditionalFormatting sqref="E13 E17">
    <cfRule type="expression" dxfId="17" priority="22">
      <formula>NOT(ISERROR(SEARCH(($B$69),(E13))))</formula>
    </cfRule>
  </conditionalFormatting>
  <conditionalFormatting sqref="E13 E17">
    <cfRule type="expression" dxfId="16" priority="23">
      <formula>NOT(ISERROR(SEARCH(($B$68),(E13))))</formula>
    </cfRule>
  </conditionalFormatting>
  <conditionalFormatting sqref="E13 E17">
    <cfRule type="expression" dxfId="15" priority="24">
      <formula>NOT(ISERROR(SEARCH(($B$67),(E13))))</formula>
    </cfRule>
  </conditionalFormatting>
  <conditionalFormatting sqref="E13 E17">
    <cfRule type="expression" dxfId="14" priority="25">
      <formula>NOT(ISERROR(SEARCH(($B$66),(E13))))</formula>
    </cfRule>
  </conditionalFormatting>
  <conditionalFormatting sqref="E13 E17">
    <cfRule type="expression" dxfId="13" priority="26">
      <formula>LEN(TRIM(E13))=0</formula>
    </cfRule>
  </conditionalFormatting>
  <conditionalFormatting sqref="E13 E17">
    <cfRule type="expression" dxfId="12" priority="27">
      <formula>NOT(ISERROR(SEARCH(($B$69),(E13))))</formula>
    </cfRule>
  </conditionalFormatting>
  <conditionalFormatting sqref="E13 E17">
    <cfRule type="expression" dxfId="11" priority="28">
      <formula>NOT(ISERROR(SEARCH(($B$68),(E13))))</formula>
    </cfRule>
  </conditionalFormatting>
  <conditionalFormatting sqref="E13 E17">
    <cfRule type="expression" dxfId="10" priority="29">
      <formula>NOT(ISERROR(SEARCH(($B$67),(E13))))</formula>
    </cfRule>
  </conditionalFormatting>
  <conditionalFormatting sqref="E13 E17">
    <cfRule type="expression" dxfId="9" priority="30">
      <formula>NOT(ISERROR(SEARCH(($B$66),(E13))))</formula>
    </cfRule>
  </conditionalFormatting>
  <conditionalFormatting sqref="E13 E17">
    <cfRule type="expression" dxfId="8" priority="31">
      <formula>NOT(ISERROR(SEARCH(($B$65),(E13))))</formula>
    </cfRule>
  </conditionalFormatting>
  <conditionalFormatting sqref="E13 E17">
    <cfRule type="expression" dxfId="7" priority="32">
      <formula>NOT(ISERROR(SEARCH(($B$65),(E13))))</formula>
    </cfRule>
  </conditionalFormatting>
  <conditionalFormatting sqref="E11:E60">
    <cfRule type="expression" dxfId="6" priority="33">
      <formula>NOT(ISERROR(SEARCH(($B$65),(E11))))</formula>
    </cfRule>
  </conditionalFormatting>
  <conditionalFormatting sqref="E11:E60">
    <cfRule type="expression" dxfId="5" priority="34">
      <formula>NOT(ISERROR(SEARCH(($B$66),(E11))))</formula>
    </cfRule>
  </conditionalFormatting>
  <conditionalFormatting sqref="E11:E60">
    <cfRule type="expression" dxfId="4" priority="35">
      <formula>NOT(ISERROR(SEARCH(($B$67),(E11))))</formula>
    </cfRule>
  </conditionalFormatting>
  <conditionalFormatting sqref="E11:E60">
    <cfRule type="expression" dxfId="3" priority="36">
      <formula>NOT(ISERROR(SEARCH(($B$68),(E11))))</formula>
    </cfRule>
  </conditionalFormatting>
  <conditionalFormatting sqref="E11:E60">
    <cfRule type="expression" dxfId="2" priority="37">
      <formula>NOT(ISERROR(SEARCH(($B$69),(E11))))</formula>
    </cfRule>
  </conditionalFormatting>
  <conditionalFormatting sqref="E11:E60">
    <cfRule type="expression" dxfId="1" priority="38">
      <formula>LEN(TRIM(E11))=0</formula>
    </cfRule>
  </conditionalFormatting>
  <conditionalFormatting sqref="C11:C60">
    <cfRule type="expression" dxfId="0" priority="39">
      <formula>AND(ISNUMBER(C11),TRUNC(C11)&lt;TODAY())</formula>
    </cfRule>
  </conditionalFormatting>
  <dataValidations count="1">
    <dataValidation type="list" allowBlank="1" showErrorMessage="1" sqref="C11:C60" xr:uid="{00000000-0002-0000-0600-000001000000}">
      <formula1>$J$1:$J$14</formula1>
      <formula2>0</formula2>
    </dataValidation>
  </dataValidations>
  <pageMargins left="0.75" right="0.75" top="1" bottom="1" header="0.511811023622047" footer="0.511811023622047"/>
  <pageSetup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'Dados do Projeto'!$M$101:$M$104</xm:f>
          </x14:formula1>
          <x14:formula2>
            <xm:f>0</xm:f>
          </x14:formula2>
          <xm:sqref>F11:F60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/>
  <cp:revision>1</cp:revision>
  <dcterms:created xsi:type="dcterms:W3CDTF">2021-07-14T12:31:06Z</dcterms:created>
  <dcterms:modified xsi:type="dcterms:W3CDTF">2022-12-17T17:03:24Z</dcterms:modified>
  <cp:category/>
  <cp:contentStatus/>
</cp:coreProperties>
</file>