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 do Projeto" sheetId="1" r:id="rId4"/>
    <sheet state="visible" name="Planejamento" sheetId="2" r:id="rId5"/>
    <sheet state="visible" name="Etapa #2" sheetId="3" r:id="rId6"/>
    <sheet state="visible" name="Etapa #3" sheetId="4" r:id="rId7"/>
    <sheet state="visible" name="Etapa #4" sheetId="5" r:id="rId8"/>
    <sheet state="visible" name="Etapa #5" sheetId="6" r:id="rId9"/>
    <sheet state="visible" name="Etapa #6" sheetId="7" r:id="rId10"/>
  </sheets>
  <definedNames>
    <definedName hidden="1" localSheetId="3" name="_xlnm._FilterDatabase">'Etapa #3'!$B$10:$I$60</definedName>
    <definedName hidden="1" localSheetId="4" name="_xlnm._FilterDatabase">'Etapa #4'!$B$10:$I$60</definedName>
    <definedName hidden="1" localSheetId="5" name="_xlnm._FilterDatabase">'Etapa #5'!$B$10:$I$60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I9">
      <text>
        <t xml:space="preserve">======
ID#AAABI5Fgb1k
    (2019-08-02 12:46:53)
Informações dos integrantes do grupo para serem discutidas em reunião diárias ou de final de Sprint.</t>
      </text>
    </comment>
    <comment authorId="0" ref="B72">
      <text>
        <t xml:space="preserve">======
ID#AAABI5Fgb1Q
    (2019-08-02 12:46:53)
Distribuição de tarefas e esforço por aluno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I9">
      <text>
        <t xml:space="preserve">======
ID#AAABI5Fgb1o
    (2019-08-02 12:46:53)
Informações dos integrantes do grupo para serem discutidas em reunião diárias ou de final de Sprint.</t>
      </text>
    </comment>
    <comment authorId="0" ref="B63">
      <text>
        <t xml:space="preserve">======
ID#AAABI5Fgb1c
    (2019-08-02 12:46:53)
Distribuição de tarefas e esforço por aluno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I9">
      <text>
        <t xml:space="preserve">======
ID#AAABI5Fgb1E
    (2019-08-02 12:46:53)
Informações dos integrantes do grupo para serem discutidas em reunião diárias ou de final de Sprint.</t>
      </text>
    </comment>
    <comment authorId="0" ref="B63">
      <text>
        <t xml:space="preserve">======
ID#AAABI5Fgb1M
    (2019-08-02 12:46:53)
Distribuição de tarefas e esforço por aluno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I9">
      <text>
        <t xml:space="preserve">======
ID#AAABI5Fgb1U
    (2019-08-02 12:46:53)
Informações dos integrantes do grupo para serem discutidas em reunião diárias ou de final de Sprint.</t>
      </text>
    </comment>
    <comment authorId="0" ref="B63">
      <text>
        <t xml:space="preserve">======
ID#AAABI5Fgb1I
    (2019-08-02 12:46:53)
Distribuição de tarefas e esforço por aluno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I9">
      <text>
        <t xml:space="preserve">======
ID#AAABI5Fgb1Y
    (2019-08-02 12:46:53)
Informações dos integrantes do grupo para serem discutidas em reunião diárias ou de final de Sprint.</t>
      </text>
    </comment>
    <comment authorId="0" ref="B63">
      <text>
        <t xml:space="preserve">======
ID#AAABI5Fgb1g
    (2019-08-02 12:46:53)
Distribuição de tarefas e esforço por aluno</t>
      </text>
    </comment>
  </commentList>
</comments>
</file>

<file path=xl/sharedStrings.xml><?xml version="1.0" encoding="utf-8"?>
<sst xmlns="http://schemas.openxmlformats.org/spreadsheetml/2006/main" count="270" uniqueCount="112">
  <si>
    <t>PONTIFÍCIA UNIVERSIDADE CATÓLICA DE MINAS GERAIS</t>
  </si>
  <si>
    <t>Instituto de Ciências Exatas e Informática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</si>
  <si>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</si>
  <si>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t>Sistemas de Informação</t>
  </si>
  <si>
    <t>Projeto: Aplicações para Processos de Negócios</t>
  </si>
  <si>
    <t>RAIZ</t>
  </si>
  <si>
    <t>INTEGRANTES</t>
  </si>
  <si>
    <t>Vinicius Henrique de Oliveira</t>
  </si>
  <si>
    <t>João Pedro Reis Martins</t>
  </si>
  <si>
    <t>Matheus Godinho Blaselbauer</t>
  </si>
  <si>
    <t>Nícolas Cleiton Basilio Viana</t>
  </si>
  <si>
    <t>Hugo Freitas da Cruz</t>
  </si>
  <si>
    <t xml:space="preserve">           </t>
  </si>
  <si>
    <t>Tempo Previsto</t>
  </si>
  <si>
    <t>Tempo Gasto</t>
  </si>
  <si>
    <t>Horas Trabalhadas</t>
  </si>
  <si>
    <t>Status Tarefa</t>
  </si>
  <si>
    <t>Situação Integrante</t>
  </si>
  <si>
    <t>Etapa #2</t>
  </si>
  <si>
    <t>Planejado</t>
  </si>
  <si>
    <t>Adiantado</t>
  </si>
  <si>
    <t>Etapa #3</t>
  </si>
  <si>
    <t>Executando</t>
  </si>
  <si>
    <t>Normal</t>
  </si>
  <si>
    <t>Etapa #4</t>
  </si>
  <si>
    <t>Atrasado</t>
  </si>
  <si>
    <t>Etapa #5</t>
  </si>
  <si>
    <t>Concluído</t>
  </si>
  <si>
    <t>Etapa #6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</si>
  <si>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</si>
  <si>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t>ETAPAS</t>
  </si>
  <si>
    <t>Nº</t>
  </si>
  <si>
    <t>Início</t>
  </si>
  <si>
    <t>Fim</t>
  </si>
  <si>
    <t>Observações Auxiliares</t>
  </si>
  <si>
    <t>Progresso</t>
  </si>
  <si>
    <t>Nenhuma</t>
  </si>
  <si>
    <t>FINALIZADO</t>
  </si>
  <si>
    <t>PLANEJADO</t>
  </si>
  <si>
    <t>STATUS</t>
  </si>
  <si>
    <t>PROGRESSO</t>
  </si>
  <si>
    <t>Pendente</t>
  </si>
  <si>
    <t>Tarefas Criadas</t>
  </si>
  <si>
    <t>Tarefas Concluídas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</si>
  <si>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</si>
  <si>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t xml:space="preserve">ETAPA #2 </t>
  </si>
  <si>
    <t>FEEDBACK</t>
  </si>
  <si>
    <t>Finalizar Até</t>
  </si>
  <si>
    <t>Descrição da tarefa</t>
  </si>
  <si>
    <t>Responsável</t>
  </si>
  <si>
    <t>Status</t>
  </si>
  <si>
    <t>Tempo Estimado (h)</t>
  </si>
  <si>
    <t>Tempo Gasto (h)</t>
  </si>
  <si>
    <t>Observações sobre a tarefa</t>
  </si>
  <si>
    <t>Realizar as correções solicitadas nos artefatos da entrega anterior</t>
  </si>
  <si>
    <t>Nícolas, Cássio, Matheus, João e Vinicius</t>
  </si>
  <si>
    <t>No aguardo de correções via Canvas</t>
  </si>
  <si>
    <t>Criação do BPMN AS IS referente as vendas</t>
  </si>
  <si>
    <t>João Reis e Nícolas Cleiton</t>
  </si>
  <si>
    <t>Criação do BPMN AS IS referente aos fornecedores</t>
  </si>
  <si>
    <t>Cássio Viller e Vinicius Henrique</t>
  </si>
  <si>
    <t>Criação do BPMN AS IS referente ao estoque</t>
  </si>
  <si>
    <t>Matheus Godinho e Nícolas Cleiton</t>
  </si>
  <si>
    <t>Criação do BPMN TO BE referente as vendas depois da adoção do sistema</t>
  </si>
  <si>
    <t>Criação do BPMN TO BE referente ao estoque depois da adoção do sistema</t>
  </si>
  <si>
    <t>Criação do BPMN TO BE referente aos fornecedores depois da adoção do sistema</t>
  </si>
  <si>
    <t>Planejar as atividades da próxima etapa</t>
  </si>
  <si>
    <t>Total:</t>
  </si>
  <si>
    <t>Distribuição de Tarefas</t>
  </si>
  <si>
    <t>Nome do Aluno</t>
  </si>
  <si>
    <t>Tempo Estimado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</si>
  <si>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</si>
  <si>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t xml:space="preserve">ETAPA #3 </t>
  </si>
  <si>
    <t>Realizar as correções solicitadas nos artefatos da entrega anterior, se for o caso</t>
  </si>
  <si>
    <t>Nícolas, Matheus, João e Vinicius</t>
  </si>
  <si>
    <t>Construir o diagrama entidade-relacionamento associado ao processo de negócio e mapear esse diagrama entidade-relacionamento em um modelo relacional</t>
  </si>
  <si>
    <t>Criar tipos abstratos de dados</t>
  </si>
  <si>
    <t xml:space="preserve">Nícolas </t>
  </si>
  <si>
    <t>Descrever as propriedades dos processos e de suas atividades. Passo 1 e 2</t>
  </si>
  <si>
    <t>Descrever as propriedades dos processos e de suas atividades. Passo 3</t>
  </si>
  <si>
    <t>Avaliar as possibilidades e impactos do emprego de um banco de dados NoSQL para implementação do processo de negócio</t>
  </si>
  <si>
    <t>Nícolas, João e Vinicius</t>
  </si>
  <si>
    <t>Nícolas, João e Matheus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</si>
  <si>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</si>
  <si>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t>ETAPA #4</t>
  </si>
  <si>
    <t>Realizar as correções solicitadas nos artefatos entregues anteriormente.</t>
  </si>
  <si>
    <t>Não houve solicitações de modificações na etapa 1 e 2. Aguardando correções da etapa 3</t>
  </si>
  <si>
    <t>Criar papéis associados aos processos</t>
  </si>
  <si>
    <t>Já feito no final da etapa passada</t>
  </si>
  <si>
    <t>Programar scripts, necessários à automatização dos processos</t>
  </si>
  <si>
    <t>Gravar um vídeo apresentando, a 
execução de, pelo menos, 
duas instâncias de cada processo modelado</t>
  </si>
  <si>
    <t>Esboçar consultas com SQL de acordo com as necessidades de informação dos participantes dos processos</t>
  </si>
  <si>
    <t>Nícolas, Matheus, João, Vinicius e Hugo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</si>
  <si>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</si>
  <si>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t>ETAPA #5</t>
  </si>
  <si>
    <t>Não houve solicitações de modificações na etapa 1 e 2. Aguardando correções da etapa 3 e 4</t>
  </si>
  <si>
    <t>Escolher e descrever os indicadores de desempenho do processo de negócio.</t>
  </si>
  <si>
    <t>Desenvolver relatórios para a análise do desempenho dos processos modelados.</t>
  </si>
  <si>
    <t>Avaliar a qualidade e viabilidade do software produzido.</t>
  </si>
  <si>
    <t xml:space="preserve">Elaborar uma prévia da apresentação da solução proposta </t>
  </si>
  <si>
    <t>Matheus e Hugo</t>
  </si>
  <si>
    <t>Elaborar um  esboço de um roteiro de vídeo mostrando os principais aspectos do projeto desenvolvido.</t>
  </si>
  <si>
    <t>Nicolas Cleiton Basilio Viana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</si>
  <si>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</si>
  <si>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t>ETAPA #6</t>
  </si>
  <si>
    <t>Realizar as correções solicitadas nos artefatos entregues anteriormente, se for o caso</t>
  </si>
  <si>
    <t>Nicolas, Matheus, Hugo,
Vinícius e João</t>
  </si>
  <si>
    <t>Concluir o documento do projeto</t>
  </si>
  <si>
    <t xml:space="preserve">Nicolas e João </t>
  </si>
  <si>
    <t>Elaborar uma apresentação da solução proposta</t>
  </si>
  <si>
    <t xml:space="preserve">Preparar um video mostrando 
os principais aspectos do projeto 
desenvolvido </t>
  </si>
  <si>
    <t>Disponibilizar o material produzido 
em um repositório do GitHub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</si>
</sst>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/&quot;mmm&quot;/&quot;yyyy&quot; &quot;"/>
    <numFmt numFmtId="165" formatCode="dd&quot;/&quot;mmm"/>
  </numFmts>
  <fonts count="21">
    <font>
      <sz val="10.0"/>
      <color rgb="FF000000"/>
      <name val="Arial"/>
      <scheme val="minor"/>
    </font>
    <font>
      <sz val="10.0"/>
      <color rgb="FF000000"/>
      <name val="Arial"/>
    </font>
    <font>
      <b/>
      <sz val="16.0"/>
      <color rgb="FFFFFFFF"/>
      <name val="Arial"/>
    </font>
    <font/>
    <font>
      <sz val="14.0"/>
      <color rgb="FFFFFFFF"/>
      <name val="Arial"/>
    </font>
    <font>
      <sz val="11.0"/>
      <color rgb="FFFFFFFF"/>
      <name val="Arial"/>
    </font>
    <font>
      <b/>
      <sz val="20.0"/>
      <color rgb="FF000000"/>
      <name val="Arial"/>
    </font>
    <font>
      <color theme="1"/>
      <name val="Arial"/>
    </font>
    <font>
      <b/>
      <sz val="15.0"/>
      <color rgb="FF000000"/>
      <name val="Arial"/>
    </font>
    <font>
      <sz val="10.0"/>
      <color theme="1"/>
      <name val="Arial"/>
    </font>
    <font>
      <sz val="10.0"/>
      <color rgb="FFFFFFFF"/>
      <name val="Arial"/>
    </font>
    <font>
      <b/>
      <sz val="11.0"/>
      <color rgb="FF000000"/>
      <name val="Arial"/>
    </font>
    <font>
      <b/>
      <sz val="10.0"/>
      <color rgb="FF000000"/>
      <name val="Arial"/>
    </font>
    <font>
      <b/>
      <sz val="10.0"/>
      <color rgb="FFFFFFFF"/>
      <name val="Arial"/>
    </font>
    <font>
      <sz val="11.0"/>
      <color rgb="FF000000"/>
      <name val="Arial"/>
    </font>
    <font>
      <b/>
      <sz val="14.0"/>
      <color rgb="FF000000"/>
      <name val="Arial"/>
    </font>
    <font>
      <b/>
      <sz val="10.0"/>
      <color theme="1"/>
      <name val="Arial"/>
    </font>
    <font>
      <b/>
      <i/>
      <sz val="14.0"/>
      <color theme="1"/>
      <name val="Arial"/>
    </font>
    <font>
      <b/>
      <sz val="12.0"/>
      <color theme="1"/>
      <name val="Arial"/>
    </font>
    <font>
      <sz val="11.0"/>
      <color theme="1"/>
      <name val="Arial"/>
    </font>
    <font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6D9EEB"/>
        <bgColor rgb="FF6D9EEB"/>
      </patternFill>
    </fill>
    <fill>
      <patternFill patternType="solid">
        <fgColor rgb="FFD9EAD3"/>
        <bgColor rgb="FFD9EAD3"/>
      </patternFill>
    </fill>
  </fills>
  <borders count="17">
    <border/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4" fillId="2" fontId="4" numFmtId="0" xfId="0" applyAlignment="1" applyBorder="1" applyFont="1">
      <alignment horizontal="center"/>
    </xf>
    <xf borderId="5" fillId="0" fontId="3" numFmtId="0" xfId="0" applyBorder="1" applyFont="1"/>
    <xf borderId="6" fillId="0" fontId="3" numFmtId="0" xfId="0" applyBorder="1" applyFont="1"/>
    <xf borderId="4" fillId="2" fontId="5" numFmtId="0" xfId="0" applyAlignment="1" applyBorder="1" applyFont="1">
      <alignment horizontal="center"/>
    </xf>
    <xf borderId="7" fillId="2" fontId="5" numFmtId="0" xfId="0" applyAlignment="1" applyBorder="1" applyFont="1">
      <alignment horizontal="center"/>
    </xf>
    <xf borderId="8" fillId="0" fontId="3" numFmtId="0" xfId="0" applyBorder="1" applyFont="1"/>
    <xf borderId="9" fillId="0" fontId="3" numFmtId="0" xfId="0" applyBorder="1" applyFont="1"/>
    <xf borderId="10" fillId="3" fontId="6" numFmtId="0" xfId="0" applyAlignment="1" applyBorder="1" applyFill="1" applyFont="1">
      <alignment horizontal="center"/>
    </xf>
    <xf borderId="11" fillId="0" fontId="3" numFmtId="0" xfId="0" applyBorder="1" applyFont="1"/>
    <xf borderId="12" fillId="0" fontId="3" numFmtId="0" xfId="0" applyBorder="1" applyFont="1"/>
    <xf borderId="0" fillId="0" fontId="7" numFmtId="0" xfId="0" applyFont="1"/>
    <xf borderId="10" fillId="4" fontId="8" numFmtId="0" xfId="0" applyAlignment="1" applyBorder="1" applyFill="1" applyFont="1">
      <alignment horizontal="center"/>
    </xf>
    <xf borderId="10" fillId="3" fontId="1" numFmtId="0" xfId="0" applyAlignment="1" applyBorder="1" applyFont="1">
      <alignment horizontal="center"/>
    </xf>
    <xf borderId="10" fillId="3" fontId="9" numFmtId="0" xfId="0" applyAlignment="1" applyBorder="1" applyFont="1">
      <alignment horizontal="center"/>
    </xf>
    <xf borderId="0" fillId="0" fontId="9" numFmtId="0" xfId="0" applyFont="1"/>
    <xf borderId="0" fillId="0" fontId="9" numFmtId="0" xfId="0" applyAlignment="1" applyFont="1">
      <alignment vertical="center"/>
    </xf>
    <xf borderId="0" fillId="0" fontId="9" numFmtId="0" xfId="0" applyAlignment="1" applyFont="1">
      <alignment horizontal="center" vertical="center"/>
    </xf>
    <xf borderId="13" fillId="5" fontId="10" numFmtId="0" xfId="0" applyBorder="1" applyFill="1" applyFont="1"/>
    <xf borderId="14" fillId="5" fontId="11" numFmtId="0" xfId="0" applyAlignment="1" applyBorder="1" applyFont="1">
      <alignment horizontal="center"/>
    </xf>
    <xf borderId="14" fillId="5" fontId="11" numFmtId="0" xfId="0" applyBorder="1" applyFont="1"/>
    <xf borderId="13" fillId="5" fontId="12" numFmtId="0" xfId="0" applyBorder="1" applyFont="1"/>
    <xf borderId="13" fillId="5" fontId="12" numFmtId="0" xfId="0" applyAlignment="1" applyBorder="1" applyFont="1">
      <alignment horizontal="center"/>
    </xf>
    <xf borderId="13" fillId="5" fontId="1" numFmtId="0" xfId="0" applyBorder="1" applyFont="1"/>
    <xf borderId="13" fillId="5" fontId="1" numFmtId="0" xfId="0" applyAlignment="1" applyBorder="1" applyFont="1">
      <alignment horizontal="center"/>
    </xf>
    <xf borderId="0" fillId="0" fontId="13" numFmtId="0" xfId="0" applyFont="1"/>
    <xf borderId="0" fillId="0" fontId="10" numFmtId="0" xfId="0" applyFont="1"/>
    <xf borderId="14" fillId="5" fontId="14" numFmtId="0" xfId="0" applyAlignment="1" applyBorder="1" applyFont="1">
      <alignment horizontal="left"/>
    </xf>
    <xf borderId="14" fillId="5" fontId="14" numFmtId="0" xfId="0" applyBorder="1" applyFont="1"/>
    <xf borderId="13" fillId="5" fontId="12" numFmtId="1" xfId="0" applyAlignment="1" applyBorder="1" applyFont="1" applyNumberFormat="1">
      <alignment horizontal="center"/>
    </xf>
    <xf borderId="13" fillId="5" fontId="14" numFmtId="0" xfId="0" applyBorder="1" applyFont="1"/>
    <xf borderId="0" fillId="0" fontId="1" numFmtId="0" xfId="0" applyAlignment="1" applyFont="1">
      <alignment vertical="center"/>
    </xf>
    <xf borderId="10" fillId="3" fontId="6" numFmtId="0" xfId="0" applyAlignment="1" applyBorder="1" applyFont="1">
      <alignment horizontal="center" vertical="center"/>
    </xf>
    <xf borderId="10" fillId="6" fontId="15" numFmtId="0" xfId="0" applyAlignment="1" applyBorder="1" applyFill="1" applyFont="1">
      <alignment horizontal="center" vertical="center"/>
    </xf>
    <xf borderId="15" fillId="7" fontId="16" numFmtId="0" xfId="0" applyAlignment="1" applyBorder="1" applyFill="1" applyFont="1">
      <alignment horizontal="center" vertical="center"/>
    </xf>
    <xf borderId="10" fillId="7" fontId="16" numFmtId="0" xfId="0" applyAlignment="1" applyBorder="1" applyFont="1">
      <alignment horizontal="center" vertical="center"/>
    </xf>
    <xf borderId="15" fillId="5" fontId="9" numFmtId="0" xfId="0" applyAlignment="1" applyBorder="1" applyFont="1">
      <alignment horizontal="center" vertical="center"/>
    </xf>
    <xf borderId="15" fillId="5" fontId="9" numFmtId="164" xfId="0" applyAlignment="1" applyBorder="1" applyFont="1" applyNumberFormat="1">
      <alignment horizontal="center" vertical="center"/>
    </xf>
    <xf borderId="10" fillId="5" fontId="9" numFmtId="0" xfId="0" applyAlignment="1" applyBorder="1" applyFont="1">
      <alignment horizontal="center" vertical="center"/>
    </xf>
    <xf borderId="15" fillId="5" fontId="16" numFmtId="0" xfId="0" applyAlignment="1" applyBorder="1" applyFont="1">
      <alignment horizontal="center" vertical="center"/>
    </xf>
    <xf borderId="10" fillId="5" fontId="1" numFmtId="0" xfId="0" applyAlignment="1" applyBorder="1" applyFont="1">
      <alignment horizontal="center" vertical="center"/>
    </xf>
    <xf borderId="10" fillId="5" fontId="1" numFmtId="0" xfId="0" applyAlignment="1" applyBorder="1" applyFont="1">
      <alignment horizontal="center" readingOrder="0" vertical="center"/>
    </xf>
    <xf borderId="15" fillId="5" fontId="16" numFmtId="0" xfId="0" applyAlignment="1" applyBorder="1" applyFont="1">
      <alignment horizontal="center" readingOrder="0" vertical="center"/>
    </xf>
    <xf borderId="10" fillId="5" fontId="12" numFmtId="0" xfId="0" applyAlignment="1" applyBorder="1" applyFont="1">
      <alignment horizontal="center" vertical="center"/>
    </xf>
    <xf borderId="0" fillId="0" fontId="10" numFmtId="0" xfId="0" applyAlignment="1" applyFont="1">
      <alignment vertical="center"/>
    </xf>
    <xf borderId="0" fillId="0" fontId="16" numFmtId="0" xfId="0" applyFont="1"/>
    <xf borderId="0" fillId="0" fontId="1" numFmtId="165" xfId="0" applyFont="1" applyNumberFormat="1"/>
    <xf borderId="0" fillId="0" fontId="1" numFmtId="0" xfId="0" applyAlignment="1" applyFont="1">
      <alignment horizontal="center" vertical="center"/>
    </xf>
    <xf borderId="10" fillId="4" fontId="15" numFmtId="0" xfId="0" applyAlignment="1" applyBorder="1" applyFont="1">
      <alignment horizontal="center"/>
    </xf>
    <xf borderId="13" fillId="8" fontId="17" numFmtId="0" xfId="0" applyAlignment="1" applyBorder="1" applyFill="1" applyFont="1">
      <alignment horizontal="center" vertical="center"/>
    </xf>
    <xf borderId="15" fillId="9" fontId="16" numFmtId="0" xfId="0" applyAlignment="1" applyBorder="1" applyFill="1" applyFont="1">
      <alignment horizontal="center"/>
    </xf>
    <xf borderId="15" fillId="0" fontId="9" numFmtId="0" xfId="0" applyAlignment="1" applyBorder="1" applyFont="1">
      <alignment horizontal="center" vertical="center"/>
    </xf>
    <xf borderId="15" fillId="5" fontId="9" numFmtId="165" xfId="0" applyAlignment="1" applyBorder="1" applyFont="1" applyNumberFormat="1">
      <alignment horizontal="center" shrinkToFit="0" vertical="center" wrapText="1"/>
    </xf>
    <xf borderId="15" fillId="3" fontId="9" numFmtId="0" xfId="0" applyAlignment="1" applyBorder="1" applyFont="1">
      <alignment horizontal="center" shrinkToFit="0" vertical="center" wrapText="1"/>
    </xf>
    <xf borderId="15" fillId="3" fontId="9" numFmtId="0" xfId="0" applyAlignment="1" applyBorder="1" applyFont="1">
      <alignment horizontal="center" vertical="center"/>
    </xf>
    <xf borderId="15" fillId="3" fontId="9" numFmtId="1" xfId="0" applyAlignment="1" applyBorder="1" applyFont="1" applyNumberFormat="1">
      <alignment horizontal="center" vertical="center"/>
    </xf>
    <xf borderId="15" fillId="3" fontId="9" numFmtId="165" xfId="0" applyAlignment="1" applyBorder="1" applyFont="1" applyNumberFormat="1">
      <alignment horizontal="center" shrinkToFit="0" vertical="center" wrapText="1"/>
    </xf>
    <xf borderId="15" fillId="3" fontId="18" numFmtId="0" xfId="0" applyAlignment="1" applyBorder="1" applyFont="1">
      <alignment horizontal="center" shrinkToFit="0" vertical="center" wrapText="1"/>
    </xf>
    <xf borderId="15" fillId="3" fontId="9" numFmtId="0" xfId="0" applyAlignment="1" applyBorder="1" applyFont="1">
      <alignment shrinkToFit="0" vertical="center" wrapText="1"/>
    </xf>
    <xf borderId="15" fillId="3" fontId="16" numFmtId="0" xfId="0" applyBorder="1" applyFont="1"/>
    <xf borderId="15" fillId="3" fontId="16" numFmtId="1" xfId="0" applyBorder="1" applyFont="1" applyNumberFormat="1"/>
    <xf borderId="10" fillId="9" fontId="16" numFmtId="0" xfId="0" applyAlignment="1" applyBorder="1" applyFont="1">
      <alignment horizontal="center"/>
    </xf>
    <xf borderId="10" fillId="0" fontId="9" numFmtId="0" xfId="0" applyAlignment="1" applyBorder="1" applyFont="1">
      <alignment horizontal="center"/>
    </xf>
    <xf borderId="15" fillId="5" fontId="19" numFmtId="0" xfId="0" applyAlignment="1" applyBorder="1" applyFont="1">
      <alignment horizontal="center"/>
    </xf>
    <xf borderId="13" fillId="8" fontId="17" numFmtId="0" xfId="0" applyAlignment="1" applyBorder="1" applyFont="1">
      <alignment horizontal="center"/>
    </xf>
    <xf borderId="15" fillId="7" fontId="16" numFmtId="0" xfId="0" applyAlignment="1" applyBorder="1" applyFont="1">
      <alignment horizontal="center"/>
    </xf>
    <xf borderId="15" fillId="3" fontId="9" numFmtId="0" xfId="0" applyAlignment="1" applyBorder="1" applyFont="1">
      <alignment shrinkToFit="0" wrapText="1"/>
    </xf>
    <xf borderId="15" fillId="3" fontId="9" numFmtId="0" xfId="0" applyAlignment="1" applyBorder="1" applyFont="1">
      <alignment horizontal="center" shrinkToFit="0" vertical="top" wrapText="1"/>
    </xf>
    <xf borderId="15" fillId="3" fontId="9" numFmtId="0" xfId="0" applyAlignment="1" applyBorder="1" applyFont="1">
      <alignment horizontal="center" readingOrder="0" vertical="center"/>
    </xf>
    <xf borderId="15" fillId="3" fontId="1" numFmtId="0" xfId="0" applyAlignment="1" applyBorder="1" applyFont="1">
      <alignment horizontal="center" vertical="center"/>
    </xf>
    <xf borderId="13" fillId="3" fontId="1" numFmtId="0" xfId="0" applyAlignment="1" applyBorder="1" applyFont="1">
      <alignment horizontal="center" vertical="center"/>
    </xf>
    <xf borderId="15" fillId="3" fontId="16" numFmtId="0" xfId="0" applyAlignment="1" applyBorder="1" applyFont="1">
      <alignment horizontal="center" vertical="center"/>
    </xf>
    <xf borderId="16" fillId="3" fontId="9" numFmtId="0" xfId="0" applyAlignment="1" applyBorder="1" applyFont="1">
      <alignment horizontal="center" vertical="center"/>
    </xf>
    <xf borderId="15" fillId="3" fontId="9" numFmtId="0" xfId="0" applyAlignment="1" applyBorder="1" applyFont="1">
      <alignment horizontal="center" readingOrder="0" shrinkToFit="0" vertical="center" wrapText="1"/>
    </xf>
    <xf borderId="15" fillId="3" fontId="9" numFmtId="1" xfId="0" applyAlignment="1" applyBorder="1" applyFont="1" applyNumberFormat="1">
      <alignment horizontal="center" readingOrder="0" vertical="center"/>
    </xf>
    <xf borderId="15" fillId="3" fontId="9" numFmtId="0" xfId="0" applyAlignment="1" applyBorder="1" applyFont="1">
      <alignment horizontal="center" readingOrder="0" shrinkToFit="0" vertical="top" wrapText="1"/>
    </xf>
    <xf borderId="0" fillId="3" fontId="20" numFmtId="0" xfId="0" applyAlignment="1" applyFont="1">
      <alignment horizontal="center" shrinkToFit="0" wrapText="1"/>
    </xf>
    <xf borderId="15" fillId="5" fontId="19" numFmtId="0" xfId="0" applyAlignment="1" applyBorder="1" applyFont="1">
      <alignment horizontal="center" readingOrder="0"/>
    </xf>
    <xf borderId="15" fillId="3" fontId="9" numFmtId="165" xfId="0" applyAlignment="1" applyBorder="1" applyFont="1" applyNumberFormat="1">
      <alignment horizontal="center" readingOrder="0" shrinkToFit="0" vertical="center" wrapText="1"/>
    </xf>
    <xf borderId="0" fillId="3" fontId="20" numFmtId="0" xfId="0" applyAlignment="1" applyFont="1">
      <alignment horizontal="center" readingOrder="0" vertical="center"/>
    </xf>
  </cellXfs>
  <cellStyles count="1">
    <cellStyle xfId="0" name="Normal" builtinId="0"/>
  </cellStyles>
  <dxfs count="7">
    <dxf>
      <font/>
      <fill>
        <patternFill patternType="solid">
          <fgColor rgb="FFFCE5CD"/>
          <bgColor rgb="FFFCE5CD"/>
        </patternFill>
      </fill>
      <alignment shrinkToFit="0" wrapText="0"/>
      <border/>
    </dxf>
    <dxf>
      <font/>
      <fill>
        <patternFill patternType="solid">
          <fgColor rgb="FFB7E1CD"/>
          <bgColor rgb="FFB7E1CD"/>
        </patternFill>
      </fill>
      <alignment shrinkToFit="0" wrapText="0"/>
      <border/>
    </dxf>
    <dxf>
      <font/>
      <fill>
        <patternFill patternType="solid">
          <fgColor rgb="FFC9DAF8"/>
          <bgColor rgb="FFC9DAF8"/>
        </patternFill>
      </fill>
      <alignment shrinkToFit="0" wrapText="0"/>
      <border/>
    </dxf>
    <dxf>
      <font/>
      <fill>
        <patternFill patternType="solid">
          <fgColor rgb="FFEAD1DC"/>
          <bgColor rgb="FFEAD1DC"/>
        </patternFill>
      </fill>
      <alignment shrinkToFit="0" wrapText="0"/>
      <border/>
    </dxf>
    <dxf>
      <font/>
      <fill>
        <patternFill patternType="solid">
          <fgColor rgb="FFFFA1A1"/>
          <bgColor rgb="FFFFA1A1"/>
        </patternFill>
      </fill>
      <alignment shrinkToFit="0" wrapText="0"/>
      <border/>
    </dxf>
    <dxf>
      <font/>
      <fill>
        <patternFill patternType="solid">
          <fgColor rgb="FFF3F3F3"/>
          <bgColor rgb="FFF3F3F3"/>
        </patternFill>
      </fill>
      <alignment shrinkToFit="0" wrapText="0"/>
      <border/>
    </dxf>
    <dxf>
      <font/>
      <fill>
        <patternFill patternType="solid">
          <fgColor rgb="FFE69138"/>
          <bgColor rgb="FFE69138"/>
        </patternFill>
      </fill>
      <alignment shrinkToFit="0" wrapText="0"/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Calibri"/>
              </a:defRPr>
            </a:pPr>
            <a:r>
              <a:rPr b="1" i="0" sz="1600">
                <a:solidFill>
                  <a:srgbClr val="000000"/>
                </a:solidFill>
                <a:latin typeface="Calibri"/>
              </a:rPr>
              <a:t>Tempo Previsto x Tempo Gasto</a:t>
            </a:r>
          </a:p>
        </c:rich>
      </c:tx>
      <c:overlay val="0"/>
    </c:title>
    <c:plotArea>
      <c:layout>
        <c:manualLayout>
          <c:xMode val="edge"/>
          <c:yMode val="edge"/>
          <c:x val="0.152442339635082"/>
          <c:y val="0.156639026965205"/>
          <c:w val="0.723659832376025"/>
          <c:h val="0.670901772753266"/>
        </c:manualLayout>
      </c:layout>
      <c:areaChart>
        <c:ser>
          <c:idx val="0"/>
          <c:order val="0"/>
          <c:tx>
            <c:v>Tempo Previsto</c:v>
          </c:tx>
          <c:spPr>
            <a:solidFill>
              <a:srgbClr val="3366CC">
                <a:alpha val="30000"/>
              </a:srgbClr>
            </a:solidFill>
            <a:ln cmpd="sng" w="19050">
              <a:solidFill>
                <a:srgbClr val="3366CC">
                  <a:alpha val="100000"/>
                </a:srgbClr>
              </a:solidFill>
              <a:prstDash val="solid"/>
            </a:ln>
          </c:spPr>
          <c:cat>
            <c:strRef>
              <c:f>'Dados do Projeto'!$G$98:$G$102</c:f>
            </c:strRef>
          </c:cat>
          <c:val>
            <c:numRef>
              <c:f>'Dados do Projeto'!$H$98:$H$102</c:f>
              <c:numCache/>
            </c:numRef>
          </c:val>
        </c:ser>
        <c:ser>
          <c:idx val="1"/>
          <c:order val="1"/>
          <c:tx>
            <c:v>Tempo Gasto</c:v>
          </c:tx>
          <c:spPr>
            <a:solidFill>
              <a:srgbClr val="DC3912">
                <a:alpha val="30000"/>
              </a:srgbClr>
            </a:solidFill>
            <a:ln cmpd="sng" w="19050">
              <a:solidFill>
                <a:srgbClr val="DC3912">
                  <a:alpha val="100000"/>
                </a:srgbClr>
              </a:solidFill>
              <a:prstDash val="solid"/>
            </a:ln>
          </c:spPr>
          <c:cat>
            <c:strRef>
              <c:f>'Dados do Projeto'!$G$98:$G$102</c:f>
            </c:strRef>
          </c:cat>
          <c:val>
            <c:numRef>
              <c:f>'Dados do Projeto'!$I$98:$I$102</c:f>
              <c:numCache/>
            </c:numRef>
          </c:val>
        </c:ser>
        <c:axId val="363290081"/>
        <c:axId val="380144310"/>
      </c:areaChart>
      <c:catAx>
        <c:axId val="3632900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Calibri"/>
              </a:defRPr>
            </a:pPr>
          </a:p>
        </c:txPr>
        <c:crossAx val="380144310"/>
      </c:catAx>
      <c:valAx>
        <c:axId val="3801443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  <a:latin typeface="Calibri"/>
                  </a:defRPr>
                </a:pPr>
                <a:r>
                  <a:rPr b="1" i="0" sz="1200">
                    <a:solidFill>
                      <a:srgbClr val="000000"/>
                    </a:solidFill>
                    <a:latin typeface="Calibri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1" i="0" sz="1200">
                <a:solidFill>
                  <a:srgbClr val="000000"/>
                </a:solidFill>
                <a:latin typeface="Calibri"/>
              </a:defRPr>
            </a:pPr>
          </a:p>
        </c:txPr>
        <c:crossAx val="363290081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  <c:spPr>
    <a:solidFill>
      <a:srgbClr val="CFE2F3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15</xdr:row>
      <xdr:rowOff>19050</xdr:rowOff>
    </xdr:from>
    <xdr:ext cx="7886700" cy="45434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4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7" width="14.5"/>
    <col customWidth="1" min="8" max="8" width="16.88"/>
    <col customWidth="1" min="9" max="15" width="14.5"/>
  </cols>
  <sheetData>
    <row r="1" ht="24.0" customHeight="1">
      <c r="A1" s="1"/>
      <c r="B1" s="2" t="s">
        <v>0</v>
      </c>
      <c r="C1" s="3"/>
      <c r="D1" s="3"/>
      <c r="E1" s="3"/>
      <c r="F1" s="3"/>
      <c r="G1" s="3"/>
      <c r="H1" s="4"/>
      <c r="I1" s="1"/>
      <c r="J1" s="1"/>
      <c r="K1" s="1"/>
      <c r="L1" s="1"/>
    </row>
    <row r="2">
      <c r="A2" s="1"/>
      <c r="B2" s="5" t="s">
        <v>1</v>
      </c>
      <c r="C2" s="6"/>
      <c r="D2" s="6"/>
      <c r="E2" s="6"/>
      <c r="F2" s="6"/>
      <c r="G2" s="6"/>
      <c r="H2" s="7"/>
      <c r="I2" s="1"/>
      <c r="J2" s="1"/>
      <c r="K2" s="1"/>
      <c r="L2" s="1"/>
    </row>
    <row r="3">
      <c r="A3" s="1"/>
      <c r="B3" s="8" t="s">
        <v>2</v>
      </c>
      <c r="C3" s="6"/>
      <c r="D3" s="6"/>
      <c r="E3" s="6"/>
      <c r="F3" s="6"/>
      <c r="G3" s="6"/>
      <c r="H3" s="7"/>
      <c r="I3" s="1"/>
      <c r="J3" s="1"/>
      <c r="K3" s="1"/>
      <c r="L3" s="1"/>
    </row>
    <row r="4" ht="15.75" customHeight="1">
      <c r="A4" s="1"/>
      <c r="B4" s="9" t="s">
        <v>3</v>
      </c>
      <c r="C4" s="10"/>
      <c r="D4" s="10"/>
      <c r="E4" s="10"/>
      <c r="F4" s="10"/>
      <c r="G4" s="10"/>
      <c r="H4" s="11"/>
      <c r="I4" s="1"/>
      <c r="J4" s="1"/>
      <c r="K4" s="1"/>
      <c r="L4" s="1"/>
    </row>
    <row r="5" ht="15.75" customHeight="1">
      <c r="A5" s="1"/>
      <c r="B5" s="9" t="s">
        <v>4</v>
      </c>
      <c r="C5" s="10"/>
      <c r="D5" s="10"/>
      <c r="E5" s="10"/>
      <c r="F5" s="10"/>
      <c r="G5" s="10"/>
      <c r="H5" s="11"/>
      <c r="I5" s="1"/>
      <c r="J5" s="1"/>
      <c r="K5" s="1"/>
      <c r="L5" s="1"/>
    </row>
    <row r="6" ht="15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>
      <c r="A7" s="1"/>
      <c r="B7" s="12" t="s">
        <v>5</v>
      </c>
      <c r="C7" s="13"/>
      <c r="D7" s="13"/>
      <c r="E7" s="13"/>
      <c r="F7" s="13"/>
      <c r="G7" s="13"/>
      <c r="H7" s="14"/>
      <c r="I7" s="1"/>
      <c r="J7" s="15"/>
      <c r="K7" s="15"/>
      <c r="L7" s="15"/>
    </row>
    <row r="8" ht="15.75" customHeight="1">
      <c r="A8" s="1"/>
      <c r="B8" s="1"/>
      <c r="C8" s="1"/>
      <c r="D8" s="1"/>
      <c r="E8" s="1"/>
      <c r="F8" s="1"/>
      <c r="G8" s="1"/>
      <c r="H8" s="1"/>
      <c r="I8" s="1"/>
      <c r="J8" s="15"/>
      <c r="K8" s="15"/>
      <c r="L8" s="15"/>
      <c r="M8" s="15"/>
      <c r="N8" s="15"/>
      <c r="O8" s="15"/>
    </row>
    <row r="9">
      <c r="A9" s="1"/>
      <c r="B9" s="16" t="s">
        <v>6</v>
      </c>
      <c r="C9" s="13"/>
      <c r="D9" s="13"/>
      <c r="E9" s="13"/>
      <c r="F9" s="13"/>
      <c r="G9" s="13"/>
      <c r="H9" s="14"/>
      <c r="I9" s="1"/>
      <c r="J9" s="15"/>
      <c r="K9" s="15"/>
      <c r="L9" s="15"/>
      <c r="M9" s="15"/>
      <c r="N9" s="15"/>
      <c r="O9" s="15"/>
      <c r="P9" s="15"/>
    </row>
    <row r="10" ht="15.75" customHeight="1">
      <c r="A10" s="1"/>
      <c r="B10" s="17" t="s">
        <v>7</v>
      </c>
      <c r="C10" s="13"/>
      <c r="D10" s="13"/>
      <c r="E10" s="13"/>
      <c r="F10" s="13"/>
      <c r="G10" s="13"/>
      <c r="H10" s="14"/>
      <c r="I10" s="1"/>
      <c r="J10" s="15"/>
      <c r="K10" s="15"/>
      <c r="L10" s="15"/>
      <c r="M10" s="15"/>
      <c r="N10" s="15"/>
    </row>
    <row r="11" ht="15.75" customHeight="1">
      <c r="A11" s="1"/>
      <c r="B11" s="18" t="s">
        <v>8</v>
      </c>
      <c r="C11" s="13"/>
      <c r="D11" s="13"/>
      <c r="E11" s="13"/>
      <c r="F11" s="13"/>
      <c r="G11" s="13"/>
      <c r="H11" s="14"/>
      <c r="I11" s="1"/>
      <c r="J11" s="15"/>
      <c r="K11" s="15"/>
      <c r="L11" s="15"/>
      <c r="M11" s="15"/>
      <c r="N11" s="15"/>
    </row>
    <row r="12" ht="15.75" customHeight="1">
      <c r="A12" s="1"/>
      <c r="B12" s="18" t="s">
        <v>9</v>
      </c>
      <c r="C12" s="13"/>
      <c r="D12" s="13"/>
      <c r="E12" s="13"/>
      <c r="F12" s="13"/>
      <c r="G12" s="13"/>
      <c r="H12" s="14"/>
      <c r="I12" s="1"/>
      <c r="J12" s="15"/>
      <c r="K12" s="15"/>
      <c r="L12" s="15"/>
      <c r="M12" s="15"/>
      <c r="N12" s="15"/>
      <c r="O12" s="15"/>
      <c r="P12" s="15"/>
    </row>
    <row r="13" ht="15.75" customHeight="1">
      <c r="A13" s="1"/>
      <c r="B13" s="18" t="s">
        <v>10</v>
      </c>
      <c r="C13" s="13"/>
      <c r="D13" s="13"/>
      <c r="E13" s="13"/>
      <c r="F13" s="13"/>
      <c r="G13" s="13"/>
      <c r="H13" s="14"/>
      <c r="I13" s="1"/>
      <c r="J13" s="15"/>
      <c r="K13" s="15"/>
      <c r="L13" s="15"/>
      <c r="M13" s="15"/>
      <c r="N13" s="15"/>
      <c r="O13" s="15"/>
    </row>
    <row r="14" ht="15.75" customHeight="1">
      <c r="A14" s="1"/>
      <c r="B14" s="17" t="s">
        <v>11</v>
      </c>
      <c r="C14" s="13"/>
      <c r="D14" s="13"/>
      <c r="E14" s="13"/>
      <c r="F14" s="13"/>
      <c r="G14" s="13"/>
      <c r="H14" s="14"/>
      <c r="I14" s="1"/>
      <c r="J14" s="15"/>
      <c r="K14" s="15"/>
      <c r="L14" s="15"/>
      <c r="M14" s="15"/>
      <c r="N14" s="15"/>
      <c r="O14" s="15"/>
      <c r="P14" s="15"/>
      <c r="Q14" s="15"/>
    </row>
    <row r="15" ht="15.75" customHeight="1">
      <c r="A15" s="1"/>
      <c r="B15" s="1"/>
      <c r="C15" s="1"/>
      <c r="D15" s="1"/>
      <c r="E15" s="1"/>
      <c r="F15" s="1"/>
      <c r="G15" s="1"/>
      <c r="H15" s="1"/>
      <c r="I15" s="1"/>
      <c r="J15" s="15"/>
      <c r="K15" s="15"/>
      <c r="L15" s="15"/>
      <c r="M15" s="15"/>
      <c r="N15" s="15"/>
      <c r="O15" s="15"/>
    </row>
    <row r="16" ht="15.75" customHeight="1">
      <c r="A16" s="1"/>
      <c r="B16" s="1"/>
      <c r="C16" s="1"/>
      <c r="D16" s="1"/>
      <c r="E16" s="1"/>
      <c r="F16" s="1"/>
      <c r="G16" s="1"/>
      <c r="H16" s="1"/>
      <c r="I16" s="1"/>
      <c r="J16" s="15"/>
      <c r="K16" s="15"/>
      <c r="L16" s="15"/>
      <c r="M16" s="15"/>
      <c r="N16" s="15"/>
      <c r="O16" s="15"/>
    </row>
    <row r="17" ht="15.75" customHeight="1">
      <c r="A17" s="1"/>
      <c r="B17" s="1"/>
      <c r="C17" s="1"/>
      <c r="D17" s="1"/>
      <c r="E17" s="1"/>
      <c r="F17" s="1"/>
      <c r="G17" s="1"/>
      <c r="H17" s="1"/>
      <c r="I17" s="1"/>
      <c r="J17" s="15"/>
      <c r="K17" s="15"/>
      <c r="L17" s="15"/>
      <c r="M17" s="15"/>
      <c r="N17" s="15"/>
      <c r="O17" s="15"/>
    </row>
    <row r="18" ht="15.75" customHeight="1">
      <c r="A18" s="1"/>
      <c r="B18" s="1"/>
      <c r="C18" s="1"/>
      <c r="D18" s="1"/>
      <c r="E18" s="1"/>
      <c r="F18" s="1"/>
      <c r="G18" s="1"/>
      <c r="H18" s="1"/>
      <c r="I18" s="1"/>
      <c r="J18" s="15"/>
      <c r="K18" s="15"/>
      <c r="L18" s="15"/>
      <c r="M18" s="15"/>
      <c r="N18" s="15"/>
      <c r="O18" s="15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9" t="s">
        <v>12</v>
      </c>
      <c r="K19" s="1"/>
      <c r="L19" s="1"/>
      <c r="M19" s="1"/>
      <c r="N19" s="1"/>
      <c r="O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ht="15.75" customHeight="1">
      <c r="A34" s="1"/>
      <c r="B34" s="20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9"/>
      <c r="K41" s="1"/>
      <c r="L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9"/>
      <c r="K42" s="1"/>
      <c r="L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21"/>
      <c r="K46" s="1"/>
      <c r="L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ht="6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ht="7.5" customHeight="1">
      <c r="A97" s="22"/>
      <c r="B97" s="23"/>
      <c r="C97" s="6"/>
      <c r="D97" s="24"/>
      <c r="E97" s="6"/>
      <c r="F97" s="24"/>
      <c r="G97" s="6"/>
      <c r="H97" s="25" t="s">
        <v>13</v>
      </c>
      <c r="I97" s="26" t="s">
        <v>14</v>
      </c>
      <c r="J97" s="27"/>
      <c r="K97" s="28"/>
      <c r="L97" s="28" t="s">
        <v>15</v>
      </c>
      <c r="M97" s="25" t="s">
        <v>16</v>
      </c>
      <c r="N97" s="29" t="s">
        <v>17</v>
      </c>
      <c r="O97" s="30"/>
    </row>
    <row r="98" ht="9.0" customHeight="1">
      <c r="A98" s="22"/>
      <c r="B98" s="31"/>
      <c r="C98" s="6"/>
      <c r="D98" s="32"/>
      <c r="E98" s="6"/>
      <c r="F98" s="27"/>
      <c r="G98" s="28" t="s">
        <v>18</v>
      </c>
      <c r="H98" s="33">
        <f>'Etapa #2'!G70</f>
        <v>28</v>
      </c>
      <c r="I98" s="33">
        <f>'Etapa #2'!H70</f>
        <v>7</v>
      </c>
      <c r="J98" s="27"/>
      <c r="K98" s="28" t="str">
        <f>#REF!</f>
        <v>#REF!</v>
      </c>
      <c r="L98" s="28">
        <f>SUM('Etapa #6'!$I65, 'Etapa #2'!$H74, 'Etapa #3'!$H65, 'Etapa #5'!$H65, 'Etapa #4'!$H65)</f>
        <v>25</v>
      </c>
      <c r="M98" s="27" t="s">
        <v>19</v>
      </c>
      <c r="N98" s="30" t="s">
        <v>20</v>
      </c>
      <c r="O98" s="30"/>
    </row>
    <row r="99" ht="9.75" customHeight="1">
      <c r="A99" s="22"/>
      <c r="B99" s="31"/>
      <c r="C99" s="6"/>
      <c r="D99" s="32"/>
      <c r="E99" s="6"/>
      <c r="F99" s="27"/>
      <c r="G99" s="28" t="s">
        <v>21</v>
      </c>
      <c r="H99" s="33">
        <f>'Etapa #3'!G61</f>
        <v>18</v>
      </c>
      <c r="I99" s="33">
        <f>'Etapa #3'!H61</f>
        <v>13</v>
      </c>
      <c r="J99" s="27"/>
      <c r="K99" s="28" t="str">
        <f t="shared" ref="K99:K100" si="1">B10</f>
        <v>Vinicius Henrique de Oliveira</v>
      </c>
      <c r="L99" s="28">
        <f>SUM('Etapa #6'!$I66, 'Etapa #2'!$H75, 'Etapa #3'!$H66, 'Etapa #5'!$H66, 'Etapa #4'!$H66)</f>
        <v>37</v>
      </c>
      <c r="M99" s="27" t="s">
        <v>22</v>
      </c>
      <c r="N99" s="30" t="s">
        <v>23</v>
      </c>
      <c r="O99" s="30"/>
    </row>
    <row r="100" ht="9.0" customHeight="1">
      <c r="A100" s="22"/>
      <c r="B100" s="31"/>
      <c r="C100" s="6"/>
      <c r="D100" s="32"/>
      <c r="E100" s="6"/>
      <c r="F100" s="27"/>
      <c r="G100" s="28" t="s">
        <v>24</v>
      </c>
      <c r="H100" s="33">
        <f>'Etapa #4'!G61</f>
        <v>19</v>
      </c>
      <c r="I100" s="33">
        <f>'Etapa #4'!H61</f>
        <v>19</v>
      </c>
      <c r="J100" s="27"/>
      <c r="K100" s="28" t="str">
        <f t="shared" si="1"/>
        <v>João Pedro Reis Martins</v>
      </c>
      <c r="L100" s="28">
        <f>SUM('Etapa #6'!$I67, 'Etapa #2'!$H76, 'Etapa #3'!$H67, 'Etapa #5'!$H67, 'Etapa #4'!$H67)</f>
        <v>38</v>
      </c>
      <c r="M100" s="27" t="s">
        <v>25</v>
      </c>
      <c r="N100" s="30" t="s">
        <v>25</v>
      </c>
      <c r="O100" s="30"/>
    </row>
    <row r="101" ht="8.25" customHeight="1">
      <c r="A101" s="22"/>
      <c r="B101" s="31"/>
      <c r="C101" s="6"/>
      <c r="D101" s="32"/>
      <c r="E101" s="6"/>
      <c r="F101" s="27"/>
      <c r="G101" s="28" t="s">
        <v>26</v>
      </c>
      <c r="H101" s="33">
        <f>'Etapa #5'!G61</f>
        <v>16</v>
      </c>
      <c r="I101" s="33">
        <f>'Etapa #5'!H61</f>
        <v>9</v>
      </c>
      <c r="J101" s="27"/>
      <c r="K101" s="28" t="str">
        <f>#REF!</f>
        <v>#REF!</v>
      </c>
      <c r="L101" s="28" t="str">
        <f>SUM('Etapa #6'!$I68, #REF!, #REF!, 'Etapa #5'!$H68, #REF!)</f>
        <v>#REF!</v>
      </c>
      <c r="M101" s="27" t="s">
        <v>27</v>
      </c>
      <c r="N101" s="30"/>
      <c r="O101" s="30"/>
    </row>
    <row r="102" ht="6.75" customHeight="1">
      <c r="A102" s="22"/>
      <c r="B102" s="31"/>
      <c r="C102" s="6"/>
      <c r="D102" s="32"/>
      <c r="E102" s="6"/>
      <c r="F102" s="27"/>
      <c r="G102" s="28" t="s">
        <v>28</v>
      </c>
      <c r="H102" s="33">
        <f>'Etapa #6'!G61</f>
        <v>12</v>
      </c>
      <c r="I102" s="33">
        <f>'Etapa #6'!H61</f>
        <v>7</v>
      </c>
      <c r="J102" s="27"/>
      <c r="K102" s="28" t="str">
        <f>B12</f>
        <v>Matheus Godinho Blaselbauer</v>
      </c>
      <c r="L102" s="28">
        <f>SUM('Etapa #6'!$I69, 'Etapa #2'!$H77, 'Etapa #3'!$H68, 'Etapa #5'!$H69, 'Etapa #4'!$H68)</f>
        <v>28</v>
      </c>
    </row>
    <row r="103" ht="15.75" customHeight="1">
      <c r="A103" s="22"/>
      <c r="B103" s="31"/>
      <c r="C103" s="6"/>
      <c r="F103" s="27"/>
      <c r="G103" s="27"/>
      <c r="H103" s="27"/>
      <c r="I103" s="27"/>
      <c r="J103" s="27"/>
      <c r="K103" s="28" t="str">
        <f>#REF!</f>
        <v>#REF!</v>
      </c>
      <c r="L103" s="28" t="str">
        <f>SUM(#REF!, 'Etapa #2'!$H78, 'Etapa #3'!$H69, #REF!, #REF!)</f>
        <v>#REF!</v>
      </c>
    </row>
    <row r="104" ht="15.75" customHeight="1">
      <c r="A104" s="22"/>
      <c r="B104" s="31"/>
      <c r="C104" s="6"/>
      <c r="D104" s="34"/>
      <c r="E104" s="27"/>
      <c r="F104" s="27"/>
      <c r="G104" s="27"/>
      <c r="H104" s="27"/>
      <c r="I104" s="27"/>
      <c r="J104" s="27"/>
      <c r="K104" s="30"/>
      <c r="L104" s="28"/>
    </row>
    <row r="105" ht="15.75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30"/>
      <c r="L105" s="30"/>
    </row>
    <row r="106" ht="15.75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30"/>
      <c r="L106" s="30"/>
    </row>
    <row r="107" ht="15.75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30"/>
      <c r="L107" s="30"/>
    </row>
    <row r="108" ht="15.75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</row>
    <row r="109" ht="15.75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</row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7">
    <mergeCell ref="B1:H1"/>
    <mergeCell ref="B2:H2"/>
    <mergeCell ref="B3:H3"/>
    <mergeCell ref="B4:H4"/>
    <mergeCell ref="B5:H5"/>
    <mergeCell ref="B7:H7"/>
    <mergeCell ref="B9:H9"/>
    <mergeCell ref="B10:H10"/>
    <mergeCell ref="B11:H11"/>
    <mergeCell ref="B12:H12"/>
    <mergeCell ref="B13:H13"/>
    <mergeCell ref="B14:H14"/>
    <mergeCell ref="D97:E97"/>
    <mergeCell ref="F97:G97"/>
    <mergeCell ref="B101:C101"/>
    <mergeCell ref="D101:E101"/>
    <mergeCell ref="B102:C102"/>
    <mergeCell ref="D102:E102"/>
    <mergeCell ref="B103:C103"/>
    <mergeCell ref="B104:C104"/>
    <mergeCell ref="B97:C97"/>
    <mergeCell ref="B98:C98"/>
    <mergeCell ref="D98:E98"/>
    <mergeCell ref="B99:C99"/>
    <mergeCell ref="D99:E99"/>
    <mergeCell ref="B100:C100"/>
    <mergeCell ref="D100:E100"/>
  </mergeCell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pageSetUpPr/>
  </sheetPr>
  <sheetViews>
    <sheetView workbookViewId="0"/>
  </sheetViews>
  <sheetFormatPr customHeight="1" defaultColWidth="12.63" defaultRowHeight="15.0"/>
  <cols>
    <col customWidth="1" min="1" max="1" width="1.13"/>
    <col customWidth="1" min="2" max="2" width="5.13"/>
    <col customWidth="1" min="3" max="3" width="13.5"/>
    <col customWidth="1" min="4" max="4" width="13.88"/>
    <col customWidth="1" min="5" max="6" width="14.5"/>
    <col customWidth="1" min="7" max="7" width="19.13"/>
    <col customWidth="1" min="8" max="8" width="16.88"/>
    <col customWidth="1" min="9" max="9" width="3.0"/>
  </cols>
  <sheetData>
    <row r="1" ht="25.5" customHeight="1">
      <c r="A1" s="1"/>
      <c r="B1" s="2" t="s">
        <v>0</v>
      </c>
      <c r="C1" s="3"/>
      <c r="D1" s="3"/>
      <c r="E1" s="3"/>
      <c r="F1" s="3"/>
      <c r="G1" s="3"/>
      <c r="H1" s="4"/>
      <c r="I1" s="1"/>
    </row>
    <row r="2" ht="18.75" customHeight="1">
      <c r="A2" s="1"/>
      <c r="B2" s="5" t="s">
        <v>1</v>
      </c>
      <c r="C2" s="6"/>
      <c r="D2" s="6"/>
      <c r="E2" s="6"/>
      <c r="F2" s="6"/>
      <c r="G2" s="6"/>
      <c r="H2" s="7"/>
      <c r="I2" s="1"/>
    </row>
    <row r="3">
      <c r="A3" s="1"/>
      <c r="B3" s="8" t="s">
        <v>29</v>
      </c>
      <c r="C3" s="6"/>
      <c r="D3" s="6"/>
      <c r="E3" s="6"/>
      <c r="F3" s="6"/>
      <c r="G3" s="6"/>
      <c r="H3" s="7"/>
      <c r="I3" s="1"/>
    </row>
    <row r="4">
      <c r="A4" s="1"/>
      <c r="B4" s="9" t="s">
        <v>3</v>
      </c>
      <c r="C4" s="10"/>
      <c r="D4" s="10"/>
      <c r="E4" s="10"/>
      <c r="F4" s="10"/>
      <c r="G4" s="10"/>
      <c r="H4" s="11"/>
      <c r="I4" s="1"/>
    </row>
    <row r="5" ht="15.75" customHeight="1">
      <c r="A5" s="1"/>
      <c r="B5" s="9" t="s">
        <v>4</v>
      </c>
      <c r="C5" s="10"/>
      <c r="D5" s="10"/>
      <c r="E5" s="10"/>
      <c r="F5" s="10"/>
      <c r="G5" s="10"/>
      <c r="H5" s="11"/>
      <c r="I5" s="1"/>
    </row>
    <row r="6" ht="15.75" customHeight="1">
      <c r="A6" s="1"/>
      <c r="B6" s="20"/>
      <c r="C6" s="35"/>
      <c r="D6" s="35"/>
      <c r="E6" s="35"/>
      <c r="F6" s="35"/>
      <c r="G6" s="35"/>
      <c r="H6" s="20"/>
      <c r="I6" s="1"/>
    </row>
    <row r="7">
      <c r="A7" s="1"/>
      <c r="B7" s="36" t="str">
        <f>'Dados do Projeto'!B7</f>
        <v>RAIZ</v>
      </c>
      <c r="C7" s="13"/>
      <c r="D7" s="13"/>
      <c r="E7" s="13"/>
      <c r="F7" s="13"/>
      <c r="G7" s="13"/>
      <c r="H7" s="14"/>
      <c r="I7" s="1"/>
    </row>
    <row r="8" ht="15.75" customHeight="1">
      <c r="A8" s="1"/>
      <c r="B8" s="20"/>
      <c r="C8" s="35"/>
      <c r="D8" s="35"/>
      <c r="E8" s="35"/>
      <c r="F8" s="35"/>
      <c r="G8" s="35"/>
      <c r="H8" s="20"/>
      <c r="I8" s="1"/>
    </row>
    <row r="9" ht="14.25" customHeight="1">
      <c r="A9" s="1"/>
      <c r="B9" s="37" t="s">
        <v>30</v>
      </c>
      <c r="C9" s="13"/>
      <c r="D9" s="13"/>
      <c r="E9" s="13"/>
      <c r="F9" s="13"/>
      <c r="G9" s="13"/>
      <c r="H9" s="14"/>
      <c r="I9" s="1"/>
    </row>
    <row r="10" ht="21.0" customHeight="1">
      <c r="A10" s="1"/>
      <c r="B10" s="38" t="s">
        <v>31</v>
      </c>
      <c r="C10" s="38" t="s">
        <v>32</v>
      </c>
      <c r="D10" s="38" t="s">
        <v>33</v>
      </c>
      <c r="E10" s="39" t="s">
        <v>34</v>
      </c>
      <c r="F10" s="13"/>
      <c r="G10" s="14"/>
      <c r="H10" s="38" t="s">
        <v>35</v>
      </c>
      <c r="I10" s="1"/>
    </row>
    <row r="11" ht="15.75" customHeight="1">
      <c r="A11" s="1"/>
      <c r="B11" s="40">
        <v>1.0</v>
      </c>
      <c r="C11" s="41">
        <v>45341.0</v>
      </c>
      <c r="D11" s="41">
        <v>45361.0</v>
      </c>
      <c r="E11" s="42" t="s">
        <v>36</v>
      </c>
      <c r="F11" s="13"/>
      <c r="G11" s="14"/>
      <c r="H11" s="43" t="s">
        <v>37</v>
      </c>
      <c r="I11" s="1"/>
    </row>
    <row r="12" ht="15.75" customHeight="1">
      <c r="A12" s="1"/>
      <c r="B12" s="40">
        <v>2.0</v>
      </c>
      <c r="C12" s="41">
        <f t="shared" ref="C12:C14" si="1">C11+21</f>
        <v>45362</v>
      </c>
      <c r="D12" s="41">
        <f t="shared" ref="D12:D13" si="2">C12+20</f>
        <v>45382</v>
      </c>
      <c r="E12" s="42" t="s">
        <v>36</v>
      </c>
      <c r="F12" s="13"/>
      <c r="G12" s="13"/>
      <c r="H12" s="43" t="s">
        <v>37</v>
      </c>
      <c r="I12" s="1"/>
    </row>
    <row r="13" ht="15.75" customHeight="1">
      <c r="A13" s="1"/>
      <c r="B13" s="40">
        <v>3.0</v>
      </c>
      <c r="C13" s="41">
        <f t="shared" si="1"/>
        <v>45383</v>
      </c>
      <c r="D13" s="41">
        <f t="shared" si="2"/>
        <v>45403</v>
      </c>
      <c r="E13" s="42" t="s">
        <v>36</v>
      </c>
      <c r="F13" s="13"/>
      <c r="G13" s="14"/>
      <c r="H13" s="43" t="s">
        <v>37</v>
      </c>
      <c r="I13" s="1"/>
    </row>
    <row r="14" ht="15.75" customHeight="1">
      <c r="A14" s="1"/>
      <c r="B14" s="40">
        <v>4.0</v>
      </c>
      <c r="C14" s="41">
        <f t="shared" si="1"/>
        <v>45404</v>
      </c>
      <c r="D14" s="41">
        <f>C14+27</f>
        <v>45431</v>
      </c>
      <c r="E14" s="44" t="s">
        <v>36</v>
      </c>
      <c r="F14" s="13"/>
      <c r="G14" s="13"/>
      <c r="H14" s="43" t="s">
        <v>37</v>
      </c>
      <c r="I14" s="1"/>
    </row>
    <row r="15" ht="15.75" customHeight="1">
      <c r="A15" s="1"/>
      <c r="B15" s="40">
        <v>5.0</v>
      </c>
      <c r="C15" s="41">
        <f>C14+28</f>
        <v>45432</v>
      </c>
      <c r="D15" s="41">
        <f>C15+20</f>
        <v>45452</v>
      </c>
      <c r="E15" s="45" t="s">
        <v>36</v>
      </c>
      <c r="F15" s="13"/>
      <c r="G15" s="13"/>
      <c r="H15" s="46" t="s">
        <v>37</v>
      </c>
      <c r="I15" s="1"/>
    </row>
    <row r="16" ht="15.75" customHeight="1">
      <c r="A16" s="1"/>
      <c r="B16" s="40">
        <v>6.0</v>
      </c>
      <c r="C16" s="41">
        <f>C15+21</f>
        <v>45453</v>
      </c>
      <c r="D16" s="41">
        <f>C16+13</f>
        <v>45466</v>
      </c>
      <c r="E16" s="47"/>
      <c r="F16" s="13"/>
      <c r="G16" s="13"/>
      <c r="H16" s="46" t="s">
        <v>38</v>
      </c>
      <c r="I16" s="1"/>
    </row>
    <row r="17" ht="15.75" customHeight="1">
      <c r="A17" s="1"/>
      <c r="B17" s="20"/>
      <c r="C17" s="35"/>
      <c r="D17" s="35"/>
      <c r="E17" s="35"/>
      <c r="F17" s="35"/>
      <c r="G17" s="35"/>
      <c r="H17" s="20"/>
      <c r="I17" s="1"/>
    </row>
    <row r="18" ht="15.75" customHeight="1">
      <c r="A18" s="1"/>
      <c r="B18" s="20"/>
      <c r="C18" s="35"/>
      <c r="D18" s="35"/>
      <c r="E18" s="35"/>
      <c r="F18" s="35"/>
      <c r="G18" s="35"/>
      <c r="H18" s="20"/>
      <c r="I18" s="1"/>
    </row>
    <row r="19" ht="15.75" customHeight="1">
      <c r="A19" s="1"/>
      <c r="B19" s="20"/>
      <c r="C19" s="35"/>
      <c r="D19" s="35"/>
      <c r="E19" s="35"/>
      <c r="F19" s="35"/>
      <c r="G19" s="35"/>
      <c r="H19" s="20"/>
      <c r="I19" s="1"/>
    </row>
    <row r="20" ht="15.75" customHeight="1">
      <c r="A20" s="1"/>
      <c r="B20" s="20"/>
      <c r="C20" s="35"/>
      <c r="D20" s="35"/>
      <c r="E20" s="35"/>
      <c r="F20" s="35"/>
      <c r="G20" s="35"/>
      <c r="H20" s="20"/>
      <c r="I20" s="1"/>
    </row>
    <row r="21" ht="15.75" customHeight="1">
      <c r="A21" s="1"/>
      <c r="B21" s="20"/>
      <c r="C21" s="35"/>
      <c r="D21" s="35"/>
      <c r="E21" s="35"/>
      <c r="F21" s="35"/>
      <c r="G21" s="35"/>
      <c r="H21" s="20"/>
      <c r="I21" s="1"/>
    </row>
    <row r="22" ht="15.75" customHeight="1">
      <c r="A22" s="1"/>
      <c r="B22" s="20"/>
      <c r="C22" s="35"/>
      <c r="D22" s="35"/>
      <c r="E22" s="35"/>
      <c r="F22" s="35"/>
      <c r="G22" s="35"/>
      <c r="H22" s="20"/>
      <c r="I22" s="1"/>
    </row>
    <row r="23" ht="15.75" customHeight="1">
      <c r="A23" s="1"/>
      <c r="B23" s="20"/>
      <c r="C23" s="35"/>
      <c r="D23" s="35"/>
      <c r="E23" s="35"/>
      <c r="F23" s="35"/>
      <c r="G23" s="35"/>
      <c r="H23" s="20"/>
      <c r="I23" s="1"/>
    </row>
    <row r="24" ht="15.75" customHeight="1">
      <c r="A24" s="1"/>
      <c r="B24" s="20"/>
      <c r="C24" s="35"/>
      <c r="D24" s="35"/>
      <c r="E24" s="35"/>
      <c r="F24" s="35"/>
      <c r="G24" s="35"/>
      <c r="H24" s="20"/>
      <c r="I24" s="1"/>
    </row>
    <row r="25" ht="15.75" customHeight="1">
      <c r="A25" s="1"/>
      <c r="B25" s="20"/>
      <c r="C25" s="35"/>
      <c r="D25" s="35"/>
      <c r="E25" s="35"/>
      <c r="F25" s="35"/>
      <c r="G25" s="35"/>
      <c r="H25" s="20"/>
      <c r="I25" s="1"/>
    </row>
    <row r="26" ht="15.75" customHeight="1">
      <c r="A26" s="1"/>
      <c r="B26" s="20"/>
      <c r="C26" s="35"/>
      <c r="D26" s="35"/>
      <c r="E26" s="35"/>
      <c r="F26" s="35"/>
      <c r="G26" s="35"/>
      <c r="H26" s="20"/>
      <c r="I26" s="1"/>
    </row>
    <row r="27" ht="15.75" customHeight="1">
      <c r="A27" s="1"/>
      <c r="B27" s="20"/>
      <c r="C27" s="35"/>
      <c r="D27" s="35"/>
      <c r="E27" s="35"/>
      <c r="F27" s="35"/>
      <c r="G27" s="35"/>
      <c r="H27" s="20"/>
      <c r="I27" s="1"/>
    </row>
    <row r="28" ht="15.75" customHeight="1">
      <c r="A28" s="1"/>
      <c r="B28" s="20"/>
      <c r="C28" s="35"/>
      <c r="D28" s="35"/>
      <c r="E28" s="35"/>
      <c r="F28" s="35"/>
      <c r="G28" s="35"/>
      <c r="H28" s="20"/>
      <c r="I28" s="1"/>
    </row>
    <row r="29" ht="15.75" customHeight="1">
      <c r="A29" s="1"/>
      <c r="B29" s="20"/>
      <c r="C29" s="35"/>
      <c r="D29" s="35"/>
      <c r="E29" s="35"/>
      <c r="F29" s="35"/>
      <c r="G29" s="35"/>
      <c r="H29" s="20"/>
      <c r="I29" s="1"/>
    </row>
    <row r="30" ht="15.75" customHeight="1">
      <c r="A30" s="1"/>
      <c r="B30" s="20"/>
      <c r="C30" s="35"/>
      <c r="D30" s="35"/>
      <c r="E30" s="35"/>
      <c r="F30" s="35"/>
      <c r="G30" s="35"/>
      <c r="H30" s="20"/>
      <c r="I30" s="1"/>
    </row>
    <row r="31" ht="15.75" customHeight="1">
      <c r="A31" s="1"/>
      <c r="B31" s="20"/>
      <c r="C31" s="35"/>
      <c r="D31" s="35"/>
      <c r="E31" s="35"/>
      <c r="F31" s="35"/>
      <c r="G31" s="35"/>
      <c r="H31" s="20"/>
      <c r="I31" s="1"/>
    </row>
    <row r="32" ht="15.75" customHeight="1">
      <c r="A32" s="1"/>
      <c r="B32" s="20"/>
      <c r="C32" s="35"/>
      <c r="D32" s="35"/>
      <c r="E32" s="35"/>
      <c r="F32" s="35"/>
      <c r="G32" s="35"/>
      <c r="H32" s="20"/>
      <c r="I32" s="1"/>
    </row>
    <row r="33" ht="15.75" customHeight="1">
      <c r="A33" s="1"/>
      <c r="B33" s="20"/>
      <c r="C33" s="35"/>
      <c r="D33" s="35"/>
      <c r="E33" s="35"/>
      <c r="F33" s="35"/>
      <c r="G33" s="35"/>
      <c r="H33" s="20"/>
      <c r="I33" s="1"/>
    </row>
    <row r="34" ht="15.75" customHeight="1">
      <c r="A34" s="1"/>
      <c r="B34" s="20"/>
      <c r="C34" s="35"/>
      <c r="D34" s="35"/>
      <c r="E34" s="35"/>
      <c r="F34" s="35"/>
      <c r="G34" s="35"/>
      <c r="H34" s="20"/>
      <c r="I34" s="1"/>
    </row>
    <row r="35" ht="15.75" customHeight="1">
      <c r="A35" s="1"/>
      <c r="B35" s="20"/>
      <c r="C35" s="35"/>
      <c r="D35" s="35"/>
      <c r="E35" s="35"/>
      <c r="F35" s="35"/>
      <c r="G35" s="35"/>
      <c r="H35" s="20"/>
      <c r="I35" s="1"/>
    </row>
    <row r="36" ht="15.75" customHeight="1">
      <c r="A36" s="1"/>
      <c r="B36" s="20"/>
      <c r="C36" s="35"/>
      <c r="D36" s="35"/>
      <c r="E36" s="35"/>
      <c r="F36" s="35"/>
      <c r="G36" s="35"/>
      <c r="H36" s="20"/>
      <c r="I36" s="1"/>
    </row>
    <row r="37" ht="15.75" customHeight="1">
      <c r="A37" s="1"/>
      <c r="B37" s="20"/>
      <c r="C37" s="35"/>
      <c r="D37" s="35"/>
      <c r="E37" s="35"/>
      <c r="F37" s="35"/>
      <c r="G37" s="35"/>
      <c r="H37" s="20"/>
      <c r="I37" s="1"/>
    </row>
    <row r="38" ht="15.75" customHeight="1">
      <c r="A38" s="1"/>
      <c r="B38" s="20"/>
      <c r="C38" s="35"/>
      <c r="D38" s="35"/>
      <c r="E38" s="35"/>
      <c r="F38" s="35"/>
      <c r="G38" s="35"/>
      <c r="H38" s="20"/>
      <c r="I38" s="1"/>
    </row>
    <row r="39" ht="15.75" customHeight="1">
      <c r="A39" s="1"/>
      <c r="B39" s="20"/>
      <c r="C39" s="35"/>
      <c r="D39" s="35"/>
      <c r="E39" s="35"/>
      <c r="F39" s="35"/>
      <c r="G39" s="35"/>
      <c r="H39" s="20"/>
      <c r="I39" s="1"/>
    </row>
    <row r="40" ht="15.75" customHeight="1">
      <c r="A40" s="1"/>
      <c r="B40" s="20"/>
      <c r="C40" s="35"/>
      <c r="D40" s="35"/>
      <c r="E40" s="35"/>
      <c r="F40" s="35"/>
      <c r="G40" s="35"/>
      <c r="H40" s="20"/>
      <c r="I40" s="1"/>
    </row>
    <row r="41" ht="15.75" customHeight="1">
      <c r="A41" s="1"/>
      <c r="B41" s="20"/>
      <c r="C41" s="35"/>
      <c r="D41" s="35"/>
      <c r="E41" s="35"/>
      <c r="F41" s="35"/>
      <c r="G41" s="35"/>
      <c r="H41" s="20"/>
      <c r="I41" s="1"/>
    </row>
    <row r="42" ht="15.75" customHeight="1">
      <c r="A42" s="1"/>
      <c r="B42" s="20"/>
      <c r="C42" s="35"/>
      <c r="D42" s="35"/>
      <c r="E42" s="35"/>
      <c r="F42" s="35"/>
      <c r="G42" s="35"/>
      <c r="H42" s="20"/>
      <c r="I42" s="1"/>
    </row>
    <row r="43" ht="15.75" customHeight="1">
      <c r="A43" s="1"/>
      <c r="B43" s="20"/>
      <c r="C43" s="35"/>
      <c r="D43" s="35"/>
      <c r="E43" s="35"/>
      <c r="F43" s="35"/>
      <c r="G43" s="35"/>
      <c r="H43" s="20"/>
      <c r="I43" s="1"/>
    </row>
    <row r="44" ht="15.75" customHeight="1">
      <c r="A44" s="1"/>
      <c r="B44" s="20"/>
      <c r="C44" s="35"/>
      <c r="D44" s="35"/>
      <c r="E44" s="35"/>
      <c r="F44" s="35"/>
      <c r="G44" s="35"/>
      <c r="H44" s="20"/>
      <c r="I44" s="1"/>
    </row>
    <row r="45" ht="15.75" customHeight="1">
      <c r="A45" s="1"/>
      <c r="B45" s="20"/>
      <c r="C45" s="35"/>
      <c r="D45" s="35"/>
      <c r="E45" s="35"/>
      <c r="F45" s="35"/>
      <c r="G45" s="35"/>
      <c r="H45" s="20"/>
      <c r="I45" s="1"/>
    </row>
    <row r="46" ht="15.75" customHeight="1">
      <c r="A46" s="1"/>
      <c r="B46" s="20"/>
      <c r="C46" s="35"/>
      <c r="D46" s="35"/>
      <c r="E46" s="35"/>
      <c r="F46" s="35"/>
      <c r="G46" s="35"/>
      <c r="H46" s="20"/>
      <c r="I46" s="1"/>
    </row>
    <row r="47" ht="15.75" customHeight="1">
      <c r="A47" s="1"/>
      <c r="B47" s="20"/>
      <c r="C47" s="35"/>
      <c r="D47" s="35"/>
      <c r="E47" s="35"/>
      <c r="F47" s="35"/>
      <c r="G47" s="35"/>
      <c r="H47" s="20"/>
      <c r="I47" s="1"/>
    </row>
    <row r="48" ht="15.75" customHeight="1">
      <c r="A48" s="1"/>
      <c r="B48" s="20"/>
      <c r="C48" s="35"/>
      <c r="D48" s="35"/>
      <c r="E48" s="35"/>
      <c r="F48" s="35"/>
      <c r="G48" s="35"/>
      <c r="H48" s="20"/>
      <c r="I48" s="1"/>
    </row>
    <row r="49" ht="15.75" customHeight="1">
      <c r="A49" s="1"/>
      <c r="B49" s="20"/>
      <c r="C49" s="35"/>
      <c r="D49" s="35"/>
      <c r="E49" s="35"/>
      <c r="F49" s="35"/>
      <c r="G49" s="35"/>
      <c r="H49" s="20"/>
      <c r="I49" s="1"/>
    </row>
    <row r="50" ht="15.75" customHeight="1">
      <c r="A50" s="1"/>
      <c r="B50" s="20"/>
      <c r="C50" s="35"/>
      <c r="D50" s="35"/>
      <c r="E50" s="35"/>
      <c r="F50" s="35"/>
      <c r="G50" s="35"/>
      <c r="H50" s="20"/>
      <c r="I50" s="1"/>
    </row>
    <row r="51" ht="15.75" customHeight="1">
      <c r="A51" s="1"/>
      <c r="B51" s="20"/>
      <c r="C51" s="35"/>
      <c r="D51" s="35"/>
      <c r="E51" s="35"/>
      <c r="F51" s="35"/>
      <c r="G51" s="35"/>
      <c r="H51" s="20"/>
      <c r="I51" s="1"/>
    </row>
    <row r="52" ht="15.75" customHeight="1">
      <c r="A52" s="1"/>
      <c r="B52" s="20"/>
      <c r="C52" s="35"/>
      <c r="D52" s="35"/>
      <c r="E52" s="35"/>
      <c r="F52" s="35"/>
      <c r="G52" s="35"/>
      <c r="H52" s="20"/>
      <c r="I52" s="1"/>
    </row>
    <row r="53" ht="15.75" customHeight="1">
      <c r="A53" s="1"/>
      <c r="B53" s="20"/>
      <c r="C53" s="35"/>
      <c r="D53" s="35"/>
      <c r="E53" s="35"/>
      <c r="F53" s="35"/>
      <c r="G53" s="35"/>
      <c r="H53" s="20"/>
      <c r="I53" s="1"/>
    </row>
    <row r="54" ht="15.75" customHeight="1">
      <c r="A54" s="1"/>
      <c r="B54" s="20"/>
      <c r="C54" s="35"/>
      <c r="D54" s="35"/>
      <c r="E54" s="35"/>
      <c r="F54" s="35"/>
      <c r="G54" s="35"/>
      <c r="H54" s="20"/>
      <c r="I54" s="1"/>
    </row>
    <row r="55" ht="15.75" customHeight="1">
      <c r="A55" s="1"/>
      <c r="B55" s="20"/>
      <c r="C55" s="35"/>
      <c r="D55" s="35"/>
      <c r="E55" s="35"/>
      <c r="F55" s="35"/>
      <c r="G55" s="35"/>
      <c r="H55" s="20"/>
      <c r="I55" s="1"/>
    </row>
    <row r="56" ht="15.75" customHeight="1">
      <c r="A56" s="1"/>
      <c r="B56" s="20"/>
      <c r="C56" s="35"/>
      <c r="D56" s="35"/>
      <c r="E56" s="35"/>
      <c r="F56" s="35"/>
      <c r="G56" s="35"/>
      <c r="H56" s="20"/>
      <c r="I56" s="1"/>
    </row>
    <row r="57" ht="15.75" customHeight="1">
      <c r="A57" s="1"/>
      <c r="B57" s="20"/>
      <c r="C57" s="35"/>
      <c r="D57" s="35"/>
      <c r="E57" s="35"/>
      <c r="F57" s="35"/>
      <c r="G57" s="35"/>
      <c r="H57" s="20"/>
      <c r="I57" s="1"/>
    </row>
    <row r="58" ht="15.75" customHeight="1">
      <c r="A58" s="1"/>
      <c r="B58" s="20"/>
      <c r="C58" s="35"/>
      <c r="D58" s="35"/>
      <c r="E58" s="35"/>
      <c r="F58" s="35"/>
      <c r="G58" s="35"/>
      <c r="H58" s="20"/>
      <c r="I58" s="1"/>
    </row>
    <row r="59" ht="15.75" customHeight="1">
      <c r="A59" s="1"/>
      <c r="B59" s="20"/>
      <c r="C59" s="35"/>
      <c r="D59" s="35"/>
      <c r="E59" s="35"/>
      <c r="F59" s="35"/>
      <c r="G59" s="35"/>
      <c r="H59" s="20"/>
      <c r="I59" s="1"/>
    </row>
    <row r="60" ht="15.75" customHeight="1">
      <c r="A60" s="1"/>
      <c r="B60" s="20"/>
      <c r="C60" s="35"/>
      <c r="D60" s="35"/>
      <c r="E60" s="35"/>
      <c r="F60" s="35"/>
      <c r="G60" s="35"/>
      <c r="H60" s="20"/>
      <c r="I60" s="1"/>
    </row>
    <row r="61" ht="15.75" customHeight="1">
      <c r="A61" s="1"/>
      <c r="B61" s="20"/>
      <c r="C61" s="35"/>
      <c r="D61" s="35"/>
      <c r="E61" s="35"/>
      <c r="F61" s="35"/>
      <c r="G61" s="35"/>
      <c r="H61" s="20"/>
      <c r="I61" s="1"/>
    </row>
    <row r="62" ht="15.75" customHeight="1">
      <c r="A62" s="1"/>
      <c r="B62" s="20"/>
      <c r="C62" s="35"/>
      <c r="D62" s="35"/>
      <c r="E62" s="35"/>
      <c r="F62" s="35"/>
      <c r="G62" s="35"/>
      <c r="H62" s="20"/>
      <c r="I62" s="1"/>
    </row>
    <row r="63" ht="15.75" customHeight="1">
      <c r="A63" s="1"/>
      <c r="B63" s="20"/>
      <c r="C63" s="35"/>
      <c r="D63" s="35"/>
      <c r="E63" s="35"/>
      <c r="F63" s="35"/>
      <c r="G63" s="35"/>
      <c r="H63" s="20"/>
      <c r="I63" s="1"/>
    </row>
    <row r="64" ht="15.75" customHeight="1">
      <c r="A64" s="1"/>
      <c r="B64" s="20"/>
      <c r="C64" s="35"/>
      <c r="D64" s="35"/>
      <c r="E64" s="35"/>
      <c r="F64" s="35"/>
      <c r="G64" s="35"/>
      <c r="H64" s="20"/>
      <c r="I64" s="1"/>
    </row>
    <row r="65" ht="15.75" customHeight="1">
      <c r="A65" s="1"/>
      <c r="B65" s="20"/>
      <c r="C65" s="35"/>
      <c r="D65" s="35"/>
      <c r="E65" s="35"/>
      <c r="F65" s="35"/>
      <c r="G65" s="35"/>
      <c r="H65" s="20"/>
      <c r="I65" s="1"/>
    </row>
    <row r="66" ht="15.75" customHeight="1">
      <c r="A66" s="1"/>
      <c r="B66" s="20"/>
      <c r="C66" s="35"/>
      <c r="D66" s="35"/>
      <c r="E66" s="35"/>
      <c r="F66" s="35"/>
      <c r="G66" s="35"/>
      <c r="H66" s="20"/>
      <c r="I66" s="1"/>
    </row>
    <row r="67" ht="15.75" customHeight="1">
      <c r="A67" s="1"/>
      <c r="B67" s="20"/>
      <c r="C67" s="35"/>
      <c r="D67" s="35"/>
      <c r="E67" s="35"/>
      <c r="F67" s="35"/>
      <c r="G67" s="35"/>
      <c r="H67" s="20"/>
      <c r="I67" s="1"/>
    </row>
    <row r="68" ht="15.75" customHeight="1">
      <c r="A68" s="1"/>
      <c r="B68" s="20"/>
      <c r="C68" s="35"/>
      <c r="D68" s="35"/>
      <c r="E68" s="35"/>
      <c r="F68" s="35"/>
      <c r="G68" s="35"/>
      <c r="H68" s="20"/>
      <c r="I68" s="1"/>
    </row>
    <row r="69" ht="15.75" customHeight="1">
      <c r="A69" s="1"/>
      <c r="B69" s="20"/>
      <c r="C69" s="35"/>
      <c r="D69" s="35"/>
      <c r="E69" s="35"/>
      <c r="F69" s="35"/>
      <c r="G69" s="35"/>
      <c r="H69" s="20"/>
      <c r="I69" s="1"/>
    </row>
    <row r="70" ht="15.75" customHeight="1">
      <c r="A70" s="1"/>
      <c r="B70" s="20"/>
      <c r="C70" s="35"/>
      <c r="D70" s="35"/>
      <c r="E70" s="35"/>
      <c r="F70" s="35"/>
      <c r="G70" s="35"/>
      <c r="H70" s="20"/>
      <c r="I70" s="1"/>
    </row>
    <row r="71" ht="15.75" customHeight="1">
      <c r="A71" s="1"/>
      <c r="B71" s="20"/>
      <c r="C71" s="35"/>
      <c r="D71" s="35"/>
      <c r="E71" s="35"/>
      <c r="F71" s="35"/>
      <c r="G71" s="35"/>
      <c r="H71" s="20"/>
      <c r="I71" s="1"/>
    </row>
    <row r="72" ht="15.75" customHeight="1">
      <c r="A72" s="1"/>
      <c r="B72" s="20"/>
      <c r="C72" s="35"/>
      <c r="D72" s="35"/>
      <c r="E72" s="35"/>
      <c r="F72" s="35"/>
      <c r="G72" s="35"/>
      <c r="H72" s="20"/>
      <c r="I72" s="1"/>
    </row>
    <row r="73" ht="15.75" customHeight="1">
      <c r="A73" s="1"/>
      <c r="B73" s="20"/>
      <c r="C73" s="35"/>
      <c r="D73" s="35"/>
      <c r="E73" s="35"/>
      <c r="F73" s="35"/>
      <c r="G73" s="35"/>
      <c r="H73" s="20"/>
      <c r="I73" s="1"/>
    </row>
    <row r="74" ht="15.75" customHeight="1">
      <c r="A74" s="1"/>
      <c r="B74" s="20"/>
      <c r="C74" s="35"/>
      <c r="D74" s="35"/>
      <c r="E74" s="35"/>
      <c r="F74" s="35"/>
      <c r="G74" s="35"/>
      <c r="H74" s="20"/>
      <c r="I74" s="1"/>
    </row>
    <row r="75" ht="15.75" customHeight="1">
      <c r="A75" s="1"/>
      <c r="B75" s="20"/>
      <c r="C75" s="35"/>
      <c r="D75" s="35"/>
      <c r="E75" s="35"/>
      <c r="F75" s="35"/>
      <c r="G75" s="35"/>
      <c r="H75" s="20"/>
      <c r="I75" s="1"/>
    </row>
    <row r="76" ht="15.75" customHeight="1">
      <c r="A76" s="1"/>
      <c r="B76" s="20"/>
      <c r="C76" s="35"/>
      <c r="D76" s="35"/>
      <c r="E76" s="35"/>
      <c r="F76" s="35"/>
      <c r="G76" s="35"/>
      <c r="H76" s="20"/>
      <c r="I76" s="1"/>
    </row>
    <row r="77" ht="15.75" customHeight="1">
      <c r="A77" s="1"/>
      <c r="B77" s="20"/>
      <c r="C77" s="35"/>
      <c r="D77" s="35"/>
      <c r="E77" s="35"/>
      <c r="F77" s="35"/>
      <c r="G77" s="35"/>
      <c r="H77" s="20"/>
      <c r="I77" s="1"/>
    </row>
    <row r="78" ht="15.75" customHeight="1">
      <c r="A78" s="1"/>
      <c r="B78" s="20"/>
      <c r="C78" s="35"/>
      <c r="D78" s="35"/>
      <c r="E78" s="35"/>
      <c r="F78" s="35"/>
      <c r="G78" s="35"/>
      <c r="H78" s="20"/>
      <c r="I78" s="1"/>
    </row>
    <row r="79" ht="15.75" customHeight="1">
      <c r="A79" s="1"/>
      <c r="B79" s="20"/>
      <c r="C79" s="35"/>
      <c r="D79" s="35"/>
      <c r="E79" s="35"/>
      <c r="F79" s="35"/>
      <c r="G79" s="35"/>
      <c r="H79" s="20"/>
      <c r="I79" s="1"/>
    </row>
    <row r="80" ht="15.75" customHeight="1">
      <c r="A80" s="1"/>
      <c r="B80" s="20"/>
      <c r="C80" s="35"/>
      <c r="D80" s="35"/>
      <c r="E80" s="35"/>
      <c r="F80" s="35"/>
      <c r="G80" s="35"/>
      <c r="H80" s="20"/>
      <c r="I80" s="1"/>
    </row>
    <row r="81" ht="15.75" customHeight="1">
      <c r="A81" s="1"/>
      <c r="B81" s="20"/>
      <c r="C81" s="35"/>
      <c r="D81" s="35"/>
      <c r="E81" s="35"/>
      <c r="F81" s="35"/>
      <c r="G81" s="35"/>
      <c r="H81" s="20"/>
      <c r="I81" s="1"/>
    </row>
    <row r="82" ht="15.75" customHeight="1">
      <c r="A82" s="1"/>
      <c r="B82" s="20"/>
      <c r="C82" s="35"/>
      <c r="D82" s="35"/>
      <c r="E82" s="35"/>
      <c r="F82" s="35"/>
      <c r="G82" s="35"/>
      <c r="H82" s="20"/>
      <c r="I82" s="1"/>
    </row>
    <row r="83" ht="15.75" customHeight="1">
      <c r="A83" s="1"/>
      <c r="B83" s="20"/>
      <c r="C83" s="35"/>
      <c r="D83" s="35"/>
      <c r="E83" s="35"/>
      <c r="F83" s="35"/>
      <c r="G83" s="35"/>
      <c r="H83" s="20"/>
      <c r="I83" s="1"/>
    </row>
    <row r="84" ht="15.75" customHeight="1">
      <c r="A84" s="1"/>
      <c r="B84" s="20"/>
      <c r="C84" s="35"/>
      <c r="D84" s="35"/>
      <c r="E84" s="35"/>
      <c r="F84" s="35"/>
      <c r="G84" s="35"/>
      <c r="H84" s="20"/>
      <c r="I84" s="1"/>
    </row>
    <row r="85" ht="15.75" customHeight="1">
      <c r="A85" s="1"/>
      <c r="B85" s="20"/>
      <c r="C85" s="35"/>
      <c r="D85" s="35"/>
      <c r="E85" s="35"/>
      <c r="F85" s="35"/>
      <c r="G85" s="35"/>
      <c r="H85" s="20"/>
      <c r="I85" s="1"/>
    </row>
    <row r="86" ht="15.75" customHeight="1">
      <c r="A86" s="1"/>
      <c r="B86" s="20"/>
      <c r="C86" s="35"/>
      <c r="D86" s="35"/>
      <c r="E86" s="35"/>
      <c r="F86" s="35"/>
      <c r="G86" s="35"/>
      <c r="H86" s="20"/>
      <c r="I86" s="1"/>
    </row>
    <row r="87" ht="15.75" customHeight="1">
      <c r="A87" s="1"/>
      <c r="B87" s="20"/>
      <c r="C87" s="35"/>
      <c r="D87" s="35"/>
      <c r="E87" s="35"/>
      <c r="F87" s="35"/>
      <c r="G87" s="35"/>
      <c r="H87" s="20"/>
      <c r="I87" s="1"/>
    </row>
    <row r="88" ht="15.75" customHeight="1">
      <c r="A88" s="1"/>
      <c r="B88" s="20"/>
      <c r="C88" s="35"/>
      <c r="D88" s="35"/>
      <c r="E88" s="35"/>
      <c r="F88" s="35"/>
      <c r="G88" s="35"/>
      <c r="H88" s="20"/>
      <c r="I88" s="1"/>
    </row>
    <row r="89" ht="15.75" customHeight="1">
      <c r="A89" s="1"/>
      <c r="B89" s="20"/>
      <c r="C89" s="35"/>
      <c r="D89" s="35"/>
      <c r="E89" s="35"/>
      <c r="F89" s="35"/>
      <c r="G89" s="35"/>
      <c r="H89" s="20"/>
      <c r="I89" s="1"/>
    </row>
    <row r="90" ht="15.75" customHeight="1">
      <c r="A90" s="1"/>
      <c r="B90" s="20"/>
      <c r="C90" s="35"/>
      <c r="D90" s="35"/>
      <c r="E90" s="35"/>
      <c r="F90" s="35"/>
      <c r="G90" s="35"/>
      <c r="H90" s="20"/>
      <c r="I90" s="1"/>
    </row>
    <row r="91" ht="15.75" customHeight="1">
      <c r="A91" s="1"/>
      <c r="B91" s="20"/>
      <c r="C91" s="35"/>
      <c r="D91" s="35"/>
      <c r="E91" s="35"/>
      <c r="F91" s="35"/>
      <c r="G91" s="35"/>
      <c r="H91" s="20"/>
      <c r="I91" s="1"/>
    </row>
    <row r="92" ht="15.75" customHeight="1">
      <c r="A92" s="1"/>
      <c r="B92" s="20"/>
      <c r="C92" s="35"/>
      <c r="D92" s="35"/>
      <c r="E92" s="35"/>
      <c r="F92" s="35"/>
      <c r="G92" s="35"/>
      <c r="H92" s="20"/>
      <c r="I92" s="1"/>
    </row>
    <row r="93" ht="15.75" customHeight="1">
      <c r="A93" s="1"/>
      <c r="B93" s="20"/>
      <c r="C93" s="35"/>
      <c r="D93" s="35"/>
      <c r="E93" s="35"/>
      <c r="F93" s="35"/>
      <c r="G93" s="35"/>
      <c r="H93" s="20"/>
      <c r="I93" s="1"/>
    </row>
    <row r="94" ht="15.75" customHeight="1">
      <c r="A94" s="1"/>
      <c r="B94" s="20"/>
      <c r="C94" s="35"/>
      <c r="D94" s="35"/>
      <c r="E94" s="35"/>
      <c r="F94" s="35"/>
      <c r="G94" s="35"/>
      <c r="H94" s="20"/>
      <c r="I94" s="1"/>
    </row>
    <row r="95" ht="15.75" customHeight="1">
      <c r="A95" s="1"/>
      <c r="B95" s="20"/>
      <c r="C95" s="35"/>
      <c r="D95" s="35"/>
      <c r="E95" s="35"/>
      <c r="F95" s="35"/>
      <c r="G95" s="35"/>
      <c r="H95" s="20"/>
      <c r="I95" s="1"/>
    </row>
    <row r="96" ht="15.75" customHeight="1">
      <c r="A96" s="1"/>
      <c r="B96" s="20"/>
      <c r="C96" s="35"/>
      <c r="D96" s="35"/>
      <c r="E96" s="35"/>
      <c r="F96" s="35"/>
      <c r="G96" s="35"/>
      <c r="H96" s="20"/>
      <c r="I96" s="1"/>
    </row>
    <row r="97" ht="15.75" customHeight="1">
      <c r="A97" s="1"/>
      <c r="B97" s="20"/>
      <c r="C97" s="35"/>
      <c r="D97" s="35"/>
      <c r="E97" s="35"/>
      <c r="F97" s="35"/>
      <c r="G97" s="35"/>
      <c r="H97" s="20"/>
      <c r="I97" s="1"/>
    </row>
    <row r="98" ht="15.75" customHeight="1">
      <c r="A98" s="1"/>
      <c r="B98" s="20"/>
      <c r="C98" s="35"/>
      <c r="D98" s="35"/>
      <c r="E98" s="35"/>
      <c r="F98" s="35"/>
      <c r="G98" s="35"/>
      <c r="H98" s="20"/>
      <c r="I98" s="1"/>
    </row>
    <row r="99" ht="15.75" customHeight="1">
      <c r="A99" s="1"/>
      <c r="B99" s="20"/>
      <c r="C99" s="35"/>
      <c r="D99" s="35"/>
      <c r="E99" s="35"/>
      <c r="F99" s="35"/>
      <c r="G99" s="35"/>
      <c r="H99" s="20"/>
      <c r="I99" s="1"/>
    </row>
    <row r="100" ht="15.75" customHeight="1">
      <c r="A100" s="1"/>
      <c r="B100" s="20"/>
      <c r="C100" s="35"/>
      <c r="D100" s="35"/>
      <c r="E100" s="35"/>
      <c r="F100" s="35"/>
      <c r="G100" s="35"/>
      <c r="H100" s="20"/>
      <c r="I100" s="1"/>
    </row>
    <row r="101" ht="15.75" customHeight="1">
      <c r="A101" s="1"/>
      <c r="B101" s="20"/>
      <c r="C101" s="35"/>
      <c r="D101" s="35"/>
      <c r="E101" s="35"/>
      <c r="F101" s="35"/>
      <c r="G101" s="35"/>
      <c r="H101" s="20"/>
      <c r="I101" s="1"/>
    </row>
    <row r="102" ht="15.75" customHeight="1">
      <c r="A102" s="1"/>
      <c r="B102" s="20"/>
      <c r="C102" s="35"/>
      <c r="D102" s="35"/>
      <c r="E102" s="35"/>
      <c r="F102" s="35"/>
      <c r="G102" s="35"/>
      <c r="H102" s="20"/>
      <c r="I102" s="1"/>
    </row>
    <row r="103" ht="15.75" customHeight="1">
      <c r="A103" s="1"/>
      <c r="B103" s="20"/>
      <c r="C103" s="35"/>
      <c r="D103" s="35"/>
      <c r="E103" s="35"/>
      <c r="F103" s="35"/>
      <c r="G103" s="35"/>
      <c r="H103" s="20"/>
      <c r="I103" s="1"/>
    </row>
    <row r="104" ht="15.75" customHeight="1">
      <c r="A104" s="1"/>
      <c r="B104" s="48" t="s">
        <v>39</v>
      </c>
      <c r="C104" s="48"/>
      <c r="D104" s="48" t="s">
        <v>40</v>
      </c>
      <c r="E104" s="35"/>
      <c r="F104" s="35"/>
      <c r="G104" s="35"/>
      <c r="H104" s="20"/>
      <c r="I104" s="1"/>
    </row>
    <row r="105" ht="15.75" customHeight="1">
      <c r="A105" s="1"/>
      <c r="B105" s="48" t="s">
        <v>41</v>
      </c>
      <c r="C105" s="48"/>
      <c r="D105" s="48" t="s">
        <v>19</v>
      </c>
      <c r="E105" s="35"/>
      <c r="F105" s="35"/>
      <c r="G105" s="35"/>
      <c r="H105" s="20"/>
      <c r="I105" s="1"/>
    </row>
    <row r="106" ht="15.75" customHeight="1">
      <c r="A106" s="1"/>
      <c r="B106" s="48" t="s">
        <v>42</v>
      </c>
      <c r="C106" s="48"/>
      <c r="D106" s="48" t="s">
        <v>22</v>
      </c>
      <c r="E106" s="35"/>
      <c r="F106" s="35"/>
      <c r="G106" s="35"/>
      <c r="H106" s="20"/>
      <c r="I106" s="1"/>
    </row>
    <row r="107" ht="15.75" customHeight="1">
      <c r="A107" s="1"/>
      <c r="B107" s="48" t="s">
        <v>43</v>
      </c>
      <c r="C107" s="48"/>
      <c r="D107" s="48" t="s">
        <v>25</v>
      </c>
      <c r="E107" s="35"/>
      <c r="F107" s="35"/>
      <c r="G107" s="35"/>
      <c r="H107" s="20"/>
      <c r="I107" s="1"/>
    </row>
    <row r="108" ht="15.75" customHeight="1">
      <c r="A108" s="1"/>
      <c r="B108" s="48"/>
      <c r="C108" s="48"/>
      <c r="D108" s="48" t="s">
        <v>27</v>
      </c>
      <c r="E108" s="35"/>
      <c r="F108" s="35"/>
      <c r="G108" s="35"/>
      <c r="H108" s="20"/>
      <c r="I108" s="1"/>
    </row>
    <row r="109" ht="15.75" customHeight="1">
      <c r="A109" s="1"/>
      <c r="B109" s="20"/>
      <c r="C109" s="35"/>
      <c r="D109" s="35"/>
      <c r="E109" s="35"/>
      <c r="F109" s="35"/>
      <c r="G109" s="35"/>
      <c r="H109" s="20"/>
      <c r="I109" s="1"/>
    </row>
    <row r="110" ht="15.75" customHeight="1">
      <c r="A110" s="1"/>
      <c r="B110" s="1"/>
      <c r="C110" s="35"/>
      <c r="D110" s="35"/>
      <c r="E110" s="35"/>
      <c r="F110" s="35"/>
      <c r="G110" s="35"/>
      <c r="H110" s="1"/>
      <c r="I110" s="1"/>
    </row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E10:G10"/>
    <mergeCell ref="E11:G11"/>
    <mergeCell ref="E12:G12"/>
    <mergeCell ref="E13:G13"/>
    <mergeCell ref="E14:G14"/>
    <mergeCell ref="E15:G15"/>
    <mergeCell ref="E16:G16"/>
    <mergeCell ref="B1:H1"/>
    <mergeCell ref="B2:H2"/>
    <mergeCell ref="B3:H3"/>
    <mergeCell ref="B4:H4"/>
    <mergeCell ref="B5:H5"/>
    <mergeCell ref="B7:H7"/>
    <mergeCell ref="B9:H9"/>
  </mergeCells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.38"/>
    <col customWidth="1" min="2" max="2" width="5.5"/>
    <col customWidth="1" min="3" max="3" width="14.5"/>
    <col customWidth="1" min="4" max="4" width="31.63"/>
    <col customWidth="1" min="5" max="5" width="19.88"/>
    <col customWidth="1" min="6" max="6" width="12.5"/>
    <col customWidth="1" min="7" max="7" width="22.0"/>
    <col customWidth="1" min="8" max="8" width="18.63"/>
    <col customWidth="1" min="9" max="9" width="40.88"/>
    <col customWidth="1" hidden="1" min="10" max="10" width="14.5"/>
    <col customWidth="1" min="11" max="20" width="14.5"/>
  </cols>
  <sheetData>
    <row r="1" ht="27.0" customHeight="1">
      <c r="A1" s="49"/>
      <c r="B1" s="2" t="s">
        <v>0</v>
      </c>
      <c r="C1" s="3"/>
      <c r="D1" s="3"/>
      <c r="E1" s="3"/>
      <c r="F1" s="3"/>
      <c r="G1" s="3"/>
      <c r="H1" s="3"/>
      <c r="I1" s="4"/>
      <c r="J1" s="50">
        <f>Planejamento!C12</f>
        <v>45362</v>
      </c>
    </row>
    <row r="2" ht="21.0" customHeight="1">
      <c r="A2" s="1"/>
      <c r="B2" s="5" t="s">
        <v>1</v>
      </c>
      <c r="C2" s="6"/>
      <c r="D2" s="6"/>
      <c r="E2" s="6"/>
      <c r="F2" s="6"/>
      <c r="G2" s="6"/>
      <c r="H2" s="6"/>
      <c r="I2" s="7"/>
      <c r="J2" s="50">
        <f t="shared" ref="J2:J21" si="1">J1+1</f>
        <v>45363</v>
      </c>
    </row>
    <row r="3" ht="15.75" customHeight="1">
      <c r="A3" s="1"/>
      <c r="B3" s="8" t="s">
        <v>44</v>
      </c>
      <c r="C3" s="6"/>
      <c r="D3" s="6"/>
      <c r="E3" s="6"/>
      <c r="F3" s="6"/>
      <c r="G3" s="6"/>
      <c r="H3" s="6"/>
      <c r="I3" s="7"/>
      <c r="J3" s="50">
        <f t="shared" si="1"/>
        <v>45364</v>
      </c>
    </row>
    <row r="4" ht="15.75" customHeight="1">
      <c r="A4" s="1"/>
      <c r="B4" s="9" t="s">
        <v>3</v>
      </c>
      <c r="C4" s="10"/>
      <c r="D4" s="10"/>
      <c r="E4" s="10"/>
      <c r="F4" s="10"/>
      <c r="G4" s="10"/>
      <c r="H4" s="10"/>
      <c r="I4" s="11"/>
      <c r="J4" s="50">
        <f t="shared" si="1"/>
        <v>45365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7"/>
      <c r="J5" s="50">
        <f t="shared" si="1"/>
        <v>45366</v>
      </c>
    </row>
    <row r="6" ht="15.75" customHeight="1">
      <c r="A6" s="1"/>
      <c r="B6" s="1"/>
      <c r="D6" s="1"/>
      <c r="E6" s="1"/>
      <c r="F6" s="1"/>
      <c r="G6" s="1"/>
      <c r="H6" s="1"/>
      <c r="I6" s="51"/>
      <c r="J6" s="50">
        <f t="shared" si="1"/>
        <v>45367</v>
      </c>
    </row>
    <row r="7">
      <c r="A7" s="1"/>
      <c r="B7" s="12" t="str">
        <f>'Dados do Projeto'!B7</f>
        <v>RAIZ</v>
      </c>
      <c r="C7" s="13"/>
      <c r="D7" s="13"/>
      <c r="E7" s="13"/>
      <c r="F7" s="13"/>
      <c r="G7" s="13"/>
      <c r="H7" s="13"/>
      <c r="I7" s="14"/>
      <c r="J7" s="50">
        <f t="shared" si="1"/>
        <v>45368</v>
      </c>
    </row>
    <row r="8" ht="15.75" customHeight="1">
      <c r="A8" s="1"/>
      <c r="B8" s="1"/>
      <c r="D8" s="1"/>
      <c r="E8" s="1"/>
      <c r="F8" s="1"/>
      <c r="G8" s="1"/>
      <c r="H8" s="1"/>
      <c r="I8" s="51"/>
      <c r="J8" s="50">
        <f t="shared" si="1"/>
        <v>45369</v>
      </c>
    </row>
    <row r="9" ht="15.75" customHeight="1">
      <c r="A9" s="1"/>
      <c r="B9" s="52" t="s">
        <v>45</v>
      </c>
      <c r="C9" s="13"/>
      <c r="D9" s="13"/>
      <c r="E9" s="13"/>
      <c r="F9" s="13"/>
      <c r="G9" s="13"/>
      <c r="H9" s="14"/>
      <c r="I9" s="53" t="s">
        <v>46</v>
      </c>
      <c r="J9" s="50">
        <f t="shared" si="1"/>
        <v>45370</v>
      </c>
    </row>
    <row r="10" ht="15.75" customHeight="1">
      <c r="A10" s="1"/>
      <c r="B10" s="54" t="s">
        <v>31</v>
      </c>
      <c r="C10" s="54" t="s">
        <v>47</v>
      </c>
      <c r="D10" s="54" t="s">
        <v>48</v>
      </c>
      <c r="E10" s="54" t="s">
        <v>49</v>
      </c>
      <c r="F10" s="54" t="s">
        <v>50</v>
      </c>
      <c r="G10" s="54" t="s">
        <v>51</v>
      </c>
      <c r="H10" s="54" t="s">
        <v>52</v>
      </c>
      <c r="I10" s="38" t="s">
        <v>53</v>
      </c>
      <c r="J10" s="50">
        <f t="shared" si="1"/>
        <v>45371</v>
      </c>
    </row>
    <row r="11" ht="48.75" customHeight="1">
      <c r="A11" s="20"/>
      <c r="B11" s="55">
        <v>1.0</v>
      </c>
      <c r="C11" s="56">
        <v>45367.0</v>
      </c>
      <c r="D11" s="57" t="s">
        <v>54</v>
      </c>
      <c r="E11" s="57" t="s">
        <v>55</v>
      </c>
      <c r="F11" s="58" t="s">
        <v>25</v>
      </c>
      <c r="G11" s="59">
        <v>3.0</v>
      </c>
      <c r="H11" s="59">
        <v>0.0</v>
      </c>
      <c r="I11" s="57" t="s">
        <v>56</v>
      </c>
      <c r="J11" s="50">
        <f t="shared" si="1"/>
        <v>45372</v>
      </c>
      <c r="K11" s="20"/>
      <c r="L11" s="20"/>
      <c r="M11" s="20"/>
      <c r="N11" s="20"/>
      <c r="O11" s="20"/>
      <c r="P11" s="20"/>
      <c r="Q11" s="20"/>
      <c r="R11" s="20"/>
      <c r="S11" s="20"/>
      <c r="T11" s="20"/>
    </row>
    <row r="12" ht="50.25" customHeight="1">
      <c r="A12" s="1"/>
      <c r="B12" s="55">
        <v>2.0</v>
      </c>
      <c r="C12" s="60">
        <v>45369.0</v>
      </c>
      <c r="D12" s="57" t="s">
        <v>57</v>
      </c>
      <c r="E12" s="57" t="s">
        <v>58</v>
      </c>
      <c r="F12" s="58" t="s">
        <v>27</v>
      </c>
      <c r="G12" s="59">
        <v>4.0</v>
      </c>
      <c r="H12" s="59">
        <v>1.0</v>
      </c>
      <c r="I12" s="57"/>
      <c r="J12" s="50">
        <f t="shared" si="1"/>
        <v>45373</v>
      </c>
    </row>
    <row r="13" ht="52.5" customHeight="1">
      <c r="A13" s="1"/>
      <c r="B13" s="55">
        <v>3.0</v>
      </c>
      <c r="C13" s="60">
        <v>45371.0</v>
      </c>
      <c r="D13" s="57" t="s">
        <v>59</v>
      </c>
      <c r="E13" s="57" t="s">
        <v>60</v>
      </c>
      <c r="F13" s="58" t="s">
        <v>27</v>
      </c>
      <c r="G13" s="59">
        <v>4.0</v>
      </c>
      <c r="H13" s="59">
        <v>1.0</v>
      </c>
      <c r="I13" s="57"/>
      <c r="J13" s="50">
        <f t="shared" si="1"/>
        <v>45374</v>
      </c>
    </row>
    <row r="14" ht="51.0" customHeight="1">
      <c r="A14" s="1"/>
      <c r="B14" s="55">
        <v>4.0</v>
      </c>
      <c r="C14" s="60">
        <v>45373.0</v>
      </c>
      <c r="D14" s="57" t="s">
        <v>61</v>
      </c>
      <c r="E14" s="57" t="s">
        <v>62</v>
      </c>
      <c r="F14" s="58" t="s">
        <v>27</v>
      </c>
      <c r="G14" s="59">
        <v>4.0</v>
      </c>
      <c r="H14" s="59">
        <v>1.0</v>
      </c>
      <c r="I14" s="61"/>
      <c r="J14" s="50">
        <f t="shared" si="1"/>
        <v>45375</v>
      </c>
    </row>
    <row r="15" ht="37.5" customHeight="1">
      <c r="A15" s="1"/>
      <c r="B15" s="55">
        <v>5.0</v>
      </c>
      <c r="C15" s="60">
        <v>45371.0</v>
      </c>
      <c r="D15" s="57" t="s">
        <v>63</v>
      </c>
      <c r="E15" s="57" t="s">
        <v>58</v>
      </c>
      <c r="F15" s="58" t="s">
        <v>27</v>
      </c>
      <c r="G15" s="59">
        <v>4.0</v>
      </c>
      <c r="H15" s="59">
        <v>1.0</v>
      </c>
      <c r="I15" s="57"/>
      <c r="J15" s="50">
        <f t="shared" si="1"/>
        <v>45376</v>
      </c>
    </row>
    <row r="16" ht="37.5" customHeight="1">
      <c r="A16" s="1"/>
      <c r="B16" s="55">
        <v>6.0</v>
      </c>
      <c r="C16" s="60">
        <v>45375.0</v>
      </c>
      <c r="D16" s="57" t="s">
        <v>64</v>
      </c>
      <c r="E16" s="57" t="s">
        <v>62</v>
      </c>
      <c r="F16" s="58" t="s">
        <v>27</v>
      </c>
      <c r="G16" s="59">
        <v>4.0</v>
      </c>
      <c r="H16" s="59">
        <v>1.0</v>
      </c>
      <c r="I16" s="57"/>
      <c r="J16" s="50">
        <f t="shared" si="1"/>
        <v>45377</v>
      </c>
    </row>
    <row r="17" ht="37.5" customHeight="1">
      <c r="A17" s="1"/>
      <c r="B17" s="55">
        <v>7.0</v>
      </c>
      <c r="C17" s="60">
        <v>45377.0</v>
      </c>
      <c r="D17" s="57" t="s">
        <v>65</v>
      </c>
      <c r="E17" s="57" t="s">
        <v>60</v>
      </c>
      <c r="F17" s="58" t="s">
        <v>27</v>
      </c>
      <c r="G17" s="59">
        <v>4.0</v>
      </c>
      <c r="H17" s="59">
        <v>1.0</v>
      </c>
      <c r="I17" s="57"/>
      <c r="J17" s="50">
        <f t="shared" si="1"/>
        <v>45378</v>
      </c>
    </row>
    <row r="18" ht="37.5" customHeight="1">
      <c r="A18" s="1"/>
      <c r="B18" s="55">
        <v>8.0</v>
      </c>
      <c r="C18" s="60">
        <v>45379.0</v>
      </c>
      <c r="D18" s="57" t="s">
        <v>66</v>
      </c>
      <c r="E18" s="57" t="s">
        <v>55</v>
      </c>
      <c r="F18" s="58" t="s">
        <v>27</v>
      </c>
      <c r="G18" s="59">
        <v>1.0</v>
      </c>
      <c r="H18" s="59">
        <v>1.0</v>
      </c>
      <c r="I18" s="57"/>
      <c r="J18" s="50">
        <f t="shared" si="1"/>
        <v>45379</v>
      </c>
    </row>
    <row r="19" ht="37.5" customHeight="1">
      <c r="A19" s="1"/>
      <c r="B19" s="55">
        <v>9.0</v>
      </c>
      <c r="C19" s="60"/>
      <c r="D19" s="58"/>
      <c r="E19" s="58"/>
      <c r="F19" s="58"/>
      <c r="G19" s="59">
        <v>0.0</v>
      </c>
      <c r="H19" s="59">
        <v>0.0</v>
      </c>
      <c r="I19" s="57"/>
      <c r="J19" s="50">
        <f t="shared" si="1"/>
        <v>45380</v>
      </c>
    </row>
    <row r="20" ht="37.5" customHeight="1">
      <c r="A20" s="1"/>
      <c r="B20" s="55">
        <v>10.0</v>
      </c>
      <c r="C20" s="60"/>
      <c r="D20" s="58"/>
      <c r="E20" s="58"/>
      <c r="F20" s="58"/>
      <c r="G20" s="59">
        <v>0.0</v>
      </c>
      <c r="H20" s="59">
        <v>0.0</v>
      </c>
      <c r="I20" s="57"/>
      <c r="J20" s="50">
        <f t="shared" si="1"/>
        <v>45381</v>
      </c>
    </row>
    <row r="21" ht="37.5" customHeight="1">
      <c r="A21" s="1"/>
      <c r="B21" s="55">
        <v>11.0</v>
      </c>
      <c r="C21" s="60"/>
      <c r="D21" s="58"/>
      <c r="E21" s="58"/>
      <c r="F21" s="58"/>
      <c r="G21" s="59">
        <v>0.0</v>
      </c>
      <c r="H21" s="59">
        <v>0.0</v>
      </c>
      <c r="I21" s="57"/>
      <c r="J21" s="50">
        <f t="shared" si="1"/>
        <v>45382</v>
      </c>
    </row>
    <row r="22" ht="37.5" customHeight="1">
      <c r="A22" s="1"/>
      <c r="B22" s="55">
        <v>12.0</v>
      </c>
      <c r="C22" s="60"/>
      <c r="D22" s="58"/>
      <c r="E22" s="58"/>
      <c r="F22" s="58"/>
      <c r="G22" s="59">
        <v>0.0</v>
      </c>
      <c r="H22" s="59">
        <v>0.0</v>
      </c>
      <c r="I22" s="57"/>
      <c r="J22" s="50"/>
    </row>
    <row r="23" ht="37.5" customHeight="1">
      <c r="A23" s="1"/>
      <c r="B23" s="55">
        <v>13.0</v>
      </c>
      <c r="C23" s="60"/>
      <c r="D23" s="58"/>
      <c r="E23" s="58"/>
      <c r="F23" s="58"/>
      <c r="G23" s="59">
        <v>0.0</v>
      </c>
      <c r="H23" s="59">
        <v>0.0</v>
      </c>
      <c r="I23" s="57"/>
      <c r="J23" s="50"/>
    </row>
    <row r="24" ht="37.5" customHeight="1">
      <c r="A24" s="1"/>
      <c r="B24" s="55">
        <v>14.0</v>
      </c>
      <c r="C24" s="60"/>
      <c r="D24" s="58"/>
      <c r="E24" s="58"/>
      <c r="F24" s="58"/>
      <c r="G24" s="59">
        <v>0.0</v>
      </c>
      <c r="H24" s="59">
        <v>0.0</v>
      </c>
      <c r="I24" s="57"/>
      <c r="J24" s="50"/>
    </row>
    <row r="25" ht="37.5" customHeight="1">
      <c r="A25" s="1"/>
      <c r="B25" s="55">
        <v>15.0</v>
      </c>
      <c r="C25" s="60"/>
      <c r="D25" s="58"/>
      <c r="E25" s="58"/>
      <c r="F25" s="58"/>
      <c r="G25" s="59">
        <v>0.0</v>
      </c>
      <c r="H25" s="59">
        <v>0.0</v>
      </c>
      <c r="I25" s="57"/>
      <c r="J25" s="50"/>
    </row>
    <row r="26" ht="37.5" customHeight="1">
      <c r="A26" s="1"/>
      <c r="B26" s="55">
        <v>16.0</v>
      </c>
      <c r="C26" s="60"/>
      <c r="D26" s="58"/>
      <c r="E26" s="58"/>
      <c r="F26" s="58"/>
      <c r="G26" s="59">
        <v>0.0</v>
      </c>
      <c r="H26" s="59">
        <v>0.0</v>
      </c>
      <c r="I26" s="57"/>
      <c r="J26" s="50"/>
    </row>
    <row r="27" ht="37.5" customHeight="1">
      <c r="A27" s="1"/>
      <c r="B27" s="55">
        <v>17.0</v>
      </c>
      <c r="C27" s="60"/>
      <c r="D27" s="58"/>
      <c r="E27" s="58"/>
      <c r="F27" s="58"/>
      <c r="G27" s="59">
        <v>0.0</v>
      </c>
      <c r="H27" s="59">
        <v>0.0</v>
      </c>
      <c r="I27" s="57"/>
      <c r="J27" s="50"/>
    </row>
    <row r="28" ht="37.5" customHeight="1">
      <c r="A28" s="1"/>
      <c r="B28" s="55">
        <v>18.0</v>
      </c>
      <c r="C28" s="60"/>
      <c r="D28" s="58"/>
      <c r="E28" s="58"/>
      <c r="F28" s="58"/>
      <c r="G28" s="59">
        <v>0.0</v>
      </c>
      <c r="H28" s="59">
        <v>0.0</v>
      </c>
      <c r="I28" s="57"/>
      <c r="J28" s="50"/>
    </row>
    <row r="29" ht="37.5" customHeight="1">
      <c r="A29" s="1"/>
      <c r="B29" s="55">
        <v>19.0</v>
      </c>
      <c r="C29" s="60"/>
      <c r="D29" s="62"/>
      <c r="E29" s="58"/>
      <c r="F29" s="58"/>
      <c r="G29" s="59">
        <v>0.0</v>
      </c>
      <c r="H29" s="59">
        <v>0.0</v>
      </c>
      <c r="I29" s="57"/>
    </row>
    <row r="30" ht="37.5" customHeight="1">
      <c r="A30" s="1"/>
      <c r="B30" s="55">
        <v>20.0</v>
      </c>
      <c r="C30" s="60"/>
      <c r="D30" s="62"/>
      <c r="E30" s="58"/>
      <c r="F30" s="58"/>
      <c r="G30" s="59">
        <v>0.0</v>
      </c>
      <c r="H30" s="59">
        <v>0.0</v>
      </c>
      <c r="I30" s="57"/>
    </row>
    <row r="31" ht="37.5" customHeight="1">
      <c r="A31" s="1"/>
      <c r="B31" s="55">
        <v>21.0</v>
      </c>
      <c r="C31" s="60"/>
      <c r="D31" s="62"/>
      <c r="E31" s="58"/>
      <c r="F31" s="58"/>
      <c r="G31" s="59">
        <v>0.0</v>
      </c>
      <c r="H31" s="59">
        <v>0.0</v>
      </c>
      <c r="I31" s="57"/>
    </row>
    <row r="32" ht="37.5" customHeight="1">
      <c r="A32" s="1"/>
      <c r="B32" s="55">
        <v>22.0</v>
      </c>
      <c r="C32" s="60"/>
      <c r="D32" s="62"/>
      <c r="E32" s="58"/>
      <c r="F32" s="58"/>
      <c r="G32" s="59">
        <v>0.0</v>
      </c>
      <c r="H32" s="59">
        <v>0.0</v>
      </c>
      <c r="I32" s="57"/>
    </row>
    <row r="33" ht="37.5" customHeight="1">
      <c r="A33" s="1"/>
      <c r="B33" s="55">
        <v>23.0</v>
      </c>
      <c r="C33" s="60"/>
      <c r="D33" s="62"/>
      <c r="E33" s="58"/>
      <c r="F33" s="58"/>
      <c r="G33" s="59">
        <v>0.0</v>
      </c>
      <c r="H33" s="59">
        <v>0.0</v>
      </c>
      <c r="I33" s="57"/>
    </row>
    <row r="34" ht="37.5" customHeight="1">
      <c r="A34" s="1"/>
      <c r="B34" s="55">
        <v>24.0</v>
      </c>
      <c r="C34" s="60"/>
      <c r="D34" s="62"/>
      <c r="E34" s="58"/>
      <c r="F34" s="58"/>
      <c r="G34" s="59">
        <v>0.0</v>
      </c>
      <c r="H34" s="59">
        <v>0.0</v>
      </c>
      <c r="I34" s="57"/>
    </row>
    <row r="35" ht="37.5" customHeight="1">
      <c r="A35" s="1"/>
      <c r="B35" s="55">
        <v>25.0</v>
      </c>
      <c r="C35" s="60"/>
      <c r="D35" s="62"/>
      <c r="E35" s="58"/>
      <c r="F35" s="58"/>
      <c r="G35" s="59">
        <v>0.0</v>
      </c>
      <c r="H35" s="59">
        <v>0.0</v>
      </c>
      <c r="I35" s="57"/>
    </row>
    <row r="36" ht="37.5" customHeight="1">
      <c r="A36" s="1"/>
      <c r="B36" s="55">
        <v>26.0</v>
      </c>
      <c r="C36" s="60"/>
      <c r="D36" s="62"/>
      <c r="E36" s="58"/>
      <c r="F36" s="58"/>
      <c r="G36" s="59">
        <v>0.0</v>
      </c>
      <c r="H36" s="59">
        <v>0.0</v>
      </c>
      <c r="I36" s="57"/>
    </row>
    <row r="37" ht="37.5" customHeight="1">
      <c r="A37" s="1"/>
      <c r="B37" s="55">
        <v>27.0</v>
      </c>
      <c r="C37" s="60"/>
      <c r="D37" s="62"/>
      <c r="E37" s="58"/>
      <c r="F37" s="58"/>
      <c r="G37" s="59">
        <v>0.0</v>
      </c>
      <c r="H37" s="59">
        <v>0.0</v>
      </c>
      <c r="I37" s="57"/>
    </row>
    <row r="38" ht="37.5" customHeight="1">
      <c r="A38" s="1"/>
      <c r="B38" s="55">
        <v>28.0</v>
      </c>
      <c r="C38" s="60"/>
      <c r="D38" s="62"/>
      <c r="E38" s="58"/>
      <c r="F38" s="58"/>
      <c r="G38" s="59">
        <v>0.0</v>
      </c>
      <c r="H38" s="59">
        <v>0.0</v>
      </c>
      <c r="I38" s="57"/>
    </row>
    <row r="39" ht="37.5" customHeight="1">
      <c r="A39" s="1"/>
      <c r="B39" s="55">
        <v>29.0</v>
      </c>
      <c r="C39" s="60"/>
      <c r="D39" s="62"/>
      <c r="E39" s="58"/>
      <c r="F39" s="58"/>
      <c r="G39" s="59">
        <v>0.0</v>
      </c>
      <c r="H39" s="59">
        <v>0.0</v>
      </c>
      <c r="I39" s="57"/>
    </row>
    <row r="40" ht="37.5" customHeight="1">
      <c r="A40" s="1"/>
      <c r="B40" s="55">
        <v>30.0</v>
      </c>
      <c r="C40" s="60"/>
      <c r="D40" s="62"/>
      <c r="E40" s="58"/>
      <c r="F40" s="58"/>
      <c r="G40" s="59">
        <v>0.0</v>
      </c>
      <c r="H40" s="59">
        <v>0.0</v>
      </c>
      <c r="I40" s="57"/>
    </row>
    <row r="41" ht="37.5" customHeight="1">
      <c r="A41" s="1"/>
      <c r="B41" s="55">
        <v>31.0</v>
      </c>
      <c r="C41" s="60"/>
      <c r="D41" s="62"/>
      <c r="E41" s="58"/>
      <c r="F41" s="58"/>
      <c r="G41" s="59">
        <v>0.0</v>
      </c>
      <c r="H41" s="59">
        <v>0.0</v>
      </c>
      <c r="I41" s="57"/>
    </row>
    <row r="42" ht="37.5" customHeight="1">
      <c r="A42" s="1"/>
      <c r="B42" s="55">
        <v>32.0</v>
      </c>
      <c r="C42" s="60"/>
      <c r="D42" s="62"/>
      <c r="E42" s="58"/>
      <c r="F42" s="58"/>
      <c r="G42" s="59">
        <v>0.0</v>
      </c>
      <c r="H42" s="59">
        <v>0.0</v>
      </c>
      <c r="I42" s="57"/>
    </row>
    <row r="43" ht="37.5" customHeight="1">
      <c r="A43" s="1"/>
      <c r="B43" s="55">
        <v>33.0</v>
      </c>
      <c r="C43" s="60"/>
      <c r="D43" s="62"/>
      <c r="E43" s="58"/>
      <c r="F43" s="58"/>
      <c r="G43" s="59">
        <v>0.0</v>
      </c>
      <c r="H43" s="59">
        <v>0.0</v>
      </c>
      <c r="I43" s="57"/>
    </row>
    <row r="44" ht="37.5" customHeight="1">
      <c r="A44" s="1"/>
      <c r="B44" s="55">
        <v>34.0</v>
      </c>
      <c r="C44" s="60"/>
      <c r="D44" s="62"/>
      <c r="E44" s="58"/>
      <c r="F44" s="58"/>
      <c r="G44" s="59">
        <v>0.0</v>
      </c>
      <c r="H44" s="59">
        <v>0.0</v>
      </c>
      <c r="I44" s="57"/>
    </row>
    <row r="45" ht="37.5" customHeight="1">
      <c r="A45" s="1"/>
      <c r="B45" s="55">
        <v>35.0</v>
      </c>
      <c r="C45" s="60"/>
      <c r="D45" s="62"/>
      <c r="E45" s="58"/>
      <c r="F45" s="58"/>
      <c r="G45" s="59">
        <v>0.0</v>
      </c>
      <c r="H45" s="59">
        <v>0.0</v>
      </c>
      <c r="I45" s="57"/>
    </row>
    <row r="46" ht="37.5" customHeight="1">
      <c r="A46" s="1"/>
      <c r="B46" s="55">
        <v>36.0</v>
      </c>
      <c r="C46" s="60"/>
      <c r="D46" s="62"/>
      <c r="E46" s="58"/>
      <c r="F46" s="58"/>
      <c r="G46" s="59">
        <v>0.0</v>
      </c>
      <c r="H46" s="59">
        <v>0.0</v>
      </c>
      <c r="I46" s="57"/>
    </row>
    <row r="47" ht="37.5" customHeight="1">
      <c r="A47" s="1"/>
      <c r="B47" s="55">
        <v>37.0</v>
      </c>
      <c r="C47" s="60"/>
      <c r="D47" s="62"/>
      <c r="E47" s="58"/>
      <c r="F47" s="58"/>
      <c r="G47" s="59">
        <v>0.0</v>
      </c>
      <c r="H47" s="59">
        <v>0.0</v>
      </c>
      <c r="I47" s="57"/>
    </row>
    <row r="48" ht="37.5" customHeight="1">
      <c r="A48" s="1"/>
      <c r="B48" s="55">
        <v>38.0</v>
      </c>
      <c r="C48" s="60"/>
      <c r="D48" s="62"/>
      <c r="E48" s="58"/>
      <c r="F48" s="58"/>
      <c r="G48" s="59">
        <v>0.0</v>
      </c>
      <c r="H48" s="59">
        <v>0.0</v>
      </c>
      <c r="I48" s="57"/>
    </row>
    <row r="49" ht="37.5" customHeight="1">
      <c r="A49" s="1"/>
      <c r="B49" s="55">
        <v>39.0</v>
      </c>
      <c r="C49" s="60"/>
      <c r="D49" s="62"/>
      <c r="E49" s="58"/>
      <c r="F49" s="58"/>
      <c r="G49" s="59">
        <v>0.0</v>
      </c>
      <c r="H49" s="59">
        <v>0.0</v>
      </c>
      <c r="I49" s="57"/>
    </row>
    <row r="50" ht="37.5" customHeight="1">
      <c r="A50" s="1"/>
      <c r="B50" s="55">
        <v>40.0</v>
      </c>
      <c r="C50" s="60"/>
      <c r="D50" s="62"/>
      <c r="E50" s="58"/>
      <c r="F50" s="58"/>
      <c r="G50" s="59">
        <v>0.0</v>
      </c>
      <c r="H50" s="59">
        <v>0.0</v>
      </c>
      <c r="I50" s="57"/>
    </row>
    <row r="51" ht="37.5" customHeight="1">
      <c r="A51" s="1"/>
      <c r="B51" s="55">
        <v>41.0</v>
      </c>
      <c r="C51" s="60"/>
      <c r="D51" s="62"/>
      <c r="E51" s="58"/>
      <c r="F51" s="58"/>
      <c r="G51" s="59">
        <v>0.0</v>
      </c>
      <c r="H51" s="59">
        <v>0.0</v>
      </c>
      <c r="I51" s="57"/>
    </row>
    <row r="52" ht="37.5" customHeight="1">
      <c r="A52" s="1"/>
      <c r="B52" s="55">
        <v>42.0</v>
      </c>
      <c r="C52" s="60"/>
      <c r="D52" s="62"/>
      <c r="E52" s="58"/>
      <c r="F52" s="58"/>
      <c r="G52" s="59">
        <v>0.0</v>
      </c>
      <c r="H52" s="59">
        <v>0.0</v>
      </c>
      <c r="I52" s="57"/>
    </row>
    <row r="53" ht="37.5" customHeight="1">
      <c r="A53" s="1"/>
      <c r="B53" s="55">
        <v>43.0</v>
      </c>
      <c r="C53" s="60"/>
      <c r="D53" s="62"/>
      <c r="E53" s="58"/>
      <c r="F53" s="58"/>
      <c r="G53" s="59">
        <v>0.0</v>
      </c>
      <c r="H53" s="59">
        <v>0.0</v>
      </c>
      <c r="I53" s="57"/>
    </row>
    <row r="54" ht="37.5" customHeight="1">
      <c r="A54" s="1"/>
      <c r="B54" s="55">
        <v>44.0</v>
      </c>
      <c r="C54" s="60"/>
      <c r="D54" s="62"/>
      <c r="E54" s="58"/>
      <c r="F54" s="58"/>
      <c r="G54" s="59">
        <v>0.0</v>
      </c>
      <c r="H54" s="59">
        <v>0.0</v>
      </c>
      <c r="I54" s="57"/>
    </row>
    <row r="55" ht="37.5" customHeight="1">
      <c r="A55" s="1"/>
      <c r="B55" s="55">
        <v>45.0</v>
      </c>
      <c r="C55" s="60"/>
      <c r="D55" s="62"/>
      <c r="E55" s="58"/>
      <c r="F55" s="58"/>
      <c r="G55" s="59">
        <v>0.0</v>
      </c>
      <c r="H55" s="59">
        <v>0.0</v>
      </c>
      <c r="I55" s="57"/>
    </row>
    <row r="56" ht="37.5" customHeight="1">
      <c r="A56" s="1"/>
      <c r="B56" s="55">
        <v>46.0</v>
      </c>
      <c r="C56" s="60"/>
      <c r="D56" s="62"/>
      <c r="E56" s="58"/>
      <c r="F56" s="58"/>
      <c r="G56" s="59">
        <v>0.0</v>
      </c>
      <c r="H56" s="59">
        <v>0.0</v>
      </c>
      <c r="I56" s="57"/>
    </row>
    <row r="57" ht="37.5" customHeight="1">
      <c r="A57" s="1"/>
      <c r="B57" s="55">
        <v>47.0</v>
      </c>
      <c r="C57" s="60"/>
      <c r="D57" s="62"/>
      <c r="E57" s="58"/>
      <c r="F57" s="58"/>
      <c r="G57" s="59">
        <v>0.0</v>
      </c>
      <c r="H57" s="59">
        <v>0.0</v>
      </c>
      <c r="I57" s="57"/>
    </row>
    <row r="58" ht="37.5" customHeight="1">
      <c r="A58" s="1"/>
      <c r="B58" s="55">
        <v>48.0</v>
      </c>
      <c r="C58" s="60"/>
      <c r="D58" s="62"/>
      <c r="E58" s="58"/>
      <c r="F58" s="58"/>
      <c r="G58" s="59">
        <v>0.0</v>
      </c>
      <c r="H58" s="59">
        <v>0.0</v>
      </c>
      <c r="I58" s="57"/>
    </row>
    <row r="59" ht="37.5" customHeight="1">
      <c r="A59" s="1"/>
      <c r="B59" s="55">
        <v>49.0</v>
      </c>
      <c r="C59" s="60"/>
      <c r="D59" s="62"/>
      <c r="E59" s="58"/>
      <c r="F59" s="58"/>
      <c r="G59" s="59">
        <v>0.0</v>
      </c>
      <c r="H59" s="59">
        <v>0.0</v>
      </c>
      <c r="I59" s="57"/>
    </row>
    <row r="60" ht="37.5" customHeight="1">
      <c r="A60" s="1"/>
      <c r="B60" s="55">
        <v>50.0</v>
      </c>
      <c r="C60" s="60"/>
      <c r="D60" s="62"/>
      <c r="E60" s="58"/>
      <c r="F60" s="58"/>
      <c r="G60" s="59">
        <v>0.0</v>
      </c>
      <c r="H60" s="59">
        <v>0.0</v>
      </c>
      <c r="I60" s="57"/>
    </row>
    <row r="61" ht="37.5" customHeight="1">
      <c r="A61" s="1"/>
      <c r="B61" s="55">
        <v>51.0</v>
      </c>
      <c r="C61" s="60"/>
      <c r="D61" s="62"/>
      <c r="E61" s="58"/>
      <c r="F61" s="58"/>
      <c r="G61" s="59">
        <v>0.0</v>
      </c>
      <c r="H61" s="59">
        <v>0.0</v>
      </c>
      <c r="I61" s="57"/>
    </row>
    <row r="62" ht="37.5" customHeight="1">
      <c r="A62" s="1"/>
      <c r="B62" s="55">
        <v>52.0</v>
      </c>
      <c r="C62" s="60"/>
      <c r="D62" s="62"/>
      <c r="E62" s="58"/>
      <c r="F62" s="58"/>
      <c r="G62" s="59">
        <v>0.0</v>
      </c>
      <c r="H62" s="59">
        <v>0.0</v>
      </c>
      <c r="I62" s="57"/>
    </row>
    <row r="63" ht="37.5" customHeight="1">
      <c r="A63" s="1"/>
      <c r="B63" s="55">
        <v>53.0</v>
      </c>
      <c r="C63" s="60"/>
      <c r="D63" s="62"/>
      <c r="E63" s="58"/>
      <c r="F63" s="58"/>
      <c r="G63" s="59">
        <v>0.0</v>
      </c>
      <c r="H63" s="59">
        <v>0.0</v>
      </c>
      <c r="I63" s="57"/>
    </row>
    <row r="64" ht="37.5" customHeight="1">
      <c r="A64" s="1"/>
      <c r="B64" s="55">
        <v>54.0</v>
      </c>
      <c r="C64" s="60"/>
      <c r="D64" s="62"/>
      <c r="E64" s="58"/>
      <c r="F64" s="58"/>
      <c r="G64" s="59">
        <v>0.0</v>
      </c>
      <c r="H64" s="59">
        <v>0.0</v>
      </c>
      <c r="I64" s="57"/>
    </row>
    <row r="65" ht="37.5" customHeight="1">
      <c r="A65" s="1"/>
      <c r="B65" s="55">
        <v>55.0</v>
      </c>
      <c r="C65" s="60"/>
      <c r="D65" s="62"/>
      <c r="E65" s="58"/>
      <c r="F65" s="58"/>
      <c r="G65" s="59">
        <v>0.0</v>
      </c>
      <c r="H65" s="59">
        <v>0.0</v>
      </c>
      <c r="I65" s="57"/>
    </row>
    <row r="66" ht="37.5" customHeight="1">
      <c r="A66" s="1"/>
      <c r="B66" s="55">
        <v>56.0</v>
      </c>
      <c r="C66" s="60"/>
      <c r="D66" s="62"/>
      <c r="E66" s="58"/>
      <c r="F66" s="58"/>
      <c r="G66" s="59">
        <v>0.0</v>
      </c>
      <c r="H66" s="59">
        <v>0.0</v>
      </c>
      <c r="I66" s="57"/>
    </row>
    <row r="67" ht="37.5" customHeight="1">
      <c r="A67" s="1"/>
      <c r="B67" s="55">
        <v>57.0</v>
      </c>
      <c r="C67" s="60"/>
      <c r="D67" s="62"/>
      <c r="E67" s="58"/>
      <c r="F67" s="58"/>
      <c r="G67" s="59">
        <v>0.0</v>
      </c>
      <c r="H67" s="59">
        <v>0.0</v>
      </c>
      <c r="I67" s="57"/>
    </row>
    <row r="68" ht="37.5" customHeight="1">
      <c r="A68" s="1"/>
      <c r="B68" s="55">
        <v>58.0</v>
      </c>
      <c r="C68" s="60"/>
      <c r="D68" s="62"/>
      <c r="E68" s="58"/>
      <c r="F68" s="58"/>
      <c r="G68" s="59">
        <v>0.0</v>
      </c>
      <c r="H68" s="59">
        <v>0.0</v>
      </c>
      <c r="I68" s="57"/>
    </row>
    <row r="69" ht="37.5" customHeight="1">
      <c r="A69" s="1"/>
      <c r="B69" s="55">
        <v>59.0</v>
      </c>
      <c r="C69" s="60"/>
      <c r="D69" s="62"/>
      <c r="E69" s="58"/>
      <c r="F69" s="58"/>
      <c r="G69" s="59">
        <v>0.0</v>
      </c>
      <c r="H69" s="59">
        <v>0.0</v>
      </c>
      <c r="I69" s="57"/>
    </row>
    <row r="70" ht="15.75" customHeight="1">
      <c r="A70" s="1"/>
      <c r="B70" s="1"/>
      <c r="D70" s="1"/>
      <c r="E70" s="1"/>
      <c r="F70" s="63" t="s">
        <v>67</v>
      </c>
      <c r="G70" s="64">
        <f t="shared" ref="G70:H70" si="2">SUM(G11:G60)</f>
        <v>28</v>
      </c>
      <c r="H70" s="64">
        <f t="shared" si="2"/>
        <v>7</v>
      </c>
      <c r="I70" s="51"/>
    </row>
    <row r="71" ht="15.75" customHeight="1">
      <c r="A71" s="1"/>
      <c r="B71" s="30"/>
      <c r="C71" s="30"/>
      <c r="D71" s="30">
        <f>COUNTIFS(D11:D60, "&lt;&gt;"&amp;"")</f>
        <v>8</v>
      </c>
      <c r="E71" s="30"/>
      <c r="F71" s="30">
        <f>COUNTIFS(F11:F60, "Concluído",D11:D60, "&lt;&gt;"&amp;"")</f>
        <v>7</v>
      </c>
      <c r="G71" s="1"/>
      <c r="H71" s="1"/>
      <c r="I71" s="51"/>
    </row>
    <row r="72" ht="15.75" customHeight="1">
      <c r="A72" s="1"/>
      <c r="B72" s="52" t="s">
        <v>68</v>
      </c>
      <c r="C72" s="13"/>
      <c r="D72" s="13"/>
      <c r="E72" s="13"/>
      <c r="F72" s="13"/>
      <c r="G72" s="13"/>
      <c r="H72" s="14"/>
    </row>
    <row r="73" ht="15.75" customHeight="1">
      <c r="A73" s="1"/>
      <c r="B73" s="65" t="s">
        <v>69</v>
      </c>
      <c r="C73" s="13"/>
      <c r="D73" s="13"/>
      <c r="E73" s="13"/>
      <c r="F73" s="14"/>
      <c r="G73" s="54" t="s">
        <v>70</v>
      </c>
      <c r="H73" s="54" t="s">
        <v>14</v>
      </c>
    </row>
    <row r="74" ht="15.75" customHeight="1">
      <c r="A74" s="1"/>
      <c r="B74" s="66" t="str">
        <f>#REF!</f>
        <v>#REF!</v>
      </c>
      <c r="C74" s="13"/>
      <c r="D74" s="13"/>
      <c r="E74" s="13"/>
      <c r="F74" s="14"/>
      <c r="G74" s="67">
        <v>18.0</v>
      </c>
      <c r="H74" s="67">
        <v>4.0</v>
      </c>
    </row>
    <row r="75" ht="15.75" customHeight="1">
      <c r="A75" s="1"/>
      <c r="B75" s="66" t="str">
        <f>'Dados do Projeto'!B10</f>
        <v>Vinicius Henrique de Oliveira</v>
      </c>
      <c r="C75" s="13"/>
      <c r="D75" s="13"/>
      <c r="E75" s="13"/>
      <c r="F75" s="14"/>
      <c r="G75" s="67">
        <v>12.0</v>
      </c>
      <c r="H75" s="67">
        <v>3.0</v>
      </c>
    </row>
    <row r="76" ht="15.75" customHeight="1">
      <c r="A76" s="1"/>
      <c r="B76" s="66" t="str">
        <f>'Dados do Projeto'!B11</f>
        <v>João Pedro Reis Martins</v>
      </c>
      <c r="C76" s="13"/>
      <c r="D76" s="13"/>
      <c r="E76" s="13"/>
      <c r="F76" s="14"/>
      <c r="G76" s="67">
        <v>12.0</v>
      </c>
      <c r="H76" s="67">
        <v>3.0</v>
      </c>
    </row>
    <row r="77" ht="15.75" customHeight="1">
      <c r="A77" s="1"/>
      <c r="B77" s="66" t="str">
        <f>'Dados do Projeto'!B12</f>
        <v>Matheus Godinho Blaselbauer</v>
      </c>
      <c r="C77" s="13"/>
      <c r="D77" s="13"/>
      <c r="E77" s="13"/>
      <c r="F77" s="14"/>
      <c r="G77" s="67">
        <v>12.0</v>
      </c>
      <c r="H77" s="67">
        <v>3.0</v>
      </c>
    </row>
    <row r="78" ht="15.75" customHeight="1">
      <c r="A78" s="1"/>
      <c r="B78" s="66" t="str">
        <f>'Dados do Projeto'!B13</f>
        <v>Nícolas Cleiton Basilio Viana</v>
      </c>
      <c r="C78" s="13"/>
      <c r="D78" s="13"/>
      <c r="E78" s="13"/>
      <c r="F78" s="14"/>
      <c r="G78" s="67">
        <v>12.0</v>
      </c>
      <c r="H78" s="67">
        <v>3.0</v>
      </c>
      <c r="I78" s="51"/>
    </row>
    <row r="79" ht="15.75" customHeight="1">
      <c r="A79" s="1"/>
      <c r="B79" s="1"/>
      <c r="D79" s="1"/>
      <c r="E79" s="1"/>
      <c r="F79" s="1"/>
      <c r="G79" s="1"/>
      <c r="H79" s="1"/>
      <c r="I79" s="51"/>
    </row>
    <row r="80" ht="15.75" customHeight="1">
      <c r="A80" s="1"/>
      <c r="B80" s="1"/>
      <c r="D80" s="1"/>
      <c r="E80" s="1"/>
      <c r="F80" s="1"/>
      <c r="G80" s="1"/>
      <c r="H80" s="1"/>
      <c r="I80" s="51"/>
    </row>
    <row r="81" ht="15.75" customHeight="1">
      <c r="A81" s="1"/>
      <c r="B81" s="1"/>
      <c r="D81" s="1"/>
      <c r="E81" s="1"/>
      <c r="F81" s="1"/>
      <c r="G81" s="1"/>
      <c r="H81" s="1"/>
      <c r="I81" s="51"/>
    </row>
    <row r="82" ht="15.75" customHeight="1">
      <c r="A82" s="1"/>
      <c r="B82" s="1"/>
      <c r="D82" s="1"/>
      <c r="E82" s="1"/>
      <c r="F82" s="1"/>
      <c r="G82" s="1"/>
      <c r="H82" s="1"/>
      <c r="I82" s="51"/>
    </row>
    <row r="83" ht="15.75" customHeight="1">
      <c r="A83" s="1"/>
      <c r="B83" s="1"/>
      <c r="D83" s="1"/>
      <c r="E83" s="1"/>
      <c r="F83" s="1"/>
      <c r="G83" s="1"/>
      <c r="H83" s="1"/>
      <c r="I83" s="51"/>
    </row>
    <row r="84" ht="15.75" customHeight="1">
      <c r="A84" s="1"/>
      <c r="B84" s="1"/>
      <c r="D84" s="1"/>
      <c r="E84" s="1"/>
      <c r="F84" s="1"/>
      <c r="G84" s="1"/>
      <c r="H84" s="1"/>
      <c r="I84" s="51"/>
    </row>
    <row r="85" ht="15.75" customHeight="1">
      <c r="A85" s="1"/>
      <c r="B85" s="1"/>
      <c r="D85" s="1"/>
      <c r="E85" s="1"/>
      <c r="F85" s="1"/>
      <c r="G85" s="1"/>
      <c r="H85" s="1"/>
      <c r="I85" s="51"/>
    </row>
    <row r="86" ht="15.75" customHeight="1">
      <c r="A86" s="1"/>
      <c r="B86" s="1"/>
      <c r="D86" s="1"/>
      <c r="E86" s="1"/>
      <c r="F86" s="1"/>
      <c r="G86" s="1"/>
      <c r="H86" s="1"/>
      <c r="I86" s="51"/>
    </row>
    <row r="87" ht="15.75" customHeight="1">
      <c r="A87" s="1"/>
      <c r="B87" s="1"/>
      <c r="D87" s="1"/>
      <c r="E87" s="1"/>
      <c r="F87" s="1"/>
      <c r="G87" s="1"/>
      <c r="H87" s="1"/>
      <c r="I87" s="51"/>
    </row>
    <row r="88" ht="15.75" customHeight="1">
      <c r="A88" s="1"/>
      <c r="B88" s="1"/>
      <c r="D88" s="1"/>
      <c r="E88" s="1"/>
      <c r="F88" s="1"/>
      <c r="G88" s="1"/>
      <c r="H88" s="1"/>
      <c r="I88" s="51"/>
    </row>
    <row r="89" ht="15.75" customHeight="1">
      <c r="A89" s="1"/>
      <c r="B89" s="1"/>
      <c r="D89" s="1"/>
      <c r="E89" s="1"/>
      <c r="F89" s="1"/>
      <c r="G89" s="1"/>
      <c r="H89" s="1"/>
      <c r="I89" s="51"/>
    </row>
    <row r="90" ht="15.75" customHeight="1">
      <c r="A90" s="1"/>
      <c r="B90" s="1"/>
      <c r="D90" s="1"/>
      <c r="E90" s="1"/>
      <c r="F90" s="1"/>
      <c r="G90" s="1"/>
      <c r="H90" s="1"/>
      <c r="I90" s="51"/>
    </row>
    <row r="91" ht="15.75" customHeight="1">
      <c r="A91" s="1"/>
      <c r="B91" s="1"/>
      <c r="D91" s="1"/>
      <c r="E91" s="1"/>
      <c r="F91" s="1"/>
      <c r="G91" s="1"/>
      <c r="H91" s="1"/>
      <c r="I91" s="51"/>
    </row>
    <row r="92" ht="15.75" customHeight="1">
      <c r="A92" s="1"/>
      <c r="B92" s="1"/>
      <c r="D92" s="1"/>
      <c r="E92" s="1"/>
      <c r="F92" s="1"/>
      <c r="G92" s="1"/>
      <c r="H92" s="1"/>
      <c r="I92" s="51"/>
    </row>
    <row r="93" ht="15.75" customHeight="1">
      <c r="A93" s="1"/>
      <c r="B93" s="1"/>
      <c r="D93" s="1"/>
      <c r="E93" s="1"/>
      <c r="F93" s="1"/>
      <c r="G93" s="1"/>
      <c r="H93" s="1"/>
      <c r="I93" s="51"/>
    </row>
    <row r="94" ht="15.75" customHeight="1">
      <c r="A94" s="1"/>
      <c r="B94" s="1"/>
      <c r="D94" s="1"/>
      <c r="E94" s="1"/>
      <c r="F94" s="1"/>
      <c r="G94" s="1"/>
      <c r="H94" s="1"/>
      <c r="I94" s="51"/>
    </row>
    <row r="95" ht="15.75" customHeight="1">
      <c r="A95" s="1"/>
      <c r="B95" s="1"/>
      <c r="D95" s="1"/>
      <c r="E95" s="1"/>
      <c r="F95" s="1"/>
      <c r="G95" s="1"/>
      <c r="H95" s="1"/>
      <c r="I95" s="51"/>
    </row>
    <row r="96" ht="15.75" customHeight="1">
      <c r="A96" s="1"/>
      <c r="B96" s="1"/>
      <c r="D96" s="1"/>
      <c r="E96" s="1"/>
      <c r="F96" s="1"/>
      <c r="G96" s="1"/>
      <c r="H96" s="1"/>
      <c r="I96" s="51"/>
    </row>
    <row r="97" ht="15.75" customHeight="1">
      <c r="A97" s="1"/>
      <c r="B97" s="1"/>
      <c r="D97" s="1"/>
      <c r="E97" s="1"/>
      <c r="F97" s="1"/>
      <c r="G97" s="1"/>
      <c r="H97" s="1"/>
      <c r="I97" s="51"/>
    </row>
    <row r="98" ht="15.75" customHeight="1">
      <c r="A98" s="1"/>
      <c r="B98" s="1"/>
      <c r="D98" s="1"/>
      <c r="E98" s="1"/>
      <c r="F98" s="1"/>
      <c r="G98" s="1"/>
      <c r="H98" s="1"/>
      <c r="I98" s="51"/>
    </row>
    <row r="99" ht="15.75" customHeight="1">
      <c r="A99" s="1"/>
      <c r="B99" s="1"/>
      <c r="D99" s="1"/>
      <c r="E99" s="1"/>
      <c r="F99" s="1"/>
      <c r="G99" s="1"/>
      <c r="H99" s="1"/>
      <c r="I99" s="51"/>
    </row>
    <row r="100" ht="15.75" customHeight="1">
      <c r="A100" s="1"/>
      <c r="B100" s="1"/>
      <c r="D100" s="1"/>
      <c r="E100" s="1"/>
      <c r="F100" s="1"/>
      <c r="G100" s="1"/>
      <c r="H100" s="1"/>
      <c r="I100" s="51"/>
    </row>
    <row r="101" ht="15.75" customHeight="1">
      <c r="A101" s="1"/>
      <c r="B101" s="1"/>
      <c r="D101" s="1"/>
      <c r="E101" s="1"/>
      <c r="F101" s="1"/>
      <c r="G101" s="1"/>
      <c r="H101" s="1"/>
      <c r="I101" s="51"/>
    </row>
    <row r="102" ht="15.75" customHeight="1">
      <c r="A102" s="1"/>
      <c r="B102" s="1"/>
      <c r="D102" s="1"/>
      <c r="E102" s="1"/>
      <c r="F102" s="1"/>
      <c r="G102" s="1"/>
      <c r="H102" s="1"/>
      <c r="I102" s="51"/>
    </row>
    <row r="103" ht="15.75" customHeight="1">
      <c r="A103" s="1"/>
      <c r="B103" s="1"/>
      <c r="D103" s="1"/>
      <c r="E103" s="1"/>
      <c r="F103" s="1"/>
      <c r="G103" s="1"/>
      <c r="H103" s="1"/>
      <c r="I103" s="51"/>
    </row>
    <row r="104" ht="15.75" customHeight="1">
      <c r="A104" s="1"/>
      <c r="B104" s="1"/>
      <c r="D104" s="1"/>
      <c r="E104" s="1"/>
      <c r="F104" s="1"/>
      <c r="G104" s="1"/>
      <c r="H104" s="1"/>
      <c r="I104" s="51"/>
    </row>
    <row r="105" ht="15.75" customHeight="1">
      <c r="A105" s="1"/>
      <c r="B105" s="1"/>
      <c r="D105" s="1"/>
      <c r="E105" s="1"/>
      <c r="F105" s="1"/>
      <c r="G105" s="1"/>
      <c r="H105" s="1"/>
      <c r="I105" s="51"/>
    </row>
    <row r="106" ht="15.75" customHeight="1">
      <c r="A106" s="1"/>
      <c r="B106" s="1"/>
      <c r="D106" s="1"/>
      <c r="E106" s="1"/>
      <c r="F106" s="1"/>
      <c r="G106" s="1"/>
      <c r="H106" s="1"/>
      <c r="I106" s="51"/>
    </row>
    <row r="107" ht="15.75" customHeight="1">
      <c r="A107" s="1"/>
      <c r="B107" s="1"/>
      <c r="D107" s="1"/>
      <c r="E107" s="1"/>
      <c r="F107" s="1"/>
      <c r="G107" s="1"/>
      <c r="H107" s="1"/>
      <c r="I107" s="51"/>
    </row>
    <row r="108" ht="15.75" customHeight="1">
      <c r="A108" s="1"/>
      <c r="B108" s="1"/>
      <c r="D108" s="1"/>
      <c r="E108" s="1"/>
      <c r="F108" s="1"/>
      <c r="G108" s="1"/>
      <c r="H108" s="1"/>
      <c r="I108" s="51"/>
    </row>
    <row r="109" ht="15.75" customHeight="1">
      <c r="A109" s="1"/>
      <c r="B109" s="1"/>
      <c r="D109" s="19"/>
      <c r="E109" s="1"/>
      <c r="F109" s="19"/>
      <c r="G109" s="1"/>
      <c r="H109" s="1"/>
      <c r="I109" s="51"/>
    </row>
    <row r="110" ht="15.75" customHeight="1">
      <c r="A110" s="1"/>
      <c r="B110" s="1"/>
      <c r="D110" s="19"/>
      <c r="E110" s="1"/>
      <c r="F110" s="19"/>
      <c r="G110" s="1"/>
      <c r="H110" s="1"/>
      <c r="I110" s="51"/>
    </row>
    <row r="111" ht="15.75" customHeight="1">
      <c r="A111" s="1"/>
      <c r="B111" s="1"/>
      <c r="D111" s="19"/>
      <c r="E111" s="1"/>
      <c r="F111" s="19"/>
      <c r="G111" s="1"/>
      <c r="H111" s="1"/>
      <c r="I111" s="51"/>
    </row>
    <row r="112" ht="15.75" customHeight="1">
      <c r="A112" s="1"/>
      <c r="B112" s="1"/>
      <c r="D112" s="19"/>
      <c r="E112" s="1"/>
      <c r="F112" s="19"/>
      <c r="G112" s="1"/>
      <c r="H112" s="1"/>
      <c r="I112" s="51"/>
    </row>
    <row r="113" ht="15.75" customHeight="1">
      <c r="A113" s="1"/>
      <c r="B113" s="1"/>
      <c r="D113" s="19"/>
      <c r="E113" s="1"/>
      <c r="F113" s="1"/>
      <c r="G113" s="1"/>
      <c r="H113" s="1"/>
      <c r="I113" s="51"/>
    </row>
    <row r="114" ht="15.75" customHeight="1">
      <c r="A114" s="1"/>
      <c r="B114" s="1"/>
      <c r="D114" s="1"/>
      <c r="E114" s="1"/>
      <c r="F114" s="1"/>
      <c r="G114" s="1"/>
      <c r="H114" s="1"/>
      <c r="I114" s="51"/>
    </row>
    <row r="115" ht="15.75" customHeight="1">
      <c r="I115" s="21"/>
    </row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B72:H72"/>
    <mergeCell ref="B73:F73"/>
    <mergeCell ref="B74:F74"/>
    <mergeCell ref="B75:F75"/>
    <mergeCell ref="B76:F76"/>
    <mergeCell ref="B77:F77"/>
    <mergeCell ref="B78:F78"/>
    <mergeCell ref="B1:I1"/>
    <mergeCell ref="B2:I2"/>
    <mergeCell ref="B3:I3"/>
    <mergeCell ref="B4:I4"/>
    <mergeCell ref="B5:I5"/>
    <mergeCell ref="B7:I7"/>
    <mergeCell ref="B9:H9"/>
  </mergeCells>
  <conditionalFormatting sqref="E20:E25">
    <cfRule type="expression" dxfId="0" priority="1">
      <formula>NOT(ISERROR(SEARCH(($B$74),(E20))))</formula>
    </cfRule>
  </conditionalFormatting>
  <conditionalFormatting sqref="E20:E25">
    <cfRule type="expression" dxfId="1" priority="2">
      <formula>NOT(ISERROR(SEARCH(($B$75),(E20))))</formula>
    </cfRule>
  </conditionalFormatting>
  <conditionalFormatting sqref="E20:E25">
    <cfRule type="expression" dxfId="2" priority="3">
      <formula>NOT(ISERROR(SEARCH(($B$76),(E20))))</formula>
    </cfRule>
  </conditionalFormatting>
  <conditionalFormatting sqref="E20:E25">
    <cfRule type="expression" dxfId="3" priority="4">
      <formula>NOT(ISERROR(SEARCH((#REF!),(E20))))</formula>
    </cfRule>
  </conditionalFormatting>
  <conditionalFormatting sqref="E20:E25">
    <cfRule type="expression" dxfId="4" priority="5">
      <formula>NOT(ISERROR(SEARCH(($B$77),(E20))))</formula>
    </cfRule>
  </conditionalFormatting>
  <conditionalFormatting sqref="E20:E25">
    <cfRule type="containsBlanks" dxfId="5" priority="6">
      <formula>LEN(TRIM(E20))=0</formula>
    </cfRule>
  </conditionalFormatting>
  <conditionalFormatting sqref="E11:E69">
    <cfRule type="expression" dxfId="0" priority="7">
      <formula>NOT(ISERROR(SEARCH(($B$74),(E11))))</formula>
    </cfRule>
  </conditionalFormatting>
  <conditionalFormatting sqref="E11:E69">
    <cfRule type="expression" dxfId="1" priority="8">
      <formula>NOT(ISERROR(SEARCH(($B$75),(E11))))</formula>
    </cfRule>
  </conditionalFormatting>
  <conditionalFormatting sqref="E11:E69">
    <cfRule type="expression" dxfId="2" priority="9">
      <formula>NOT(ISERROR(SEARCH(($B$76),(E11))))</formula>
    </cfRule>
  </conditionalFormatting>
  <conditionalFormatting sqref="E11:E69">
    <cfRule type="expression" dxfId="3" priority="10">
      <formula>NOT(ISERROR(SEARCH((#REF!),(E11))))</formula>
    </cfRule>
  </conditionalFormatting>
  <conditionalFormatting sqref="E11:E69">
    <cfRule type="expression" dxfId="4" priority="11">
      <formula>NOT(ISERROR(SEARCH(($B$77),(E11))))</formula>
    </cfRule>
  </conditionalFormatting>
  <conditionalFormatting sqref="E11:E69">
    <cfRule type="containsBlanks" dxfId="5" priority="12">
      <formula>LEN(TRIM(E11))=0</formula>
    </cfRule>
  </conditionalFormatting>
  <conditionalFormatting sqref="C11:C69">
    <cfRule type="expression" dxfId="6" priority="13">
      <formula>AND(ISNUMBER(C11),TRUNC(C11)&lt;TODAY())</formula>
    </cfRule>
  </conditionalFormatting>
  <conditionalFormatting sqref="E20:E25">
    <cfRule type="expression" dxfId="0" priority="14">
      <formula>NOT(ISERROR(SEARCH(($B$74),(E20))))</formula>
    </cfRule>
  </conditionalFormatting>
  <conditionalFormatting sqref="E20:E25">
    <cfRule type="expression" dxfId="1" priority="15">
      <formula>NOT(ISERROR(SEARCH(($B$75),(E20))))</formula>
    </cfRule>
  </conditionalFormatting>
  <conditionalFormatting sqref="E20:E25">
    <cfRule type="expression" dxfId="2" priority="16">
      <formula>NOT(ISERROR(SEARCH(($B$76),(E20))))</formula>
    </cfRule>
  </conditionalFormatting>
  <conditionalFormatting sqref="E20:E25">
    <cfRule type="expression" dxfId="3" priority="17">
      <formula>NOT(ISERROR(SEARCH((#REF!),(E20))))</formula>
    </cfRule>
  </conditionalFormatting>
  <conditionalFormatting sqref="E20:E25">
    <cfRule type="expression" dxfId="4" priority="18">
      <formula>NOT(ISERROR(SEARCH(($B$77),(E20))))</formula>
    </cfRule>
  </conditionalFormatting>
  <conditionalFormatting sqref="E20:E25">
    <cfRule type="containsBlanks" dxfId="5" priority="19">
      <formula>LEN(TRIM(E20))=0</formula>
    </cfRule>
  </conditionalFormatting>
  <conditionalFormatting sqref="E11:E69">
    <cfRule type="expression" dxfId="0" priority="20">
      <formula>NOT(ISERROR(SEARCH(($B$74),(E11))))</formula>
    </cfRule>
  </conditionalFormatting>
  <conditionalFormatting sqref="E11:E69">
    <cfRule type="expression" dxfId="1" priority="21">
      <formula>NOT(ISERROR(SEARCH(($B$75),(E11))))</formula>
    </cfRule>
  </conditionalFormatting>
  <conditionalFormatting sqref="E11:E69">
    <cfRule type="expression" dxfId="2" priority="22">
      <formula>NOT(ISERROR(SEARCH(($B$76),(E11))))</formula>
    </cfRule>
  </conditionalFormatting>
  <conditionalFormatting sqref="E11:E69">
    <cfRule type="expression" dxfId="3" priority="23">
      <formula>NOT(ISERROR(SEARCH((#REF!),(E11))))</formula>
    </cfRule>
  </conditionalFormatting>
  <conditionalFormatting sqref="E11:E69">
    <cfRule type="expression" dxfId="4" priority="24">
      <formula>NOT(ISERROR(SEARCH(($B$77),(E11))))</formula>
    </cfRule>
  </conditionalFormatting>
  <conditionalFormatting sqref="E11:E69">
    <cfRule type="containsBlanks" dxfId="5" priority="25">
      <formula>LEN(TRIM(E11))=0</formula>
    </cfRule>
  </conditionalFormatting>
  <conditionalFormatting sqref="C11:C69">
    <cfRule type="expression" dxfId="6" priority="26">
      <formula>AND(ISNUMBER(C11),TRUNC(C11)&lt;TODAY())</formula>
    </cfRule>
  </conditionalFormatting>
  <dataValidations>
    <dataValidation type="list" allowBlank="1" showErrorMessage="1" sqref="C11:C69">
      <formula1>$J$1:$J$21</formula1>
    </dataValidation>
    <dataValidation type="list" allowBlank="1" showErrorMessage="1" sqref="F11:F69">
      <formula1>'Dados do Projeto'!$M$98:$M$101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0.63"/>
    <col customWidth="1" min="2" max="2" width="5.5"/>
    <col customWidth="1" min="3" max="3" width="14.5"/>
    <col customWidth="1" min="4" max="4" width="30.5"/>
    <col customWidth="1" min="5" max="5" width="22.38"/>
    <col customWidth="1" min="6" max="6" width="14.63"/>
    <col customWidth="1" min="7" max="7" width="21.38"/>
    <col customWidth="1" min="8" max="8" width="18.38"/>
    <col customWidth="1" min="9" max="9" width="40.88"/>
    <col customWidth="1" hidden="1" min="10" max="10" width="14.5"/>
    <col customWidth="1" min="11" max="20" width="14.5"/>
  </cols>
  <sheetData>
    <row r="1" ht="21.75" customHeight="1">
      <c r="A1" s="49"/>
      <c r="B1" s="2" t="s">
        <v>0</v>
      </c>
      <c r="C1" s="3"/>
      <c r="D1" s="3"/>
      <c r="E1" s="3"/>
      <c r="F1" s="3"/>
      <c r="G1" s="3"/>
      <c r="H1" s="3"/>
      <c r="I1" s="4"/>
      <c r="J1" s="50">
        <f>Planejamento!C13</f>
        <v>45383</v>
      </c>
    </row>
    <row r="2" ht="19.5" customHeight="1">
      <c r="A2" s="1"/>
      <c r="B2" s="5" t="s">
        <v>1</v>
      </c>
      <c r="C2" s="6"/>
      <c r="D2" s="6"/>
      <c r="E2" s="6"/>
      <c r="F2" s="6"/>
      <c r="G2" s="6"/>
      <c r="H2" s="6"/>
      <c r="I2" s="7"/>
      <c r="J2" s="50">
        <f t="shared" ref="J2:J21" si="1">J1+1</f>
        <v>45384</v>
      </c>
    </row>
    <row r="3" ht="15.75" customHeight="1">
      <c r="A3" s="1"/>
      <c r="B3" s="8" t="s">
        <v>71</v>
      </c>
      <c r="C3" s="6"/>
      <c r="D3" s="6"/>
      <c r="E3" s="6"/>
      <c r="F3" s="6"/>
      <c r="G3" s="6"/>
      <c r="H3" s="6"/>
      <c r="I3" s="7"/>
      <c r="J3" s="50">
        <f t="shared" si="1"/>
        <v>45385</v>
      </c>
    </row>
    <row r="4" ht="15.75" customHeight="1">
      <c r="A4" s="1"/>
      <c r="B4" s="9" t="s">
        <v>3</v>
      </c>
      <c r="C4" s="10"/>
      <c r="D4" s="10"/>
      <c r="E4" s="10"/>
      <c r="F4" s="10"/>
      <c r="G4" s="10"/>
      <c r="H4" s="10"/>
      <c r="I4" s="11"/>
      <c r="J4" s="50">
        <f t="shared" si="1"/>
        <v>45386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7"/>
      <c r="J5" s="50">
        <f t="shared" si="1"/>
        <v>45387</v>
      </c>
    </row>
    <row r="6" ht="15.75" customHeight="1">
      <c r="A6" s="1"/>
      <c r="B6" s="1"/>
      <c r="D6" s="1"/>
      <c r="E6" s="1"/>
      <c r="F6" s="1"/>
      <c r="G6" s="1"/>
      <c r="H6" s="1"/>
      <c r="I6" s="1"/>
      <c r="J6" s="50">
        <f t="shared" si="1"/>
        <v>45388</v>
      </c>
    </row>
    <row r="7" ht="21.75" customHeight="1">
      <c r="A7" s="1"/>
      <c r="B7" s="12" t="str">
        <f>'Dados do Projeto'!B7</f>
        <v>RAIZ</v>
      </c>
      <c r="C7" s="13"/>
      <c r="D7" s="13"/>
      <c r="E7" s="13"/>
      <c r="F7" s="13"/>
      <c r="G7" s="13"/>
      <c r="H7" s="13"/>
      <c r="I7" s="14"/>
      <c r="J7" s="50">
        <f t="shared" si="1"/>
        <v>45389</v>
      </c>
    </row>
    <row r="8" ht="15.75" customHeight="1">
      <c r="A8" s="1"/>
      <c r="B8" s="1"/>
      <c r="D8" s="1"/>
      <c r="E8" s="1"/>
      <c r="F8" s="1"/>
      <c r="G8" s="1"/>
      <c r="H8" s="1"/>
      <c r="I8" s="1"/>
      <c r="J8" s="50">
        <f t="shared" si="1"/>
        <v>45390</v>
      </c>
    </row>
    <row r="9" ht="15.75" customHeight="1">
      <c r="A9" s="1"/>
      <c r="B9" s="52" t="s">
        <v>72</v>
      </c>
      <c r="C9" s="13"/>
      <c r="D9" s="13"/>
      <c r="E9" s="13"/>
      <c r="F9" s="13"/>
      <c r="G9" s="13"/>
      <c r="H9" s="14"/>
      <c r="I9" s="68" t="s">
        <v>46</v>
      </c>
      <c r="J9" s="50">
        <f t="shared" si="1"/>
        <v>45391</v>
      </c>
    </row>
    <row r="10" ht="15.75" customHeight="1">
      <c r="A10" s="1"/>
      <c r="B10" s="54" t="s">
        <v>31</v>
      </c>
      <c r="C10" s="54" t="s">
        <v>47</v>
      </c>
      <c r="D10" s="54" t="s">
        <v>48</v>
      </c>
      <c r="E10" s="54" t="s">
        <v>49</v>
      </c>
      <c r="F10" s="54" t="s">
        <v>50</v>
      </c>
      <c r="G10" s="54" t="s">
        <v>51</v>
      </c>
      <c r="H10" s="54" t="s">
        <v>52</v>
      </c>
      <c r="I10" s="69" t="s">
        <v>53</v>
      </c>
      <c r="J10" s="50">
        <f t="shared" si="1"/>
        <v>45392</v>
      </c>
    </row>
    <row r="11" ht="48.75" customHeight="1">
      <c r="A11" s="20"/>
      <c r="B11" s="55">
        <v>1.0</v>
      </c>
      <c r="C11" s="60">
        <v>45392.0</v>
      </c>
      <c r="D11" s="57" t="s">
        <v>73</v>
      </c>
      <c r="E11" s="57" t="s">
        <v>74</v>
      </c>
      <c r="F11" s="58" t="s">
        <v>25</v>
      </c>
      <c r="G11" s="59">
        <v>2.0</v>
      </c>
      <c r="H11" s="59">
        <v>0.0</v>
      </c>
      <c r="I11" s="57" t="s">
        <v>56</v>
      </c>
      <c r="J11" s="50">
        <f t="shared" si="1"/>
        <v>45393</v>
      </c>
      <c r="K11" s="20"/>
      <c r="L11" s="20"/>
      <c r="M11" s="20"/>
      <c r="N11" s="20"/>
      <c r="O11" s="20"/>
      <c r="P11" s="20"/>
      <c r="Q11" s="20"/>
      <c r="R11" s="20"/>
      <c r="S11" s="20"/>
      <c r="T11" s="20"/>
    </row>
    <row r="12" ht="50.25" customHeight="1">
      <c r="A12" s="1"/>
      <c r="B12" s="55">
        <v>2.0</v>
      </c>
      <c r="C12" s="60">
        <v>45387.0</v>
      </c>
      <c r="D12" s="57" t="s">
        <v>75</v>
      </c>
      <c r="E12" s="57" t="s">
        <v>74</v>
      </c>
      <c r="F12" s="58" t="s">
        <v>27</v>
      </c>
      <c r="G12" s="59">
        <v>4.0</v>
      </c>
      <c r="H12" s="59">
        <v>2.0</v>
      </c>
      <c r="I12" s="61"/>
      <c r="J12" s="50">
        <f t="shared" si="1"/>
        <v>45394</v>
      </c>
    </row>
    <row r="13" ht="52.5" customHeight="1">
      <c r="A13" s="1"/>
      <c r="B13" s="55">
        <v>3.0</v>
      </c>
      <c r="C13" s="60">
        <v>45390.0</v>
      </c>
      <c r="D13" s="57" t="s">
        <v>76</v>
      </c>
      <c r="E13" s="58" t="s">
        <v>77</v>
      </c>
      <c r="F13" s="58" t="s">
        <v>27</v>
      </c>
      <c r="G13" s="59">
        <v>2.0</v>
      </c>
      <c r="H13" s="59">
        <v>3.0</v>
      </c>
      <c r="I13" s="70"/>
      <c r="J13" s="50">
        <f t="shared" si="1"/>
        <v>45395</v>
      </c>
    </row>
    <row r="14" ht="51.0" customHeight="1">
      <c r="A14" s="1"/>
      <c r="B14" s="55">
        <v>4.0</v>
      </c>
      <c r="C14" s="60">
        <v>45394.0</v>
      </c>
      <c r="D14" s="57" t="s">
        <v>78</v>
      </c>
      <c r="E14" s="57" t="s">
        <v>74</v>
      </c>
      <c r="F14" s="58" t="s">
        <v>27</v>
      </c>
      <c r="G14" s="59">
        <v>3.0</v>
      </c>
      <c r="H14" s="59">
        <v>3.0</v>
      </c>
      <c r="I14" s="70"/>
      <c r="J14" s="50">
        <f t="shared" si="1"/>
        <v>45396</v>
      </c>
    </row>
    <row r="15" ht="37.5" customHeight="1">
      <c r="A15" s="1"/>
      <c r="B15" s="55">
        <v>5.0</v>
      </c>
      <c r="C15" s="60">
        <v>45398.0</v>
      </c>
      <c r="D15" s="57" t="s">
        <v>79</v>
      </c>
      <c r="E15" s="57" t="s">
        <v>74</v>
      </c>
      <c r="F15" s="58" t="s">
        <v>27</v>
      </c>
      <c r="G15" s="59">
        <v>3.0</v>
      </c>
      <c r="H15" s="59">
        <v>3.0</v>
      </c>
      <c r="I15" s="70"/>
      <c r="J15" s="50">
        <f t="shared" si="1"/>
        <v>45397</v>
      </c>
    </row>
    <row r="16" ht="62.25" customHeight="1">
      <c r="A16" s="1"/>
      <c r="B16" s="55">
        <v>6.0</v>
      </c>
      <c r="C16" s="60">
        <v>45400.0</v>
      </c>
      <c r="D16" s="71" t="s">
        <v>80</v>
      </c>
      <c r="E16" s="57" t="s">
        <v>81</v>
      </c>
      <c r="F16" s="58" t="s">
        <v>27</v>
      </c>
      <c r="G16" s="59">
        <v>3.0</v>
      </c>
      <c r="H16" s="59">
        <v>1.0</v>
      </c>
      <c r="I16" s="70"/>
      <c r="J16" s="50">
        <f t="shared" si="1"/>
        <v>45398</v>
      </c>
    </row>
    <row r="17" ht="37.5" customHeight="1">
      <c r="A17" s="1"/>
      <c r="B17" s="55">
        <v>7.0</v>
      </c>
      <c r="C17" s="60">
        <v>45402.0</v>
      </c>
      <c r="D17" s="57" t="s">
        <v>66</v>
      </c>
      <c r="E17" s="57" t="s">
        <v>82</v>
      </c>
      <c r="F17" s="72" t="s">
        <v>27</v>
      </c>
      <c r="G17" s="59">
        <v>1.0</v>
      </c>
      <c r="H17" s="59">
        <v>1.0</v>
      </c>
      <c r="I17" s="70"/>
      <c r="J17" s="50">
        <f t="shared" si="1"/>
        <v>45399</v>
      </c>
    </row>
    <row r="18" ht="37.5" customHeight="1">
      <c r="A18" s="1"/>
      <c r="B18" s="55">
        <v>8.0</v>
      </c>
      <c r="C18" s="60"/>
      <c r="D18" s="57"/>
      <c r="E18" s="58"/>
      <c r="F18" s="58"/>
      <c r="G18" s="59">
        <v>0.0</v>
      </c>
      <c r="H18" s="59">
        <v>0.0</v>
      </c>
      <c r="I18" s="70"/>
      <c r="J18" s="50">
        <f t="shared" si="1"/>
        <v>45400</v>
      </c>
    </row>
    <row r="19" ht="37.5" customHeight="1">
      <c r="A19" s="1"/>
      <c r="B19" s="55">
        <v>9.0</v>
      </c>
      <c r="C19" s="60"/>
      <c r="D19" s="58"/>
      <c r="E19" s="58"/>
      <c r="F19" s="58"/>
      <c r="G19" s="59">
        <v>0.0</v>
      </c>
      <c r="H19" s="59">
        <v>0.0</v>
      </c>
      <c r="I19" s="57"/>
      <c r="J19" s="50">
        <f t="shared" si="1"/>
        <v>45401</v>
      </c>
    </row>
    <row r="20" ht="37.5" customHeight="1">
      <c r="A20" s="1"/>
      <c r="B20" s="55">
        <v>10.0</v>
      </c>
      <c r="C20" s="60"/>
      <c r="D20" s="58"/>
      <c r="E20" s="58"/>
      <c r="F20" s="58"/>
      <c r="G20" s="59">
        <v>0.0</v>
      </c>
      <c r="H20" s="59">
        <v>0.0</v>
      </c>
      <c r="I20" s="57"/>
      <c r="J20" s="50">
        <f t="shared" si="1"/>
        <v>45402</v>
      </c>
    </row>
    <row r="21" ht="37.5" customHeight="1">
      <c r="A21" s="1"/>
      <c r="B21" s="55">
        <v>11.0</v>
      </c>
      <c r="C21" s="60"/>
      <c r="D21" s="58"/>
      <c r="E21" s="58"/>
      <c r="F21" s="58"/>
      <c r="G21" s="59">
        <v>0.0</v>
      </c>
      <c r="H21" s="59">
        <v>0.0</v>
      </c>
      <c r="I21" s="57"/>
      <c r="J21" s="50">
        <f t="shared" si="1"/>
        <v>45403</v>
      </c>
    </row>
    <row r="22" ht="37.5" customHeight="1">
      <c r="A22" s="1"/>
      <c r="B22" s="55">
        <v>12.0</v>
      </c>
      <c r="C22" s="60"/>
      <c r="D22" s="58"/>
      <c r="E22" s="58"/>
      <c r="F22" s="58"/>
      <c r="G22" s="59">
        <v>0.0</v>
      </c>
      <c r="H22" s="59">
        <v>0.0</v>
      </c>
      <c r="I22" s="57"/>
    </row>
    <row r="23" ht="37.5" customHeight="1">
      <c r="A23" s="1"/>
      <c r="B23" s="55">
        <v>13.0</v>
      </c>
      <c r="C23" s="60"/>
      <c r="D23" s="58"/>
      <c r="E23" s="58"/>
      <c r="F23" s="58"/>
      <c r="G23" s="59">
        <v>0.0</v>
      </c>
      <c r="H23" s="59">
        <v>0.0</v>
      </c>
      <c r="I23" s="57"/>
    </row>
    <row r="24" ht="37.5" customHeight="1">
      <c r="A24" s="1"/>
      <c r="B24" s="55">
        <v>14.0</v>
      </c>
      <c r="C24" s="60"/>
      <c r="D24" s="58"/>
      <c r="E24" s="58"/>
      <c r="F24" s="58"/>
      <c r="G24" s="59">
        <v>0.0</v>
      </c>
      <c r="H24" s="59">
        <v>0.0</v>
      </c>
      <c r="I24" s="57"/>
    </row>
    <row r="25" ht="37.5" customHeight="1">
      <c r="A25" s="1"/>
      <c r="B25" s="55">
        <v>15.0</v>
      </c>
      <c r="C25" s="60"/>
      <c r="D25" s="58"/>
      <c r="E25" s="58"/>
      <c r="F25" s="58"/>
      <c r="G25" s="59">
        <v>0.0</v>
      </c>
      <c r="H25" s="59">
        <v>0.0</v>
      </c>
      <c r="I25" s="57"/>
    </row>
    <row r="26" ht="37.5" customHeight="1">
      <c r="A26" s="1"/>
      <c r="B26" s="55">
        <v>16.0</v>
      </c>
      <c r="C26" s="60"/>
      <c r="D26" s="58"/>
      <c r="E26" s="58"/>
      <c r="F26" s="58"/>
      <c r="G26" s="59">
        <v>0.0</v>
      </c>
      <c r="H26" s="59">
        <v>0.0</v>
      </c>
      <c r="I26" s="57"/>
    </row>
    <row r="27" ht="37.5" customHeight="1">
      <c r="A27" s="1"/>
      <c r="B27" s="55">
        <v>17.0</v>
      </c>
      <c r="C27" s="60"/>
      <c r="D27" s="58"/>
      <c r="E27" s="58"/>
      <c r="F27" s="58"/>
      <c r="G27" s="59">
        <v>0.0</v>
      </c>
      <c r="H27" s="59">
        <v>0.0</v>
      </c>
      <c r="I27" s="57"/>
    </row>
    <row r="28" ht="37.5" customHeight="1">
      <c r="A28" s="1"/>
      <c r="B28" s="55">
        <v>18.0</v>
      </c>
      <c r="C28" s="60"/>
      <c r="D28" s="58"/>
      <c r="E28" s="58"/>
      <c r="F28" s="58"/>
      <c r="G28" s="59">
        <v>0.0</v>
      </c>
      <c r="H28" s="59">
        <v>0.0</v>
      </c>
      <c r="I28" s="57"/>
    </row>
    <row r="29" ht="37.5" customHeight="1">
      <c r="A29" s="1"/>
      <c r="B29" s="55">
        <v>19.0</v>
      </c>
      <c r="C29" s="60"/>
      <c r="D29" s="58"/>
      <c r="E29" s="58"/>
      <c r="F29" s="58"/>
      <c r="G29" s="59">
        <v>0.0</v>
      </c>
      <c r="H29" s="59">
        <v>0.0</v>
      </c>
      <c r="I29" s="57"/>
    </row>
    <row r="30" ht="37.5" customHeight="1">
      <c r="A30" s="1"/>
      <c r="B30" s="55">
        <v>20.0</v>
      </c>
      <c r="C30" s="60"/>
      <c r="D30" s="58"/>
      <c r="E30" s="58"/>
      <c r="F30" s="58"/>
      <c r="G30" s="59">
        <v>0.0</v>
      </c>
      <c r="H30" s="59">
        <v>0.0</v>
      </c>
      <c r="I30" s="57"/>
    </row>
    <row r="31" ht="37.5" customHeight="1">
      <c r="A31" s="1"/>
      <c r="B31" s="55">
        <v>21.0</v>
      </c>
      <c r="C31" s="60"/>
      <c r="D31" s="58"/>
      <c r="E31" s="58"/>
      <c r="F31" s="58"/>
      <c r="G31" s="59">
        <v>0.0</v>
      </c>
      <c r="H31" s="59">
        <v>0.0</v>
      </c>
      <c r="I31" s="57"/>
    </row>
    <row r="32" ht="37.5" customHeight="1">
      <c r="A32" s="1"/>
      <c r="B32" s="55">
        <v>22.0</v>
      </c>
      <c r="C32" s="60"/>
      <c r="D32" s="58"/>
      <c r="E32" s="58"/>
      <c r="F32" s="58"/>
      <c r="G32" s="59">
        <v>0.0</v>
      </c>
      <c r="H32" s="59">
        <v>0.0</v>
      </c>
      <c r="I32" s="57"/>
    </row>
    <row r="33" ht="37.5" customHeight="1">
      <c r="A33" s="1"/>
      <c r="B33" s="55">
        <v>23.0</v>
      </c>
      <c r="C33" s="60"/>
      <c r="D33" s="58"/>
      <c r="E33" s="58"/>
      <c r="F33" s="58"/>
      <c r="G33" s="59">
        <v>0.0</v>
      </c>
      <c r="H33" s="59">
        <v>0.0</v>
      </c>
      <c r="I33" s="57"/>
    </row>
    <row r="34" ht="37.5" customHeight="1">
      <c r="A34" s="1"/>
      <c r="B34" s="55">
        <v>24.0</v>
      </c>
      <c r="C34" s="60"/>
      <c r="D34" s="58"/>
      <c r="E34" s="58"/>
      <c r="F34" s="58"/>
      <c r="G34" s="59">
        <v>0.0</v>
      </c>
      <c r="H34" s="59">
        <v>0.0</v>
      </c>
      <c r="I34" s="73"/>
    </row>
    <row r="35" ht="37.5" customHeight="1">
      <c r="A35" s="1"/>
      <c r="B35" s="55">
        <v>25.0</v>
      </c>
      <c r="C35" s="60"/>
      <c r="D35" s="58"/>
      <c r="E35" s="58"/>
      <c r="F35" s="58"/>
      <c r="G35" s="59">
        <v>0.0</v>
      </c>
      <c r="H35" s="59">
        <v>0.0</v>
      </c>
      <c r="I35" s="73"/>
    </row>
    <row r="36" ht="37.5" customHeight="1">
      <c r="A36" s="1"/>
      <c r="B36" s="55">
        <v>26.0</v>
      </c>
      <c r="C36" s="60"/>
      <c r="D36" s="58"/>
      <c r="E36" s="58"/>
      <c r="F36" s="58"/>
      <c r="G36" s="59">
        <v>0.0</v>
      </c>
      <c r="H36" s="59">
        <v>0.0</v>
      </c>
      <c r="I36" s="73"/>
    </row>
    <row r="37" ht="37.5" customHeight="1">
      <c r="A37" s="1"/>
      <c r="B37" s="55">
        <v>27.0</v>
      </c>
      <c r="C37" s="60"/>
      <c r="D37" s="58"/>
      <c r="E37" s="58"/>
      <c r="F37" s="58"/>
      <c r="G37" s="59">
        <v>0.0</v>
      </c>
      <c r="H37" s="59">
        <v>0.0</v>
      </c>
      <c r="I37" s="73"/>
    </row>
    <row r="38" ht="37.5" customHeight="1">
      <c r="A38" s="1"/>
      <c r="B38" s="55">
        <v>28.0</v>
      </c>
      <c r="C38" s="60"/>
      <c r="D38" s="58"/>
      <c r="E38" s="58"/>
      <c r="F38" s="58"/>
      <c r="G38" s="59">
        <v>0.0</v>
      </c>
      <c r="H38" s="59">
        <v>0.0</v>
      </c>
      <c r="I38" s="73"/>
    </row>
    <row r="39" ht="37.5" customHeight="1">
      <c r="A39" s="1"/>
      <c r="B39" s="55">
        <v>29.0</v>
      </c>
      <c r="C39" s="60"/>
      <c r="D39" s="58"/>
      <c r="E39" s="58"/>
      <c r="F39" s="58"/>
      <c r="G39" s="59">
        <v>0.0</v>
      </c>
      <c r="H39" s="59">
        <v>0.0</v>
      </c>
      <c r="I39" s="73"/>
    </row>
    <row r="40" ht="37.5" customHeight="1">
      <c r="A40" s="1"/>
      <c r="B40" s="55">
        <v>30.0</v>
      </c>
      <c r="C40" s="60"/>
      <c r="D40" s="58"/>
      <c r="E40" s="58"/>
      <c r="F40" s="58"/>
      <c r="G40" s="59">
        <v>0.0</v>
      </c>
      <c r="H40" s="59">
        <v>0.0</v>
      </c>
      <c r="I40" s="73"/>
    </row>
    <row r="41" ht="37.5" customHeight="1">
      <c r="A41" s="1"/>
      <c r="B41" s="55">
        <v>31.0</v>
      </c>
      <c r="C41" s="60"/>
      <c r="D41" s="58"/>
      <c r="E41" s="58"/>
      <c r="F41" s="58"/>
      <c r="G41" s="59">
        <v>0.0</v>
      </c>
      <c r="H41" s="59">
        <v>0.0</v>
      </c>
      <c r="I41" s="73"/>
    </row>
    <row r="42" ht="37.5" customHeight="1">
      <c r="A42" s="1"/>
      <c r="B42" s="55">
        <v>32.0</v>
      </c>
      <c r="C42" s="60"/>
      <c r="D42" s="58"/>
      <c r="E42" s="58"/>
      <c r="F42" s="58"/>
      <c r="G42" s="59">
        <v>0.0</v>
      </c>
      <c r="H42" s="59">
        <v>0.0</v>
      </c>
      <c r="I42" s="73"/>
    </row>
    <row r="43" ht="37.5" customHeight="1">
      <c r="A43" s="1"/>
      <c r="B43" s="55">
        <v>33.0</v>
      </c>
      <c r="C43" s="60"/>
      <c r="D43" s="74"/>
      <c r="E43" s="58"/>
      <c r="F43" s="58"/>
      <c r="G43" s="59">
        <v>0.0</v>
      </c>
      <c r="H43" s="59">
        <v>0.0</v>
      </c>
      <c r="I43" s="73"/>
    </row>
    <row r="44" ht="37.5" customHeight="1">
      <c r="A44" s="1"/>
      <c r="B44" s="55">
        <v>34.0</v>
      </c>
      <c r="C44" s="60"/>
      <c r="D44" s="58"/>
      <c r="E44" s="58"/>
      <c r="F44" s="58"/>
      <c r="G44" s="59">
        <v>0.0</v>
      </c>
      <c r="H44" s="59">
        <v>0.0</v>
      </c>
      <c r="I44" s="73"/>
    </row>
    <row r="45" ht="37.5" customHeight="1">
      <c r="A45" s="1"/>
      <c r="B45" s="55">
        <v>35.0</v>
      </c>
      <c r="C45" s="60"/>
      <c r="D45" s="58"/>
      <c r="E45" s="58"/>
      <c r="F45" s="58"/>
      <c r="G45" s="59">
        <v>0.0</v>
      </c>
      <c r="H45" s="59">
        <v>0.0</v>
      </c>
      <c r="I45" s="73"/>
    </row>
    <row r="46" ht="37.5" customHeight="1">
      <c r="A46" s="1"/>
      <c r="B46" s="55">
        <v>36.0</v>
      </c>
      <c r="C46" s="60"/>
      <c r="D46" s="58"/>
      <c r="E46" s="58"/>
      <c r="F46" s="58"/>
      <c r="G46" s="59">
        <v>0.0</v>
      </c>
      <c r="H46" s="59">
        <v>0.0</v>
      </c>
      <c r="I46" s="73"/>
    </row>
    <row r="47" ht="37.5" customHeight="1">
      <c r="A47" s="1"/>
      <c r="B47" s="55">
        <v>37.0</v>
      </c>
      <c r="C47" s="60"/>
      <c r="D47" s="58"/>
      <c r="E47" s="58"/>
      <c r="F47" s="58"/>
      <c r="G47" s="59">
        <v>0.0</v>
      </c>
      <c r="H47" s="59">
        <v>0.0</v>
      </c>
      <c r="I47" s="73"/>
    </row>
    <row r="48" ht="37.5" customHeight="1">
      <c r="A48" s="1"/>
      <c r="B48" s="55">
        <v>38.0</v>
      </c>
      <c r="C48" s="60"/>
      <c r="D48" s="58"/>
      <c r="E48" s="58"/>
      <c r="F48" s="58"/>
      <c r="G48" s="59">
        <v>0.0</v>
      </c>
      <c r="H48" s="59">
        <v>0.0</v>
      </c>
      <c r="I48" s="73"/>
    </row>
    <row r="49" ht="37.5" customHeight="1">
      <c r="A49" s="1"/>
      <c r="B49" s="55">
        <v>39.0</v>
      </c>
      <c r="C49" s="60"/>
      <c r="D49" s="58"/>
      <c r="E49" s="58"/>
      <c r="F49" s="58"/>
      <c r="G49" s="59">
        <v>0.0</v>
      </c>
      <c r="H49" s="59">
        <v>0.0</v>
      </c>
      <c r="I49" s="73"/>
    </row>
    <row r="50" ht="37.5" customHeight="1">
      <c r="A50" s="1"/>
      <c r="B50" s="55">
        <v>40.0</v>
      </c>
      <c r="C50" s="60"/>
      <c r="D50" s="58"/>
      <c r="E50" s="58"/>
      <c r="F50" s="58"/>
      <c r="G50" s="59">
        <v>0.0</v>
      </c>
      <c r="H50" s="59">
        <v>0.0</v>
      </c>
      <c r="I50" s="73"/>
    </row>
    <row r="51" ht="37.5" customHeight="1">
      <c r="A51" s="1"/>
      <c r="B51" s="55">
        <v>41.0</v>
      </c>
      <c r="C51" s="60"/>
      <c r="D51" s="58"/>
      <c r="E51" s="58"/>
      <c r="F51" s="58"/>
      <c r="G51" s="59">
        <v>0.0</v>
      </c>
      <c r="H51" s="59">
        <v>0.0</v>
      </c>
      <c r="I51" s="73"/>
    </row>
    <row r="52" ht="37.5" customHeight="1">
      <c r="A52" s="1"/>
      <c r="B52" s="55">
        <v>42.0</v>
      </c>
      <c r="C52" s="60"/>
      <c r="D52" s="75"/>
      <c r="E52" s="58"/>
      <c r="F52" s="58"/>
      <c r="G52" s="59">
        <v>0.0</v>
      </c>
      <c r="H52" s="59">
        <v>0.0</v>
      </c>
      <c r="I52" s="73"/>
    </row>
    <row r="53" ht="37.5" customHeight="1">
      <c r="A53" s="1"/>
      <c r="B53" s="55">
        <v>43.0</v>
      </c>
      <c r="C53" s="60"/>
      <c r="D53" s="62"/>
      <c r="E53" s="58"/>
      <c r="F53" s="58"/>
      <c r="G53" s="59">
        <v>0.0</v>
      </c>
      <c r="H53" s="59">
        <v>0.0</v>
      </c>
      <c r="I53" s="73"/>
    </row>
    <row r="54" ht="37.5" customHeight="1">
      <c r="A54" s="1"/>
      <c r="B54" s="55">
        <v>44.0</v>
      </c>
      <c r="C54" s="60"/>
      <c r="D54" s="62"/>
      <c r="E54" s="58"/>
      <c r="F54" s="58"/>
      <c r="G54" s="59">
        <v>0.0</v>
      </c>
      <c r="H54" s="59">
        <v>0.0</v>
      </c>
      <c r="I54" s="70"/>
    </row>
    <row r="55" ht="37.5" customHeight="1">
      <c r="A55" s="1"/>
      <c r="B55" s="55">
        <v>45.0</v>
      </c>
      <c r="C55" s="60"/>
      <c r="D55" s="62"/>
      <c r="E55" s="58"/>
      <c r="F55" s="58"/>
      <c r="G55" s="59">
        <v>0.0</v>
      </c>
      <c r="H55" s="59">
        <v>0.0</v>
      </c>
      <c r="I55" s="70"/>
    </row>
    <row r="56" ht="37.5" customHeight="1">
      <c r="A56" s="1"/>
      <c r="B56" s="55">
        <v>46.0</v>
      </c>
      <c r="C56" s="60"/>
      <c r="D56" s="62"/>
      <c r="E56" s="58"/>
      <c r="F56" s="58"/>
      <c r="G56" s="59">
        <v>0.0</v>
      </c>
      <c r="H56" s="59">
        <v>0.0</v>
      </c>
      <c r="I56" s="70"/>
    </row>
    <row r="57" ht="37.5" customHeight="1">
      <c r="A57" s="1"/>
      <c r="B57" s="55">
        <v>47.0</v>
      </c>
      <c r="C57" s="60"/>
      <c r="D57" s="62"/>
      <c r="E57" s="58"/>
      <c r="F57" s="58"/>
      <c r="G57" s="59">
        <v>0.0</v>
      </c>
      <c r="H57" s="59">
        <v>0.0</v>
      </c>
      <c r="I57" s="70"/>
    </row>
    <row r="58" ht="37.5" customHeight="1">
      <c r="A58" s="1"/>
      <c r="B58" s="55">
        <v>48.0</v>
      </c>
      <c r="C58" s="60"/>
      <c r="D58" s="62"/>
      <c r="E58" s="58"/>
      <c r="F58" s="58"/>
      <c r="G58" s="59">
        <v>0.0</v>
      </c>
      <c r="H58" s="59">
        <v>0.0</v>
      </c>
      <c r="I58" s="70"/>
    </row>
    <row r="59" ht="37.5" customHeight="1">
      <c r="A59" s="1"/>
      <c r="B59" s="55">
        <v>49.0</v>
      </c>
      <c r="C59" s="60"/>
      <c r="D59" s="62"/>
      <c r="E59" s="58"/>
      <c r="F59" s="58"/>
      <c r="G59" s="59">
        <v>0.0</v>
      </c>
      <c r="H59" s="59">
        <v>0.0</v>
      </c>
      <c r="I59" s="70"/>
    </row>
    <row r="60" ht="37.5" customHeight="1">
      <c r="A60" s="1"/>
      <c r="B60" s="55">
        <v>50.0</v>
      </c>
      <c r="C60" s="60"/>
      <c r="D60" s="62"/>
      <c r="E60" s="58"/>
      <c r="F60" s="58"/>
      <c r="G60" s="59">
        <v>0.0</v>
      </c>
      <c r="H60" s="59">
        <v>0.0</v>
      </c>
      <c r="I60" s="70"/>
    </row>
    <row r="61" ht="15.75" customHeight="1">
      <c r="A61" s="1"/>
      <c r="B61" s="1"/>
      <c r="D61" s="1"/>
      <c r="E61" s="1"/>
      <c r="F61" s="63" t="s">
        <v>67</v>
      </c>
      <c r="G61" s="64">
        <f t="shared" ref="G61:H61" si="2">SUM(G11:G60)</f>
        <v>18</v>
      </c>
      <c r="H61" s="64">
        <f t="shared" si="2"/>
        <v>13</v>
      </c>
      <c r="I61" s="1"/>
    </row>
    <row r="62" ht="15.75" customHeight="1">
      <c r="A62" s="1"/>
      <c r="B62" s="30"/>
      <c r="C62" s="30"/>
      <c r="D62" s="30">
        <f>COUNTIFS(D11:D60, "&lt;&gt;"&amp;"")</f>
        <v>7</v>
      </c>
      <c r="E62" s="30"/>
      <c r="F62" s="30">
        <f>COUNTIFS(F11:F60, "Concluído",D11:D60, "&lt;&gt;"&amp;"")</f>
        <v>6</v>
      </c>
      <c r="G62" s="1"/>
      <c r="H62" s="1"/>
      <c r="I62" s="1"/>
    </row>
    <row r="63" ht="15.75" customHeight="1">
      <c r="A63" s="1"/>
      <c r="B63" s="52" t="s">
        <v>68</v>
      </c>
      <c r="C63" s="13"/>
      <c r="D63" s="13"/>
      <c r="E63" s="13"/>
      <c r="F63" s="13"/>
      <c r="G63" s="13"/>
      <c r="H63" s="14"/>
    </row>
    <row r="64" ht="15.75" customHeight="1">
      <c r="A64" s="1"/>
      <c r="B64" s="65" t="s">
        <v>69</v>
      </c>
      <c r="C64" s="13"/>
      <c r="D64" s="13"/>
      <c r="E64" s="13"/>
      <c r="F64" s="14"/>
      <c r="G64" s="54" t="s">
        <v>70</v>
      </c>
      <c r="H64" s="54" t="s">
        <v>14</v>
      </c>
    </row>
    <row r="65" ht="15.75" customHeight="1">
      <c r="A65" s="1"/>
      <c r="B65" s="66" t="str">
        <f>#REF!</f>
        <v>#REF!</v>
      </c>
      <c r="C65" s="13"/>
      <c r="D65" s="13"/>
      <c r="E65" s="13"/>
      <c r="F65" s="14"/>
      <c r="G65" s="67">
        <v>13.0</v>
      </c>
      <c r="H65" s="67">
        <v>13.0</v>
      </c>
    </row>
    <row r="66" ht="15.75" customHeight="1">
      <c r="A66" s="1"/>
      <c r="B66" s="66" t="str">
        <f>'Dados do Projeto'!B10</f>
        <v>Vinicius Henrique de Oliveira</v>
      </c>
      <c r="C66" s="13"/>
      <c r="D66" s="13"/>
      <c r="E66" s="13"/>
      <c r="F66" s="14"/>
      <c r="G66" s="67">
        <v>10.0</v>
      </c>
      <c r="H66" s="67">
        <v>9.0</v>
      </c>
    </row>
    <row r="67" ht="15.75" customHeight="1">
      <c r="A67" s="1"/>
      <c r="B67" s="66" t="str">
        <f>'Dados do Projeto'!B11</f>
        <v>João Pedro Reis Martins</v>
      </c>
      <c r="C67" s="13"/>
      <c r="D67" s="13"/>
      <c r="E67" s="13"/>
      <c r="F67" s="14"/>
      <c r="G67" s="67">
        <v>11.0</v>
      </c>
      <c r="H67" s="67">
        <v>10.0</v>
      </c>
    </row>
    <row r="68" ht="15.75" customHeight="1">
      <c r="A68" s="1"/>
      <c r="B68" s="66" t="str">
        <f>'Dados do Projeto'!B12</f>
        <v>Matheus Godinho Blaselbauer</v>
      </c>
      <c r="C68" s="13"/>
      <c r="D68" s="13"/>
      <c r="E68" s="13"/>
      <c r="F68" s="14"/>
      <c r="G68" s="67">
        <v>12.0</v>
      </c>
      <c r="H68" s="67">
        <v>0.0</v>
      </c>
    </row>
    <row r="69" ht="15.75" customHeight="1">
      <c r="A69" s="1"/>
      <c r="B69" s="66" t="str">
        <f>'Dados do Projeto'!B13</f>
        <v>Nícolas Cleiton Basilio Viana</v>
      </c>
      <c r="C69" s="13"/>
      <c r="D69" s="13"/>
      <c r="E69" s="13"/>
      <c r="F69" s="14"/>
      <c r="G69" s="67">
        <v>10.0</v>
      </c>
      <c r="H69" s="67">
        <v>9.0</v>
      </c>
      <c r="I69" s="1"/>
    </row>
    <row r="70" ht="15.75" customHeight="1">
      <c r="A70" s="1"/>
      <c r="B70" s="1"/>
      <c r="D70" s="1"/>
      <c r="E70" s="1"/>
      <c r="F70" s="1"/>
      <c r="G70" s="1"/>
      <c r="H70" s="1"/>
      <c r="I70" s="1"/>
    </row>
    <row r="71" ht="15.75" customHeight="1">
      <c r="A71" s="1"/>
      <c r="B71" s="1"/>
      <c r="D71" s="1"/>
      <c r="E71" s="1"/>
      <c r="F71" s="1"/>
      <c r="G71" s="1"/>
      <c r="H71" s="1"/>
      <c r="I71" s="1"/>
    </row>
    <row r="72" ht="15.75" customHeight="1">
      <c r="A72" s="1"/>
      <c r="B72" s="1"/>
      <c r="D72" s="1"/>
      <c r="E72" s="1"/>
      <c r="F72" s="1"/>
      <c r="G72" s="1"/>
      <c r="H72" s="1"/>
      <c r="I72" s="1"/>
    </row>
    <row r="73" ht="15.75" customHeight="1">
      <c r="A73" s="1"/>
      <c r="B73" s="1"/>
      <c r="D73" s="1"/>
      <c r="E73" s="1"/>
      <c r="F73" s="1"/>
      <c r="G73" s="1"/>
      <c r="H73" s="1"/>
      <c r="I73" s="1"/>
    </row>
    <row r="74" ht="15.75" customHeight="1">
      <c r="A74" s="1"/>
      <c r="B74" s="1"/>
      <c r="D74" s="1"/>
      <c r="E74" s="1"/>
      <c r="F74" s="1"/>
      <c r="G74" s="1"/>
      <c r="H74" s="1"/>
      <c r="I74" s="1"/>
    </row>
    <row r="75" ht="15.75" customHeight="1">
      <c r="A75" s="1"/>
      <c r="B75" s="1"/>
      <c r="D75" s="1"/>
      <c r="E75" s="1"/>
      <c r="F75" s="1"/>
      <c r="G75" s="1"/>
      <c r="H75" s="1"/>
      <c r="I75" s="1"/>
    </row>
    <row r="76" ht="15.75" customHeight="1">
      <c r="A76" s="1"/>
      <c r="B76" s="1"/>
      <c r="D76" s="1"/>
      <c r="E76" s="1"/>
      <c r="F76" s="1"/>
      <c r="G76" s="1"/>
      <c r="H76" s="1"/>
      <c r="I76" s="1"/>
    </row>
    <row r="77" ht="15.75" customHeight="1">
      <c r="A77" s="1"/>
      <c r="B77" s="1"/>
      <c r="D77" s="1"/>
      <c r="E77" s="1"/>
      <c r="F77" s="1"/>
      <c r="G77" s="1"/>
      <c r="H77" s="1"/>
      <c r="I77" s="1"/>
    </row>
    <row r="78" ht="15.75" customHeight="1">
      <c r="A78" s="1"/>
      <c r="B78" s="1"/>
      <c r="D78" s="1"/>
      <c r="E78" s="1"/>
      <c r="F78" s="1"/>
      <c r="G78" s="1"/>
      <c r="H78" s="1"/>
      <c r="I78" s="1"/>
    </row>
    <row r="79" ht="15.75" customHeight="1">
      <c r="A79" s="1"/>
      <c r="B79" s="1"/>
      <c r="D79" s="1"/>
      <c r="E79" s="1"/>
      <c r="F79" s="1"/>
      <c r="G79" s="1"/>
      <c r="H79" s="1"/>
      <c r="I79" s="1"/>
    </row>
    <row r="80" ht="15.75" customHeight="1">
      <c r="A80" s="1"/>
      <c r="B80" s="1"/>
      <c r="D80" s="1"/>
      <c r="E80" s="1"/>
      <c r="F80" s="1"/>
      <c r="G80" s="1"/>
      <c r="H80" s="1"/>
      <c r="I80" s="1"/>
    </row>
    <row r="81" ht="15.75" customHeight="1">
      <c r="A81" s="1"/>
      <c r="B81" s="1"/>
      <c r="D81" s="1"/>
      <c r="E81" s="1"/>
      <c r="F81" s="1"/>
      <c r="G81" s="1"/>
      <c r="H81" s="1"/>
      <c r="I81" s="1"/>
    </row>
    <row r="82" ht="15.75" customHeight="1">
      <c r="A82" s="1"/>
      <c r="B82" s="1"/>
      <c r="D82" s="1"/>
      <c r="E82" s="1"/>
      <c r="F82" s="1"/>
      <c r="G82" s="1"/>
      <c r="H82" s="1"/>
      <c r="I82" s="1"/>
    </row>
    <row r="83" ht="15.75" customHeight="1">
      <c r="A83" s="1"/>
      <c r="B83" s="1"/>
      <c r="D83" s="1"/>
      <c r="E83" s="1"/>
      <c r="F83" s="1"/>
      <c r="G83" s="1"/>
      <c r="H83" s="1"/>
      <c r="I83" s="1"/>
    </row>
    <row r="84" ht="15.75" customHeight="1">
      <c r="A84" s="1"/>
      <c r="B84" s="1"/>
      <c r="D84" s="1"/>
      <c r="E84" s="1"/>
      <c r="F84" s="1"/>
      <c r="G84" s="1"/>
      <c r="H84" s="1"/>
      <c r="I84" s="1"/>
    </row>
    <row r="85" ht="15.75" customHeight="1">
      <c r="A85" s="1"/>
      <c r="B85" s="1"/>
      <c r="D85" s="1"/>
      <c r="E85" s="1"/>
      <c r="F85" s="1"/>
      <c r="G85" s="1"/>
      <c r="H85" s="1"/>
      <c r="I85" s="1"/>
    </row>
    <row r="86" ht="15.75" customHeight="1">
      <c r="A86" s="1"/>
      <c r="B86" s="1"/>
      <c r="D86" s="1"/>
      <c r="E86" s="1"/>
      <c r="F86" s="1"/>
      <c r="G86" s="1"/>
      <c r="H86" s="1"/>
      <c r="I86" s="1"/>
    </row>
    <row r="87" ht="15.75" customHeight="1">
      <c r="A87" s="1"/>
      <c r="B87" s="1"/>
      <c r="D87" s="1"/>
      <c r="E87" s="1"/>
      <c r="F87" s="1"/>
      <c r="G87" s="1"/>
      <c r="H87" s="1"/>
      <c r="I87" s="1"/>
    </row>
    <row r="88" ht="15.75" customHeight="1">
      <c r="A88" s="1"/>
      <c r="B88" s="1"/>
      <c r="D88" s="1"/>
      <c r="E88" s="1"/>
      <c r="F88" s="1"/>
      <c r="G88" s="1"/>
      <c r="H88" s="1"/>
      <c r="I88" s="1"/>
    </row>
    <row r="89" ht="15.75" customHeight="1">
      <c r="A89" s="1"/>
      <c r="B89" s="1"/>
      <c r="D89" s="1"/>
      <c r="E89" s="1"/>
      <c r="F89" s="1"/>
      <c r="G89" s="1"/>
      <c r="H89" s="1"/>
      <c r="I89" s="1"/>
    </row>
    <row r="90" ht="15.75" customHeight="1">
      <c r="A90" s="1"/>
      <c r="B90" s="1"/>
      <c r="D90" s="1"/>
      <c r="E90" s="1"/>
      <c r="F90" s="1"/>
      <c r="G90" s="1"/>
      <c r="H90" s="1"/>
      <c r="I90" s="1"/>
    </row>
    <row r="91" ht="15.75" customHeight="1">
      <c r="A91" s="1"/>
      <c r="B91" s="1"/>
      <c r="D91" s="1"/>
      <c r="E91" s="1"/>
      <c r="F91" s="1"/>
      <c r="G91" s="1"/>
      <c r="H91" s="1"/>
      <c r="I91" s="1"/>
    </row>
    <row r="92" ht="15.75" customHeight="1">
      <c r="A92" s="1"/>
      <c r="B92" s="1"/>
      <c r="D92" s="1"/>
      <c r="E92" s="1"/>
      <c r="F92" s="1"/>
      <c r="G92" s="1"/>
      <c r="H92" s="1"/>
      <c r="I92" s="1"/>
    </row>
    <row r="93" ht="15.75" customHeight="1">
      <c r="A93" s="1"/>
      <c r="B93" s="1"/>
      <c r="D93" s="1"/>
      <c r="E93" s="1"/>
      <c r="F93" s="1"/>
      <c r="G93" s="1"/>
      <c r="H93" s="1"/>
      <c r="I93" s="1"/>
    </row>
    <row r="94" ht="15.75" customHeight="1">
      <c r="A94" s="1"/>
      <c r="B94" s="1"/>
      <c r="D94" s="1"/>
      <c r="E94" s="1"/>
      <c r="F94" s="1"/>
      <c r="G94" s="1"/>
      <c r="H94" s="1"/>
      <c r="I94" s="1"/>
    </row>
    <row r="95" ht="15.75" customHeight="1">
      <c r="A95" s="1"/>
      <c r="B95" s="1"/>
      <c r="D95" s="1"/>
      <c r="E95" s="1"/>
      <c r="F95" s="1"/>
      <c r="G95" s="1"/>
      <c r="H95" s="1"/>
      <c r="I95" s="1"/>
    </row>
    <row r="96" ht="15.75" customHeight="1">
      <c r="A96" s="1"/>
      <c r="B96" s="1"/>
      <c r="D96" s="1"/>
      <c r="E96" s="1"/>
      <c r="F96" s="1"/>
      <c r="G96" s="1"/>
      <c r="H96" s="1"/>
      <c r="I96" s="1"/>
    </row>
    <row r="97" ht="15.75" customHeight="1">
      <c r="A97" s="1"/>
      <c r="B97" s="1"/>
      <c r="D97" s="1"/>
      <c r="E97" s="1"/>
      <c r="F97" s="1"/>
      <c r="G97" s="1"/>
      <c r="H97" s="1"/>
      <c r="I97" s="1"/>
    </row>
    <row r="98" ht="15.75" customHeight="1">
      <c r="A98" s="1"/>
      <c r="B98" s="1"/>
      <c r="D98" s="1"/>
      <c r="E98" s="1"/>
      <c r="F98" s="1"/>
      <c r="G98" s="1"/>
      <c r="H98" s="1"/>
      <c r="I98" s="1"/>
    </row>
    <row r="99" ht="15.75" customHeight="1">
      <c r="A99" s="1"/>
      <c r="B99" s="1"/>
      <c r="D99" s="1"/>
      <c r="E99" s="1"/>
      <c r="F99" s="1"/>
      <c r="G99" s="1"/>
      <c r="H99" s="1"/>
      <c r="I99" s="1"/>
    </row>
    <row r="100" ht="15.75" customHeight="1">
      <c r="A100" s="1"/>
      <c r="B100" s="1"/>
      <c r="D100" s="19"/>
      <c r="E100" s="1"/>
      <c r="F100" s="19"/>
      <c r="G100" s="1"/>
      <c r="H100" s="1"/>
      <c r="I100" s="1"/>
    </row>
    <row r="101" ht="15.75" customHeight="1">
      <c r="A101" s="1"/>
      <c r="B101" s="1"/>
      <c r="D101" s="19"/>
      <c r="E101" s="1"/>
      <c r="F101" s="19"/>
      <c r="G101" s="1"/>
      <c r="H101" s="1"/>
      <c r="I101" s="1"/>
    </row>
    <row r="102" ht="15.75" customHeight="1">
      <c r="A102" s="1"/>
      <c r="B102" s="1"/>
      <c r="D102" s="19"/>
      <c r="E102" s="1"/>
      <c r="F102" s="19"/>
      <c r="G102" s="1"/>
      <c r="H102" s="1"/>
      <c r="I102" s="1"/>
    </row>
    <row r="103" ht="15.75" customHeight="1">
      <c r="A103" s="1"/>
      <c r="B103" s="1"/>
      <c r="D103" s="19"/>
      <c r="E103" s="1"/>
      <c r="F103" s="19"/>
      <c r="G103" s="1"/>
      <c r="H103" s="1"/>
      <c r="I103" s="1"/>
    </row>
    <row r="104" ht="15.75" customHeight="1">
      <c r="A104" s="1"/>
      <c r="B104" s="1"/>
      <c r="D104" s="19"/>
      <c r="E104" s="1"/>
      <c r="F104" s="1"/>
      <c r="G104" s="1"/>
      <c r="H104" s="1"/>
      <c r="I104" s="1"/>
    </row>
    <row r="105" ht="15.75" customHeight="1">
      <c r="A105" s="1"/>
      <c r="B105" s="1"/>
      <c r="D105" s="1"/>
      <c r="E105" s="1"/>
      <c r="F105" s="1"/>
      <c r="G105" s="1"/>
      <c r="H105" s="1"/>
      <c r="I105" s="1"/>
    </row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10:$I$60"/>
  <mergeCells count="14">
    <mergeCell ref="B63:H63"/>
    <mergeCell ref="B64:F64"/>
    <mergeCell ref="B65:F65"/>
    <mergeCell ref="B66:F66"/>
    <mergeCell ref="B67:F67"/>
    <mergeCell ref="B68:F68"/>
    <mergeCell ref="B69:F69"/>
    <mergeCell ref="B1:I1"/>
    <mergeCell ref="B2:I2"/>
    <mergeCell ref="B3:I3"/>
    <mergeCell ref="B4:I4"/>
    <mergeCell ref="B5:I5"/>
    <mergeCell ref="B7:I7"/>
    <mergeCell ref="B9:H9"/>
  </mergeCells>
  <conditionalFormatting sqref="C11:C60">
    <cfRule type="expression" dxfId="6" priority="1">
      <formula>AND(ISNUMBER(C11),TRUNC(C11)&lt;TODAY())</formula>
    </cfRule>
  </conditionalFormatting>
  <conditionalFormatting sqref="C11:C60">
    <cfRule type="expression" dxfId="6" priority="2">
      <formula>AND(ISNUMBER(C11),TRUNC(C11)&lt;TODAY())</formula>
    </cfRule>
  </conditionalFormatting>
  <conditionalFormatting sqref="E11:E17">
    <cfRule type="containsBlanks" dxfId="5" priority="3">
      <formula>LEN(TRIM(E11))=0</formula>
    </cfRule>
  </conditionalFormatting>
  <conditionalFormatting sqref="E11:E17">
    <cfRule type="expression" dxfId="4" priority="4">
      <formula>NOT(ISERROR(SEARCH(($B$68),(E11))))</formula>
    </cfRule>
  </conditionalFormatting>
  <conditionalFormatting sqref="E11:E17">
    <cfRule type="expression" dxfId="3" priority="5">
      <formula>NOT(ISERROR(SEARCH((#REF!),(E11))))</formula>
    </cfRule>
  </conditionalFormatting>
  <conditionalFormatting sqref="E11:E17">
    <cfRule type="expression" dxfId="2" priority="6">
      <formula>NOT(ISERROR(SEARCH(($B$67),(E11))))</formula>
    </cfRule>
  </conditionalFormatting>
  <conditionalFormatting sqref="E11:E17">
    <cfRule type="expression" dxfId="1" priority="7">
      <formula>NOT(ISERROR(SEARCH(($B$66),(E11))))</formula>
    </cfRule>
  </conditionalFormatting>
  <conditionalFormatting sqref="E11:E17">
    <cfRule type="containsBlanks" dxfId="5" priority="8">
      <formula>LEN(TRIM(E11))=0</formula>
    </cfRule>
  </conditionalFormatting>
  <conditionalFormatting sqref="E11:E17">
    <cfRule type="expression" dxfId="4" priority="9">
      <formula>NOT(ISERROR(SEARCH(($B$68),(E11))))</formula>
    </cfRule>
  </conditionalFormatting>
  <conditionalFormatting sqref="E11:E17">
    <cfRule type="expression" dxfId="3" priority="10">
      <formula>NOT(ISERROR(SEARCH((#REF!),(E11))))</formula>
    </cfRule>
  </conditionalFormatting>
  <conditionalFormatting sqref="E11:E17">
    <cfRule type="expression" dxfId="2" priority="11">
      <formula>NOT(ISERROR(SEARCH(($B$67),(E11))))</formula>
    </cfRule>
  </conditionalFormatting>
  <conditionalFormatting sqref="E11:E17">
    <cfRule type="expression" dxfId="1" priority="12">
      <formula>NOT(ISERROR(SEARCH(($B$66),(E11))))</formula>
    </cfRule>
  </conditionalFormatting>
  <conditionalFormatting sqref="E11:E17">
    <cfRule type="expression" dxfId="0" priority="13">
      <formula>NOT(ISERROR(SEARCH(($B$65),(E11))))</formula>
    </cfRule>
  </conditionalFormatting>
  <conditionalFormatting sqref="E11:E17">
    <cfRule type="expression" dxfId="0" priority="14">
      <formula>NOT(ISERROR(SEARCH(($B$65),(E11))))</formula>
    </cfRule>
  </conditionalFormatting>
  <conditionalFormatting sqref="E17:E20">
    <cfRule type="expression" dxfId="0" priority="15">
      <formula>NOT(ISERROR(SEARCH(($B$65),(E17))))</formula>
    </cfRule>
  </conditionalFormatting>
  <conditionalFormatting sqref="E17:E20">
    <cfRule type="expression" dxfId="0" priority="16">
      <formula>NOT(ISERROR(SEARCH(($B$65),(E17))))</formula>
    </cfRule>
  </conditionalFormatting>
  <conditionalFormatting sqref="E17:E20">
    <cfRule type="expression" dxfId="1" priority="17">
      <formula>NOT(ISERROR(SEARCH(($B$66),(E17))))</formula>
    </cfRule>
  </conditionalFormatting>
  <conditionalFormatting sqref="E17:E20">
    <cfRule type="expression" dxfId="2" priority="18">
      <formula>NOT(ISERROR(SEARCH(($B$67),(E17))))</formula>
    </cfRule>
  </conditionalFormatting>
  <conditionalFormatting sqref="E17:E20">
    <cfRule type="expression" dxfId="3" priority="19">
      <formula>NOT(ISERROR(SEARCH((#REF!),(E17))))</formula>
    </cfRule>
  </conditionalFormatting>
  <conditionalFormatting sqref="E17:E20">
    <cfRule type="expression" dxfId="4" priority="20">
      <formula>NOT(ISERROR(SEARCH(($B$68),(E17))))</formula>
    </cfRule>
  </conditionalFormatting>
  <conditionalFormatting sqref="E17:E20">
    <cfRule type="containsBlanks" dxfId="5" priority="21">
      <formula>LEN(TRIM(E17))=0</formula>
    </cfRule>
  </conditionalFormatting>
  <conditionalFormatting sqref="E17:E20">
    <cfRule type="expression" dxfId="1" priority="22">
      <formula>NOT(ISERROR(SEARCH(($B$66),(E17))))</formula>
    </cfRule>
  </conditionalFormatting>
  <conditionalFormatting sqref="E17:E20">
    <cfRule type="expression" dxfId="2" priority="23">
      <formula>NOT(ISERROR(SEARCH(($B$67),(E17))))</formula>
    </cfRule>
  </conditionalFormatting>
  <conditionalFormatting sqref="E17:E20">
    <cfRule type="expression" dxfId="3" priority="24">
      <formula>NOT(ISERROR(SEARCH((#REF!),(E17))))</formula>
    </cfRule>
  </conditionalFormatting>
  <conditionalFormatting sqref="E17:E20">
    <cfRule type="expression" dxfId="4" priority="25">
      <formula>NOT(ISERROR(SEARCH(($B$68),(E17))))</formula>
    </cfRule>
  </conditionalFormatting>
  <conditionalFormatting sqref="E17:E20">
    <cfRule type="containsBlanks" dxfId="5" priority="26">
      <formula>LEN(TRIM(E17))=0</formula>
    </cfRule>
  </conditionalFormatting>
  <conditionalFormatting sqref="E11:E60">
    <cfRule type="expression" dxfId="0" priority="27">
      <formula>NOT(ISERROR(SEARCH(($B$65),(E11))))</formula>
    </cfRule>
  </conditionalFormatting>
  <conditionalFormatting sqref="E11:E60">
    <cfRule type="expression" dxfId="1" priority="28">
      <formula>NOT(ISERROR(SEARCH(($B$66),(E11))))</formula>
    </cfRule>
  </conditionalFormatting>
  <conditionalFormatting sqref="E11:E60">
    <cfRule type="expression" dxfId="2" priority="29">
      <formula>NOT(ISERROR(SEARCH(($B$67),(E11))))</formula>
    </cfRule>
  </conditionalFormatting>
  <conditionalFormatting sqref="E11:E60">
    <cfRule type="expression" dxfId="3" priority="30">
      <formula>NOT(ISERROR(SEARCH((#REF!),(E11))))</formula>
    </cfRule>
  </conditionalFormatting>
  <conditionalFormatting sqref="E11:E60">
    <cfRule type="expression" dxfId="4" priority="31">
      <formula>NOT(ISERROR(SEARCH(($B$68),(E11))))</formula>
    </cfRule>
  </conditionalFormatting>
  <conditionalFormatting sqref="E11:E60">
    <cfRule type="containsBlanks" dxfId="5" priority="32">
      <formula>LEN(TRIM(E11))=0</formula>
    </cfRule>
  </conditionalFormatting>
  <conditionalFormatting sqref="C11:C60">
    <cfRule type="expression" dxfId="6" priority="33">
      <formula>AND(ISNUMBER(C11),TRUNC(C11)&lt;TODAY())</formula>
    </cfRule>
  </conditionalFormatting>
  <conditionalFormatting sqref="C11:C60">
    <cfRule type="expression" dxfId="6" priority="34">
      <formula>AND(ISNUMBER(C11),TRUNC(C11)&lt;TODAY())</formula>
    </cfRule>
  </conditionalFormatting>
  <conditionalFormatting sqref="C11:C60">
    <cfRule type="expression" dxfId="6" priority="35">
      <formula>AND(ISNUMBER(C11),TRUNC(C11)&lt;TODAY())</formula>
    </cfRule>
  </conditionalFormatting>
  <conditionalFormatting sqref="E11:E17">
    <cfRule type="containsBlanks" dxfId="5" priority="36">
      <formula>LEN(TRIM(E11))=0</formula>
    </cfRule>
  </conditionalFormatting>
  <conditionalFormatting sqref="E11:E17">
    <cfRule type="expression" dxfId="4" priority="37">
      <formula>NOT(ISERROR(SEARCH(($B$68),(E11))))</formula>
    </cfRule>
  </conditionalFormatting>
  <conditionalFormatting sqref="E11:E17">
    <cfRule type="expression" dxfId="3" priority="38">
      <formula>NOT(ISERROR(SEARCH((#REF!),(E11))))</formula>
    </cfRule>
  </conditionalFormatting>
  <conditionalFormatting sqref="E11:E17">
    <cfRule type="expression" dxfId="2" priority="39">
      <formula>NOT(ISERROR(SEARCH(($B$67),(E11))))</formula>
    </cfRule>
  </conditionalFormatting>
  <conditionalFormatting sqref="E11:E17">
    <cfRule type="expression" dxfId="1" priority="40">
      <formula>NOT(ISERROR(SEARCH(($B$66),(E11))))</formula>
    </cfRule>
  </conditionalFormatting>
  <conditionalFormatting sqref="E11:E17">
    <cfRule type="containsBlanks" dxfId="5" priority="41">
      <formula>LEN(TRIM(E11))=0</formula>
    </cfRule>
  </conditionalFormatting>
  <conditionalFormatting sqref="E11:E17">
    <cfRule type="expression" dxfId="4" priority="42">
      <formula>NOT(ISERROR(SEARCH(($B$68),(E11))))</formula>
    </cfRule>
  </conditionalFormatting>
  <conditionalFormatting sqref="E11:E17">
    <cfRule type="expression" dxfId="3" priority="43">
      <formula>NOT(ISERROR(SEARCH((#REF!),(E11))))</formula>
    </cfRule>
  </conditionalFormatting>
  <conditionalFormatting sqref="E11:E17">
    <cfRule type="expression" dxfId="2" priority="44">
      <formula>NOT(ISERROR(SEARCH(($B$67),(E11))))</formula>
    </cfRule>
  </conditionalFormatting>
  <conditionalFormatting sqref="E11:E17">
    <cfRule type="expression" dxfId="1" priority="45">
      <formula>NOT(ISERROR(SEARCH(($B$66),(E11))))</formula>
    </cfRule>
  </conditionalFormatting>
  <conditionalFormatting sqref="E11:E17">
    <cfRule type="expression" dxfId="0" priority="46">
      <formula>NOT(ISERROR(SEARCH(($B$65),(E11))))</formula>
    </cfRule>
  </conditionalFormatting>
  <conditionalFormatting sqref="E11:E17">
    <cfRule type="expression" dxfId="0" priority="47">
      <formula>NOT(ISERROR(SEARCH(($B$65),(E11))))</formula>
    </cfRule>
  </conditionalFormatting>
  <conditionalFormatting sqref="E17:E20">
    <cfRule type="expression" dxfId="0" priority="48">
      <formula>NOT(ISERROR(SEARCH(($B$65),(E17))))</formula>
    </cfRule>
  </conditionalFormatting>
  <conditionalFormatting sqref="E17:E20">
    <cfRule type="expression" dxfId="0" priority="49">
      <formula>NOT(ISERROR(SEARCH(($B$65),(E17))))</formula>
    </cfRule>
  </conditionalFormatting>
  <conditionalFormatting sqref="E17:E20">
    <cfRule type="expression" dxfId="1" priority="50">
      <formula>NOT(ISERROR(SEARCH(($B$66),(E17))))</formula>
    </cfRule>
  </conditionalFormatting>
  <conditionalFormatting sqref="E17:E20">
    <cfRule type="expression" dxfId="2" priority="51">
      <formula>NOT(ISERROR(SEARCH(($B$67),(E17))))</formula>
    </cfRule>
  </conditionalFormatting>
  <conditionalFormatting sqref="E17:E20">
    <cfRule type="expression" dxfId="3" priority="52">
      <formula>NOT(ISERROR(SEARCH((#REF!),(E17))))</formula>
    </cfRule>
  </conditionalFormatting>
  <conditionalFormatting sqref="E17:E20">
    <cfRule type="expression" dxfId="4" priority="53">
      <formula>NOT(ISERROR(SEARCH(($B$68),(E17))))</formula>
    </cfRule>
  </conditionalFormatting>
  <conditionalFormatting sqref="E17:E20">
    <cfRule type="containsBlanks" dxfId="5" priority="54">
      <formula>LEN(TRIM(E17))=0</formula>
    </cfRule>
  </conditionalFormatting>
  <conditionalFormatting sqref="E17:E20">
    <cfRule type="expression" dxfId="1" priority="55">
      <formula>NOT(ISERROR(SEARCH(($B$66),(E17))))</formula>
    </cfRule>
  </conditionalFormatting>
  <conditionalFormatting sqref="E17:E20">
    <cfRule type="expression" dxfId="2" priority="56">
      <formula>NOT(ISERROR(SEARCH(($B$67),(E17))))</formula>
    </cfRule>
  </conditionalFormatting>
  <conditionalFormatting sqref="E17:E20">
    <cfRule type="expression" dxfId="3" priority="57">
      <formula>NOT(ISERROR(SEARCH((#REF!),(E17))))</formula>
    </cfRule>
  </conditionalFormatting>
  <conditionalFormatting sqref="E17:E20">
    <cfRule type="expression" dxfId="4" priority="58">
      <formula>NOT(ISERROR(SEARCH(($B$68),(E17))))</formula>
    </cfRule>
  </conditionalFormatting>
  <conditionalFormatting sqref="E17:E20">
    <cfRule type="containsBlanks" dxfId="5" priority="59">
      <formula>LEN(TRIM(E17))=0</formula>
    </cfRule>
  </conditionalFormatting>
  <conditionalFormatting sqref="E11:E60">
    <cfRule type="expression" dxfId="0" priority="60">
      <formula>NOT(ISERROR(SEARCH(($B$65),(E11))))</formula>
    </cfRule>
  </conditionalFormatting>
  <conditionalFormatting sqref="E11:E60">
    <cfRule type="expression" dxfId="1" priority="61">
      <formula>NOT(ISERROR(SEARCH(($B$66),(E11))))</formula>
    </cfRule>
  </conditionalFormatting>
  <conditionalFormatting sqref="E11:E60">
    <cfRule type="expression" dxfId="2" priority="62">
      <formula>NOT(ISERROR(SEARCH(($B$67),(E11))))</formula>
    </cfRule>
  </conditionalFormatting>
  <conditionalFormatting sqref="E11:E60">
    <cfRule type="expression" dxfId="3" priority="63">
      <formula>NOT(ISERROR(SEARCH((#REF!),(E11))))</formula>
    </cfRule>
  </conditionalFormatting>
  <conditionalFormatting sqref="E11:E60">
    <cfRule type="expression" dxfId="4" priority="64">
      <formula>NOT(ISERROR(SEARCH(($B$68),(E11))))</formula>
    </cfRule>
  </conditionalFormatting>
  <conditionalFormatting sqref="E11:E60">
    <cfRule type="containsBlanks" dxfId="5" priority="65">
      <formula>LEN(TRIM(E11))=0</formula>
    </cfRule>
  </conditionalFormatting>
  <conditionalFormatting sqref="C11:C60">
    <cfRule type="expression" dxfId="6" priority="66">
      <formula>AND(ISNUMBER(C11),TRUNC(C11)&lt;TODAY())</formula>
    </cfRule>
  </conditionalFormatting>
  <dataValidations>
    <dataValidation type="list" allowBlank="1" showErrorMessage="1" sqref="C11:C60">
      <formula1>$J$1:$J$21</formula1>
    </dataValidation>
    <dataValidation type="list" allowBlank="1" showErrorMessage="1" sqref="F11:F60">
      <formula1>'Dados do Projeto'!$M$98:$M$101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.38"/>
    <col customWidth="1" min="2" max="2" width="5.5"/>
    <col customWidth="1" min="3" max="3" width="14.5"/>
    <col customWidth="1" min="4" max="4" width="33.88"/>
    <col customWidth="1" min="5" max="5" width="26.0"/>
    <col customWidth="1" min="6" max="6" width="16.5"/>
    <col customWidth="1" min="7" max="7" width="21.5"/>
    <col customWidth="1" min="8" max="8" width="17.88"/>
    <col customWidth="1" min="9" max="9" width="39.88"/>
    <col customWidth="1" hidden="1" min="10" max="10" width="14.5"/>
    <col customWidth="1" min="11" max="20" width="14.5"/>
  </cols>
  <sheetData>
    <row r="1" ht="24.75" customHeight="1">
      <c r="A1" s="49"/>
      <c r="B1" s="2" t="s">
        <v>0</v>
      </c>
      <c r="C1" s="3"/>
      <c r="D1" s="3"/>
      <c r="E1" s="3"/>
      <c r="F1" s="3"/>
      <c r="G1" s="3"/>
      <c r="H1" s="3"/>
      <c r="I1" s="4"/>
      <c r="J1" s="50">
        <f>Planejamento!C14</f>
        <v>45404</v>
      </c>
    </row>
    <row r="2" ht="18.0" customHeight="1">
      <c r="A2" s="1"/>
      <c r="B2" s="5" t="s">
        <v>1</v>
      </c>
      <c r="C2" s="6"/>
      <c r="D2" s="6"/>
      <c r="E2" s="6"/>
      <c r="F2" s="6"/>
      <c r="G2" s="6"/>
      <c r="H2" s="6"/>
      <c r="I2" s="7"/>
      <c r="J2" s="50">
        <f t="shared" ref="J2:J28" si="1">J1+1</f>
        <v>45405</v>
      </c>
    </row>
    <row r="3" ht="15.75" customHeight="1">
      <c r="A3" s="1"/>
      <c r="B3" s="8" t="s">
        <v>83</v>
      </c>
      <c r="C3" s="6"/>
      <c r="D3" s="6"/>
      <c r="E3" s="6"/>
      <c r="F3" s="6"/>
      <c r="G3" s="6"/>
      <c r="H3" s="6"/>
      <c r="I3" s="7"/>
      <c r="J3" s="50">
        <f t="shared" si="1"/>
        <v>45406</v>
      </c>
    </row>
    <row r="4" ht="15.75" customHeight="1">
      <c r="A4" s="1"/>
      <c r="B4" s="9" t="s">
        <v>3</v>
      </c>
      <c r="C4" s="10"/>
      <c r="D4" s="10"/>
      <c r="E4" s="10"/>
      <c r="F4" s="10"/>
      <c r="G4" s="10"/>
      <c r="H4" s="10"/>
      <c r="I4" s="11"/>
      <c r="J4" s="50">
        <f t="shared" si="1"/>
        <v>45407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7"/>
      <c r="J5" s="50">
        <f t="shared" si="1"/>
        <v>45408</v>
      </c>
    </row>
    <row r="6" ht="15.75" customHeight="1">
      <c r="A6" s="1"/>
      <c r="B6" s="1"/>
      <c r="D6" s="1"/>
      <c r="E6" s="1"/>
      <c r="F6" s="1"/>
      <c r="G6" s="1"/>
      <c r="H6" s="1"/>
      <c r="I6" s="1"/>
      <c r="J6" s="50">
        <f t="shared" si="1"/>
        <v>45409</v>
      </c>
    </row>
    <row r="7" ht="22.5" customHeight="1">
      <c r="A7" s="1"/>
      <c r="B7" s="12" t="str">
        <f>'Dados do Projeto'!B7</f>
        <v>RAIZ</v>
      </c>
      <c r="C7" s="13"/>
      <c r="D7" s="13"/>
      <c r="E7" s="13"/>
      <c r="F7" s="13"/>
      <c r="G7" s="13"/>
      <c r="H7" s="13"/>
      <c r="I7" s="14"/>
      <c r="J7" s="50">
        <f t="shared" si="1"/>
        <v>45410</v>
      </c>
    </row>
    <row r="8" ht="15.75" customHeight="1">
      <c r="A8" s="1"/>
      <c r="B8" s="1"/>
      <c r="D8" s="1"/>
      <c r="E8" s="1"/>
      <c r="F8" s="1"/>
      <c r="G8" s="1"/>
      <c r="H8" s="1"/>
      <c r="I8" s="1"/>
      <c r="J8" s="50">
        <f t="shared" si="1"/>
        <v>45411</v>
      </c>
    </row>
    <row r="9" ht="15.75" customHeight="1">
      <c r="A9" s="1"/>
      <c r="B9" s="52" t="s">
        <v>84</v>
      </c>
      <c r="C9" s="13"/>
      <c r="D9" s="13"/>
      <c r="E9" s="13"/>
      <c r="F9" s="13"/>
      <c r="G9" s="13"/>
      <c r="H9" s="14"/>
      <c r="I9" s="68" t="s">
        <v>46</v>
      </c>
      <c r="J9" s="50">
        <f t="shared" si="1"/>
        <v>45412</v>
      </c>
    </row>
    <row r="10" ht="15.75" customHeight="1">
      <c r="A10" s="1"/>
      <c r="B10" s="54" t="s">
        <v>31</v>
      </c>
      <c r="C10" s="54" t="s">
        <v>47</v>
      </c>
      <c r="D10" s="54" t="s">
        <v>48</v>
      </c>
      <c r="E10" s="54" t="s">
        <v>49</v>
      </c>
      <c r="F10" s="54" t="s">
        <v>50</v>
      </c>
      <c r="G10" s="54" t="s">
        <v>51</v>
      </c>
      <c r="H10" s="54" t="s">
        <v>52</v>
      </c>
      <c r="I10" s="69" t="s">
        <v>53</v>
      </c>
      <c r="J10" s="50">
        <f t="shared" si="1"/>
        <v>45413</v>
      </c>
    </row>
    <row r="11" ht="48.75" customHeight="1">
      <c r="A11" s="20"/>
      <c r="B11" s="55">
        <v>1.0</v>
      </c>
      <c r="C11" s="60">
        <v>45414.0</v>
      </c>
      <c r="D11" s="57" t="s">
        <v>85</v>
      </c>
      <c r="E11" s="57" t="s">
        <v>74</v>
      </c>
      <c r="F11" s="72" t="s">
        <v>25</v>
      </c>
      <c r="G11" s="59">
        <v>2.0</v>
      </c>
      <c r="H11" s="59">
        <v>0.0</v>
      </c>
      <c r="I11" s="57" t="s">
        <v>86</v>
      </c>
      <c r="J11" s="50">
        <f t="shared" si="1"/>
        <v>45414</v>
      </c>
      <c r="K11" s="20"/>
      <c r="L11" s="20"/>
      <c r="M11" s="20"/>
      <c r="N11" s="20"/>
      <c r="O11" s="20"/>
      <c r="P11" s="20"/>
      <c r="Q11" s="20"/>
      <c r="R11" s="20"/>
      <c r="S11" s="20"/>
      <c r="T11" s="20"/>
    </row>
    <row r="12" ht="50.25" customHeight="1">
      <c r="A12" s="1"/>
      <c r="B12" s="55">
        <v>2.0</v>
      </c>
      <c r="C12" s="60">
        <v>45412.0</v>
      </c>
      <c r="D12" s="57" t="s">
        <v>87</v>
      </c>
      <c r="E12" s="57" t="s">
        <v>74</v>
      </c>
      <c r="F12" s="58" t="s">
        <v>27</v>
      </c>
      <c r="G12" s="59">
        <v>4.0</v>
      </c>
      <c r="H12" s="59">
        <v>1.0</v>
      </c>
      <c r="I12" s="58" t="s">
        <v>88</v>
      </c>
      <c r="J12" s="50">
        <f t="shared" si="1"/>
        <v>45415</v>
      </c>
    </row>
    <row r="13" ht="52.5" customHeight="1">
      <c r="A13" s="1"/>
      <c r="B13" s="55">
        <v>3.0</v>
      </c>
      <c r="C13" s="60">
        <v>45421.0</v>
      </c>
      <c r="D13" s="57" t="s">
        <v>89</v>
      </c>
      <c r="E13" s="57" t="s">
        <v>74</v>
      </c>
      <c r="F13" s="58" t="s">
        <v>27</v>
      </c>
      <c r="G13" s="59">
        <v>6.0</v>
      </c>
      <c r="H13" s="59">
        <v>9.0</v>
      </c>
      <c r="I13" s="58"/>
      <c r="J13" s="50">
        <f t="shared" si="1"/>
        <v>45416</v>
      </c>
    </row>
    <row r="14" ht="51.0" customHeight="1">
      <c r="A14" s="1"/>
      <c r="B14" s="55">
        <v>4.0</v>
      </c>
      <c r="C14" s="60">
        <v>45426.0</v>
      </c>
      <c r="D14" s="58" t="s">
        <v>90</v>
      </c>
      <c r="E14" s="57" t="s">
        <v>74</v>
      </c>
      <c r="F14" s="58" t="s">
        <v>27</v>
      </c>
      <c r="G14" s="59">
        <v>3.0</v>
      </c>
      <c r="H14" s="59">
        <v>5.0</v>
      </c>
      <c r="I14" s="73"/>
      <c r="J14" s="50">
        <f t="shared" si="1"/>
        <v>45417</v>
      </c>
    </row>
    <row r="15" ht="37.5" customHeight="1">
      <c r="A15" s="1"/>
      <c r="B15" s="55">
        <v>5.0</v>
      </c>
      <c r="C15" s="60">
        <v>45424.0</v>
      </c>
      <c r="D15" s="57" t="s">
        <v>91</v>
      </c>
      <c r="E15" s="57" t="s">
        <v>92</v>
      </c>
      <c r="F15" s="58" t="s">
        <v>27</v>
      </c>
      <c r="G15" s="59">
        <v>3.0</v>
      </c>
      <c r="H15" s="59">
        <v>3.0</v>
      </c>
      <c r="I15" s="73"/>
      <c r="J15" s="50">
        <f t="shared" si="1"/>
        <v>45418</v>
      </c>
    </row>
    <row r="16" ht="37.5" customHeight="1">
      <c r="A16" s="1"/>
      <c r="B16" s="55">
        <v>6.0</v>
      </c>
      <c r="C16" s="60">
        <v>45428.0</v>
      </c>
      <c r="D16" s="58" t="s">
        <v>66</v>
      </c>
      <c r="E16" s="57" t="s">
        <v>92</v>
      </c>
      <c r="F16" s="58" t="s">
        <v>27</v>
      </c>
      <c r="G16" s="59">
        <v>1.0</v>
      </c>
      <c r="H16" s="59">
        <v>1.0</v>
      </c>
      <c r="I16" s="73"/>
      <c r="J16" s="50">
        <f t="shared" si="1"/>
        <v>45419</v>
      </c>
    </row>
    <row r="17" ht="37.5" customHeight="1">
      <c r="A17" s="1"/>
      <c r="B17" s="55">
        <v>7.0</v>
      </c>
      <c r="C17" s="60"/>
      <c r="D17" s="58"/>
      <c r="E17" s="58"/>
      <c r="F17" s="58"/>
      <c r="G17" s="59">
        <v>0.0</v>
      </c>
      <c r="H17" s="59">
        <v>0.0</v>
      </c>
      <c r="I17" s="73"/>
      <c r="J17" s="50">
        <f t="shared" si="1"/>
        <v>45420</v>
      </c>
    </row>
    <row r="18" ht="37.5" customHeight="1">
      <c r="A18" s="1"/>
      <c r="B18" s="55">
        <v>8.0</v>
      </c>
      <c r="C18" s="60"/>
      <c r="D18" s="58"/>
      <c r="E18" s="58"/>
      <c r="F18" s="58"/>
      <c r="G18" s="59">
        <v>0.0</v>
      </c>
      <c r="H18" s="59">
        <v>0.0</v>
      </c>
      <c r="I18" s="73"/>
      <c r="J18" s="50">
        <f t="shared" si="1"/>
        <v>45421</v>
      </c>
    </row>
    <row r="19" ht="37.5" customHeight="1">
      <c r="A19" s="1"/>
      <c r="B19" s="55">
        <v>9.0</v>
      </c>
      <c r="C19" s="60"/>
      <c r="D19" s="58"/>
      <c r="E19" s="58"/>
      <c r="F19" s="58"/>
      <c r="G19" s="59">
        <v>0.0</v>
      </c>
      <c r="H19" s="59">
        <v>0.0</v>
      </c>
      <c r="I19" s="73"/>
      <c r="J19" s="50">
        <f t="shared" si="1"/>
        <v>45422</v>
      </c>
    </row>
    <row r="20" ht="37.5" customHeight="1">
      <c r="A20" s="1"/>
      <c r="B20" s="55">
        <v>10.0</v>
      </c>
      <c r="C20" s="60"/>
      <c r="D20" s="58"/>
      <c r="E20" s="58"/>
      <c r="F20" s="58"/>
      <c r="G20" s="59">
        <v>0.0</v>
      </c>
      <c r="H20" s="59">
        <v>0.0</v>
      </c>
      <c r="I20" s="73"/>
      <c r="J20" s="50">
        <f t="shared" si="1"/>
        <v>45423</v>
      </c>
    </row>
    <row r="21" ht="37.5" customHeight="1">
      <c r="A21" s="1"/>
      <c r="B21" s="55">
        <v>11.0</v>
      </c>
      <c r="C21" s="60"/>
      <c r="D21" s="58"/>
      <c r="E21" s="58"/>
      <c r="F21" s="58"/>
      <c r="G21" s="59">
        <v>0.0</v>
      </c>
      <c r="H21" s="59">
        <v>0.0</v>
      </c>
      <c r="I21" s="73"/>
      <c r="J21" s="50">
        <f t="shared" si="1"/>
        <v>45424</v>
      </c>
    </row>
    <row r="22" ht="37.5" customHeight="1">
      <c r="A22" s="1"/>
      <c r="B22" s="55">
        <v>12.0</v>
      </c>
      <c r="C22" s="60"/>
      <c r="D22" s="58"/>
      <c r="E22" s="58"/>
      <c r="F22" s="58"/>
      <c r="G22" s="59">
        <v>0.0</v>
      </c>
      <c r="H22" s="59">
        <v>0.0</v>
      </c>
      <c r="I22" s="73"/>
      <c r="J22" s="50">
        <f t="shared" si="1"/>
        <v>45425</v>
      </c>
    </row>
    <row r="23" ht="37.5" customHeight="1">
      <c r="A23" s="1"/>
      <c r="B23" s="55">
        <v>13.0</v>
      </c>
      <c r="C23" s="60"/>
      <c r="D23" s="58"/>
      <c r="E23" s="58"/>
      <c r="F23" s="58"/>
      <c r="G23" s="59">
        <v>0.0</v>
      </c>
      <c r="H23" s="59">
        <v>0.0</v>
      </c>
      <c r="I23" s="73"/>
      <c r="J23" s="50">
        <f t="shared" si="1"/>
        <v>45426</v>
      </c>
    </row>
    <row r="24" ht="37.5" customHeight="1">
      <c r="A24" s="1"/>
      <c r="B24" s="55">
        <v>14.0</v>
      </c>
      <c r="C24" s="60"/>
      <c r="D24" s="58"/>
      <c r="E24" s="58"/>
      <c r="F24" s="58"/>
      <c r="G24" s="59">
        <v>0.0</v>
      </c>
      <c r="H24" s="59">
        <v>0.0</v>
      </c>
      <c r="I24" s="73"/>
      <c r="J24" s="50">
        <f t="shared" si="1"/>
        <v>45427</v>
      </c>
    </row>
    <row r="25" ht="37.5" customHeight="1">
      <c r="A25" s="1"/>
      <c r="B25" s="55">
        <v>15.0</v>
      </c>
      <c r="C25" s="60"/>
      <c r="D25" s="58"/>
      <c r="E25" s="58"/>
      <c r="F25" s="58"/>
      <c r="G25" s="59">
        <v>0.0</v>
      </c>
      <c r="H25" s="59">
        <v>0.0</v>
      </c>
      <c r="I25" s="73"/>
      <c r="J25" s="50">
        <f t="shared" si="1"/>
        <v>45428</v>
      </c>
    </row>
    <row r="26" ht="37.5" customHeight="1">
      <c r="A26" s="1"/>
      <c r="B26" s="55">
        <v>16.0</v>
      </c>
      <c r="C26" s="60"/>
      <c r="D26" s="58"/>
      <c r="E26" s="58"/>
      <c r="F26" s="58"/>
      <c r="G26" s="59">
        <v>0.0</v>
      </c>
      <c r="H26" s="59">
        <v>0.0</v>
      </c>
      <c r="I26" s="73"/>
      <c r="J26" s="50">
        <f t="shared" si="1"/>
        <v>45429</v>
      </c>
    </row>
    <row r="27" ht="37.5" customHeight="1">
      <c r="A27" s="1"/>
      <c r="B27" s="55">
        <v>17.0</v>
      </c>
      <c r="C27" s="60"/>
      <c r="D27" s="58"/>
      <c r="E27" s="58"/>
      <c r="F27" s="58"/>
      <c r="G27" s="59">
        <v>0.0</v>
      </c>
      <c r="H27" s="59">
        <v>0.0</v>
      </c>
      <c r="I27" s="73"/>
      <c r="J27" s="50">
        <f t="shared" si="1"/>
        <v>45430</v>
      </c>
    </row>
    <row r="28" ht="37.5" customHeight="1">
      <c r="A28" s="1"/>
      <c r="B28" s="55">
        <v>18.0</v>
      </c>
      <c r="C28" s="60"/>
      <c r="D28" s="58"/>
      <c r="E28" s="58"/>
      <c r="F28" s="58"/>
      <c r="G28" s="59">
        <v>0.0</v>
      </c>
      <c r="H28" s="59">
        <v>0.0</v>
      </c>
      <c r="I28" s="73"/>
      <c r="J28" s="50">
        <f t="shared" si="1"/>
        <v>45431</v>
      </c>
    </row>
    <row r="29" ht="37.5" customHeight="1">
      <c r="A29" s="1"/>
      <c r="B29" s="55">
        <v>19.0</v>
      </c>
      <c r="C29" s="60"/>
      <c r="D29" s="58"/>
      <c r="E29" s="58"/>
      <c r="F29" s="58"/>
      <c r="G29" s="59">
        <v>0.0</v>
      </c>
      <c r="H29" s="59">
        <v>0.0</v>
      </c>
      <c r="I29" s="73"/>
      <c r="J29" s="50"/>
    </row>
    <row r="30" ht="37.5" customHeight="1">
      <c r="A30" s="1"/>
      <c r="B30" s="55">
        <v>20.0</v>
      </c>
      <c r="C30" s="60"/>
      <c r="D30" s="58"/>
      <c r="E30" s="58"/>
      <c r="F30" s="58"/>
      <c r="G30" s="59">
        <v>0.0</v>
      </c>
      <c r="H30" s="59">
        <v>0.0</v>
      </c>
      <c r="I30" s="73"/>
      <c r="J30" s="50"/>
    </row>
    <row r="31" ht="37.5" customHeight="1">
      <c r="A31" s="1"/>
      <c r="B31" s="55">
        <v>21.0</v>
      </c>
      <c r="C31" s="60"/>
      <c r="D31" s="58"/>
      <c r="E31" s="58"/>
      <c r="F31" s="58"/>
      <c r="G31" s="59">
        <v>0.0</v>
      </c>
      <c r="H31" s="59">
        <v>0.0</v>
      </c>
      <c r="I31" s="73"/>
    </row>
    <row r="32" ht="37.5" customHeight="1">
      <c r="A32" s="1"/>
      <c r="B32" s="55">
        <v>22.0</v>
      </c>
      <c r="C32" s="60"/>
      <c r="D32" s="58"/>
      <c r="E32" s="58"/>
      <c r="F32" s="58"/>
      <c r="G32" s="59">
        <v>0.0</v>
      </c>
      <c r="H32" s="59">
        <v>0.0</v>
      </c>
      <c r="I32" s="73"/>
    </row>
    <row r="33" ht="37.5" customHeight="1">
      <c r="A33" s="1"/>
      <c r="B33" s="55">
        <v>23.0</v>
      </c>
      <c r="C33" s="60"/>
      <c r="D33" s="58"/>
      <c r="E33" s="58"/>
      <c r="F33" s="58"/>
      <c r="G33" s="59">
        <v>0.0</v>
      </c>
      <c r="H33" s="59">
        <v>0.0</v>
      </c>
      <c r="I33" s="73"/>
    </row>
    <row r="34" ht="37.5" customHeight="1">
      <c r="A34" s="1"/>
      <c r="B34" s="55">
        <v>24.0</v>
      </c>
      <c r="C34" s="60"/>
      <c r="D34" s="58"/>
      <c r="E34" s="58"/>
      <c r="F34" s="58"/>
      <c r="G34" s="59">
        <v>0.0</v>
      </c>
      <c r="H34" s="59">
        <v>0.0</v>
      </c>
      <c r="I34" s="57"/>
    </row>
    <row r="35" ht="37.5" customHeight="1">
      <c r="A35" s="1"/>
      <c r="B35" s="55">
        <v>25.0</v>
      </c>
      <c r="C35" s="60"/>
      <c r="D35" s="58"/>
      <c r="E35" s="58"/>
      <c r="F35" s="58"/>
      <c r="G35" s="59">
        <v>0.0</v>
      </c>
      <c r="H35" s="59">
        <v>0.0</v>
      </c>
      <c r="I35" s="57"/>
    </row>
    <row r="36" ht="37.5" customHeight="1">
      <c r="A36" s="1"/>
      <c r="B36" s="55">
        <v>26.0</v>
      </c>
      <c r="C36" s="60"/>
      <c r="D36" s="58"/>
      <c r="E36" s="58"/>
      <c r="F36" s="58"/>
      <c r="G36" s="59">
        <v>0.0</v>
      </c>
      <c r="H36" s="59">
        <v>0.0</v>
      </c>
      <c r="I36" s="57"/>
    </row>
    <row r="37" ht="37.5" customHeight="1">
      <c r="A37" s="1"/>
      <c r="B37" s="55">
        <v>27.0</v>
      </c>
      <c r="C37" s="60"/>
      <c r="D37" s="58"/>
      <c r="E37" s="58"/>
      <c r="F37" s="58"/>
      <c r="G37" s="59">
        <v>0.0</v>
      </c>
      <c r="H37" s="59">
        <v>0.0</v>
      </c>
      <c r="I37" s="57"/>
    </row>
    <row r="38" ht="37.5" customHeight="1">
      <c r="A38" s="1"/>
      <c r="B38" s="55">
        <v>28.0</v>
      </c>
      <c r="C38" s="60"/>
      <c r="D38" s="58"/>
      <c r="E38" s="58"/>
      <c r="F38" s="58"/>
      <c r="G38" s="59">
        <v>0.0</v>
      </c>
      <c r="H38" s="59">
        <v>0.0</v>
      </c>
      <c r="I38" s="57"/>
    </row>
    <row r="39" ht="37.5" customHeight="1">
      <c r="A39" s="1"/>
      <c r="B39" s="55">
        <v>29.0</v>
      </c>
      <c r="C39" s="60"/>
      <c r="D39" s="58"/>
      <c r="E39" s="58"/>
      <c r="F39" s="58"/>
      <c r="G39" s="59">
        <v>0.0</v>
      </c>
      <c r="H39" s="59">
        <v>0.0</v>
      </c>
      <c r="I39" s="57"/>
    </row>
    <row r="40" ht="37.5" customHeight="1">
      <c r="A40" s="1"/>
      <c r="B40" s="55">
        <v>30.0</v>
      </c>
      <c r="C40" s="60"/>
      <c r="D40" s="58"/>
      <c r="E40" s="58"/>
      <c r="F40" s="58"/>
      <c r="G40" s="59">
        <v>0.0</v>
      </c>
      <c r="H40" s="59">
        <v>0.0</v>
      </c>
      <c r="I40" s="57"/>
    </row>
    <row r="41" ht="37.5" customHeight="1">
      <c r="A41" s="1"/>
      <c r="B41" s="55">
        <v>31.0</v>
      </c>
      <c r="C41" s="60"/>
      <c r="D41" s="58"/>
      <c r="E41" s="58"/>
      <c r="F41" s="58"/>
      <c r="G41" s="59">
        <v>0.0</v>
      </c>
      <c r="H41" s="59">
        <v>0.0</v>
      </c>
      <c r="I41" s="57"/>
    </row>
    <row r="42" ht="37.5" customHeight="1">
      <c r="A42" s="1"/>
      <c r="B42" s="55">
        <v>32.0</v>
      </c>
      <c r="C42" s="60"/>
      <c r="D42" s="58"/>
      <c r="E42" s="58"/>
      <c r="F42" s="58"/>
      <c r="G42" s="59">
        <v>0.0</v>
      </c>
      <c r="H42" s="59">
        <v>0.0</v>
      </c>
      <c r="I42" s="57"/>
    </row>
    <row r="43" ht="37.5" customHeight="1">
      <c r="A43" s="1"/>
      <c r="B43" s="55">
        <v>33.0</v>
      </c>
      <c r="C43" s="60"/>
      <c r="D43" s="58"/>
      <c r="E43" s="58"/>
      <c r="F43" s="58"/>
      <c r="G43" s="59">
        <v>0.0</v>
      </c>
      <c r="H43" s="59">
        <v>0.0</v>
      </c>
      <c r="I43" s="57"/>
    </row>
    <row r="44" ht="37.5" customHeight="1">
      <c r="A44" s="1"/>
      <c r="B44" s="55">
        <v>34.0</v>
      </c>
      <c r="C44" s="60"/>
      <c r="D44" s="58"/>
      <c r="E44" s="58"/>
      <c r="F44" s="58"/>
      <c r="G44" s="59">
        <v>0.0</v>
      </c>
      <c r="H44" s="59">
        <v>0.0</v>
      </c>
      <c r="I44" s="57"/>
    </row>
    <row r="45" ht="37.5" customHeight="1">
      <c r="A45" s="1"/>
      <c r="B45" s="55">
        <v>35.0</v>
      </c>
      <c r="C45" s="60"/>
      <c r="D45" s="58"/>
      <c r="E45" s="58"/>
      <c r="F45" s="58"/>
      <c r="G45" s="59">
        <v>0.0</v>
      </c>
      <c r="H45" s="59">
        <v>0.0</v>
      </c>
      <c r="I45" s="57"/>
    </row>
    <row r="46" ht="37.5" customHeight="1">
      <c r="A46" s="1"/>
      <c r="B46" s="55">
        <v>36.0</v>
      </c>
      <c r="C46" s="60"/>
      <c r="D46" s="58"/>
      <c r="E46" s="58"/>
      <c r="F46" s="58"/>
      <c r="G46" s="59">
        <v>0.0</v>
      </c>
      <c r="H46" s="59">
        <v>0.0</v>
      </c>
      <c r="I46" s="57"/>
    </row>
    <row r="47" ht="37.5" customHeight="1">
      <c r="A47" s="1"/>
      <c r="B47" s="55">
        <v>37.0</v>
      </c>
      <c r="C47" s="60"/>
      <c r="D47" s="58"/>
      <c r="E47" s="58"/>
      <c r="F47" s="58"/>
      <c r="G47" s="59">
        <v>0.0</v>
      </c>
      <c r="H47" s="59">
        <v>0.0</v>
      </c>
      <c r="I47" s="57"/>
    </row>
    <row r="48" ht="37.5" customHeight="1">
      <c r="A48" s="1"/>
      <c r="B48" s="55">
        <v>38.0</v>
      </c>
      <c r="C48" s="60"/>
      <c r="D48" s="58"/>
      <c r="E48" s="58"/>
      <c r="F48" s="58"/>
      <c r="G48" s="59">
        <v>0.0</v>
      </c>
      <c r="H48" s="59">
        <v>0.0</v>
      </c>
      <c r="I48" s="57"/>
    </row>
    <row r="49" ht="37.5" customHeight="1">
      <c r="A49" s="1"/>
      <c r="B49" s="55">
        <v>39.0</v>
      </c>
      <c r="C49" s="60"/>
      <c r="D49" s="58"/>
      <c r="E49" s="58"/>
      <c r="F49" s="58"/>
      <c r="G49" s="59">
        <v>0.0</v>
      </c>
      <c r="H49" s="59">
        <v>0.0</v>
      </c>
      <c r="I49" s="57"/>
    </row>
    <row r="50" ht="37.5" customHeight="1">
      <c r="A50" s="1"/>
      <c r="B50" s="55">
        <v>40.0</v>
      </c>
      <c r="C50" s="60"/>
      <c r="D50" s="58"/>
      <c r="E50" s="58"/>
      <c r="F50" s="58"/>
      <c r="G50" s="59">
        <v>0.0</v>
      </c>
      <c r="H50" s="59">
        <v>0.0</v>
      </c>
      <c r="I50" s="57"/>
    </row>
    <row r="51" ht="37.5" customHeight="1">
      <c r="A51" s="1"/>
      <c r="B51" s="55">
        <v>41.0</v>
      </c>
      <c r="C51" s="60"/>
      <c r="D51" s="58"/>
      <c r="E51" s="58"/>
      <c r="F51" s="58"/>
      <c r="G51" s="59">
        <v>0.0</v>
      </c>
      <c r="H51" s="59">
        <v>0.0</v>
      </c>
      <c r="I51" s="57"/>
    </row>
    <row r="52" ht="37.5" customHeight="1">
      <c r="A52" s="1"/>
      <c r="B52" s="55">
        <v>42.0</v>
      </c>
      <c r="C52" s="60"/>
      <c r="D52" s="76"/>
      <c r="E52" s="58"/>
      <c r="F52" s="58"/>
      <c r="G52" s="59">
        <v>0.0</v>
      </c>
      <c r="H52" s="59">
        <v>0.0</v>
      </c>
      <c r="I52" s="57"/>
    </row>
    <row r="53" ht="37.5" customHeight="1">
      <c r="A53" s="1"/>
      <c r="B53" s="55">
        <v>43.0</v>
      </c>
      <c r="C53" s="60"/>
      <c r="D53" s="76"/>
      <c r="E53" s="58"/>
      <c r="F53" s="58"/>
      <c r="G53" s="59">
        <v>0.0</v>
      </c>
      <c r="H53" s="59">
        <v>0.0</v>
      </c>
      <c r="I53" s="57"/>
    </row>
    <row r="54" ht="37.5" customHeight="1">
      <c r="A54" s="1"/>
      <c r="B54" s="55">
        <v>44.0</v>
      </c>
      <c r="C54" s="60"/>
      <c r="D54" s="76"/>
      <c r="E54" s="58"/>
      <c r="F54" s="58"/>
      <c r="G54" s="59">
        <v>0.0</v>
      </c>
      <c r="H54" s="59">
        <v>0.0</v>
      </c>
      <c r="I54" s="57"/>
    </row>
    <row r="55" ht="37.5" customHeight="1">
      <c r="A55" s="1"/>
      <c r="B55" s="55">
        <v>45.0</v>
      </c>
      <c r="C55" s="60"/>
      <c r="D55" s="76"/>
      <c r="E55" s="58"/>
      <c r="F55" s="58"/>
      <c r="G55" s="59">
        <v>0.0</v>
      </c>
      <c r="H55" s="59">
        <v>0.0</v>
      </c>
      <c r="I55" s="57"/>
    </row>
    <row r="56" ht="37.5" customHeight="1">
      <c r="A56" s="1"/>
      <c r="B56" s="55">
        <v>46.0</v>
      </c>
      <c r="C56" s="60"/>
      <c r="D56" s="58"/>
      <c r="E56" s="58"/>
      <c r="F56" s="58"/>
      <c r="G56" s="59">
        <v>0.0</v>
      </c>
      <c r="H56" s="59">
        <v>0.0</v>
      </c>
      <c r="I56" s="57"/>
    </row>
    <row r="57" ht="37.5" customHeight="1">
      <c r="A57" s="1"/>
      <c r="B57" s="55">
        <v>47.0</v>
      </c>
      <c r="C57" s="60"/>
      <c r="D57" s="57"/>
      <c r="E57" s="58"/>
      <c r="F57" s="58"/>
      <c r="G57" s="59">
        <v>0.0</v>
      </c>
      <c r="H57" s="59">
        <v>0.0</v>
      </c>
      <c r="I57" s="57"/>
    </row>
    <row r="58" ht="37.5" customHeight="1">
      <c r="A58" s="1"/>
      <c r="B58" s="55">
        <v>48.0</v>
      </c>
      <c r="C58" s="60"/>
      <c r="D58" s="57"/>
      <c r="E58" s="58"/>
      <c r="F58" s="58"/>
      <c r="G58" s="59">
        <v>0.0</v>
      </c>
      <c r="H58" s="59">
        <v>0.0</v>
      </c>
      <c r="I58" s="57"/>
    </row>
    <row r="59" ht="37.5" customHeight="1">
      <c r="A59" s="1"/>
      <c r="B59" s="55">
        <v>49.0</v>
      </c>
      <c r="C59" s="60"/>
      <c r="D59" s="57"/>
      <c r="E59" s="58"/>
      <c r="F59" s="58"/>
      <c r="G59" s="59">
        <v>0.0</v>
      </c>
      <c r="H59" s="59">
        <v>0.0</v>
      </c>
      <c r="I59" s="70"/>
    </row>
    <row r="60" ht="37.5" customHeight="1">
      <c r="A60" s="1"/>
      <c r="B60" s="55">
        <v>50.0</v>
      </c>
      <c r="C60" s="60"/>
      <c r="D60" s="57"/>
      <c r="E60" s="58"/>
      <c r="F60" s="58"/>
      <c r="G60" s="59">
        <v>0.0</v>
      </c>
      <c r="H60" s="59">
        <v>0.0</v>
      </c>
      <c r="I60" s="70"/>
    </row>
    <row r="61" ht="15.75" customHeight="1">
      <c r="A61" s="1"/>
      <c r="B61" s="1"/>
      <c r="D61" s="1"/>
      <c r="E61" s="1"/>
      <c r="F61" s="63" t="s">
        <v>67</v>
      </c>
      <c r="G61" s="64">
        <f t="shared" ref="G61:H61" si="2">SUM(G11:G60)</f>
        <v>19</v>
      </c>
      <c r="H61" s="64">
        <f t="shared" si="2"/>
        <v>19</v>
      </c>
      <c r="I61" s="1"/>
    </row>
    <row r="62" ht="15.75" customHeight="1">
      <c r="A62" s="1"/>
      <c r="B62" s="30"/>
      <c r="C62" s="30"/>
      <c r="D62" s="30">
        <f>COUNTIFS(D11:D60, "&lt;&gt;"&amp;"")</f>
        <v>6</v>
      </c>
      <c r="E62" s="30"/>
      <c r="F62" s="30">
        <f>COUNTIFS(F11:F60, "Concluído",D11:D60, "&lt;&gt;"&amp;"")</f>
        <v>5</v>
      </c>
      <c r="G62" s="1"/>
      <c r="H62" s="1"/>
      <c r="I62" s="1"/>
    </row>
    <row r="63" ht="15.75" customHeight="1">
      <c r="A63" s="1"/>
      <c r="B63" s="52" t="s">
        <v>68</v>
      </c>
      <c r="C63" s="13"/>
      <c r="D63" s="13"/>
      <c r="E63" s="13"/>
      <c r="F63" s="13"/>
      <c r="G63" s="13"/>
      <c r="H63" s="14"/>
    </row>
    <row r="64" ht="15.75" customHeight="1">
      <c r="A64" s="1"/>
      <c r="B64" s="65" t="s">
        <v>69</v>
      </c>
      <c r="C64" s="13"/>
      <c r="D64" s="13"/>
      <c r="E64" s="13"/>
      <c r="F64" s="14"/>
      <c r="G64" s="54" t="s">
        <v>70</v>
      </c>
      <c r="H64" s="54" t="s">
        <v>14</v>
      </c>
    </row>
    <row r="65" ht="15.75" customHeight="1">
      <c r="A65" s="1"/>
      <c r="B65" s="66" t="str">
        <f>'Dados do Projeto'!B14</f>
        <v>Hugo Freitas da Cruz</v>
      </c>
      <c r="C65" s="13"/>
      <c r="D65" s="13"/>
      <c r="E65" s="13"/>
      <c r="F65" s="14"/>
      <c r="G65" s="67">
        <v>4.0</v>
      </c>
      <c r="H65" s="67">
        <v>4.0</v>
      </c>
    </row>
    <row r="66" ht="15.75" customHeight="1">
      <c r="A66" s="1"/>
      <c r="B66" s="66" t="str">
        <f>'Dados do Projeto'!B10</f>
        <v>Vinicius Henrique de Oliveira</v>
      </c>
      <c r="C66" s="13"/>
      <c r="D66" s="13"/>
      <c r="E66" s="13"/>
      <c r="F66" s="14"/>
      <c r="G66" s="67">
        <v>19.0</v>
      </c>
      <c r="H66" s="67">
        <v>19.0</v>
      </c>
    </row>
    <row r="67" ht="15.75" customHeight="1">
      <c r="A67" s="1"/>
      <c r="B67" s="66" t="str">
        <f>'Dados do Projeto'!B11</f>
        <v>João Pedro Reis Martins</v>
      </c>
      <c r="C67" s="13"/>
      <c r="D67" s="13"/>
      <c r="E67" s="13"/>
      <c r="F67" s="14"/>
      <c r="G67" s="67">
        <v>19.0</v>
      </c>
      <c r="H67" s="67">
        <v>19.0</v>
      </c>
    </row>
    <row r="68" ht="15.75" customHeight="1">
      <c r="A68" s="1"/>
      <c r="B68" s="66" t="str">
        <f>'Dados do Projeto'!B12</f>
        <v>Matheus Godinho Blaselbauer</v>
      </c>
      <c r="C68" s="13"/>
      <c r="D68" s="13"/>
      <c r="E68" s="13"/>
      <c r="F68" s="14"/>
      <c r="G68" s="67">
        <v>19.0</v>
      </c>
      <c r="H68" s="67">
        <v>19.0</v>
      </c>
    </row>
    <row r="69" ht="15.75" customHeight="1">
      <c r="A69" s="1"/>
      <c r="B69" s="66" t="str">
        <f>'Dados do Projeto'!B13</f>
        <v>Nícolas Cleiton Basilio Viana</v>
      </c>
      <c r="C69" s="13"/>
      <c r="D69" s="13"/>
      <c r="E69" s="13"/>
      <c r="F69" s="14"/>
      <c r="G69" s="67">
        <v>19.0</v>
      </c>
      <c r="H69" s="67">
        <v>19.0</v>
      </c>
      <c r="I69" s="1"/>
    </row>
    <row r="70" ht="15.75" customHeight="1">
      <c r="A70" s="1"/>
      <c r="B70" s="1"/>
      <c r="D70" s="1"/>
      <c r="E70" s="1"/>
      <c r="F70" s="1"/>
      <c r="G70" s="1"/>
      <c r="H70" s="1"/>
      <c r="I70" s="1"/>
    </row>
    <row r="71" ht="15.75" customHeight="1">
      <c r="A71" s="1"/>
      <c r="B71" s="1"/>
      <c r="D71" s="1"/>
      <c r="E71" s="1"/>
      <c r="F71" s="1"/>
      <c r="G71" s="1"/>
      <c r="H71" s="1"/>
      <c r="I71" s="1"/>
    </row>
    <row r="72" ht="15.75" customHeight="1">
      <c r="A72" s="1"/>
      <c r="B72" s="1"/>
      <c r="D72" s="1"/>
      <c r="E72" s="1"/>
      <c r="F72" s="1"/>
      <c r="G72" s="1"/>
      <c r="H72" s="1"/>
      <c r="I72" s="1"/>
    </row>
    <row r="73" ht="15.75" customHeight="1">
      <c r="A73" s="1"/>
      <c r="B73" s="1"/>
      <c r="D73" s="1"/>
      <c r="E73" s="1"/>
      <c r="F73" s="1"/>
      <c r="G73" s="1"/>
      <c r="H73" s="1"/>
      <c r="I73" s="1"/>
    </row>
    <row r="74" ht="15.75" customHeight="1">
      <c r="A74" s="1"/>
      <c r="B74" s="1"/>
      <c r="D74" s="1"/>
      <c r="E74" s="1"/>
      <c r="F74" s="1"/>
      <c r="G74" s="1"/>
      <c r="H74" s="1"/>
      <c r="I74" s="1"/>
    </row>
    <row r="75" ht="15.75" customHeight="1">
      <c r="A75" s="1"/>
      <c r="B75" s="1"/>
      <c r="D75" s="1"/>
      <c r="E75" s="1"/>
      <c r="F75" s="1"/>
      <c r="G75" s="1"/>
      <c r="H75" s="1"/>
      <c r="I75" s="1"/>
    </row>
    <row r="76" ht="15.75" customHeight="1">
      <c r="A76" s="1"/>
      <c r="B76" s="1"/>
      <c r="D76" s="1"/>
      <c r="E76" s="1"/>
      <c r="F76" s="1"/>
      <c r="G76" s="1"/>
      <c r="H76" s="1"/>
      <c r="I76" s="1"/>
    </row>
    <row r="77" ht="15.75" customHeight="1">
      <c r="A77" s="1"/>
      <c r="B77" s="1"/>
      <c r="D77" s="1"/>
      <c r="E77" s="1"/>
      <c r="F77" s="1"/>
      <c r="G77" s="1"/>
      <c r="H77" s="1"/>
      <c r="I77" s="1"/>
    </row>
    <row r="78" ht="15.75" customHeight="1">
      <c r="A78" s="1"/>
      <c r="B78" s="1"/>
      <c r="D78" s="1"/>
      <c r="E78" s="1"/>
      <c r="F78" s="1"/>
      <c r="G78" s="1"/>
      <c r="H78" s="1"/>
      <c r="I78" s="1"/>
    </row>
    <row r="79" ht="15.75" customHeight="1">
      <c r="A79" s="1"/>
      <c r="B79" s="1"/>
      <c r="D79" s="1"/>
      <c r="E79" s="1"/>
      <c r="F79" s="1"/>
      <c r="G79" s="1"/>
      <c r="H79" s="1"/>
      <c r="I79" s="1"/>
    </row>
    <row r="80" ht="15.75" customHeight="1">
      <c r="A80" s="1"/>
      <c r="B80" s="1"/>
      <c r="D80" s="1"/>
      <c r="E80" s="1"/>
      <c r="F80" s="1"/>
      <c r="G80" s="1"/>
      <c r="H80" s="1"/>
      <c r="I80" s="1"/>
    </row>
    <row r="81" ht="15.75" customHeight="1">
      <c r="A81" s="1"/>
      <c r="B81" s="1"/>
      <c r="D81" s="1"/>
      <c r="E81" s="1"/>
      <c r="F81" s="1"/>
      <c r="G81" s="1"/>
      <c r="H81" s="1"/>
      <c r="I81" s="1"/>
    </row>
    <row r="82" ht="15.75" customHeight="1">
      <c r="A82" s="1"/>
      <c r="B82" s="1"/>
      <c r="D82" s="1"/>
      <c r="E82" s="1"/>
      <c r="F82" s="1"/>
      <c r="G82" s="1"/>
      <c r="H82" s="1"/>
      <c r="I82" s="1"/>
    </row>
    <row r="83" ht="15.75" customHeight="1">
      <c r="A83" s="1"/>
      <c r="B83" s="1"/>
      <c r="D83" s="1"/>
      <c r="E83" s="1"/>
      <c r="F83" s="1"/>
      <c r="G83" s="1"/>
      <c r="H83" s="1"/>
      <c r="I83" s="1"/>
    </row>
    <row r="84" ht="15.75" customHeight="1">
      <c r="A84" s="1"/>
      <c r="B84" s="1"/>
      <c r="D84" s="1"/>
      <c r="E84" s="1"/>
      <c r="F84" s="1"/>
      <c r="G84" s="1"/>
      <c r="H84" s="1"/>
      <c r="I84" s="1"/>
    </row>
    <row r="85" ht="15.75" customHeight="1">
      <c r="A85" s="1"/>
      <c r="B85" s="1"/>
      <c r="D85" s="1"/>
      <c r="E85" s="1"/>
      <c r="F85" s="1"/>
      <c r="G85" s="1"/>
      <c r="H85" s="1"/>
      <c r="I85" s="1"/>
    </row>
    <row r="86" ht="15.75" customHeight="1">
      <c r="A86" s="1"/>
      <c r="B86" s="1"/>
      <c r="D86" s="1"/>
      <c r="E86" s="1"/>
      <c r="F86" s="1"/>
      <c r="G86" s="1"/>
      <c r="H86" s="1"/>
      <c r="I86" s="1"/>
    </row>
    <row r="87" ht="15.75" customHeight="1">
      <c r="A87" s="1"/>
      <c r="B87" s="1"/>
      <c r="D87" s="1"/>
      <c r="E87" s="1"/>
      <c r="F87" s="1"/>
      <c r="G87" s="1"/>
      <c r="H87" s="1"/>
      <c r="I87" s="1"/>
    </row>
    <row r="88" ht="15.75" customHeight="1">
      <c r="A88" s="1"/>
      <c r="B88" s="1"/>
      <c r="D88" s="1"/>
      <c r="E88" s="1"/>
      <c r="F88" s="1"/>
      <c r="G88" s="1"/>
      <c r="H88" s="1"/>
      <c r="I88" s="1"/>
    </row>
    <row r="89" ht="15.75" customHeight="1">
      <c r="A89" s="1"/>
      <c r="B89" s="1"/>
      <c r="D89" s="1"/>
      <c r="E89" s="1"/>
      <c r="F89" s="1"/>
      <c r="G89" s="1"/>
      <c r="H89" s="1"/>
      <c r="I89" s="1"/>
    </row>
    <row r="90" ht="15.75" customHeight="1">
      <c r="A90" s="1"/>
      <c r="B90" s="1"/>
      <c r="D90" s="1"/>
      <c r="E90" s="1"/>
      <c r="F90" s="1"/>
      <c r="G90" s="1"/>
      <c r="H90" s="1"/>
      <c r="I90" s="1"/>
    </row>
    <row r="91" ht="15.75" customHeight="1">
      <c r="A91" s="1"/>
      <c r="B91" s="1"/>
      <c r="D91" s="1"/>
      <c r="E91" s="1"/>
      <c r="F91" s="1"/>
      <c r="G91" s="1"/>
      <c r="H91" s="1"/>
      <c r="I91" s="1"/>
    </row>
    <row r="92" ht="15.75" customHeight="1">
      <c r="A92" s="1"/>
      <c r="B92" s="1"/>
      <c r="D92" s="1"/>
      <c r="E92" s="1"/>
      <c r="F92" s="1"/>
      <c r="G92" s="1"/>
      <c r="H92" s="1"/>
      <c r="I92" s="1"/>
    </row>
    <row r="93" ht="15.75" customHeight="1">
      <c r="A93" s="1"/>
      <c r="B93" s="1"/>
      <c r="D93" s="1"/>
      <c r="E93" s="1"/>
      <c r="F93" s="1"/>
      <c r="G93" s="1"/>
      <c r="H93" s="1"/>
      <c r="I93" s="1"/>
    </row>
    <row r="94" ht="15.75" customHeight="1">
      <c r="A94" s="1"/>
      <c r="B94" s="1"/>
      <c r="D94" s="1"/>
      <c r="E94" s="1"/>
      <c r="F94" s="1"/>
      <c r="G94" s="1"/>
      <c r="H94" s="1"/>
      <c r="I94" s="1"/>
    </row>
    <row r="95" ht="15.75" customHeight="1">
      <c r="A95" s="1"/>
      <c r="B95" s="1"/>
      <c r="D95" s="1"/>
      <c r="E95" s="1"/>
      <c r="F95" s="1"/>
      <c r="G95" s="1"/>
      <c r="H95" s="1"/>
      <c r="I95" s="1"/>
    </row>
    <row r="96" ht="15.75" customHeight="1">
      <c r="A96" s="1"/>
      <c r="B96" s="1"/>
      <c r="D96" s="1"/>
      <c r="E96" s="1"/>
      <c r="F96" s="1"/>
      <c r="G96" s="1"/>
      <c r="H96" s="1"/>
      <c r="I96" s="1"/>
    </row>
    <row r="97" ht="15.75" customHeight="1">
      <c r="A97" s="1"/>
      <c r="B97" s="1"/>
      <c r="D97" s="1"/>
      <c r="E97" s="1"/>
      <c r="F97" s="1"/>
      <c r="G97" s="1"/>
      <c r="H97" s="1"/>
      <c r="I97" s="1"/>
    </row>
    <row r="98" ht="15.75" customHeight="1">
      <c r="A98" s="1"/>
      <c r="B98" s="1"/>
      <c r="D98" s="1"/>
      <c r="E98" s="1"/>
      <c r="F98" s="1"/>
      <c r="G98" s="1"/>
      <c r="H98" s="1"/>
      <c r="I98" s="1"/>
    </row>
    <row r="99" ht="15.75" customHeight="1">
      <c r="A99" s="1"/>
      <c r="B99" s="1"/>
      <c r="D99" s="19"/>
      <c r="E99" s="1"/>
      <c r="F99" s="19"/>
      <c r="G99" s="1"/>
      <c r="H99" s="1"/>
      <c r="I99" s="1"/>
    </row>
    <row r="100" ht="15.75" customHeight="1">
      <c r="A100" s="1"/>
      <c r="B100" s="1"/>
      <c r="D100" s="19"/>
      <c r="E100" s="1"/>
      <c r="F100" s="19"/>
      <c r="G100" s="1"/>
      <c r="H100" s="1"/>
      <c r="I100" s="1"/>
    </row>
    <row r="101" ht="15.75" customHeight="1">
      <c r="A101" s="1"/>
      <c r="B101" s="1"/>
      <c r="D101" s="19"/>
      <c r="E101" s="1"/>
      <c r="F101" s="19"/>
      <c r="G101" s="1"/>
      <c r="H101" s="1"/>
      <c r="I101" s="1"/>
    </row>
    <row r="102" ht="15.75" customHeight="1">
      <c r="A102" s="1"/>
      <c r="B102" s="1"/>
      <c r="D102" s="19"/>
      <c r="E102" s="1"/>
      <c r="F102" s="19"/>
      <c r="G102" s="1"/>
      <c r="H102" s="1"/>
      <c r="I102" s="1"/>
    </row>
    <row r="103" ht="15.75" customHeight="1">
      <c r="A103" s="1"/>
      <c r="B103" s="1"/>
      <c r="D103" s="19"/>
      <c r="E103" s="1"/>
      <c r="F103" s="1"/>
      <c r="G103" s="1"/>
      <c r="H103" s="1"/>
      <c r="I103" s="1"/>
    </row>
    <row r="104" ht="15.75" customHeight="1">
      <c r="A104" s="1"/>
      <c r="B104" s="1"/>
      <c r="D104" s="1"/>
      <c r="E104" s="1"/>
      <c r="F104" s="1"/>
      <c r="G104" s="1"/>
      <c r="H104" s="1"/>
      <c r="I104" s="1"/>
    </row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10:$I$60"/>
  <mergeCells count="14">
    <mergeCell ref="B63:H63"/>
    <mergeCell ref="B64:F64"/>
    <mergeCell ref="B65:F65"/>
    <mergeCell ref="B66:F66"/>
    <mergeCell ref="B67:F67"/>
    <mergeCell ref="B68:F68"/>
    <mergeCell ref="B69:F69"/>
    <mergeCell ref="B1:I1"/>
    <mergeCell ref="B2:I2"/>
    <mergeCell ref="B3:I3"/>
    <mergeCell ref="B4:I4"/>
    <mergeCell ref="B5:I5"/>
    <mergeCell ref="B7:I7"/>
    <mergeCell ref="B9:H9"/>
  </mergeCells>
  <conditionalFormatting sqref="E13:E14 E17">
    <cfRule type="containsBlanks" dxfId="5" priority="1">
      <formula>LEN(TRIM(E13))=0</formula>
    </cfRule>
  </conditionalFormatting>
  <conditionalFormatting sqref="E13:E14 E17">
    <cfRule type="expression" dxfId="4" priority="2">
      <formula>NOT(ISERROR(SEARCH(($B$68),(E13))))</formula>
    </cfRule>
  </conditionalFormatting>
  <conditionalFormatting sqref="E13:E14 E17">
    <cfRule type="expression" dxfId="3" priority="3">
      <formula>NOT(ISERROR(SEARCH((#REF!),(E13))))</formula>
    </cfRule>
  </conditionalFormatting>
  <conditionalFormatting sqref="E13:E14 E17">
    <cfRule type="expression" dxfId="2" priority="4">
      <formula>NOT(ISERROR(SEARCH(($B$67),(E13))))</formula>
    </cfRule>
  </conditionalFormatting>
  <conditionalFormatting sqref="E13:E14 E17">
    <cfRule type="expression" dxfId="1" priority="5">
      <formula>NOT(ISERROR(SEARCH(($B$66),(E13))))</formula>
    </cfRule>
  </conditionalFormatting>
  <conditionalFormatting sqref="E13:E14 E17">
    <cfRule type="containsBlanks" dxfId="5" priority="6">
      <formula>LEN(TRIM(E13))=0</formula>
    </cfRule>
  </conditionalFormatting>
  <conditionalFormatting sqref="E13:E14 E17">
    <cfRule type="expression" dxfId="4" priority="7">
      <formula>NOT(ISERROR(SEARCH(($B$68),(E13))))</formula>
    </cfRule>
  </conditionalFormatting>
  <conditionalFormatting sqref="E13:E14 E17">
    <cfRule type="expression" dxfId="3" priority="8">
      <formula>NOT(ISERROR(SEARCH((#REF!),(E13))))</formula>
    </cfRule>
  </conditionalFormatting>
  <conditionalFormatting sqref="E13:E14 E17">
    <cfRule type="expression" dxfId="2" priority="9">
      <formula>NOT(ISERROR(SEARCH(($B$67),(E13))))</formula>
    </cfRule>
  </conditionalFormatting>
  <conditionalFormatting sqref="E13:E14 E17">
    <cfRule type="expression" dxfId="1" priority="10">
      <formula>NOT(ISERROR(SEARCH(($B$66),(E13))))</formula>
    </cfRule>
  </conditionalFormatting>
  <conditionalFormatting sqref="E13:E14 E17">
    <cfRule type="expression" dxfId="0" priority="11">
      <formula>NOT(ISERROR(SEARCH(($B$65),(E13))))</formula>
    </cfRule>
  </conditionalFormatting>
  <conditionalFormatting sqref="E13:E14 E17">
    <cfRule type="expression" dxfId="0" priority="12">
      <formula>NOT(ISERROR(SEARCH(($B$65),(E13))))</formula>
    </cfRule>
  </conditionalFormatting>
  <conditionalFormatting sqref="E11:E60">
    <cfRule type="expression" dxfId="0" priority="13">
      <formula>NOT(ISERROR(SEARCH(($B$65),(E11))))</formula>
    </cfRule>
  </conditionalFormatting>
  <conditionalFormatting sqref="E11:E60">
    <cfRule type="expression" dxfId="1" priority="14">
      <formula>NOT(ISERROR(SEARCH(($B$66),(E11))))</formula>
    </cfRule>
  </conditionalFormatting>
  <conditionalFormatting sqref="E11:E60">
    <cfRule type="expression" dxfId="2" priority="15">
      <formula>NOT(ISERROR(SEARCH(($B$67),(E11))))</formula>
    </cfRule>
  </conditionalFormatting>
  <conditionalFormatting sqref="E11:E60">
    <cfRule type="expression" dxfId="3" priority="16">
      <formula>NOT(ISERROR(SEARCH((#REF!),(E11))))</formula>
    </cfRule>
  </conditionalFormatting>
  <conditionalFormatting sqref="E11:E60">
    <cfRule type="expression" dxfId="4" priority="17">
      <formula>NOT(ISERROR(SEARCH(($B$68),(E11))))</formula>
    </cfRule>
  </conditionalFormatting>
  <conditionalFormatting sqref="E11:E60">
    <cfRule type="containsBlanks" dxfId="5" priority="18">
      <formula>LEN(TRIM(E11))=0</formula>
    </cfRule>
  </conditionalFormatting>
  <conditionalFormatting sqref="C11:C60">
    <cfRule type="expression" dxfId="6" priority="19">
      <formula>AND(ISNUMBER(C11),TRUNC(C11)&lt;TODAY())</formula>
    </cfRule>
  </conditionalFormatting>
  <conditionalFormatting sqref="E13:E14 E17">
    <cfRule type="containsBlanks" dxfId="5" priority="20">
      <formula>LEN(TRIM(E13))=0</formula>
    </cfRule>
  </conditionalFormatting>
  <conditionalFormatting sqref="E13:E14 E17">
    <cfRule type="expression" dxfId="4" priority="21">
      <formula>NOT(ISERROR(SEARCH(($B$68),(E13))))</formula>
    </cfRule>
  </conditionalFormatting>
  <conditionalFormatting sqref="E13:E14 E17">
    <cfRule type="expression" dxfId="3" priority="22">
      <formula>NOT(ISERROR(SEARCH((#REF!),(E13))))</formula>
    </cfRule>
  </conditionalFormatting>
  <conditionalFormatting sqref="E13:E14 E17">
    <cfRule type="expression" dxfId="2" priority="23">
      <formula>NOT(ISERROR(SEARCH(($B$67),(E13))))</formula>
    </cfRule>
  </conditionalFormatting>
  <conditionalFormatting sqref="E13:E14 E17">
    <cfRule type="expression" dxfId="1" priority="24">
      <formula>NOT(ISERROR(SEARCH(($B$66),(E13))))</formula>
    </cfRule>
  </conditionalFormatting>
  <conditionalFormatting sqref="E13:E14 E17">
    <cfRule type="containsBlanks" dxfId="5" priority="25">
      <formula>LEN(TRIM(E13))=0</formula>
    </cfRule>
  </conditionalFormatting>
  <conditionalFormatting sqref="E13:E14 E17">
    <cfRule type="expression" dxfId="4" priority="26">
      <formula>NOT(ISERROR(SEARCH(($B$68),(E13))))</formula>
    </cfRule>
  </conditionalFormatting>
  <conditionalFormatting sqref="E13:E14 E17">
    <cfRule type="expression" dxfId="3" priority="27">
      <formula>NOT(ISERROR(SEARCH((#REF!),(E13))))</formula>
    </cfRule>
  </conditionalFormatting>
  <conditionalFormatting sqref="E13:E14 E17">
    <cfRule type="expression" dxfId="2" priority="28">
      <formula>NOT(ISERROR(SEARCH(($B$67),(E13))))</formula>
    </cfRule>
  </conditionalFormatting>
  <conditionalFormatting sqref="E13:E14 E17">
    <cfRule type="expression" dxfId="1" priority="29">
      <formula>NOT(ISERROR(SEARCH(($B$66),(E13))))</formula>
    </cfRule>
  </conditionalFormatting>
  <conditionalFormatting sqref="E13:E14 E17">
    <cfRule type="expression" dxfId="0" priority="30">
      <formula>NOT(ISERROR(SEARCH(($B$65),(E13))))</formula>
    </cfRule>
  </conditionalFormatting>
  <conditionalFormatting sqref="E13:E14 E17">
    <cfRule type="expression" dxfId="0" priority="31">
      <formula>NOT(ISERROR(SEARCH(($B$65),(E13))))</formula>
    </cfRule>
  </conditionalFormatting>
  <conditionalFormatting sqref="E11:E60">
    <cfRule type="expression" dxfId="0" priority="32">
      <formula>NOT(ISERROR(SEARCH(($B$65),(E11))))</formula>
    </cfRule>
  </conditionalFormatting>
  <conditionalFormatting sqref="E11:E60">
    <cfRule type="expression" dxfId="1" priority="33">
      <formula>NOT(ISERROR(SEARCH(($B$66),(E11))))</formula>
    </cfRule>
  </conditionalFormatting>
  <conditionalFormatting sqref="E11:E60">
    <cfRule type="expression" dxfId="2" priority="34">
      <formula>NOT(ISERROR(SEARCH(($B$67),(E11))))</formula>
    </cfRule>
  </conditionalFormatting>
  <conditionalFormatting sqref="E11:E60">
    <cfRule type="expression" dxfId="3" priority="35">
      <formula>NOT(ISERROR(SEARCH((#REF!),(E11))))</formula>
    </cfRule>
  </conditionalFormatting>
  <conditionalFormatting sqref="E11:E60">
    <cfRule type="expression" dxfId="4" priority="36">
      <formula>NOT(ISERROR(SEARCH(($B$68),(E11))))</formula>
    </cfRule>
  </conditionalFormatting>
  <conditionalFormatting sqref="E11:E60">
    <cfRule type="containsBlanks" dxfId="5" priority="37">
      <formula>LEN(TRIM(E11))=0</formula>
    </cfRule>
  </conditionalFormatting>
  <conditionalFormatting sqref="C11:C60">
    <cfRule type="expression" dxfId="6" priority="38">
      <formula>AND(ISNUMBER(C11),TRUNC(C11)&lt;TODAY())</formula>
    </cfRule>
  </conditionalFormatting>
  <dataValidations>
    <dataValidation type="list" allowBlank="1" showErrorMessage="1" sqref="C11:C60">
      <formula1>$J$1:$J$28</formula1>
    </dataValidation>
    <dataValidation type="list" allowBlank="1" showErrorMessage="1" sqref="F11:F60">
      <formula1>'Dados do Projeto'!$M$98:$M$101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.38"/>
    <col customWidth="1" min="2" max="2" width="5.5"/>
    <col customWidth="1" min="3" max="3" width="14.5"/>
    <col customWidth="1" min="4" max="4" width="29.63"/>
    <col customWidth="1" min="5" max="5" width="19.38"/>
    <col customWidth="1" min="6" max="6" width="16.5"/>
    <col customWidth="1" min="7" max="7" width="21.5"/>
    <col customWidth="1" min="8" max="8" width="17.88"/>
    <col customWidth="1" min="9" max="9" width="39.88"/>
    <col customWidth="1" hidden="1" min="10" max="10" width="14.5"/>
    <col customWidth="1" min="11" max="20" width="14.5"/>
  </cols>
  <sheetData>
    <row r="1" ht="24.75" customHeight="1">
      <c r="A1" s="49"/>
      <c r="B1" s="2" t="s">
        <v>0</v>
      </c>
      <c r="C1" s="3"/>
      <c r="D1" s="3"/>
      <c r="E1" s="3"/>
      <c r="F1" s="3"/>
      <c r="G1" s="3"/>
      <c r="H1" s="3"/>
      <c r="I1" s="4"/>
      <c r="J1" s="50">
        <f>Planejamento!C15</f>
        <v>45432</v>
      </c>
    </row>
    <row r="2" ht="18.0" customHeight="1">
      <c r="A2" s="1"/>
      <c r="B2" s="5" t="s">
        <v>1</v>
      </c>
      <c r="C2" s="6"/>
      <c r="D2" s="6"/>
      <c r="E2" s="6"/>
      <c r="F2" s="6"/>
      <c r="G2" s="6"/>
      <c r="H2" s="6"/>
      <c r="I2" s="7"/>
      <c r="J2" s="50">
        <f t="shared" ref="J2:J21" si="1">J1+1</f>
        <v>45433</v>
      </c>
    </row>
    <row r="3" ht="15.75" customHeight="1">
      <c r="A3" s="1"/>
      <c r="B3" s="8" t="s">
        <v>93</v>
      </c>
      <c r="C3" s="6"/>
      <c r="D3" s="6"/>
      <c r="E3" s="6"/>
      <c r="F3" s="6"/>
      <c r="G3" s="6"/>
      <c r="H3" s="6"/>
      <c r="I3" s="7"/>
      <c r="J3" s="50">
        <f t="shared" si="1"/>
        <v>45434</v>
      </c>
    </row>
    <row r="4" ht="15.75" customHeight="1">
      <c r="A4" s="1"/>
      <c r="B4" s="9" t="s">
        <v>3</v>
      </c>
      <c r="C4" s="10"/>
      <c r="D4" s="10"/>
      <c r="E4" s="10"/>
      <c r="F4" s="10"/>
      <c r="G4" s="10"/>
      <c r="H4" s="10"/>
      <c r="I4" s="11"/>
      <c r="J4" s="50">
        <f t="shared" si="1"/>
        <v>45435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7"/>
      <c r="J5" s="50">
        <f t="shared" si="1"/>
        <v>45436</v>
      </c>
    </row>
    <row r="6" ht="15.75" customHeight="1">
      <c r="A6" s="1"/>
      <c r="B6" s="1"/>
      <c r="D6" s="1"/>
      <c r="E6" s="1"/>
      <c r="F6" s="1"/>
      <c r="G6" s="1"/>
      <c r="H6" s="1"/>
      <c r="I6" s="1"/>
      <c r="J6" s="50">
        <f t="shared" si="1"/>
        <v>45437</v>
      </c>
    </row>
    <row r="7" ht="22.5" customHeight="1">
      <c r="A7" s="1"/>
      <c r="B7" s="12" t="str">
        <f>'Dados do Projeto'!B7</f>
        <v>RAIZ</v>
      </c>
      <c r="C7" s="13"/>
      <c r="D7" s="13"/>
      <c r="E7" s="13"/>
      <c r="F7" s="13"/>
      <c r="G7" s="13"/>
      <c r="H7" s="13"/>
      <c r="I7" s="14"/>
      <c r="J7" s="50">
        <f t="shared" si="1"/>
        <v>45438</v>
      </c>
    </row>
    <row r="8" ht="15.75" customHeight="1">
      <c r="A8" s="1"/>
      <c r="B8" s="1"/>
      <c r="D8" s="1"/>
      <c r="E8" s="1"/>
      <c r="F8" s="1"/>
      <c r="G8" s="1"/>
      <c r="H8" s="1"/>
      <c r="I8" s="1"/>
      <c r="J8" s="50">
        <f t="shared" si="1"/>
        <v>45439</v>
      </c>
    </row>
    <row r="9" ht="15.75" customHeight="1">
      <c r="A9" s="1"/>
      <c r="B9" s="52" t="s">
        <v>94</v>
      </c>
      <c r="C9" s="13"/>
      <c r="D9" s="13"/>
      <c r="E9" s="13"/>
      <c r="F9" s="13"/>
      <c r="G9" s="13"/>
      <c r="H9" s="14"/>
      <c r="I9" s="68" t="s">
        <v>46</v>
      </c>
      <c r="J9" s="50">
        <f t="shared" si="1"/>
        <v>45440</v>
      </c>
    </row>
    <row r="10" ht="15.75" customHeight="1">
      <c r="A10" s="1"/>
      <c r="B10" s="54" t="s">
        <v>31</v>
      </c>
      <c r="C10" s="54" t="s">
        <v>47</v>
      </c>
      <c r="D10" s="54" t="s">
        <v>48</v>
      </c>
      <c r="E10" s="54" t="s">
        <v>49</v>
      </c>
      <c r="F10" s="54" t="s">
        <v>50</v>
      </c>
      <c r="G10" s="54" t="s">
        <v>51</v>
      </c>
      <c r="H10" s="54" t="s">
        <v>52</v>
      </c>
      <c r="I10" s="69" t="s">
        <v>53</v>
      </c>
      <c r="J10" s="50">
        <f t="shared" si="1"/>
        <v>45441</v>
      </c>
    </row>
    <row r="11" ht="48.75" customHeight="1">
      <c r="A11" s="20"/>
      <c r="B11" s="55">
        <v>1.0</v>
      </c>
      <c r="C11" s="60">
        <v>45444.0</v>
      </c>
      <c r="D11" s="57" t="s">
        <v>85</v>
      </c>
      <c r="E11" s="77" t="s">
        <v>92</v>
      </c>
      <c r="F11" s="72" t="s">
        <v>25</v>
      </c>
      <c r="G11" s="59">
        <v>2.0</v>
      </c>
      <c r="H11" s="78">
        <v>0.0</v>
      </c>
      <c r="I11" s="79" t="s">
        <v>95</v>
      </c>
      <c r="J11" s="50">
        <f t="shared" si="1"/>
        <v>45442</v>
      </c>
      <c r="K11" s="20"/>
      <c r="L11" s="20"/>
      <c r="M11" s="20"/>
      <c r="N11" s="20"/>
      <c r="O11" s="20"/>
      <c r="P11" s="20"/>
      <c r="Q11" s="20"/>
      <c r="R11" s="20"/>
      <c r="S11" s="20"/>
      <c r="T11" s="20"/>
    </row>
    <row r="12" ht="50.25" customHeight="1">
      <c r="A12" s="1"/>
      <c r="B12" s="55">
        <v>2.0</v>
      </c>
      <c r="C12" s="60">
        <v>45437.0</v>
      </c>
      <c r="D12" s="57" t="s">
        <v>96</v>
      </c>
      <c r="E12" s="57" t="s">
        <v>81</v>
      </c>
      <c r="F12" s="58" t="s">
        <v>27</v>
      </c>
      <c r="G12" s="59">
        <v>3.0</v>
      </c>
      <c r="H12" s="59">
        <v>3.0</v>
      </c>
      <c r="I12" s="58"/>
      <c r="J12" s="50">
        <f t="shared" si="1"/>
        <v>45443</v>
      </c>
    </row>
    <row r="13" ht="52.5" customHeight="1">
      <c r="A13" s="1"/>
      <c r="B13" s="55">
        <v>3.0</v>
      </c>
      <c r="C13" s="60">
        <v>45442.0</v>
      </c>
      <c r="D13" s="57" t="s">
        <v>97</v>
      </c>
      <c r="E13" s="57" t="s">
        <v>81</v>
      </c>
      <c r="F13" s="58" t="s">
        <v>27</v>
      </c>
      <c r="G13" s="59">
        <v>2.0</v>
      </c>
      <c r="H13" s="78">
        <v>1.0</v>
      </c>
      <c r="I13" s="58"/>
      <c r="J13" s="50">
        <f t="shared" si="1"/>
        <v>45444</v>
      </c>
    </row>
    <row r="14" ht="51.0" customHeight="1">
      <c r="A14" s="1"/>
      <c r="B14" s="55">
        <v>4.0</v>
      </c>
      <c r="C14" s="60">
        <v>45442.0</v>
      </c>
      <c r="D14" s="57" t="s">
        <v>98</v>
      </c>
      <c r="E14" s="57" t="s">
        <v>81</v>
      </c>
      <c r="F14" s="58" t="s">
        <v>27</v>
      </c>
      <c r="G14" s="59">
        <v>1.0</v>
      </c>
      <c r="H14" s="59">
        <v>1.0</v>
      </c>
      <c r="I14" s="73"/>
      <c r="J14" s="50">
        <f t="shared" si="1"/>
        <v>45445</v>
      </c>
    </row>
    <row r="15" ht="37.5" customHeight="1">
      <c r="A15" s="1"/>
      <c r="B15" s="55">
        <v>5.0</v>
      </c>
      <c r="C15" s="60">
        <v>45449.0</v>
      </c>
      <c r="D15" s="57" t="s">
        <v>99</v>
      </c>
      <c r="E15" s="77" t="s">
        <v>100</v>
      </c>
      <c r="F15" s="58" t="s">
        <v>27</v>
      </c>
      <c r="G15" s="59">
        <v>4.0</v>
      </c>
      <c r="H15" s="78">
        <v>2.0</v>
      </c>
      <c r="I15" s="73"/>
      <c r="J15" s="50">
        <f t="shared" si="1"/>
        <v>45446</v>
      </c>
    </row>
    <row r="16" ht="37.5" customHeight="1">
      <c r="A16" s="1"/>
      <c r="B16" s="55">
        <v>6.0</v>
      </c>
      <c r="C16" s="60">
        <v>45449.0</v>
      </c>
      <c r="D16" s="80" t="s">
        <v>101</v>
      </c>
      <c r="E16" s="77" t="s">
        <v>100</v>
      </c>
      <c r="F16" s="58" t="s">
        <v>27</v>
      </c>
      <c r="G16" s="59">
        <v>3.0</v>
      </c>
      <c r="H16" s="78">
        <v>1.0</v>
      </c>
      <c r="I16" s="73"/>
      <c r="J16" s="50">
        <f t="shared" si="1"/>
        <v>45447</v>
      </c>
    </row>
    <row r="17" ht="37.5" customHeight="1">
      <c r="A17" s="1"/>
      <c r="B17" s="55">
        <v>7.0</v>
      </c>
      <c r="C17" s="60">
        <v>45452.0</v>
      </c>
      <c r="D17" s="57" t="s">
        <v>66</v>
      </c>
      <c r="E17" s="77" t="s">
        <v>92</v>
      </c>
      <c r="F17" s="72" t="s">
        <v>27</v>
      </c>
      <c r="G17" s="59">
        <v>1.0</v>
      </c>
      <c r="H17" s="78">
        <v>1.0</v>
      </c>
      <c r="I17" s="73"/>
      <c r="J17" s="50">
        <f t="shared" si="1"/>
        <v>45448</v>
      </c>
    </row>
    <row r="18" ht="37.5" customHeight="1">
      <c r="A18" s="1"/>
      <c r="B18" s="55">
        <v>8.0</v>
      </c>
      <c r="C18" s="60"/>
      <c r="D18" s="58"/>
      <c r="E18" s="58"/>
      <c r="F18" s="58"/>
      <c r="G18" s="59">
        <v>0.0</v>
      </c>
      <c r="H18" s="59">
        <v>0.0</v>
      </c>
      <c r="I18" s="73"/>
      <c r="J18" s="50">
        <f t="shared" si="1"/>
        <v>45449</v>
      </c>
    </row>
    <row r="19" ht="37.5" customHeight="1">
      <c r="A19" s="1"/>
      <c r="B19" s="55">
        <v>9.0</v>
      </c>
      <c r="C19" s="60"/>
      <c r="D19" s="58"/>
      <c r="E19" s="58"/>
      <c r="F19" s="58"/>
      <c r="G19" s="59">
        <v>0.0</v>
      </c>
      <c r="H19" s="59">
        <v>0.0</v>
      </c>
      <c r="I19" s="73"/>
      <c r="J19" s="50">
        <f t="shared" si="1"/>
        <v>45450</v>
      </c>
    </row>
    <row r="20" ht="37.5" customHeight="1">
      <c r="A20" s="1"/>
      <c r="B20" s="55">
        <v>10.0</v>
      </c>
      <c r="C20" s="60"/>
      <c r="D20" s="58"/>
      <c r="E20" s="58"/>
      <c r="F20" s="58"/>
      <c r="G20" s="59">
        <v>0.0</v>
      </c>
      <c r="H20" s="59">
        <v>0.0</v>
      </c>
      <c r="I20" s="73"/>
      <c r="J20" s="50">
        <f t="shared" si="1"/>
        <v>45451</v>
      </c>
    </row>
    <row r="21" ht="37.5" customHeight="1">
      <c r="A21" s="1"/>
      <c r="B21" s="55">
        <v>11.0</v>
      </c>
      <c r="C21" s="60"/>
      <c r="D21" s="58"/>
      <c r="E21" s="58"/>
      <c r="F21" s="58"/>
      <c r="G21" s="59">
        <v>0.0</v>
      </c>
      <c r="H21" s="59">
        <v>0.0</v>
      </c>
      <c r="I21" s="73"/>
      <c r="J21" s="50">
        <f t="shared" si="1"/>
        <v>45452</v>
      </c>
    </row>
    <row r="22" ht="37.5" customHeight="1">
      <c r="A22" s="1"/>
      <c r="B22" s="55">
        <v>12.0</v>
      </c>
      <c r="C22" s="60"/>
      <c r="D22" s="58"/>
      <c r="E22" s="58"/>
      <c r="F22" s="58"/>
      <c r="G22" s="59">
        <v>0.0</v>
      </c>
      <c r="H22" s="59">
        <v>0.0</v>
      </c>
      <c r="I22" s="73"/>
      <c r="J22" s="50"/>
    </row>
    <row r="23" ht="37.5" customHeight="1">
      <c r="A23" s="1"/>
      <c r="B23" s="55">
        <v>13.0</v>
      </c>
      <c r="C23" s="60"/>
      <c r="D23" s="58"/>
      <c r="E23" s="58"/>
      <c r="F23" s="58"/>
      <c r="G23" s="59">
        <v>0.0</v>
      </c>
      <c r="H23" s="59">
        <v>0.0</v>
      </c>
      <c r="I23" s="73"/>
      <c r="J23" s="50"/>
    </row>
    <row r="24" ht="37.5" customHeight="1">
      <c r="A24" s="1"/>
      <c r="B24" s="55">
        <v>14.0</v>
      </c>
      <c r="C24" s="60"/>
      <c r="D24" s="58"/>
      <c r="E24" s="58"/>
      <c r="F24" s="58"/>
      <c r="G24" s="59">
        <v>0.0</v>
      </c>
      <c r="H24" s="59">
        <v>0.0</v>
      </c>
      <c r="I24" s="73"/>
      <c r="J24" s="50"/>
    </row>
    <row r="25" ht="37.5" customHeight="1">
      <c r="A25" s="1"/>
      <c r="B25" s="55">
        <v>15.0</v>
      </c>
      <c r="C25" s="60"/>
      <c r="D25" s="58"/>
      <c r="E25" s="58"/>
      <c r="F25" s="58"/>
      <c r="G25" s="59">
        <v>0.0</v>
      </c>
      <c r="H25" s="59">
        <v>0.0</v>
      </c>
      <c r="I25" s="73"/>
      <c r="J25" s="50"/>
    </row>
    <row r="26" ht="37.5" customHeight="1">
      <c r="A26" s="1"/>
      <c r="B26" s="55">
        <v>16.0</v>
      </c>
      <c r="C26" s="60"/>
      <c r="D26" s="58"/>
      <c r="E26" s="58"/>
      <c r="F26" s="58"/>
      <c r="G26" s="59">
        <v>0.0</v>
      </c>
      <c r="H26" s="59">
        <v>0.0</v>
      </c>
      <c r="I26" s="73"/>
      <c r="J26" s="50"/>
    </row>
    <row r="27" ht="37.5" customHeight="1">
      <c r="A27" s="1"/>
      <c r="B27" s="55">
        <v>17.0</v>
      </c>
      <c r="C27" s="60"/>
      <c r="D27" s="58"/>
      <c r="E27" s="58"/>
      <c r="F27" s="58"/>
      <c r="G27" s="59">
        <v>0.0</v>
      </c>
      <c r="H27" s="59">
        <v>0.0</v>
      </c>
      <c r="I27" s="73"/>
      <c r="J27" s="50"/>
    </row>
    <row r="28" ht="37.5" customHeight="1">
      <c r="A28" s="1"/>
      <c r="B28" s="55">
        <v>18.0</v>
      </c>
      <c r="C28" s="60"/>
      <c r="D28" s="58"/>
      <c r="E28" s="58"/>
      <c r="F28" s="58"/>
      <c r="G28" s="59">
        <v>0.0</v>
      </c>
      <c r="H28" s="59">
        <v>0.0</v>
      </c>
      <c r="I28" s="73"/>
      <c r="J28" s="50"/>
    </row>
    <row r="29" ht="37.5" customHeight="1">
      <c r="A29" s="1"/>
      <c r="B29" s="55">
        <v>19.0</v>
      </c>
      <c r="C29" s="60"/>
      <c r="D29" s="58"/>
      <c r="E29" s="58"/>
      <c r="F29" s="58"/>
      <c r="G29" s="59">
        <v>0.0</v>
      </c>
      <c r="H29" s="59">
        <v>0.0</v>
      </c>
      <c r="I29" s="73"/>
    </row>
    <row r="30" ht="37.5" customHeight="1">
      <c r="A30" s="1"/>
      <c r="B30" s="55">
        <v>20.0</v>
      </c>
      <c r="C30" s="60"/>
      <c r="D30" s="58"/>
      <c r="E30" s="58"/>
      <c r="F30" s="58"/>
      <c r="G30" s="59">
        <v>0.0</v>
      </c>
      <c r="H30" s="59">
        <v>0.0</v>
      </c>
      <c r="I30" s="73"/>
    </row>
    <row r="31" ht="37.5" customHeight="1">
      <c r="A31" s="1"/>
      <c r="B31" s="55">
        <v>21.0</v>
      </c>
      <c r="C31" s="60"/>
      <c r="D31" s="58"/>
      <c r="E31" s="58"/>
      <c r="F31" s="58"/>
      <c r="G31" s="59">
        <v>0.0</v>
      </c>
      <c r="H31" s="59">
        <v>0.0</v>
      </c>
      <c r="I31" s="73"/>
    </row>
    <row r="32" ht="37.5" customHeight="1">
      <c r="A32" s="1"/>
      <c r="B32" s="55">
        <v>22.0</v>
      </c>
      <c r="C32" s="60"/>
      <c r="D32" s="58"/>
      <c r="E32" s="58"/>
      <c r="F32" s="58"/>
      <c r="G32" s="59">
        <v>0.0</v>
      </c>
      <c r="H32" s="59">
        <v>0.0</v>
      </c>
      <c r="I32" s="73"/>
    </row>
    <row r="33" ht="37.5" customHeight="1">
      <c r="A33" s="1"/>
      <c r="B33" s="55">
        <v>23.0</v>
      </c>
      <c r="C33" s="60"/>
      <c r="D33" s="58"/>
      <c r="E33" s="58"/>
      <c r="F33" s="58"/>
      <c r="G33" s="59">
        <v>0.0</v>
      </c>
      <c r="H33" s="59">
        <v>0.0</v>
      </c>
      <c r="I33" s="73"/>
    </row>
    <row r="34" ht="37.5" customHeight="1">
      <c r="A34" s="1"/>
      <c r="B34" s="55">
        <v>24.0</v>
      </c>
      <c r="C34" s="60"/>
      <c r="D34" s="58"/>
      <c r="E34" s="58"/>
      <c r="F34" s="58"/>
      <c r="G34" s="59">
        <v>0.0</v>
      </c>
      <c r="H34" s="59">
        <v>0.0</v>
      </c>
      <c r="I34" s="57"/>
    </row>
    <row r="35" ht="37.5" customHeight="1">
      <c r="A35" s="1"/>
      <c r="B35" s="55">
        <v>25.0</v>
      </c>
      <c r="C35" s="60"/>
      <c r="D35" s="58"/>
      <c r="E35" s="58"/>
      <c r="F35" s="58"/>
      <c r="G35" s="59">
        <v>0.0</v>
      </c>
      <c r="H35" s="59">
        <v>0.0</v>
      </c>
      <c r="I35" s="57"/>
    </row>
    <row r="36" ht="37.5" customHeight="1">
      <c r="A36" s="1"/>
      <c r="B36" s="55">
        <v>26.0</v>
      </c>
      <c r="C36" s="60"/>
      <c r="D36" s="58"/>
      <c r="E36" s="58"/>
      <c r="F36" s="58"/>
      <c r="G36" s="59">
        <v>0.0</v>
      </c>
      <c r="H36" s="59">
        <v>0.0</v>
      </c>
      <c r="I36" s="57"/>
    </row>
    <row r="37" ht="37.5" customHeight="1">
      <c r="A37" s="1"/>
      <c r="B37" s="55">
        <v>27.0</v>
      </c>
      <c r="C37" s="60"/>
      <c r="D37" s="58"/>
      <c r="E37" s="58"/>
      <c r="F37" s="58"/>
      <c r="G37" s="59">
        <v>0.0</v>
      </c>
      <c r="H37" s="59">
        <v>0.0</v>
      </c>
      <c r="I37" s="57"/>
    </row>
    <row r="38" ht="37.5" customHeight="1">
      <c r="A38" s="1"/>
      <c r="B38" s="55">
        <v>28.0</v>
      </c>
      <c r="C38" s="60"/>
      <c r="D38" s="58"/>
      <c r="E38" s="58"/>
      <c r="F38" s="58"/>
      <c r="G38" s="59">
        <v>0.0</v>
      </c>
      <c r="H38" s="59">
        <v>0.0</v>
      </c>
      <c r="I38" s="57"/>
    </row>
    <row r="39" ht="37.5" customHeight="1">
      <c r="A39" s="1"/>
      <c r="B39" s="55">
        <v>29.0</v>
      </c>
      <c r="C39" s="60"/>
      <c r="D39" s="58"/>
      <c r="E39" s="58"/>
      <c r="F39" s="58"/>
      <c r="G39" s="59">
        <v>0.0</v>
      </c>
      <c r="H39" s="59">
        <v>0.0</v>
      </c>
      <c r="I39" s="57"/>
    </row>
    <row r="40" ht="37.5" customHeight="1">
      <c r="A40" s="1"/>
      <c r="B40" s="55">
        <v>30.0</v>
      </c>
      <c r="C40" s="60"/>
      <c r="D40" s="58"/>
      <c r="E40" s="58"/>
      <c r="F40" s="58"/>
      <c r="G40" s="59">
        <v>0.0</v>
      </c>
      <c r="H40" s="59">
        <v>0.0</v>
      </c>
      <c r="I40" s="57"/>
    </row>
    <row r="41" ht="37.5" customHeight="1">
      <c r="A41" s="1"/>
      <c r="B41" s="55">
        <v>31.0</v>
      </c>
      <c r="C41" s="60"/>
      <c r="D41" s="58"/>
      <c r="E41" s="58"/>
      <c r="F41" s="58"/>
      <c r="G41" s="59">
        <v>0.0</v>
      </c>
      <c r="H41" s="59">
        <v>0.0</v>
      </c>
      <c r="I41" s="57"/>
    </row>
    <row r="42" ht="37.5" customHeight="1">
      <c r="A42" s="1"/>
      <c r="B42" s="55">
        <v>32.0</v>
      </c>
      <c r="C42" s="60"/>
      <c r="D42" s="58"/>
      <c r="E42" s="58"/>
      <c r="F42" s="58"/>
      <c r="G42" s="59">
        <v>0.0</v>
      </c>
      <c r="H42" s="59">
        <v>0.0</v>
      </c>
      <c r="I42" s="57"/>
    </row>
    <row r="43" ht="37.5" customHeight="1">
      <c r="A43" s="1"/>
      <c r="B43" s="55">
        <v>33.0</v>
      </c>
      <c r="C43" s="60"/>
      <c r="D43" s="58"/>
      <c r="E43" s="58"/>
      <c r="F43" s="58"/>
      <c r="G43" s="59">
        <v>0.0</v>
      </c>
      <c r="H43" s="59">
        <v>0.0</v>
      </c>
      <c r="I43" s="57"/>
    </row>
    <row r="44" ht="37.5" customHeight="1">
      <c r="A44" s="1"/>
      <c r="B44" s="55">
        <v>34.0</v>
      </c>
      <c r="C44" s="60"/>
      <c r="D44" s="58"/>
      <c r="E44" s="58"/>
      <c r="F44" s="58"/>
      <c r="G44" s="59">
        <v>0.0</v>
      </c>
      <c r="H44" s="59">
        <v>0.0</v>
      </c>
      <c r="I44" s="57"/>
    </row>
    <row r="45" ht="37.5" customHeight="1">
      <c r="A45" s="1"/>
      <c r="B45" s="55">
        <v>35.0</v>
      </c>
      <c r="C45" s="60"/>
      <c r="D45" s="58"/>
      <c r="E45" s="58"/>
      <c r="F45" s="58"/>
      <c r="G45" s="59">
        <v>0.0</v>
      </c>
      <c r="H45" s="59">
        <v>0.0</v>
      </c>
      <c r="I45" s="57"/>
    </row>
    <row r="46" ht="37.5" customHeight="1">
      <c r="A46" s="1"/>
      <c r="B46" s="55">
        <v>36.0</v>
      </c>
      <c r="C46" s="60"/>
      <c r="D46" s="58"/>
      <c r="E46" s="58"/>
      <c r="F46" s="58"/>
      <c r="G46" s="59">
        <v>0.0</v>
      </c>
      <c r="H46" s="59">
        <v>0.0</v>
      </c>
      <c r="I46" s="57"/>
    </row>
    <row r="47" ht="37.5" customHeight="1">
      <c r="A47" s="1"/>
      <c r="B47" s="55">
        <v>37.0</v>
      </c>
      <c r="C47" s="60"/>
      <c r="D47" s="58"/>
      <c r="E47" s="58"/>
      <c r="F47" s="58"/>
      <c r="G47" s="59">
        <v>0.0</v>
      </c>
      <c r="H47" s="59">
        <v>0.0</v>
      </c>
      <c r="I47" s="57"/>
    </row>
    <row r="48" ht="37.5" customHeight="1">
      <c r="A48" s="1"/>
      <c r="B48" s="55">
        <v>38.0</v>
      </c>
      <c r="C48" s="60"/>
      <c r="D48" s="58"/>
      <c r="E48" s="58"/>
      <c r="F48" s="58"/>
      <c r="G48" s="59">
        <v>0.0</v>
      </c>
      <c r="H48" s="59">
        <v>0.0</v>
      </c>
      <c r="I48" s="57"/>
    </row>
    <row r="49" ht="37.5" customHeight="1">
      <c r="A49" s="1"/>
      <c r="B49" s="55">
        <v>39.0</v>
      </c>
      <c r="C49" s="60"/>
      <c r="D49" s="58"/>
      <c r="E49" s="58"/>
      <c r="F49" s="58"/>
      <c r="G49" s="59">
        <v>0.0</v>
      </c>
      <c r="H49" s="59">
        <v>0.0</v>
      </c>
      <c r="I49" s="57"/>
    </row>
    <row r="50" ht="37.5" customHeight="1">
      <c r="A50" s="1"/>
      <c r="B50" s="55">
        <v>40.0</v>
      </c>
      <c r="C50" s="60"/>
      <c r="D50" s="58"/>
      <c r="E50" s="58"/>
      <c r="F50" s="58"/>
      <c r="G50" s="59">
        <v>0.0</v>
      </c>
      <c r="H50" s="59">
        <v>0.0</v>
      </c>
      <c r="I50" s="57"/>
    </row>
    <row r="51" ht="37.5" customHeight="1">
      <c r="A51" s="1"/>
      <c r="B51" s="55">
        <v>41.0</v>
      </c>
      <c r="C51" s="60"/>
      <c r="D51" s="58"/>
      <c r="E51" s="58"/>
      <c r="F51" s="58"/>
      <c r="G51" s="59">
        <v>0.0</v>
      </c>
      <c r="H51" s="59">
        <v>0.0</v>
      </c>
      <c r="I51" s="57"/>
    </row>
    <row r="52" ht="37.5" customHeight="1">
      <c r="A52" s="1"/>
      <c r="B52" s="55">
        <v>42.0</v>
      </c>
      <c r="C52" s="60"/>
      <c r="D52" s="76"/>
      <c r="E52" s="58"/>
      <c r="F52" s="58"/>
      <c r="G52" s="59">
        <v>0.0</v>
      </c>
      <c r="H52" s="59">
        <v>0.0</v>
      </c>
      <c r="I52" s="57"/>
    </row>
    <row r="53" ht="37.5" customHeight="1">
      <c r="A53" s="1"/>
      <c r="B53" s="55">
        <v>43.0</v>
      </c>
      <c r="C53" s="60"/>
      <c r="D53" s="76"/>
      <c r="E53" s="58"/>
      <c r="F53" s="58"/>
      <c r="G53" s="59">
        <v>0.0</v>
      </c>
      <c r="H53" s="59">
        <v>0.0</v>
      </c>
      <c r="I53" s="57"/>
    </row>
    <row r="54" ht="37.5" customHeight="1">
      <c r="A54" s="1"/>
      <c r="B54" s="55">
        <v>44.0</v>
      </c>
      <c r="C54" s="60"/>
      <c r="D54" s="76"/>
      <c r="E54" s="58"/>
      <c r="F54" s="58"/>
      <c r="G54" s="59">
        <v>0.0</v>
      </c>
      <c r="H54" s="59">
        <v>0.0</v>
      </c>
      <c r="I54" s="57"/>
    </row>
    <row r="55" ht="37.5" customHeight="1">
      <c r="A55" s="1"/>
      <c r="B55" s="55">
        <v>45.0</v>
      </c>
      <c r="C55" s="60"/>
      <c r="D55" s="76"/>
      <c r="E55" s="58"/>
      <c r="F55" s="58"/>
      <c r="G55" s="59">
        <v>0.0</v>
      </c>
      <c r="H55" s="59">
        <v>0.0</v>
      </c>
      <c r="I55" s="57"/>
    </row>
    <row r="56" ht="37.5" customHeight="1">
      <c r="A56" s="1"/>
      <c r="B56" s="55">
        <v>46.0</v>
      </c>
      <c r="C56" s="60"/>
      <c r="D56" s="58"/>
      <c r="E56" s="58"/>
      <c r="F56" s="58"/>
      <c r="G56" s="59">
        <v>0.0</v>
      </c>
      <c r="H56" s="59">
        <v>0.0</v>
      </c>
      <c r="I56" s="57"/>
    </row>
    <row r="57" ht="37.5" customHeight="1">
      <c r="A57" s="1"/>
      <c r="B57" s="55">
        <v>47.0</v>
      </c>
      <c r="C57" s="60"/>
      <c r="D57" s="57"/>
      <c r="E57" s="58"/>
      <c r="F57" s="58"/>
      <c r="G57" s="59">
        <v>0.0</v>
      </c>
      <c r="H57" s="59">
        <v>0.0</v>
      </c>
      <c r="I57" s="57"/>
    </row>
    <row r="58" ht="37.5" customHeight="1">
      <c r="A58" s="1"/>
      <c r="B58" s="55">
        <v>48.0</v>
      </c>
      <c r="C58" s="60"/>
      <c r="D58" s="57"/>
      <c r="E58" s="58"/>
      <c r="F58" s="58"/>
      <c r="G58" s="59">
        <v>0.0</v>
      </c>
      <c r="H58" s="59">
        <v>0.0</v>
      </c>
      <c r="I58" s="57"/>
    </row>
    <row r="59" ht="37.5" customHeight="1">
      <c r="A59" s="1"/>
      <c r="B59" s="55">
        <v>49.0</v>
      </c>
      <c r="C59" s="60"/>
      <c r="D59" s="57"/>
      <c r="E59" s="58"/>
      <c r="F59" s="58"/>
      <c r="G59" s="59">
        <v>0.0</v>
      </c>
      <c r="H59" s="59">
        <v>0.0</v>
      </c>
      <c r="I59" s="70"/>
    </row>
    <row r="60" ht="37.5" customHeight="1">
      <c r="A60" s="1"/>
      <c r="B60" s="55">
        <v>50.0</v>
      </c>
      <c r="C60" s="60"/>
      <c r="D60" s="57"/>
      <c r="E60" s="58"/>
      <c r="F60" s="58"/>
      <c r="G60" s="59">
        <v>0.0</v>
      </c>
      <c r="H60" s="59">
        <v>0.0</v>
      </c>
      <c r="I60" s="70"/>
    </row>
    <row r="61" ht="15.75" customHeight="1">
      <c r="A61" s="1"/>
      <c r="B61" s="1"/>
      <c r="D61" s="1"/>
      <c r="E61" s="1"/>
      <c r="F61" s="63" t="s">
        <v>67</v>
      </c>
      <c r="G61" s="64">
        <f t="shared" ref="G61:H61" si="2">SUM(G11:G60)</f>
        <v>16</v>
      </c>
      <c r="H61" s="64">
        <f t="shared" si="2"/>
        <v>9</v>
      </c>
      <c r="I61" s="1"/>
    </row>
    <row r="62" ht="15.75" customHeight="1">
      <c r="A62" s="1"/>
      <c r="B62" s="30"/>
      <c r="C62" s="30"/>
      <c r="D62" s="30">
        <f>COUNTIFS(D11:D60, "&lt;&gt;"&amp;"")</f>
        <v>7</v>
      </c>
      <c r="E62" s="30"/>
      <c r="F62" s="30">
        <f>COUNTIFS(F11:F60, "Concluído",D11:D60, "&lt;&gt;"&amp;"")</f>
        <v>6</v>
      </c>
      <c r="G62" s="1"/>
      <c r="H62" s="1"/>
      <c r="I62" s="1"/>
    </row>
    <row r="63" ht="15.75" customHeight="1">
      <c r="A63" s="1"/>
      <c r="B63" s="52" t="s">
        <v>68</v>
      </c>
      <c r="C63" s="13"/>
      <c r="D63" s="13"/>
      <c r="E63" s="13"/>
      <c r="F63" s="13"/>
      <c r="G63" s="13"/>
      <c r="H63" s="14"/>
    </row>
    <row r="64" ht="15.75" customHeight="1">
      <c r="A64" s="1"/>
      <c r="B64" s="65" t="s">
        <v>69</v>
      </c>
      <c r="C64" s="13"/>
      <c r="D64" s="13"/>
      <c r="E64" s="13"/>
      <c r="F64" s="14"/>
      <c r="G64" s="54" t="s">
        <v>70</v>
      </c>
      <c r="H64" s="54" t="s">
        <v>14</v>
      </c>
    </row>
    <row r="65" ht="15.75" customHeight="1">
      <c r="A65" s="1"/>
      <c r="B65" s="66" t="s">
        <v>11</v>
      </c>
      <c r="C65" s="13"/>
      <c r="D65" s="13"/>
      <c r="E65" s="13"/>
      <c r="F65" s="14"/>
      <c r="G65" s="81">
        <v>10.0</v>
      </c>
      <c r="H65" s="81">
        <v>4.0</v>
      </c>
    </row>
    <row r="66" ht="15.75" customHeight="1">
      <c r="A66" s="1"/>
      <c r="B66" s="66" t="str">
        <f>'Dados do Projeto'!B10</f>
        <v>Vinicius Henrique de Oliveira</v>
      </c>
      <c r="C66" s="13"/>
      <c r="D66" s="13"/>
      <c r="E66" s="13"/>
      <c r="F66" s="14"/>
      <c r="G66" s="67">
        <v>9.0</v>
      </c>
      <c r="H66" s="81">
        <v>6.0</v>
      </c>
    </row>
    <row r="67" ht="15.75" customHeight="1">
      <c r="A67" s="1"/>
      <c r="B67" s="66" t="str">
        <f>'Dados do Projeto'!B11</f>
        <v>João Pedro Reis Martins</v>
      </c>
      <c r="C67" s="13"/>
      <c r="D67" s="13"/>
      <c r="E67" s="13"/>
      <c r="F67" s="14"/>
      <c r="G67" s="67">
        <v>9.0</v>
      </c>
      <c r="H67" s="81">
        <v>6.0</v>
      </c>
    </row>
    <row r="68" ht="15.75" customHeight="1">
      <c r="A68" s="1"/>
      <c r="B68" s="66" t="s">
        <v>9</v>
      </c>
      <c r="C68" s="13"/>
      <c r="D68" s="13"/>
      <c r="E68" s="13"/>
      <c r="F68" s="14"/>
      <c r="G68" s="81">
        <v>10.0</v>
      </c>
      <c r="H68" s="81">
        <v>4.0</v>
      </c>
    </row>
    <row r="69" ht="15.75" customHeight="1">
      <c r="A69" s="1"/>
      <c r="B69" s="66" t="s">
        <v>102</v>
      </c>
      <c r="C69" s="13"/>
      <c r="D69" s="13"/>
      <c r="E69" s="13"/>
      <c r="F69" s="14"/>
      <c r="G69" s="81">
        <v>9.0</v>
      </c>
      <c r="H69" s="81">
        <v>6.0</v>
      </c>
    </row>
    <row r="70" ht="15.75" customHeight="1">
      <c r="A70" s="1"/>
      <c r="B70" s="1"/>
      <c r="D70" s="1"/>
      <c r="E70" s="1"/>
      <c r="F70" s="1"/>
      <c r="G70" s="1"/>
      <c r="H70" s="1"/>
      <c r="I70" s="1"/>
    </row>
    <row r="71" ht="15.75" customHeight="1">
      <c r="A71" s="1"/>
      <c r="B71" s="1"/>
      <c r="D71" s="1"/>
      <c r="E71" s="1"/>
      <c r="F71" s="1"/>
      <c r="G71" s="1"/>
      <c r="H71" s="1"/>
      <c r="I71" s="1"/>
    </row>
    <row r="72" ht="15.75" customHeight="1">
      <c r="A72" s="1"/>
      <c r="B72" s="1"/>
      <c r="D72" s="1"/>
      <c r="E72" s="1"/>
      <c r="F72" s="1"/>
      <c r="G72" s="1"/>
      <c r="H72" s="1"/>
      <c r="I72" s="1"/>
    </row>
    <row r="73" ht="15.75" customHeight="1">
      <c r="A73" s="1"/>
      <c r="B73" s="1"/>
      <c r="D73" s="1"/>
      <c r="E73" s="1"/>
      <c r="F73" s="1"/>
      <c r="G73" s="1"/>
      <c r="H73" s="1"/>
      <c r="I73" s="1"/>
    </row>
    <row r="74" ht="15.75" customHeight="1">
      <c r="A74" s="1"/>
      <c r="B74" s="1"/>
      <c r="D74" s="1"/>
      <c r="E74" s="1"/>
      <c r="F74" s="1"/>
      <c r="G74" s="1"/>
      <c r="H74" s="1"/>
      <c r="I74" s="1"/>
    </row>
    <row r="75" ht="15.75" customHeight="1">
      <c r="A75" s="1"/>
      <c r="B75" s="1"/>
      <c r="D75" s="1"/>
      <c r="E75" s="1"/>
      <c r="F75" s="1"/>
      <c r="G75" s="1"/>
      <c r="H75" s="1"/>
      <c r="I75" s="1"/>
    </row>
    <row r="76" ht="15.75" customHeight="1">
      <c r="A76" s="1"/>
      <c r="B76" s="1"/>
      <c r="D76" s="1"/>
      <c r="E76" s="1"/>
      <c r="F76" s="1"/>
      <c r="G76" s="1"/>
      <c r="H76" s="1"/>
      <c r="I76" s="1"/>
    </row>
    <row r="77" ht="15.75" customHeight="1">
      <c r="A77" s="1"/>
      <c r="B77" s="1"/>
      <c r="D77" s="1"/>
      <c r="E77" s="1"/>
      <c r="F77" s="1"/>
      <c r="G77" s="1"/>
      <c r="H77" s="1"/>
      <c r="I77" s="1"/>
    </row>
    <row r="78" ht="15.75" customHeight="1">
      <c r="A78" s="1"/>
      <c r="B78" s="1"/>
      <c r="D78" s="1"/>
      <c r="E78" s="1"/>
      <c r="F78" s="1"/>
      <c r="G78" s="1"/>
      <c r="H78" s="1"/>
      <c r="I78" s="1"/>
    </row>
    <row r="79" ht="15.75" customHeight="1">
      <c r="A79" s="1"/>
      <c r="B79" s="1"/>
      <c r="D79" s="1"/>
      <c r="E79" s="1"/>
      <c r="F79" s="1"/>
      <c r="G79" s="1"/>
      <c r="H79" s="1"/>
      <c r="I79" s="1"/>
    </row>
    <row r="80" ht="15.75" customHeight="1">
      <c r="A80" s="1"/>
      <c r="B80" s="1"/>
      <c r="D80" s="1"/>
      <c r="E80" s="1"/>
      <c r="F80" s="1"/>
      <c r="G80" s="1"/>
      <c r="H80" s="1"/>
      <c r="I80" s="1"/>
    </row>
    <row r="81" ht="15.75" customHeight="1">
      <c r="A81" s="1"/>
      <c r="B81" s="1"/>
      <c r="D81" s="1"/>
      <c r="E81" s="1"/>
      <c r="F81" s="1"/>
      <c r="G81" s="1"/>
      <c r="H81" s="1"/>
      <c r="I81" s="1"/>
    </row>
    <row r="82" ht="15.75" customHeight="1">
      <c r="A82" s="1"/>
      <c r="B82" s="1"/>
      <c r="D82" s="1"/>
      <c r="E82" s="1"/>
      <c r="F82" s="1"/>
      <c r="G82" s="1"/>
      <c r="H82" s="1"/>
      <c r="I82" s="1"/>
    </row>
    <row r="83" ht="15.75" customHeight="1">
      <c r="A83" s="1"/>
      <c r="B83" s="1"/>
      <c r="D83" s="1"/>
      <c r="E83" s="1"/>
      <c r="F83" s="1"/>
      <c r="G83" s="1"/>
      <c r="H83" s="1"/>
      <c r="I83" s="1"/>
    </row>
    <row r="84" ht="15.75" customHeight="1">
      <c r="A84" s="1"/>
      <c r="B84" s="1"/>
      <c r="D84" s="1"/>
      <c r="E84" s="1"/>
      <c r="F84" s="1"/>
      <c r="G84" s="1"/>
      <c r="H84" s="1"/>
      <c r="I84" s="1"/>
    </row>
    <row r="85" ht="15.75" customHeight="1">
      <c r="A85" s="1"/>
      <c r="B85" s="1"/>
      <c r="D85" s="1"/>
      <c r="E85" s="1"/>
      <c r="F85" s="1"/>
      <c r="G85" s="1"/>
      <c r="H85" s="1"/>
      <c r="I85" s="1"/>
    </row>
    <row r="86" ht="15.75" customHeight="1">
      <c r="A86" s="1"/>
      <c r="B86" s="1"/>
      <c r="D86" s="1"/>
      <c r="E86" s="1"/>
      <c r="F86" s="1"/>
      <c r="G86" s="1"/>
      <c r="H86" s="1"/>
      <c r="I86" s="1"/>
    </row>
    <row r="87" ht="15.75" customHeight="1">
      <c r="A87" s="1"/>
      <c r="B87" s="1"/>
      <c r="D87" s="1"/>
      <c r="E87" s="1"/>
      <c r="F87" s="1"/>
      <c r="G87" s="1"/>
      <c r="H87" s="1"/>
      <c r="I87" s="1"/>
    </row>
    <row r="88" ht="15.75" customHeight="1">
      <c r="A88" s="1"/>
      <c r="B88" s="1"/>
      <c r="D88" s="1"/>
      <c r="E88" s="1"/>
      <c r="F88" s="1"/>
      <c r="G88" s="1"/>
      <c r="H88" s="1"/>
      <c r="I88" s="1"/>
    </row>
    <row r="89" ht="15.75" customHeight="1">
      <c r="A89" s="1"/>
      <c r="B89" s="1"/>
      <c r="D89" s="1"/>
      <c r="E89" s="1"/>
      <c r="F89" s="1"/>
      <c r="G89" s="1"/>
      <c r="H89" s="1"/>
      <c r="I89" s="1"/>
    </row>
    <row r="90" ht="15.75" customHeight="1">
      <c r="A90" s="1"/>
      <c r="B90" s="1"/>
      <c r="D90" s="1"/>
      <c r="E90" s="1"/>
      <c r="F90" s="1"/>
      <c r="G90" s="1"/>
      <c r="H90" s="1"/>
      <c r="I90" s="1"/>
    </row>
    <row r="91" ht="15.75" customHeight="1">
      <c r="A91" s="1"/>
      <c r="B91" s="1"/>
      <c r="D91" s="1"/>
      <c r="E91" s="1"/>
      <c r="F91" s="1"/>
      <c r="G91" s="1"/>
      <c r="H91" s="1"/>
      <c r="I91" s="1"/>
    </row>
    <row r="92" ht="15.75" customHeight="1">
      <c r="A92" s="1"/>
      <c r="B92" s="1"/>
      <c r="D92" s="1"/>
      <c r="E92" s="1"/>
      <c r="F92" s="1"/>
      <c r="G92" s="1"/>
      <c r="H92" s="1"/>
      <c r="I92" s="1"/>
    </row>
    <row r="93" ht="15.75" customHeight="1">
      <c r="A93" s="1"/>
      <c r="B93" s="1"/>
      <c r="D93" s="1"/>
      <c r="E93" s="1"/>
      <c r="F93" s="1"/>
      <c r="G93" s="1"/>
      <c r="H93" s="1"/>
      <c r="I93" s="1"/>
    </row>
    <row r="94" ht="15.75" customHeight="1">
      <c r="A94" s="1"/>
      <c r="B94" s="1"/>
      <c r="D94" s="1"/>
      <c r="E94" s="1"/>
      <c r="F94" s="1"/>
      <c r="G94" s="1"/>
      <c r="H94" s="1"/>
      <c r="I94" s="1"/>
    </row>
    <row r="95" ht="15.75" customHeight="1">
      <c r="A95" s="1"/>
      <c r="B95" s="1"/>
      <c r="D95" s="1"/>
      <c r="E95" s="1"/>
      <c r="F95" s="1"/>
      <c r="G95" s="1"/>
      <c r="H95" s="1"/>
      <c r="I95" s="1"/>
    </row>
    <row r="96" ht="15.75" customHeight="1">
      <c r="A96" s="1"/>
      <c r="B96" s="1"/>
      <c r="D96" s="1"/>
      <c r="E96" s="1"/>
      <c r="F96" s="1"/>
      <c r="G96" s="1"/>
      <c r="H96" s="1"/>
      <c r="I96" s="1"/>
    </row>
    <row r="97" ht="15.75" customHeight="1">
      <c r="A97" s="1"/>
      <c r="B97" s="1"/>
      <c r="D97" s="1"/>
      <c r="E97" s="1"/>
      <c r="F97" s="1"/>
      <c r="G97" s="1"/>
      <c r="H97" s="1"/>
      <c r="I97" s="1"/>
    </row>
    <row r="98" ht="15.75" customHeight="1">
      <c r="A98" s="1"/>
      <c r="B98" s="1"/>
      <c r="D98" s="1"/>
      <c r="E98" s="1"/>
      <c r="F98" s="1"/>
      <c r="G98" s="1"/>
      <c r="H98" s="1"/>
      <c r="I98" s="1"/>
    </row>
    <row r="99" ht="15.75" customHeight="1">
      <c r="A99" s="1"/>
      <c r="B99" s="1"/>
      <c r="D99" s="1"/>
      <c r="E99" s="1"/>
      <c r="F99" s="1"/>
      <c r="G99" s="1"/>
      <c r="H99" s="1"/>
      <c r="I99" s="1"/>
    </row>
    <row r="100" ht="15.75" customHeight="1">
      <c r="A100" s="1"/>
      <c r="B100" s="1"/>
      <c r="D100" s="19"/>
      <c r="E100" s="1"/>
      <c r="F100" s="19"/>
      <c r="G100" s="1"/>
      <c r="H100" s="1"/>
      <c r="I100" s="1"/>
    </row>
    <row r="101" ht="15.75" customHeight="1">
      <c r="A101" s="1"/>
      <c r="B101" s="1"/>
      <c r="D101" s="19"/>
      <c r="E101" s="1"/>
      <c r="F101" s="19"/>
      <c r="G101" s="1"/>
      <c r="H101" s="1"/>
      <c r="I101" s="1"/>
    </row>
    <row r="102" ht="15.75" customHeight="1">
      <c r="A102" s="1"/>
      <c r="B102" s="1"/>
      <c r="D102" s="19"/>
      <c r="E102" s="1"/>
      <c r="F102" s="19"/>
      <c r="G102" s="1"/>
      <c r="H102" s="1"/>
      <c r="I102" s="1"/>
    </row>
    <row r="103" ht="15.75" customHeight="1">
      <c r="A103" s="1"/>
      <c r="B103" s="1"/>
      <c r="D103" s="19"/>
      <c r="E103" s="1"/>
      <c r="F103" s="19"/>
      <c r="G103" s="1"/>
      <c r="H103" s="1"/>
      <c r="I103" s="1"/>
    </row>
    <row r="104" ht="15.75" customHeight="1">
      <c r="A104" s="1"/>
      <c r="B104" s="1"/>
      <c r="D104" s="19"/>
      <c r="E104" s="1"/>
      <c r="F104" s="1"/>
      <c r="G104" s="1"/>
      <c r="H104" s="1"/>
      <c r="I104" s="1"/>
    </row>
    <row r="105" ht="15.75" customHeight="1">
      <c r="A105" s="1"/>
      <c r="B105" s="1"/>
      <c r="D105" s="1"/>
      <c r="E105" s="1"/>
      <c r="F105" s="1"/>
      <c r="G105" s="1"/>
      <c r="H105" s="1"/>
      <c r="I105" s="1"/>
    </row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10:$I$60"/>
  <mergeCells count="14">
    <mergeCell ref="B63:H63"/>
    <mergeCell ref="B64:F64"/>
    <mergeCell ref="B65:F65"/>
    <mergeCell ref="B66:F66"/>
    <mergeCell ref="B67:F67"/>
    <mergeCell ref="B68:F68"/>
    <mergeCell ref="B69:F69"/>
    <mergeCell ref="B1:I1"/>
    <mergeCell ref="B2:I2"/>
    <mergeCell ref="B3:I3"/>
    <mergeCell ref="B4:I4"/>
    <mergeCell ref="B5:I5"/>
    <mergeCell ref="B7:I7"/>
    <mergeCell ref="B9:H9"/>
  </mergeCells>
  <conditionalFormatting sqref="E11:E17">
    <cfRule type="expression" dxfId="3" priority="1">
      <formula>NOT(ISERROR(SEARCH((#REF!),(E11))))</formula>
    </cfRule>
  </conditionalFormatting>
  <conditionalFormatting sqref="E11:E17">
    <cfRule type="expression" dxfId="4" priority="2">
      <formula>NOT(ISERROR(SEARCH(($B$68),(E11))))</formula>
    </cfRule>
  </conditionalFormatting>
  <conditionalFormatting sqref="E11:E17">
    <cfRule type="expression" dxfId="3" priority="3">
      <formula>NOT(ISERROR(SEARCH((#REF!),(E11))))</formula>
    </cfRule>
  </conditionalFormatting>
  <conditionalFormatting sqref="E11:E17">
    <cfRule type="expression" dxfId="4" priority="4">
      <formula>NOT(ISERROR(SEARCH(($B$68),(E11))))</formula>
    </cfRule>
  </conditionalFormatting>
  <conditionalFormatting sqref="E13 E17">
    <cfRule type="containsBlanks" dxfId="5" priority="5">
      <formula>LEN(TRIM(E13))=0</formula>
    </cfRule>
  </conditionalFormatting>
  <conditionalFormatting sqref="E13 E17">
    <cfRule type="expression" dxfId="4" priority="6">
      <formula>NOT(ISERROR(SEARCH(($B$69),(E13))))</formula>
    </cfRule>
  </conditionalFormatting>
  <conditionalFormatting sqref="E13 E17">
    <cfRule type="expression" dxfId="3" priority="7">
      <formula>NOT(ISERROR(SEARCH(($B$68),(E13))))</formula>
    </cfRule>
  </conditionalFormatting>
  <conditionalFormatting sqref="E13 E17">
    <cfRule type="expression" dxfId="2" priority="8">
      <formula>NOT(ISERROR(SEARCH(($B$67),(E13))))</formula>
    </cfRule>
  </conditionalFormatting>
  <conditionalFormatting sqref="E13 E17">
    <cfRule type="expression" dxfId="1" priority="9">
      <formula>NOT(ISERROR(SEARCH(($B$66),(E13))))</formula>
    </cfRule>
  </conditionalFormatting>
  <conditionalFormatting sqref="E13 E17">
    <cfRule type="containsBlanks" dxfId="5" priority="10">
      <formula>LEN(TRIM(E13))=0</formula>
    </cfRule>
  </conditionalFormatting>
  <conditionalFormatting sqref="E13 E17">
    <cfRule type="expression" dxfId="4" priority="11">
      <formula>NOT(ISERROR(SEARCH(($B$69),(E13))))</formula>
    </cfRule>
  </conditionalFormatting>
  <conditionalFormatting sqref="E13 E17">
    <cfRule type="expression" dxfId="3" priority="12">
      <formula>NOT(ISERROR(SEARCH(($B$68),(E13))))</formula>
    </cfRule>
  </conditionalFormatting>
  <conditionalFormatting sqref="E13 E17">
    <cfRule type="expression" dxfId="2" priority="13">
      <formula>NOT(ISERROR(SEARCH(($B$67),(E13))))</formula>
    </cfRule>
  </conditionalFormatting>
  <conditionalFormatting sqref="E13 E17">
    <cfRule type="expression" dxfId="1" priority="14">
      <formula>NOT(ISERROR(SEARCH(($B$66),(E13))))</formula>
    </cfRule>
  </conditionalFormatting>
  <conditionalFormatting sqref="E13 E17">
    <cfRule type="expression" dxfId="0" priority="15">
      <formula>NOT(ISERROR(SEARCH(($B$65),(E13))))</formula>
    </cfRule>
  </conditionalFormatting>
  <conditionalFormatting sqref="E13 E17">
    <cfRule type="expression" dxfId="0" priority="16">
      <formula>NOT(ISERROR(SEARCH(($B$65),(E13))))</formula>
    </cfRule>
  </conditionalFormatting>
  <conditionalFormatting sqref="E11:E60">
    <cfRule type="expression" dxfId="0" priority="17">
      <formula>NOT(ISERROR(SEARCH(($B$65),(E11))))</formula>
    </cfRule>
  </conditionalFormatting>
  <conditionalFormatting sqref="E11:E60">
    <cfRule type="expression" dxfId="1" priority="18">
      <formula>NOT(ISERROR(SEARCH(($B$66),(E11))))</formula>
    </cfRule>
  </conditionalFormatting>
  <conditionalFormatting sqref="E11:E60">
    <cfRule type="expression" dxfId="2" priority="19">
      <formula>NOT(ISERROR(SEARCH(($B$67),(E11))))</formula>
    </cfRule>
  </conditionalFormatting>
  <conditionalFormatting sqref="E11:E60">
    <cfRule type="expression" dxfId="3" priority="20">
      <formula>NOT(ISERROR(SEARCH(($B$68),(E11))))</formula>
    </cfRule>
  </conditionalFormatting>
  <conditionalFormatting sqref="E11:E60">
    <cfRule type="expression" dxfId="4" priority="21">
      <formula>NOT(ISERROR(SEARCH(($B$69),(E11))))</formula>
    </cfRule>
  </conditionalFormatting>
  <conditionalFormatting sqref="E11:E60">
    <cfRule type="containsBlanks" dxfId="5" priority="22">
      <formula>LEN(TRIM(E11))=0</formula>
    </cfRule>
  </conditionalFormatting>
  <conditionalFormatting sqref="C11:C60">
    <cfRule type="expression" dxfId="6" priority="23">
      <formula>AND(ISNUMBER(C11),TRUNC(C11)&lt;TODAY())</formula>
    </cfRule>
  </conditionalFormatting>
  <conditionalFormatting sqref="E13 E17">
    <cfRule type="containsBlanks" dxfId="5" priority="24">
      <formula>LEN(TRIM(E13))=0</formula>
    </cfRule>
  </conditionalFormatting>
  <conditionalFormatting sqref="E13 E17">
    <cfRule type="expression" dxfId="4" priority="25">
      <formula>NOT(ISERROR(SEARCH(($B$69),(E13))))</formula>
    </cfRule>
  </conditionalFormatting>
  <conditionalFormatting sqref="E13 E17">
    <cfRule type="expression" dxfId="3" priority="26">
      <formula>NOT(ISERROR(SEARCH(($B$68),(E13))))</formula>
    </cfRule>
  </conditionalFormatting>
  <conditionalFormatting sqref="E13 E17">
    <cfRule type="expression" dxfId="2" priority="27">
      <formula>NOT(ISERROR(SEARCH(($B$67),(E13))))</formula>
    </cfRule>
  </conditionalFormatting>
  <conditionalFormatting sqref="E13 E17">
    <cfRule type="expression" dxfId="1" priority="28">
      <formula>NOT(ISERROR(SEARCH(($B$66),(E13))))</formula>
    </cfRule>
  </conditionalFormatting>
  <conditionalFormatting sqref="E13 E17">
    <cfRule type="containsBlanks" dxfId="5" priority="29">
      <formula>LEN(TRIM(E13))=0</formula>
    </cfRule>
  </conditionalFormatting>
  <conditionalFormatting sqref="E13 E17">
    <cfRule type="expression" dxfId="4" priority="30">
      <formula>NOT(ISERROR(SEARCH(($B$69),(E13))))</formula>
    </cfRule>
  </conditionalFormatting>
  <conditionalFormatting sqref="E13 E17">
    <cfRule type="expression" dxfId="3" priority="31">
      <formula>NOT(ISERROR(SEARCH(($B$68),(E13))))</formula>
    </cfRule>
  </conditionalFormatting>
  <conditionalFormatting sqref="E13 E17">
    <cfRule type="expression" dxfId="2" priority="32">
      <formula>NOT(ISERROR(SEARCH(($B$67),(E13))))</formula>
    </cfRule>
  </conditionalFormatting>
  <conditionalFormatting sqref="E13 E17">
    <cfRule type="expression" dxfId="1" priority="33">
      <formula>NOT(ISERROR(SEARCH(($B$66),(E13))))</formula>
    </cfRule>
  </conditionalFormatting>
  <conditionalFormatting sqref="E13 E17">
    <cfRule type="expression" dxfId="0" priority="34">
      <formula>NOT(ISERROR(SEARCH(($B$65),(E13))))</formula>
    </cfRule>
  </conditionalFormatting>
  <conditionalFormatting sqref="E13 E17">
    <cfRule type="expression" dxfId="0" priority="35">
      <formula>NOT(ISERROR(SEARCH(($B$65),(E13))))</formula>
    </cfRule>
  </conditionalFormatting>
  <conditionalFormatting sqref="E11:E60">
    <cfRule type="expression" dxfId="0" priority="36">
      <formula>NOT(ISERROR(SEARCH(($B$65),(E11))))</formula>
    </cfRule>
  </conditionalFormatting>
  <conditionalFormatting sqref="E11:E60">
    <cfRule type="expression" dxfId="1" priority="37">
      <formula>NOT(ISERROR(SEARCH(($B$66),(E11))))</formula>
    </cfRule>
  </conditionalFormatting>
  <conditionalFormatting sqref="E11:E60">
    <cfRule type="expression" dxfId="2" priority="38">
      <formula>NOT(ISERROR(SEARCH(($B$67),(E11))))</formula>
    </cfRule>
  </conditionalFormatting>
  <conditionalFormatting sqref="E11:E60">
    <cfRule type="expression" dxfId="3" priority="39">
      <formula>NOT(ISERROR(SEARCH(($B$68),(E11))))</formula>
    </cfRule>
  </conditionalFormatting>
  <conditionalFormatting sqref="E11:E60">
    <cfRule type="expression" dxfId="4" priority="40">
      <formula>NOT(ISERROR(SEARCH(($B$69),(E11))))</formula>
    </cfRule>
  </conditionalFormatting>
  <conditionalFormatting sqref="E11:E60">
    <cfRule type="containsBlanks" dxfId="5" priority="41">
      <formula>LEN(TRIM(E11))=0</formula>
    </cfRule>
  </conditionalFormatting>
  <conditionalFormatting sqref="C11:C60">
    <cfRule type="expression" dxfId="6" priority="42">
      <formula>AND(ISNUMBER(C11),TRUNC(C11)&lt;TODAY())</formula>
    </cfRule>
  </conditionalFormatting>
  <dataValidations>
    <dataValidation type="list" allowBlank="1" showErrorMessage="1" sqref="C11:C60">
      <formula1>$J$1:$J$21</formula1>
    </dataValidation>
    <dataValidation type="list" allowBlank="1" showErrorMessage="1" sqref="F11:F60">
      <formula1>'Dados do Projeto'!$M$98:$M$101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.38"/>
    <col customWidth="1" min="2" max="2" width="5.5"/>
    <col customWidth="1" min="3" max="3" width="14.5"/>
    <col customWidth="1" min="4" max="4" width="29.63"/>
    <col customWidth="1" min="5" max="5" width="21.5"/>
    <col customWidth="1" min="6" max="6" width="16.5"/>
    <col customWidth="1" min="7" max="7" width="21.5"/>
    <col customWidth="1" min="8" max="8" width="17.88"/>
    <col customWidth="1" min="9" max="9" width="39.88"/>
    <col customWidth="1" hidden="1" min="10" max="10" width="14.5"/>
    <col customWidth="1" min="11" max="20" width="14.5"/>
  </cols>
  <sheetData>
    <row r="1" ht="24.75" customHeight="1">
      <c r="A1" s="49"/>
      <c r="B1" s="2" t="s">
        <v>0</v>
      </c>
      <c r="C1" s="3"/>
      <c r="D1" s="3"/>
      <c r="E1" s="3"/>
      <c r="F1" s="3"/>
      <c r="G1" s="3"/>
      <c r="H1" s="3"/>
      <c r="I1" s="4"/>
      <c r="J1" s="50">
        <f>Planejamento!C16</f>
        <v>45453</v>
      </c>
    </row>
    <row r="2" ht="18.0" customHeight="1">
      <c r="A2" s="1"/>
      <c r="B2" s="5" t="s">
        <v>1</v>
      </c>
      <c r="C2" s="6"/>
      <c r="D2" s="6"/>
      <c r="E2" s="6"/>
      <c r="F2" s="6"/>
      <c r="G2" s="6"/>
      <c r="H2" s="6"/>
      <c r="I2" s="7"/>
      <c r="J2" s="50">
        <f t="shared" ref="J2:J14" si="1">J1+1</f>
        <v>45454</v>
      </c>
    </row>
    <row r="3" ht="15.75" customHeight="1">
      <c r="A3" s="1"/>
      <c r="B3" s="8" t="s">
        <v>103</v>
      </c>
      <c r="C3" s="6"/>
      <c r="D3" s="6"/>
      <c r="E3" s="6"/>
      <c r="F3" s="6"/>
      <c r="G3" s="6"/>
      <c r="H3" s="6"/>
      <c r="I3" s="7"/>
      <c r="J3" s="50">
        <f t="shared" si="1"/>
        <v>45455</v>
      </c>
    </row>
    <row r="4" ht="15.75" customHeight="1">
      <c r="A4" s="1"/>
      <c r="B4" s="9" t="s">
        <v>3</v>
      </c>
      <c r="C4" s="10"/>
      <c r="D4" s="10"/>
      <c r="E4" s="10"/>
      <c r="F4" s="10"/>
      <c r="G4" s="10"/>
      <c r="H4" s="10"/>
      <c r="I4" s="11"/>
      <c r="J4" s="50">
        <f t="shared" si="1"/>
        <v>45456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7"/>
      <c r="J5" s="50">
        <f t="shared" si="1"/>
        <v>45457</v>
      </c>
    </row>
    <row r="6" ht="15.75" customHeight="1">
      <c r="A6" s="1"/>
      <c r="B6" s="1"/>
      <c r="D6" s="1"/>
      <c r="E6" s="1"/>
      <c r="F6" s="1"/>
      <c r="G6" s="1"/>
      <c r="H6" s="1"/>
      <c r="I6" s="1"/>
      <c r="J6" s="50">
        <f t="shared" si="1"/>
        <v>45458</v>
      </c>
    </row>
    <row r="7" ht="22.5" customHeight="1">
      <c r="A7" s="1"/>
      <c r="B7" s="12" t="str">
        <f>'Dados do Projeto'!B7</f>
        <v>RAIZ</v>
      </c>
      <c r="C7" s="13"/>
      <c r="D7" s="13"/>
      <c r="E7" s="13"/>
      <c r="F7" s="13"/>
      <c r="G7" s="13"/>
      <c r="H7" s="13"/>
      <c r="I7" s="14"/>
      <c r="J7" s="50">
        <f t="shared" si="1"/>
        <v>45459</v>
      </c>
    </row>
    <row r="8" ht="15.75" customHeight="1">
      <c r="A8" s="1"/>
      <c r="B8" s="1"/>
      <c r="D8" s="1"/>
      <c r="E8" s="1"/>
      <c r="F8" s="1"/>
      <c r="G8" s="1"/>
      <c r="H8" s="1"/>
      <c r="I8" s="1"/>
      <c r="J8" s="50">
        <f t="shared" si="1"/>
        <v>45460</v>
      </c>
    </row>
    <row r="9" ht="15.75" customHeight="1">
      <c r="A9" s="1"/>
      <c r="B9" s="52" t="s">
        <v>104</v>
      </c>
      <c r="C9" s="13"/>
      <c r="D9" s="13"/>
      <c r="E9" s="13"/>
      <c r="F9" s="13"/>
      <c r="G9" s="13"/>
      <c r="H9" s="14"/>
      <c r="I9" s="68" t="s">
        <v>46</v>
      </c>
      <c r="J9" s="50">
        <f t="shared" si="1"/>
        <v>45461</v>
      </c>
    </row>
    <row r="10" ht="15.75" customHeight="1">
      <c r="A10" s="1"/>
      <c r="B10" s="54" t="s">
        <v>31</v>
      </c>
      <c r="C10" s="54" t="s">
        <v>47</v>
      </c>
      <c r="D10" s="54" t="s">
        <v>48</v>
      </c>
      <c r="E10" s="54" t="s">
        <v>49</v>
      </c>
      <c r="F10" s="54" t="s">
        <v>50</v>
      </c>
      <c r="G10" s="54" t="s">
        <v>51</v>
      </c>
      <c r="H10" s="54" t="s">
        <v>52</v>
      </c>
      <c r="I10" s="69" t="s">
        <v>53</v>
      </c>
      <c r="J10" s="50">
        <f t="shared" si="1"/>
        <v>45462</v>
      </c>
    </row>
    <row r="11" ht="48.75" customHeight="1">
      <c r="A11" s="20"/>
      <c r="B11" s="55">
        <v>1.0</v>
      </c>
      <c r="C11" s="60">
        <v>45454.0</v>
      </c>
      <c r="D11" s="57" t="s">
        <v>105</v>
      </c>
      <c r="E11" s="58" t="s">
        <v>106</v>
      </c>
      <c r="F11" s="72" t="s">
        <v>27</v>
      </c>
      <c r="G11" s="78">
        <v>2.0</v>
      </c>
      <c r="H11" s="59">
        <v>0.0</v>
      </c>
      <c r="I11" s="58"/>
      <c r="J11" s="50">
        <f t="shared" si="1"/>
        <v>45463</v>
      </c>
      <c r="K11" s="20"/>
      <c r="L11" s="20"/>
      <c r="M11" s="20"/>
      <c r="N11" s="20"/>
      <c r="O11" s="20"/>
      <c r="P11" s="20"/>
      <c r="Q11" s="20"/>
      <c r="R11" s="20"/>
      <c r="S11" s="20"/>
      <c r="T11" s="20"/>
    </row>
    <row r="12" ht="50.25" customHeight="1">
      <c r="A12" s="1"/>
      <c r="B12" s="55">
        <v>2.0</v>
      </c>
      <c r="C12" s="82">
        <v>45464.0</v>
      </c>
      <c r="D12" s="57" t="s">
        <v>107</v>
      </c>
      <c r="E12" s="72" t="s">
        <v>108</v>
      </c>
      <c r="F12" s="72" t="s">
        <v>27</v>
      </c>
      <c r="G12" s="78">
        <v>1.0</v>
      </c>
      <c r="H12" s="78">
        <v>1.0</v>
      </c>
      <c r="I12" s="58"/>
      <c r="J12" s="50">
        <f t="shared" si="1"/>
        <v>45464</v>
      </c>
    </row>
    <row r="13" ht="52.5" customHeight="1">
      <c r="A13" s="1"/>
      <c r="B13" s="55">
        <v>3.0</v>
      </c>
      <c r="C13" s="60">
        <v>45458.0</v>
      </c>
      <c r="D13" s="57" t="s">
        <v>109</v>
      </c>
      <c r="E13" s="58" t="s">
        <v>106</v>
      </c>
      <c r="F13" s="72" t="s">
        <v>27</v>
      </c>
      <c r="G13" s="78">
        <v>3.0</v>
      </c>
      <c r="H13" s="78">
        <v>2.0</v>
      </c>
      <c r="I13" s="58"/>
      <c r="J13" s="50">
        <f t="shared" si="1"/>
        <v>45465</v>
      </c>
    </row>
    <row r="14" ht="51.0" customHeight="1">
      <c r="A14" s="1"/>
      <c r="B14" s="55">
        <v>4.0</v>
      </c>
      <c r="C14" s="60">
        <v>45463.0</v>
      </c>
      <c r="D14" s="83" t="s">
        <v>110</v>
      </c>
      <c r="E14" s="58" t="s">
        <v>106</v>
      </c>
      <c r="F14" s="72" t="s">
        <v>27</v>
      </c>
      <c r="G14" s="78">
        <v>5.0</v>
      </c>
      <c r="H14" s="78">
        <v>3.0</v>
      </c>
      <c r="I14" s="73"/>
      <c r="J14" s="50">
        <f t="shared" si="1"/>
        <v>45466</v>
      </c>
    </row>
    <row r="15" ht="37.5" customHeight="1">
      <c r="A15" s="1"/>
      <c r="B15" s="55">
        <v>5.0</v>
      </c>
      <c r="C15" s="60">
        <v>45464.0</v>
      </c>
      <c r="D15" s="58" t="s">
        <v>111</v>
      </c>
      <c r="E15" s="72" t="s">
        <v>108</v>
      </c>
      <c r="F15" s="72" t="s">
        <v>27</v>
      </c>
      <c r="G15" s="78">
        <v>1.0</v>
      </c>
      <c r="H15" s="78">
        <v>1.0</v>
      </c>
      <c r="I15" s="73"/>
      <c r="J15" s="50"/>
    </row>
    <row r="16" ht="37.5" customHeight="1">
      <c r="A16" s="1"/>
      <c r="B16" s="55">
        <v>6.0</v>
      </c>
      <c r="C16" s="60"/>
      <c r="D16" s="58"/>
      <c r="E16" s="58"/>
      <c r="F16" s="58"/>
      <c r="G16" s="59">
        <v>0.0</v>
      </c>
      <c r="H16" s="59">
        <v>0.0</v>
      </c>
      <c r="I16" s="73"/>
      <c r="J16" s="50"/>
    </row>
    <row r="17" ht="37.5" customHeight="1">
      <c r="A17" s="1"/>
      <c r="B17" s="55">
        <v>7.0</v>
      </c>
      <c r="C17" s="60"/>
      <c r="D17" s="58"/>
      <c r="E17" s="58"/>
      <c r="F17" s="58"/>
      <c r="G17" s="59">
        <v>0.0</v>
      </c>
      <c r="H17" s="59">
        <v>0.0</v>
      </c>
      <c r="I17" s="73"/>
      <c r="J17" s="50"/>
    </row>
    <row r="18" ht="37.5" customHeight="1">
      <c r="A18" s="1"/>
      <c r="B18" s="55">
        <v>8.0</v>
      </c>
      <c r="C18" s="60"/>
      <c r="D18" s="58"/>
      <c r="E18" s="58"/>
      <c r="F18" s="58"/>
      <c r="G18" s="59">
        <v>0.0</v>
      </c>
      <c r="H18" s="59">
        <v>0.0</v>
      </c>
      <c r="I18" s="73"/>
      <c r="J18" s="50"/>
    </row>
    <row r="19" ht="37.5" customHeight="1">
      <c r="A19" s="1"/>
      <c r="B19" s="55">
        <v>9.0</v>
      </c>
      <c r="C19" s="60"/>
      <c r="D19" s="58"/>
      <c r="E19" s="58"/>
      <c r="F19" s="58"/>
      <c r="G19" s="59">
        <v>0.0</v>
      </c>
      <c r="H19" s="59">
        <v>0.0</v>
      </c>
      <c r="I19" s="73"/>
      <c r="J19" s="50"/>
    </row>
    <row r="20" ht="37.5" customHeight="1">
      <c r="A20" s="1"/>
      <c r="B20" s="55">
        <v>10.0</v>
      </c>
      <c r="C20" s="60"/>
      <c r="D20" s="58"/>
      <c r="E20" s="58"/>
      <c r="F20" s="58"/>
      <c r="G20" s="59">
        <v>0.0</v>
      </c>
      <c r="H20" s="59">
        <v>0.0</v>
      </c>
      <c r="I20" s="73"/>
      <c r="J20" s="50"/>
    </row>
    <row r="21" ht="37.5" customHeight="1">
      <c r="A21" s="1"/>
      <c r="B21" s="55">
        <v>11.0</v>
      </c>
      <c r="C21" s="60"/>
      <c r="D21" s="58"/>
      <c r="E21" s="58"/>
      <c r="F21" s="58"/>
      <c r="G21" s="59">
        <v>0.0</v>
      </c>
      <c r="H21" s="59">
        <v>0.0</v>
      </c>
      <c r="I21" s="73"/>
      <c r="J21" s="50"/>
    </row>
    <row r="22" ht="37.5" customHeight="1">
      <c r="A22" s="1"/>
      <c r="B22" s="55">
        <v>12.0</v>
      </c>
      <c r="C22" s="60"/>
      <c r="D22" s="58"/>
      <c r="E22" s="58"/>
      <c r="F22" s="58"/>
      <c r="G22" s="59">
        <v>0.0</v>
      </c>
      <c r="H22" s="59">
        <v>0.0</v>
      </c>
      <c r="I22" s="73"/>
      <c r="J22" s="50"/>
    </row>
    <row r="23" ht="37.5" customHeight="1">
      <c r="A23" s="1"/>
      <c r="B23" s="55">
        <v>13.0</v>
      </c>
      <c r="C23" s="60"/>
      <c r="D23" s="58"/>
      <c r="E23" s="58"/>
      <c r="F23" s="58"/>
      <c r="G23" s="59">
        <v>0.0</v>
      </c>
      <c r="H23" s="59">
        <v>0.0</v>
      </c>
      <c r="I23" s="73"/>
      <c r="J23" s="50"/>
    </row>
    <row r="24" ht="37.5" customHeight="1">
      <c r="A24" s="1"/>
      <c r="B24" s="55">
        <v>14.0</v>
      </c>
      <c r="C24" s="60"/>
      <c r="D24" s="58"/>
      <c r="E24" s="58"/>
      <c r="F24" s="58"/>
      <c r="G24" s="59">
        <v>0.0</v>
      </c>
      <c r="H24" s="59">
        <v>0.0</v>
      </c>
      <c r="I24" s="73"/>
      <c r="J24" s="50"/>
    </row>
    <row r="25" ht="37.5" customHeight="1">
      <c r="A25" s="1"/>
      <c r="B25" s="55">
        <v>15.0</v>
      </c>
      <c r="C25" s="60"/>
      <c r="D25" s="58"/>
      <c r="E25" s="58"/>
      <c r="F25" s="58"/>
      <c r="G25" s="59">
        <v>0.0</v>
      </c>
      <c r="H25" s="59">
        <v>0.0</v>
      </c>
      <c r="I25" s="73"/>
      <c r="J25" s="50"/>
    </row>
    <row r="26" ht="37.5" customHeight="1">
      <c r="A26" s="1"/>
      <c r="B26" s="55">
        <v>16.0</v>
      </c>
      <c r="C26" s="60"/>
      <c r="D26" s="58"/>
      <c r="E26" s="58"/>
      <c r="F26" s="58"/>
      <c r="G26" s="59">
        <v>0.0</v>
      </c>
      <c r="H26" s="59">
        <v>0.0</v>
      </c>
      <c r="I26" s="73"/>
      <c r="J26" s="50"/>
    </row>
    <row r="27" ht="37.5" customHeight="1">
      <c r="A27" s="1"/>
      <c r="B27" s="55">
        <v>17.0</v>
      </c>
      <c r="C27" s="60"/>
      <c r="D27" s="58"/>
      <c r="E27" s="58"/>
      <c r="F27" s="58"/>
      <c r="G27" s="59">
        <v>0.0</v>
      </c>
      <c r="H27" s="59">
        <v>0.0</v>
      </c>
      <c r="I27" s="73"/>
      <c r="J27" s="50"/>
    </row>
    <row r="28" ht="37.5" customHeight="1">
      <c r="A28" s="1"/>
      <c r="B28" s="55">
        <v>18.0</v>
      </c>
      <c r="C28" s="60"/>
      <c r="D28" s="58"/>
      <c r="E28" s="58"/>
      <c r="F28" s="58"/>
      <c r="G28" s="59">
        <v>0.0</v>
      </c>
      <c r="H28" s="59">
        <v>0.0</v>
      </c>
      <c r="I28" s="73"/>
      <c r="J28" s="50"/>
    </row>
    <row r="29" ht="37.5" customHeight="1">
      <c r="A29" s="1"/>
      <c r="B29" s="55">
        <v>19.0</v>
      </c>
      <c r="C29" s="60"/>
      <c r="D29" s="58"/>
      <c r="E29" s="58"/>
      <c r="F29" s="58"/>
      <c r="G29" s="59">
        <v>0.0</v>
      </c>
      <c r="H29" s="59">
        <v>0.0</v>
      </c>
      <c r="I29" s="73"/>
    </row>
    <row r="30" ht="37.5" customHeight="1">
      <c r="A30" s="1"/>
      <c r="B30" s="55">
        <v>20.0</v>
      </c>
      <c r="C30" s="60"/>
      <c r="D30" s="58"/>
      <c r="E30" s="58"/>
      <c r="F30" s="58"/>
      <c r="G30" s="59">
        <v>0.0</v>
      </c>
      <c r="H30" s="59">
        <v>0.0</v>
      </c>
      <c r="I30" s="73"/>
    </row>
    <row r="31" ht="37.5" customHeight="1">
      <c r="A31" s="1"/>
      <c r="B31" s="55">
        <v>21.0</v>
      </c>
      <c r="C31" s="60"/>
      <c r="D31" s="58"/>
      <c r="E31" s="58"/>
      <c r="F31" s="58"/>
      <c r="G31" s="59">
        <v>0.0</v>
      </c>
      <c r="H31" s="59">
        <v>0.0</v>
      </c>
      <c r="I31" s="73"/>
    </row>
    <row r="32" ht="37.5" customHeight="1">
      <c r="A32" s="1"/>
      <c r="B32" s="55">
        <v>22.0</v>
      </c>
      <c r="C32" s="60"/>
      <c r="D32" s="58"/>
      <c r="E32" s="58"/>
      <c r="F32" s="58"/>
      <c r="G32" s="59">
        <v>0.0</v>
      </c>
      <c r="H32" s="59">
        <v>0.0</v>
      </c>
      <c r="I32" s="73"/>
    </row>
    <row r="33" ht="37.5" customHeight="1">
      <c r="A33" s="1"/>
      <c r="B33" s="55">
        <v>23.0</v>
      </c>
      <c r="C33" s="60"/>
      <c r="D33" s="58"/>
      <c r="E33" s="58"/>
      <c r="F33" s="58"/>
      <c r="G33" s="59">
        <v>0.0</v>
      </c>
      <c r="H33" s="59">
        <v>0.0</v>
      </c>
      <c r="I33" s="73"/>
    </row>
    <row r="34" ht="37.5" customHeight="1">
      <c r="A34" s="1"/>
      <c r="B34" s="55">
        <v>24.0</v>
      </c>
      <c r="C34" s="60"/>
      <c r="D34" s="58"/>
      <c r="E34" s="58"/>
      <c r="F34" s="58"/>
      <c r="G34" s="59">
        <v>0.0</v>
      </c>
      <c r="H34" s="59">
        <v>0.0</v>
      </c>
      <c r="I34" s="57"/>
    </row>
    <row r="35" ht="37.5" customHeight="1">
      <c r="A35" s="1"/>
      <c r="B35" s="55">
        <v>25.0</v>
      </c>
      <c r="C35" s="60"/>
      <c r="D35" s="58"/>
      <c r="E35" s="58"/>
      <c r="F35" s="58"/>
      <c r="G35" s="59">
        <v>0.0</v>
      </c>
      <c r="H35" s="59">
        <v>0.0</v>
      </c>
      <c r="I35" s="57"/>
    </row>
    <row r="36" ht="37.5" customHeight="1">
      <c r="A36" s="1"/>
      <c r="B36" s="55">
        <v>26.0</v>
      </c>
      <c r="C36" s="60"/>
      <c r="D36" s="58"/>
      <c r="E36" s="58"/>
      <c r="F36" s="58"/>
      <c r="G36" s="59">
        <v>0.0</v>
      </c>
      <c r="H36" s="59">
        <v>0.0</v>
      </c>
      <c r="I36" s="57"/>
    </row>
    <row r="37" ht="37.5" customHeight="1">
      <c r="A37" s="1"/>
      <c r="B37" s="55">
        <v>27.0</v>
      </c>
      <c r="C37" s="60"/>
      <c r="D37" s="58"/>
      <c r="E37" s="58"/>
      <c r="F37" s="58"/>
      <c r="G37" s="59">
        <v>0.0</v>
      </c>
      <c r="H37" s="59">
        <v>0.0</v>
      </c>
      <c r="I37" s="57"/>
    </row>
    <row r="38" ht="37.5" customHeight="1">
      <c r="A38" s="1"/>
      <c r="B38" s="55">
        <v>28.0</v>
      </c>
      <c r="C38" s="60"/>
      <c r="D38" s="58"/>
      <c r="E38" s="58"/>
      <c r="F38" s="58"/>
      <c r="G38" s="59">
        <v>0.0</v>
      </c>
      <c r="H38" s="59">
        <v>0.0</v>
      </c>
      <c r="I38" s="57"/>
    </row>
    <row r="39" ht="37.5" customHeight="1">
      <c r="A39" s="1"/>
      <c r="B39" s="55">
        <v>29.0</v>
      </c>
      <c r="C39" s="60"/>
      <c r="D39" s="58"/>
      <c r="E39" s="58"/>
      <c r="F39" s="58"/>
      <c r="G39" s="59">
        <v>0.0</v>
      </c>
      <c r="H39" s="59">
        <v>0.0</v>
      </c>
      <c r="I39" s="57"/>
    </row>
    <row r="40" ht="37.5" customHeight="1">
      <c r="A40" s="1"/>
      <c r="B40" s="55">
        <v>30.0</v>
      </c>
      <c r="C40" s="60"/>
      <c r="D40" s="58"/>
      <c r="E40" s="58"/>
      <c r="F40" s="58"/>
      <c r="G40" s="59">
        <v>0.0</v>
      </c>
      <c r="H40" s="59">
        <v>0.0</v>
      </c>
      <c r="I40" s="57"/>
    </row>
    <row r="41" ht="37.5" customHeight="1">
      <c r="A41" s="1"/>
      <c r="B41" s="55">
        <v>31.0</v>
      </c>
      <c r="C41" s="60"/>
      <c r="D41" s="58"/>
      <c r="E41" s="58"/>
      <c r="F41" s="58"/>
      <c r="G41" s="59">
        <v>0.0</v>
      </c>
      <c r="H41" s="59">
        <v>0.0</v>
      </c>
      <c r="I41" s="57"/>
    </row>
    <row r="42" ht="37.5" customHeight="1">
      <c r="A42" s="1"/>
      <c r="B42" s="55">
        <v>32.0</v>
      </c>
      <c r="C42" s="60"/>
      <c r="D42" s="58"/>
      <c r="E42" s="58"/>
      <c r="F42" s="58"/>
      <c r="G42" s="59">
        <v>0.0</v>
      </c>
      <c r="H42" s="59">
        <v>0.0</v>
      </c>
      <c r="I42" s="57"/>
    </row>
    <row r="43" ht="37.5" customHeight="1">
      <c r="A43" s="1"/>
      <c r="B43" s="55">
        <v>33.0</v>
      </c>
      <c r="C43" s="60"/>
      <c r="D43" s="58"/>
      <c r="E43" s="58"/>
      <c r="F43" s="58"/>
      <c r="G43" s="59">
        <v>0.0</v>
      </c>
      <c r="H43" s="59">
        <v>0.0</v>
      </c>
      <c r="I43" s="57"/>
    </row>
    <row r="44" ht="37.5" customHeight="1">
      <c r="A44" s="1"/>
      <c r="B44" s="55">
        <v>34.0</v>
      </c>
      <c r="C44" s="60"/>
      <c r="D44" s="58"/>
      <c r="E44" s="58"/>
      <c r="F44" s="58"/>
      <c r="G44" s="59">
        <v>0.0</v>
      </c>
      <c r="H44" s="59">
        <v>0.0</v>
      </c>
      <c r="I44" s="57"/>
    </row>
    <row r="45" ht="37.5" customHeight="1">
      <c r="A45" s="1"/>
      <c r="B45" s="55">
        <v>35.0</v>
      </c>
      <c r="C45" s="60"/>
      <c r="D45" s="58"/>
      <c r="E45" s="58"/>
      <c r="F45" s="58"/>
      <c r="G45" s="59">
        <v>0.0</v>
      </c>
      <c r="H45" s="59">
        <v>0.0</v>
      </c>
      <c r="I45" s="57"/>
    </row>
    <row r="46" ht="37.5" customHeight="1">
      <c r="A46" s="1"/>
      <c r="B46" s="55">
        <v>36.0</v>
      </c>
      <c r="C46" s="60"/>
      <c r="D46" s="58"/>
      <c r="E46" s="58"/>
      <c r="F46" s="58"/>
      <c r="G46" s="59">
        <v>0.0</v>
      </c>
      <c r="H46" s="59">
        <v>0.0</v>
      </c>
      <c r="I46" s="57"/>
    </row>
    <row r="47" ht="37.5" customHeight="1">
      <c r="A47" s="1"/>
      <c r="B47" s="55">
        <v>37.0</v>
      </c>
      <c r="C47" s="60"/>
      <c r="D47" s="58"/>
      <c r="E47" s="58"/>
      <c r="F47" s="58"/>
      <c r="G47" s="59">
        <v>0.0</v>
      </c>
      <c r="H47" s="59">
        <v>0.0</v>
      </c>
      <c r="I47" s="57"/>
    </row>
    <row r="48" ht="37.5" customHeight="1">
      <c r="A48" s="1"/>
      <c r="B48" s="55">
        <v>38.0</v>
      </c>
      <c r="C48" s="60"/>
      <c r="D48" s="58"/>
      <c r="E48" s="58"/>
      <c r="F48" s="58"/>
      <c r="G48" s="59">
        <v>0.0</v>
      </c>
      <c r="H48" s="59">
        <v>0.0</v>
      </c>
      <c r="I48" s="57"/>
    </row>
    <row r="49" ht="37.5" customHeight="1">
      <c r="A49" s="1"/>
      <c r="B49" s="55">
        <v>39.0</v>
      </c>
      <c r="C49" s="60"/>
      <c r="D49" s="58"/>
      <c r="E49" s="58"/>
      <c r="F49" s="58"/>
      <c r="G49" s="59">
        <v>0.0</v>
      </c>
      <c r="H49" s="59">
        <v>0.0</v>
      </c>
      <c r="I49" s="57"/>
    </row>
    <row r="50" ht="37.5" customHeight="1">
      <c r="A50" s="1"/>
      <c r="B50" s="55">
        <v>40.0</v>
      </c>
      <c r="C50" s="60"/>
      <c r="D50" s="58"/>
      <c r="E50" s="58"/>
      <c r="F50" s="58"/>
      <c r="G50" s="59">
        <v>0.0</v>
      </c>
      <c r="H50" s="59">
        <v>0.0</v>
      </c>
      <c r="I50" s="57"/>
    </row>
    <row r="51" ht="37.5" customHeight="1">
      <c r="A51" s="1"/>
      <c r="B51" s="55">
        <v>41.0</v>
      </c>
      <c r="C51" s="60"/>
      <c r="D51" s="58"/>
      <c r="E51" s="58"/>
      <c r="F51" s="58"/>
      <c r="G51" s="59">
        <v>0.0</v>
      </c>
      <c r="H51" s="59">
        <v>0.0</v>
      </c>
      <c r="I51" s="57"/>
    </row>
    <row r="52" ht="37.5" customHeight="1">
      <c r="A52" s="1"/>
      <c r="B52" s="55">
        <v>42.0</v>
      </c>
      <c r="C52" s="60"/>
      <c r="D52" s="76"/>
      <c r="E52" s="58"/>
      <c r="F52" s="58"/>
      <c r="G52" s="59">
        <v>0.0</v>
      </c>
      <c r="H52" s="59">
        <v>0.0</v>
      </c>
      <c r="I52" s="57"/>
    </row>
    <row r="53" ht="37.5" customHeight="1">
      <c r="A53" s="1"/>
      <c r="B53" s="55">
        <v>43.0</v>
      </c>
      <c r="C53" s="60"/>
      <c r="D53" s="76"/>
      <c r="E53" s="58"/>
      <c r="F53" s="58"/>
      <c r="G53" s="59">
        <v>0.0</v>
      </c>
      <c r="H53" s="59">
        <v>0.0</v>
      </c>
      <c r="I53" s="57"/>
    </row>
    <row r="54" ht="37.5" customHeight="1">
      <c r="A54" s="1"/>
      <c r="B54" s="55">
        <v>44.0</v>
      </c>
      <c r="C54" s="60"/>
      <c r="D54" s="76"/>
      <c r="E54" s="58"/>
      <c r="F54" s="58"/>
      <c r="G54" s="59">
        <v>0.0</v>
      </c>
      <c r="H54" s="59">
        <v>0.0</v>
      </c>
      <c r="I54" s="57"/>
    </row>
    <row r="55" ht="37.5" customHeight="1">
      <c r="A55" s="1"/>
      <c r="B55" s="55">
        <v>45.0</v>
      </c>
      <c r="C55" s="60"/>
      <c r="D55" s="76"/>
      <c r="E55" s="58"/>
      <c r="F55" s="58"/>
      <c r="G55" s="59">
        <v>0.0</v>
      </c>
      <c r="H55" s="59">
        <v>0.0</v>
      </c>
      <c r="I55" s="57"/>
    </row>
    <row r="56" ht="37.5" customHeight="1">
      <c r="A56" s="1"/>
      <c r="B56" s="55">
        <v>46.0</v>
      </c>
      <c r="C56" s="60"/>
      <c r="D56" s="58"/>
      <c r="E56" s="58"/>
      <c r="F56" s="58"/>
      <c r="G56" s="59">
        <v>0.0</v>
      </c>
      <c r="H56" s="59">
        <v>0.0</v>
      </c>
      <c r="I56" s="57"/>
    </row>
    <row r="57" ht="37.5" customHeight="1">
      <c r="A57" s="1"/>
      <c r="B57" s="55">
        <v>47.0</v>
      </c>
      <c r="C57" s="60"/>
      <c r="D57" s="57"/>
      <c r="E57" s="58"/>
      <c r="F57" s="58"/>
      <c r="G57" s="59">
        <v>0.0</v>
      </c>
      <c r="H57" s="59">
        <v>0.0</v>
      </c>
      <c r="I57" s="57"/>
    </row>
    <row r="58" ht="37.5" customHeight="1">
      <c r="A58" s="1"/>
      <c r="B58" s="55">
        <v>48.0</v>
      </c>
      <c r="C58" s="60"/>
      <c r="D58" s="57"/>
      <c r="E58" s="58"/>
      <c r="F58" s="58"/>
      <c r="G58" s="59">
        <v>0.0</v>
      </c>
      <c r="H58" s="59">
        <v>0.0</v>
      </c>
      <c r="I58" s="57"/>
    </row>
    <row r="59" ht="37.5" customHeight="1">
      <c r="A59" s="1"/>
      <c r="B59" s="55">
        <v>49.0</v>
      </c>
      <c r="C59" s="60"/>
      <c r="D59" s="57"/>
      <c r="E59" s="58"/>
      <c r="F59" s="58"/>
      <c r="G59" s="59">
        <v>0.0</v>
      </c>
      <c r="H59" s="59">
        <v>0.0</v>
      </c>
      <c r="I59" s="70"/>
    </row>
    <row r="60" ht="37.5" customHeight="1">
      <c r="A60" s="1"/>
      <c r="B60" s="55">
        <v>50.0</v>
      </c>
      <c r="C60" s="60"/>
      <c r="D60" s="57"/>
      <c r="E60" s="58"/>
      <c r="F60" s="58"/>
      <c r="G60" s="59">
        <v>0.0</v>
      </c>
      <c r="H60" s="59">
        <v>0.0</v>
      </c>
      <c r="I60" s="70"/>
    </row>
    <row r="61" ht="15.75" customHeight="1">
      <c r="A61" s="1"/>
      <c r="B61" s="1"/>
      <c r="D61" s="1"/>
      <c r="E61" s="1"/>
      <c r="F61" s="63" t="s">
        <v>67</v>
      </c>
      <c r="G61" s="64">
        <f t="shared" ref="G61:H61" si="2">SUM(G11:G60)</f>
        <v>12</v>
      </c>
      <c r="H61" s="64">
        <f t="shared" si="2"/>
        <v>7</v>
      </c>
      <c r="I61" s="1"/>
    </row>
    <row r="62" ht="15.75" customHeight="1">
      <c r="A62" s="1"/>
      <c r="B62" s="30"/>
      <c r="C62" s="30"/>
      <c r="D62" s="30">
        <f>COUNTIFS(D11:D60, "&lt;&gt;"&amp;"")</f>
        <v>5</v>
      </c>
      <c r="E62" s="30"/>
      <c r="F62" s="30">
        <f>COUNTIFS(F11:F60, "Concluído",D11:D60, "&lt;&gt;"&amp;"")</f>
        <v>5</v>
      </c>
      <c r="G62" s="1"/>
      <c r="H62" s="1"/>
      <c r="I62" s="1"/>
    </row>
    <row r="63" ht="15.75" customHeight="1">
      <c r="A63" s="1"/>
      <c r="B63" s="52" t="s">
        <v>68</v>
      </c>
      <c r="C63" s="13"/>
      <c r="D63" s="13"/>
      <c r="E63" s="13"/>
      <c r="F63" s="13"/>
      <c r="G63" s="13"/>
      <c r="H63" s="14"/>
    </row>
    <row r="64" ht="15.75" customHeight="1">
      <c r="A64" s="1"/>
      <c r="B64" s="65" t="s">
        <v>69</v>
      </c>
      <c r="C64" s="13"/>
      <c r="D64" s="13"/>
      <c r="E64" s="13"/>
      <c r="F64" s="14"/>
      <c r="G64" s="54" t="s">
        <v>70</v>
      </c>
      <c r="H64" s="54" t="s">
        <v>14</v>
      </c>
    </row>
    <row r="65" ht="15.75" customHeight="1">
      <c r="A65" s="1"/>
      <c r="B65" s="66" t="s">
        <v>102</v>
      </c>
      <c r="C65" s="13"/>
      <c r="D65" s="13"/>
      <c r="E65" s="13"/>
      <c r="F65" s="14"/>
      <c r="G65" s="81">
        <v>12.0</v>
      </c>
      <c r="H65" s="81">
        <v>8.0</v>
      </c>
    </row>
    <row r="66" ht="15.75" customHeight="1">
      <c r="A66" s="1"/>
      <c r="B66" s="66" t="str">
        <f>'Dados do Projeto'!B10</f>
        <v>Vinicius Henrique de Oliveira</v>
      </c>
      <c r="C66" s="13"/>
      <c r="D66" s="13"/>
      <c r="E66" s="13"/>
      <c r="F66" s="14"/>
      <c r="G66" s="81">
        <v>10.0</v>
      </c>
      <c r="H66" s="81">
        <v>5.0</v>
      </c>
    </row>
    <row r="67" ht="15.75" customHeight="1">
      <c r="A67" s="1"/>
      <c r="B67" s="66" t="str">
        <f>'Dados do Projeto'!B11</f>
        <v>João Pedro Reis Martins</v>
      </c>
      <c r="C67" s="13"/>
      <c r="D67" s="13"/>
      <c r="E67" s="13"/>
      <c r="F67" s="14"/>
      <c r="G67" s="81">
        <v>12.0</v>
      </c>
      <c r="H67" s="81">
        <v>8.0</v>
      </c>
    </row>
    <row r="68" ht="15.75" customHeight="1">
      <c r="A68" s="1"/>
      <c r="B68" s="66" t="s">
        <v>11</v>
      </c>
      <c r="C68" s="13"/>
      <c r="D68" s="13"/>
      <c r="E68" s="13"/>
      <c r="F68" s="14"/>
      <c r="G68" s="81">
        <v>10.0</v>
      </c>
      <c r="H68" s="81">
        <v>5.0</v>
      </c>
    </row>
    <row r="69" ht="15.75" customHeight="1">
      <c r="A69" s="1"/>
      <c r="B69" s="66" t="str">
        <f>'Dados do Projeto'!B12</f>
        <v>Matheus Godinho Blaselbauer</v>
      </c>
      <c r="C69" s="13"/>
      <c r="D69" s="13"/>
      <c r="E69" s="13"/>
      <c r="F69" s="14"/>
      <c r="G69" s="81">
        <v>10.0</v>
      </c>
      <c r="H69" s="81">
        <v>5.0</v>
      </c>
    </row>
    <row r="70" ht="15.75" customHeight="1">
      <c r="A70" s="1"/>
      <c r="B70" s="1"/>
      <c r="D70" s="1"/>
      <c r="E70" s="1"/>
      <c r="F70" s="1"/>
      <c r="G70" s="1"/>
      <c r="H70" s="1"/>
      <c r="I70" s="1"/>
    </row>
    <row r="71" ht="15.75" customHeight="1">
      <c r="A71" s="1"/>
      <c r="B71" s="1"/>
      <c r="D71" s="1"/>
      <c r="E71" s="1"/>
      <c r="F71" s="1"/>
      <c r="G71" s="1"/>
      <c r="H71" s="1"/>
      <c r="I71" s="1"/>
    </row>
    <row r="72" ht="15.75" customHeight="1">
      <c r="A72" s="1"/>
      <c r="B72" s="1"/>
      <c r="D72" s="1"/>
      <c r="E72" s="1"/>
      <c r="F72" s="1"/>
      <c r="G72" s="1"/>
      <c r="H72" s="1"/>
      <c r="I72" s="1"/>
    </row>
    <row r="73" ht="15.75" customHeight="1">
      <c r="A73" s="1"/>
      <c r="B73" s="1"/>
      <c r="D73" s="1"/>
      <c r="E73" s="1"/>
      <c r="F73" s="1"/>
      <c r="G73" s="1"/>
      <c r="H73" s="1"/>
      <c r="I73" s="1"/>
    </row>
    <row r="74" ht="15.75" customHeight="1">
      <c r="A74" s="1"/>
      <c r="B74" s="1"/>
      <c r="D74" s="1"/>
      <c r="E74" s="1"/>
      <c r="F74" s="1"/>
      <c r="G74" s="1"/>
      <c r="H74" s="1"/>
      <c r="I74" s="1"/>
    </row>
    <row r="75" ht="15.75" customHeight="1">
      <c r="A75" s="1"/>
      <c r="B75" s="1"/>
      <c r="D75" s="1"/>
      <c r="E75" s="1"/>
      <c r="F75" s="1"/>
      <c r="G75" s="1"/>
      <c r="H75" s="1"/>
      <c r="I75" s="1"/>
    </row>
    <row r="76" ht="15.75" customHeight="1">
      <c r="A76" s="1"/>
      <c r="B76" s="1"/>
      <c r="D76" s="1"/>
      <c r="E76" s="1"/>
      <c r="F76" s="1"/>
      <c r="G76" s="1"/>
      <c r="H76" s="1"/>
      <c r="I76" s="1"/>
    </row>
    <row r="77" ht="15.75" customHeight="1">
      <c r="A77" s="1"/>
      <c r="B77" s="1"/>
      <c r="D77" s="1"/>
      <c r="E77" s="1"/>
      <c r="F77" s="1"/>
      <c r="G77" s="1"/>
      <c r="H77" s="1"/>
      <c r="I77" s="1"/>
    </row>
    <row r="78" ht="15.75" customHeight="1">
      <c r="A78" s="1"/>
      <c r="B78" s="1"/>
      <c r="D78" s="1"/>
      <c r="E78" s="1"/>
      <c r="F78" s="1"/>
      <c r="G78" s="1"/>
      <c r="H78" s="1"/>
      <c r="I78" s="1"/>
    </row>
    <row r="79" ht="15.75" customHeight="1">
      <c r="A79" s="1"/>
      <c r="B79" s="1"/>
      <c r="D79" s="1"/>
      <c r="E79" s="1"/>
      <c r="F79" s="1"/>
      <c r="G79" s="1"/>
      <c r="H79" s="1"/>
      <c r="I79" s="1"/>
    </row>
    <row r="80" ht="15.75" customHeight="1">
      <c r="A80" s="1"/>
      <c r="B80" s="1"/>
      <c r="D80" s="1"/>
      <c r="E80" s="1"/>
      <c r="F80" s="1"/>
      <c r="G80" s="1"/>
      <c r="H80" s="1"/>
      <c r="I80" s="1"/>
    </row>
    <row r="81" ht="15.75" customHeight="1">
      <c r="A81" s="1"/>
      <c r="B81" s="1"/>
      <c r="D81" s="1"/>
      <c r="E81" s="1"/>
      <c r="F81" s="1"/>
      <c r="G81" s="1"/>
      <c r="H81" s="1"/>
      <c r="I81" s="1"/>
    </row>
    <row r="82" ht="15.75" customHeight="1">
      <c r="A82" s="1"/>
      <c r="B82" s="1"/>
      <c r="D82" s="1"/>
      <c r="E82" s="1"/>
      <c r="F82" s="1"/>
      <c r="G82" s="1"/>
      <c r="H82" s="1"/>
      <c r="I82" s="1"/>
    </row>
    <row r="83" ht="15.75" customHeight="1">
      <c r="A83" s="1"/>
      <c r="B83" s="1"/>
      <c r="D83" s="1"/>
      <c r="E83" s="1"/>
      <c r="F83" s="1"/>
      <c r="G83" s="1"/>
      <c r="H83" s="1"/>
      <c r="I83" s="1"/>
    </row>
    <row r="84" ht="15.75" customHeight="1">
      <c r="A84" s="1"/>
      <c r="B84" s="1"/>
      <c r="D84" s="1"/>
      <c r="E84" s="1"/>
      <c r="F84" s="1"/>
      <c r="G84" s="1"/>
      <c r="H84" s="1"/>
      <c r="I84" s="1"/>
    </row>
    <row r="85" ht="15.75" customHeight="1">
      <c r="A85" s="1"/>
      <c r="B85" s="1"/>
      <c r="D85" s="1"/>
      <c r="E85" s="1"/>
      <c r="F85" s="1"/>
      <c r="G85" s="1"/>
      <c r="H85" s="1"/>
      <c r="I85" s="1"/>
    </row>
    <row r="86" ht="15.75" customHeight="1">
      <c r="A86" s="1"/>
      <c r="B86" s="1"/>
      <c r="D86" s="1"/>
      <c r="E86" s="1"/>
      <c r="F86" s="1"/>
      <c r="G86" s="1"/>
      <c r="H86" s="1"/>
      <c r="I86" s="1"/>
    </row>
    <row r="87" ht="15.75" customHeight="1">
      <c r="A87" s="1"/>
      <c r="B87" s="1"/>
      <c r="D87" s="1"/>
      <c r="E87" s="1"/>
      <c r="F87" s="1"/>
      <c r="G87" s="1"/>
      <c r="H87" s="1"/>
      <c r="I87" s="1"/>
    </row>
    <row r="88" ht="15.75" customHeight="1">
      <c r="A88" s="1"/>
      <c r="B88" s="1"/>
      <c r="D88" s="1"/>
      <c r="E88" s="1"/>
      <c r="F88" s="1"/>
      <c r="G88" s="1"/>
      <c r="H88" s="1"/>
      <c r="I88" s="1"/>
    </row>
    <row r="89" ht="15.75" customHeight="1">
      <c r="A89" s="1"/>
      <c r="B89" s="1"/>
      <c r="D89" s="1"/>
      <c r="E89" s="1"/>
      <c r="F89" s="1"/>
      <c r="G89" s="1"/>
      <c r="H89" s="1"/>
      <c r="I89" s="1"/>
    </row>
    <row r="90" ht="15.75" customHeight="1">
      <c r="A90" s="1"/>
      <c r="B90" s="1"/>
      <c r="D90" s="1"/>
      <c r="E90" s="1"/>
      <c r="F90" s="1"/>
      <c r="G90" s="1"/>
      <c r="H90" s="1"/>
      <c r="I90" s="1"/>
    </row>
    <row r="91" ht="15.75" customHeight="1">
      <c r="A91" s="1"/>
      <c r="B91" s="1"/>
      <c r="D91" s="1"/>
      <c r="E91" s="1"/>
      <c r="F91" s="1"/>
      <c r="G91" s="1"/>
      <c r="H91" s="1"/>
      <c r="I91" s="1"/>
    </row>
    <row r="92" ht="15.75" customHeight="1">
      <c r="A92" s="1"/>
      <c r="B92" s="1"/>
      <c r="D92" s="1"/>
      <c r="E92" s="1"/>
      <c r="F92" s="1"/>
      <c r="G92" s="1"/>
      <c r="H92" s="1"/>
      <c r="I92" s="1"/>
    </row>
    <row r="93" ht="15.75" customHeight="1">
      <c r="A93" s="1"/>
      <c r="B93" s="1"/>
      <c r="D93" s="1"/>
      <c r="E93" s="1"/>
      <c r="F93" s="1"/>
      <c r="G93" s="1"/>
      <c r="H93" s="1"/>
      <c r="I93" s="1"/>
    </row>
    <row r="94" ht="15.75" customHeight="1">
      <c r="A94" s="1"/>
      <c r="B94" s="1"/>
      <c r="D94" s="1"/>
      <c r="E94" s="1"/>
      <c r="F94" s="1"/>
      <c r="G94" s="1"/>
      <c r="H94" s="1"/>
      <c r="I94" s="1"/>
    </row>
    <row r="95" ht="15.75" customHeight="1">
      <c r="A95" s="1"/>
      <c r="B95" s="1"/>
      <c r="D95" s="1"/>
      <c r="E95" s="1"/>
      <c r="F95" s="1"/>
      <c r="G95" s="1"/>
      <c r="H95" s="1"/>
      <c r="I95" s="1"/>
    </row>
    <row r="96" ht="15.75" customHeight="1">
      <c r="A96" s="1"/>
      <c r="B96" s="1"/>
      <c r="D96" s="1"/>
      <c r="E96" s="1"/>
      <c r="F96" s="1"/>
      <c r="G96" s="1"/>
      <c r="H96" s="1"/>
      <c r="I96" s="1"/>
    </row>
    <row r="97" ht="15.75" customHeight="1">
      <c r="A97" s="1"/>
      <c r="B97" s="1"/>
      <c r="D97" s="1"/>
      <c r="E97" s="1"/>
      <c r="F97" s="1"/>
      <c r="G97" s="1"/>
      <c r="H97" s="1"/>
      <c r="I97" s="1"/>
    </row>
    <row r="98" ht="15.75" customHeight="1">
      <c r="A98" s="1"/>
      <c r="B98" s="1"/>
      <c r="D98" s="1"/>
      <c r="E98" s="1"/>
      <c r="F98" s="1"/>
      <c r="G98" s="1"/>
      <c r="H98" s="1"/>
      <c r="I98" s="1"/>
    </row>
    <row r="99" ht="15.75" customHeight="1">
      <c r="A99" s="1"/>
      <c r="B99" s="1"/>
      <c r="D99" s="1"/>
      <c r="E99" s="1"/>
      <c r="F99" s="1"/>
      <c r="G99" s="1"/>
      <c r="H99" s="1"/>
      <c r="I99" s="1"/>
    </row>
    <row r="100" ht="15.75" customHeight="1">
      <c r="A100" s="1"/>
      <c r="B100" s="1"/>
      <c r="D100" s="19"/>
      <c r="E100" s="1"/>
      <c r="F100" s="19"/>
      <c r="G100" s="1"/>
      <c r="H100" s="1"/>
      <c r="I100" s="1"/>
    </row>
    <row r="101" ht="15.75" customHeight="1">
      <c r="A101" s="1"/>
      <c r="B101" s="1"/>
      <c r="D101" s="19"/>
      <c r="E101" s="1"/>
      <c r="F101" s="19"/>
      <c r="G101" s="1"/>
      <c r="H101" s="1"/>
      <c r="I101" s="1"/>
    </row>
    <row r="102" ht="15.75" customHeight="1">
      <c r="A102" s="1"/>
      <c r="B102" s="1"/>
      <c r="D102" s="19"/>
      <c r="E102" s="1"/>
      <c r="F102" s="19"/>
      <c r="G102" s="1"/>
      <c r="H102" s="1"/>
      <c r="I102" s="1"/>
    </row>
    <row r="103" ht="15.75" customHeight="1">
      <c r="A103" s="1"/>
      <c r="B103" s="1"/>
      <c r="D103" s="19"/>
      <c r="E103" s="1"/>
      <c r="F103" s="19"/>
      <c r="G103" s="1"/>
      <c r="H103" s="1"/>
      <c r="I103" s="1"/>
    </row>
    <row r="104" ht="15.75" customHeight="1">
      <c r="A104" s="1"/>
      <c r="B104" s="1"/>
      <c r="D104" s="19"/>
      <c r="E104" s="1"/>
      <c r="F104" s="1"/>
      <c r="G104" s="1"/>
      <c r="H104" s="1"/>
      <c r="I104" s="1"/>
    </row>
    <row r="105" ht="15.75" customHeight="1">
      <c r="A105" s="1"/>
      <c r="B105" s="1"/>
      <c r="D105" s="1"/>
      <c r="E105" s="1"/>
      <c r="F105" s="1"/>
      <c r="G105" s="1"/>
      <c r="H105" s="1"/>
      <c r="I105" s="1"/>
    </row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4">
    <mergeCell ref="B63:H63"/>
    <mergeCell ref="B64:F64"/>
    <mergeCell ref="B65:F65"/>
    <mergeCell ref="B66:F66"/>
    <mergeCell ref="B67:F67"/>
    <mergeCell ref="B68:F68"/>
    <mergeCell ref="B69:F69"/>
    <mergeCell ref="B1:I1"/>
    <mergeCell ref="B2:I2"/>
    <mergeCell ref="B3:I3"/>
    <mergeCell ref="B4:I4"/>
    <mergeCell ref="B5:I5"/>
    <mergeCell ref="B7:I7"/>
    <mergeCell ref="B9:H9"/>
  </mergeCells>
  <conditionalFormatting sqref="E13 E17">
    <cfRule type="containsBlanks" dxfId="5" priority="1">
      <formula>LEN(TRIM(E13))=0</formula>
    </cfRule>
  </conditionalFormatting>
  <conditionalFormatting sqref="E13 E17">
    <cfRule type="expression" dxfId="4" priority="2">
      <formula>NOT(ISERROR(SEARCH(($B$69),(E13))))</formula>
    </cfRule>
  </conditionalFormatting>
  <conditionalFormatting sqref="E13 E17">
    <cfRule type="expression" dxfId="3" priority="3">
      <formula>NOT(ISERROR(SEARCH(($B$68),(E13))))</formula>
    </cfRule>
  </conditionalFormatting>
  <conditionalFormatting sqref="E13 E17">
    <cfRule type="expression" dxfId="2" priority="4">
      <formula>NOT(ISERROR(SEARCH(($B$67),(E13))))</formula>
    </cfRule>
  </conditionalFormatting>
  <conditionalFormatting sqref="E13 E17">
    <cfRule type="expression" dxfId="1" priority="5">
      <formula>NOT(ISERROR(SEARCH(($B$66),(E13))))</formula>
    </cfRule>
  </conditionalFormatting>
  <conditionalFormatting sqref="E13 E17">
    <cfRule type="containsBlanks" dxfId="5" priority="6">
      <formula>LEN(TRIM(E13))=0</formula>
    </cfRule>
  </conditionalFormatting>
  <conditionalFormatting sqref="E13 E17">
    <cfRule type="expression" dxfId="4" priority="7">
      <formula>NOT(ISERROR(SEARCH(($B$69),(E13))))</formula>
    </cfRule>
  </conditionalFormatting>
  <conditionalFormatting sqref="E13 E17">
    <cfRule type="expression" dxfId="3" priority="8">
      <formula>NOT(ISERROR(SEARCH(($B$68),(E13))))</formula>
    </cfRule>
  </conditionalFormatting>
  <conditionalFormatting sqref="E13 E17">
    <cfRule type="expression" dxfId="2" priority="9">
      <formula>NOT(ISERROR(SEARCH(($B$67),(E13))))</formula>
    </cfRule>
  </conditionalFormatting>
  <conditionalFormatting sqref="E13 E17">
    <cfRule type="expression" dxfId="1" priority="10">
      <formula>NOT(ISERROR(SEARCH(($B$66),(E13))))</formula>
    </cfRule>
  </conditionalFormatting>
  <conditionalFormatting sqref="E13 E17">
    <cfRule type="expression" dxfId="0" priority="11">
      <formula>NOT(ISERROR(SEARCH(($B$65),(E13))))</formula>
    </cfRule>
  </conditionalFormatting>
  <conditionalFormatting sqref="E13 E17">
    <cfRule type="expression" dxfId="0" priority="12">
      <formula>NOT(ISERROR(SEARCH(($B$65),(E13))))</formula>
    </cfRule>
  </conditionalFormatting>
  <conditionalFormatting sqref="E11:E60">
    <cfRule type="expression" dxfId="0" priority="13">
      <formula>NOT(ISERROR(SEARCH(($B$65),(E11))))</formula>
    </cfRule>
  </conditionalFormatting>
  <conditionalFormatting sqref="E11:E60">
    <cfRule type="expression" dxfId="1" priority="14">
      <formula>NOT(ISERROR(SEARCH(($B$66),(E11))))</formula>
    </cfRule>
  </conditionalFormatting>
  <conditionalFormatting sqref="E11:E60">
    <cfRule type="expression" dxfId="2" priority="15">
      <formula>NOT(ISERROR(SEARCH(($B$67),(E11))))</formula>
    </cfRule>
  </conditionalFormatting>
  <conditionalFormatting sqref="E11:E60">
    <cfRule type="expression" dxfId="3" priority="16">
      <formula>NOT(ISERROR(SEARCH(($B$68),(E11))))</formula>
    </cfRule>
  </conditionalFormatting>
  <conditionalFormatting sqref="E11:E60">
    <cfRule type="expression" dxfId="4" priority="17">
      <formula>NOT(ISERROR(SEARCH(($B$69),(E11))))</formula>
    </cfRule>
  </conditionalFormatting>
  <conditionalFormatting sqref="E11:E60">
    <cfRule type="containsBlanks" dxfId="5" priority="18">
      <formula>LEN(TRIM(E11))=0</formula>
    </cfRule>
  </conditionalFormatting>
  <conditionalFormatting sqref="C11:C60">
    <cfRule type="expression" dxfId="6" priority="19">
      <formula>AND(ISNUMBER(C11),TRUNC(C11)&lt;TODAY())</formula>
    </cfRule>
  </conditionalFormatting>
  <conditionalFormatting sqref="E13 E17">
    <cfRule type="containsBlanks" dxfId="5" priority="20">
      <formula>LEN(TRIM(E13))=0</formula>
    </cfRule>
  </conditionalFormatting>
  <conditionalFormatting sqref="E13 E17">
    <cfRule type="expression" dxfId="4" priority="21">
      <formula>NOT(ISERROR(SEARCH(($B$69),(E13))))</formula>
    </cfRule>
  </conditionalFormatting>
  <conditionalFormatting sqref="E13 E17">
    <cfRule type="expression" dxfId="3" priority="22">
      <formula>NOT(ISERROR(SEARCH(($B$68),(E13))))</formula>
    </cfRule>
  </conditionalFormatting>
  <conditionalFormatting sqref="E13 E17">
    <cfRule type="expression" dxfId="2" priority="23">
      <formula>NOT(ISERROR(SEARCH(($B$67),(E13))))</formula>
    </cfRule>
  </conditionalFormatting>
  <conditionalFormatting sqref="E13 E17">
    <cfRule type="expression" dxfId="1" priority="24">
      <formula>NOT(ISERROR(SEARCH(($B$66),(E13))))</formula>
    </cfRule>
  </conditionalFormatting>
  <conditionalFormatting sqref="E13 E17">
    <cfRule type="containsBlanks" dxfId="5" priority="25">
      <formula>LEN(TRIM(E13))=0</formula>
    </cfRule>
  </conditionalFormatting>
  <conditionalFormatting sqref="E13 E17">
    <cfRule type="expression" dxfId="4" priority="26">
      <formula>NOT(ISERROR(SEARCH(($B$69),(E13))))</formula>
    </cfRule>
  </conditionalFormatting>
  <conditionalFormatting sqref="E13 E17">
    <cfRule type="expression" dxfId="3" priority="27">
      <formula>NOT(ISERROR(SEARCH(($B$68),(E13))))</formula>
    </cfRule>
  </conditionalFormatting>
  <conditionalFormatting sqref="E13 E17">
    <cfRule type="expression" dxfId="2" priority="28">
      <formula>NOT(ISERROR(SEARCH(($B$67),(E13))))</formula>
    </cfRule>
  </conditionalFormatting>
  <conditionalFormatting sqref="E13 E17">
    <cfRule type="expression" dxfId="1" priority="29">
      <formula>NOT(ISERROR(SEARCH(($B$66),(E13))))</formula>
    </cfRule>
  </conditionalFormatting>
  <conditionalFormatting sqref="E13 E17">
    <cfRule type="expression" dxfId="0" priority="30">
      <formula>NOT(ISERROR(SEARCH(($B$65),(E13))))</formula>
    </cfRule>
  </conditionalFormatting>
  <conditionalFormatting sqref="E13 E17">
    <cfRule type="expression" dxfId="0" priority="31">
      <formula>NOT(ISERROR(SEARCH(($B$65),(E13))))</formula>
    </cfRule>
  </conditionalFormatting>
  <conditionalFormatting sqref="E11:E60">
    <cfRule type="expression" dxfId="0" priority="32">
      <formula>NOT(ISERROR(SEARCH(($B$65),(E11))))</formula>
    </cfRule>
  </conditionalFormatting>
  <conditionalFormatting sqref="E11:E60">
    <cfRule type="expression" dxfId="1" priority="33">
      <formula>NOT(ISERROR(SEARCH(($B$66),(E11))))</formula>
    </cfRule>
  </conditionalFormatting>
  <conditionalFormatting sqref="E11:E60">
    <cfRule type="expression" dxfId="2" priority="34">
      <formula>NOT(ISERROR(SEARCH(($B$67),(E11))))</formula>
    </cfRule>
  </conditionalFormatting>
  <conditionalFormatting sqref="E11:E60">
    <cfRule type="expression" dxfId="3" priority="35">
      <formula>NOT(ISERROR(SEARCH(($B$68),(E11))))</formula>
    </cfRule>
  </conditionalFormatting>
  <conditionalFormatting sqref="E11:E60">
    <cfRule type="expression" dxfId="4" priority="36">
      <formula>NOT(ISERROR(SEARCH(($B$69),(E11))))</formula>
    </cfRule>
  </conditionalFormatting>
  <conditionalFormatting sqref="E11:E60">
    <cfRule type="containsBlanks" dxfId="5" priority="37">
      <formula>LEN(TRIM(E11))=0</formula>
    </cfRule>
  </conditionalFormatting>
  <conditionalFormatting sqref="C11:C60">
    <cfRule type="expression" dxfId="6" priority="38">
      <formula>AND(ISNUMBER(C11),TRUNC(C11)&lt;TODAY())</formula>
    </cfRule>
  </conditionalFormatting>
  <dataValidations>
    <dataValidation type="list" allowBlank="1" showErrorMessage="1" sqref="C11:C60">
      <formula1>$J$1:$J$14</formula1>
    </dataValidation>
    <dataValidation type="list" allowBlank="1" showErrorMessage="1" sqref="F11:F60">
      <formula1>'Dados do Projeto'!$M$98:$M$101</formula1>
    </dataValidation>
  </dataValidations>
  <printOptions/>
  <pageMargins bottom="1.0" footer="0.0" header="0.0" left="0.75" right="0.75" top="1.0"/>
  <pageSetup orientation="landscape"/>
  <drawing r:id="rId2"/>
  <legacyDrawing r:id="rId3"/>
</worksheet>
</file>