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13" documentId="8_{B7A0239E-7CCF-4B1B-9F5D-B9A6D5B78611}" xr6:coauthVersionLast="47" xr6:coauthVersionMax="47" xr10:uidLastSave="{A89156C5-3463-4917-8420-36BBFE1B2806}"/>
  <bookViews>
    <workbookView xWindow="-110" yWindow="-110" windowWidth="19420" windowHeight="10420" activeTab="1" xr2:uid="{00000000-000D-0000-FFFF-FFFF00000000}"/>
  </bookViews>
  <sheets>
    <sheet name="CronogramaProjeto" sheetId="13" r:id="rId1"/>
    <sheet name="CronogramaDetalhado" sheetId="11" r:id="rId2"/>
    <sheet name="Sobre" sheetId="12" state="hidden" r:id="rId3"/>
  </sheets>
  <definedNames>
    <definedName name="Hoje" localSheetId="1">TODAY()</definedName>
    <definedName name="Hoje" localSheetId="0">TODAY()</definedName>
    <definedName name="Início_da_tarefa" localSheetId="1">CronogramaDetalhado!$E1</definedName>
    <definedName name="Início_da_tarefa" localSheetId="0">CronogramaProjeto!$D1</definedName>
    <definedName name="Início_do_projeto" localSheetId="0">CronogramaProjeto!$D$3</definedName>
    <definedName name="Início_do_projeto">CronogramaDetalhado!$E$3</definedName>
    <definedName name="Progresso_da_tarefa" localSheetId="1">CronogramaDetalhado!$D1</definedName>
    <definedName name="Progresso_da_tarefa" localSheetId="0">CronogramaProjeto!$C1</definedName>
    <definedName name="Semana_de_exibição" localSheetId="0">CronogramaProjeto!$D$4</definedName>
    <definedName name="Semana_de_exibição">CronogramaDetalhado!$E$4</definedName>
    <definedName name="Término_da_tarefa" localSheetId="1">CronogramaDetalhado!$F1</definedName>
    <definedName name="Término_da_tarefa" localSheetId="0">CronogramaProjeto!$E1</definedName>
    <definedName name="_xlnm.Print_Titles" localSheetId="1">CronogramaDetalhado!$4:$6</definedName>
    <definedName name="_xlnm.Print_Titles" localSheetId="0">CronogramaProjeto!$4:$6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1" l="1"/>
  <c r="F17" i="11"/>
  <c r="E17" i="11"/>
  <c r="F16" i="11"/>
  <c r="E16" i="11"/>
  <c r="F11" i="11"/>
  <c r="E12" i="11" s="1"/>
  <c r="E11" i="11"/>
  <c r="E10" i="11"/>
  <c r="G9" i="11"/>
  <c r="F8" i="13"/>
  <c r="F12" i="13"/>
  <c r="F11" i="13"/>
  <c r="F10" i="13"/>
  <c r="D10" i="13"/>
  <c r="E10" i="13" s="1"/>
  <c r="D11" i="13" s="1"/>
  <c r="E11" i="13" s="1"/>
  <c r="D12" i="13" s="1"/>
  <c r="E12" i="13" s="1"/>
  <c r="H15" i="13"/>
  <c r="H14" i="13"/>
  <c r="H8" i="13"/>
  <c r="H7" i="13"/>
  <c r="D3" i="13"/>
  <c r="D9" i="13" s="1"/>
  <c r="H9" i="13" s="1"/>
  <c r="E3" i="11"/>
  <c r="I7" i="11"/>
  <c r="F9" i="13" l="1"/>
  <c r="I5" i="13"/>
  <c r="J5" i="13" s="1"/>
  <c r="K5" i="13" s="1"/>
  <c r="H10" i="13"/>
  <c r="I33" i="11"/>
  <c r="E9" i="11"/>
  <c r="I6" i="13" l="1"/>
  <c r="J6" i="13"/>
  <c r="I4" i="13"/>
  <c r="L5" i="13"/>
  <c r="K6" i="13"/>
  <c r="J5" i="11"/>
  <c r="I37" i="11"/>
  <c r="I36" i="11"/>
  <c r="I27" i="11"/>
  <c r="I20" i="11"/>
  <c r="I14" i="11"/>
  <c r="I8" i="11"/>
  <c r="D13" i="13" l="1"/>
  <c r="E13" i="13" s="1"/>
  <c r="F13" i="13" s="1"/>
  <c r="H11" i="13"/>
  <c r="L6" i="13"/>
  <c r="M5" i="13"/>
  <c r="I9" i="11"/>
  <c r="F10" i="11"/>
  <c r="G10" i="11" s="1"/>
  <c r="J6" i="11"/>
  <c r="G11" i="11" l="1"/>
  <c r="H13" i="13"/>
  <c r="M6" i="13"/>
  <c r="N5" i="13"/>
  <c r="H12" i="13"/>
  <c r="I10" i="11"/>
  <c r="K5" i="11"/>
  <c r="L5" i="11" s="1"/>
  <c r="M5" i="11" s="1"/>
  <c r="N5" i="11" s="1"/>
  <c r="O5" i="11" s="1"/>
  <c r="P5" i="11" s="1"/>
  <c r="Q5" i="11" s="1"/>
  <c r="J4" i="11"/>
  <c r="F12" i="11" l="1"/>
  <c r="G12" i="11" s="1"/>
  <c r="N6" i="13"/>
  <c r="O5" i="13"/>
  <c r="I11" i="11"/>
  <c r="Q4" i="11"/>
  <c r="R5" i="11"/>
  <c r="S5" i="11" s="1"/>
  <c r="T5" i="11" s="1"/>
  <c r="U5" i="11" s="1"/>
  <c r="V5" i="11" s="1"/>
  <c r="W5" i="11" s="1"/>
  <c r="X5" i="11" s="1"/>
  <c r="K6" i="11"/>
  <c r="E13" i="11" l="1"/>
  <c r="F13" i="11" s="1"/>
  <c r="E15" i="11" s="1"/>
  <c r="I12" i="11"/>
  <c r="O6" i="13"/>
  <c r="P5" i="13"/>
  <c r="X4" i="11"/>
  <c r="Y5" i="11"/>
  <c r="Z5" i="11" s="1"/>
  <c r="AA5" i="11" s="1"/>
  <c r="AB5" i="11" s="1"/>
  <c r="AC5" i="11" s="1"/>
  <c r="AD5" i="11" s="1"/>
  <c r="AE5" i="11" s="1"/>
  <c r="L6" i="11"/>
  <c r="G13" i="11" l="1"/>
  <c r="P6" i="13"/>
  <c r="Q5" i="13"/>
  <c r="P4" i="13"/>
  <c r="AF5" i="11"/>
  <c r="AG5" i="11" s="1"/>
  <c r="AH5" i="11" s="1"/>
  <c r="AI5" i="11" s="1"/>
  <c r="AJ5" i="11" s="1"/>
  <c r="AK5" i="11" s="1"/>
  <c r="AE4" i="11"/>
  <c r="M6" i="11"/>
  <c r="I13" i="11" l="1"/>
  <c r="F15" i="11"/>
  <c r="G15" i="11" s="1"/>
  <c r="R5" i="13"/>
  <c r="Q6" i="13"/>
  <c r="AL5" i="11"/>
  <c r="AM5" i="11" s="1"/>
  <c r="AN5" i="11" s="1"/>
  <c r="AO5" i="11" s="1"/>
  <c r="AP5" i="11" s="1"/>
  <c r="AQ5" i="11" s="1"/>
  <c r="AR5" i="11" s="1"/>
  <c r="N6" i="11"/>
  <c r="I15" i="11" l="1"/>
  <c r="G16" i="11"/>
  <c r="S5" i="13"/>
  <c r="R6" i="13"/>
  <c r="AS5" i="11"/>
  <c r="AT5" i="11" s="1"/>
  <c r="AL4" i="11"/>
  <c r="O6" i="11"/>
  <c r="I16" i="11" l="1"/>
  <c r="T5" i="13"/>
  <c r="S6" i="13"/>
  <c r="AU5" i="11"/>
  <c r="AT6" i="11"/>
  <c r="AS4" i="11"/>
  <c r="P6" i="11"/>
  <c r="G17" i="11" l="1"/>
  <c r="T6" i="13"/>
  <c r="U5" i="13"/>
  <c r="AV5" i="11"/>
  <c r="AU6" i="11"/>
  <c r="E18" i="11" l="1"/>
  <c r="I17" i="11"/>
  <c r="U6" i="13"/>
  <c r="V5" i="13"/>
  <c r="AW5" i="11"/>
  <c r="AV6" i="11"/>
  <c r="Q6" i="11"/>
  <c r="R6" i="11"/>
  <c r="G18" i="11" l="1"/>
  <c r="V6" i="13"/>
  <c r="W5" i="13"/>
  <c r="AX5" i="11"/>
  <c r="AW6" i="11"/>
  <c r="S6" i="11"/>
  <c r="E19" i="11" l="1"/>
  <c r="F19" i="11" s="1"/>
  <c r="E21" i="11" s="1"/>
  <c r="I18" i="11"/>
  <c r="W6" i="13"/>
  <c r="X5" i="13"/>
  <c r="W4" i="13"/>
  <c r="AY5" i="11"/>
  <c r="AZ5" i="11" s="1"/>
  <c r="AX6" i="11"/>
  <c r="T6" i="11"/>
  <c r="G19" i="11" l="1"/>
  <c r="X6" i="13"/>
  <c r="Y5" i="13"/>
  <c r="AZ6" i="11"/>
  <c r="BA5" i="11"/>
  <c r="AZ4" i="11"/>
  <c r="AY6" i="11"/>
  <c r="U6" i="11"/>
  <c r="I19" i="11" l="1"/>
  <c r="F21" i="11"/>
  <c r="G21" i="11" s="1"/>
  <c r="Z5" i="13"/>
  <c r="Y6" i="13"/>
  <c r="BB5" i="11"/>
  <c r="BA6" i="11"/>
  <c r="V6" i="11"/>
  <c r="I21" i="11" l="1"/>
  <c r="E22" i="11"/>
  <c r="AA5" i="13"/>
  <c r="Z6" i="13"/>
  <c r="BB6" i="11"/>
  <c r="BC5" i="11"/>
  <c r="W6" i="11"/>
  <c r="F22" i="11" l="1"/>
  <c r="G22" i="11" s="1"/>
  <c r="AB5" i="13"/>
  <c r="AA6" i="13"/>
  <c r="BC6" i="11"/>
  <c r="BD5" i="11"/>
  <c r="X6" i="11"/>
  <c r="I22" i="11" l="1"/>
  <c r="E23" i="11"/>
  <c r="AB6" i="13"/>
  <c r="AC5" i="13"/>
  <c r="BD6" i="11"/>
  <c r="BE5" i="11"/>
  <c r="Y6" i="11"/>
  <c r="F23" i="11" l="1"/>
  <c r="G23" i="11" s="1"/>
  <c r="AC6" i="13"/>
  <c r="AD5" i="13"/>
  <c r="BF5" i="11"/>
  <c r="BE6" i="11"/>
  <c r="Z6" i="11"/>
  <c r="I23" i="11" l="1"/>
  <c r="E24" i="11"/>
  <c r="AD6" i="13"/>
  <c r="AD4" i="13"/>
  <c r="AE5" i="13"/>
  <c r="BF6" i="11"/>
  <c r="BG5" i="11"/>
  <c r="AA6" i="11"/>
  <c r="F24" i="11" l="1"/>
  <c r="G24" i="11" s="1"/>
  <c r="AE6" i="13"/>
  <c r="AF5" i="13"/>
  <c r="BG6" i="11"/>
  <c r="BH5" i="11"/>
  <c r="BG4" i="11"/>
  <c r="AB6" i="11"/>
  <c r="I24" i="11" l="1"/>
  <c r="E25" i="11"/>
  <c r="F25" i="11" s="1"/>
  <c r="AF6" i="13"/>
  <c r="AG5" i="13"/>
  <c r="BH6" i="11"/>
  <c r="BI5" i="11"/>
  <c r="AC6" i="11"/>
  <c r="G25" i="11" l="1"/>
  <c r="AH5" i="13"/>
  <c r="AG6" i="13"/>
  <c r="BJ5" i="11"/>
  <c r="BI6" i="11"/>
  <c r="AD6" i="11"/>
  <c r="I25" i="11" l="1"/>
  <c r="E26" i="11"/>
  <c r="F26" i="11" s="1"/>
  <c r="E28" i="11" s="1"/>
  <c r="AI5" i="13"/>
  <c r="AH6" i="13"/>
  <c r="BK5" i="11"/>
  <c r="BJ6" i="11"/>
  <c r="AE6" i="11"/>
  <c r="G26" i="11" l="1"/>
  <c r="AJ5" i="13"/>
  <c r="AI6" i="13"/>
  <c r="BL5" i="11"/>
  <c r="BK6" i="11"/>
  <c r="AF6" i="11"/>
  <c r="I26" i="11" l="1"/>
  <c r="F28" i="11"/>
  <c r="G28" i="11" s="1"/>
  <c r="AJ6" i="13"/>
  <c r="AK5" i="13"/>
  <c r="BM5" i="11"/>
  <c r="BN5" i="11" s="1"/>
  <c r="BL6" i="11"/>
  <c r="AG6" i="11"/>
  <c r="I28" i="11" l="1"/>
  <c r="E29" i="11"/>
  <c r="AK6" i="13"/>
  <c r="AL5" i="13"/>
  <c r="AK4" i="13"/>
  <c r="BN4" i="11"/>
  <c r="BO5" i="11"/>
  <c r="BN6" i="11"/>
  <c r="BM6" i="11"/>
  <c r="AH6" i="11"/>
  <c r="F29" i="11" l="1"/>
  <c r="G29" i="11" s="1"/>
  <c r="AL6" i="13"/>
  <c r="AM5" i="13"/>
  <c r="BP5" i="11"/>
  <c r="BO6" i="11"/>
  <c r="AI6" i="11"/>
  <c r="I29" i="11" l="1"/>
  <c r="E30" i="11"/>
  <c r="AM6" i="13"/>
  <c r="AN5" i="13"/>
  <c r="BP6" i="11"/>
  <c r="BQ5" i="11"/>
  <c r="AJ6" i="11"/>
  <c r="F30" i="11" l="1"/>
  <c r="G30" i="11" s="1"/>
  <c r="AN6" i="13"/>
  <c r="AO5" i="13"/>
  <c r="BQ6" i="11"/>
  <c r="BR5" i="11"/>
  <c r="AK6" i="11"/>
  <c r="I30" i="11" l="1"/>
  <c r="E31" i="11"/>
  <c r="F31" i="11" s="1"/>
  <c r="AP5" i="13"/>
  <c r="AO6" i="13"/>
  <c r="BS5" i="11"/>
  <c r="BR6" i="11"/>
  <c r="AL6" i="11"/>
  <c r="G31" i="11" l="1"/>
  <c r="AQ5" i="13"/>
  <c r="AP6" i="13"/>
  <c r="BS6" i="11"/>
  <c r="BT5" i="11"/>
  <c r="AM6" i="11"/>
  <c r="I31" i="11" l="1"/>
  <c r="E32" i="11"/>
  <c r="F32" i="11" s="1"/>
  <c r="E34" i="11" s="1"/>
  <c r="F34" i="11" s="1"/>
  <c r="AR5" i="13"/>
  <c r="AQ6" i="13"/>
  <c r="BT6" i="11"/>
  <c r="BU5" i="11"/>
  <c r="AN6" i="11"/>
  <c r="G32" i="11" l="1"/>
  <c r="AR6" i="13"/>
  <c r="AS5" i="13"/>
  <c r="AR4" i="13"/>
  <c r="BV5" i="11"/>
  <c r="BU6" i="11"/>
  <c r="BU4" i="11"/>
  <c r="AO6" i="11"/>
  <c r="I32" i="11" l="1"/>
  <c r="AS6" i="13"/>
  <c r="AT5" i="13"/>
  <c r="BW5" i="11"/>
  <c r="BV6" i="11"/>
  <c r="AP6" i="11"/>
  <c r="I34" i="11" l="1"/>
  <c r="G34" i="11"/>
  <c r="E35" i="11"/>
  <c r="AT6" i="13"/>
  <c r="AU5" i="13"/>
  <c r="BX5" i="11"/>
  <c r="BW6" i="11"/>
  <c r="AQ6" i="11"/>
  <c r="F35" i="11" l="1"/>
  <c r="G35" i="11" s="1"/>
  <c r="I35" i="11"/>
  <c r="AU6" i="13"/>
  <c r="AV5" i="13"/>
  <c r="BX6" i="11"/>
  <c r="BY5" i="11"/>
  <c r="AR6" i="11"/>
  <c r="AV6" i="13" l="1"/>
  <c r="AW5" i="13"/>
  <c r="BY6" i="11"/>
  <c r="BZ5" i="11"/>
  <c r="AS6" i="11"/>
  <c r="AX5" i="13" l="1"/>
  <c r="AW6" i="13"/>
  <c r="BZ6" i="11"/>
  <c r="CA5" i="11"/>
  <c r="AY5" i="13" l="1"/>
  <c r="AX6" i="13"/>
  <c r="CB5" i="11"/>
  <c r="CA6" i="11"/>
  <c r="AZ5" i="13" l="1"/>
  <c r="AY4" i="13"/>
  <c r="AY6" i="13"/>
  <c r="CB4" i="11"/>
  <c r="CC5" i="11"/>
  <c r="CB6" i="11"/>
  <c r="AZ6" i="13" l="1"/>
  <c r="BA5" i="13"/>
  <c r="CD5" i="11"/>
  <c r="CC6" i="11"/>
  <c r="BA6" i="13" l="1"/>
  <c r="BB5" i="13"/>
  <c r="CE5" i="11"/>
  <c r="CD6" i="11"/>
  <c r="BB6" i="13" l="1"/>
  <c r="BC5" i="13"/>
  <c r="CF5" i="11"/>
  <c r="CE6" i="11"/>
  <c r="BC6" i="13" l="1"/>
  <c r="BD5" i="13"/>
  <c r="CF6" i="11"/>
  <c r="CG5" i="11"/>
  <c r="BD6" i="13" l="1"/>
  <c r="BE5" i="13"/>
  <c r="CG6" i="11"/>
  <c r="CH5" i="11"/>
  <c r="BF5" i="13" l="1"/>
  <c r="BE6" i="13"/>
  <c r="CH6" i="11"/>
  <c r="CI5" i="11"/>
  <c r="BF4" i="13" l="1"/>
  <c r="BG5" i="13"/>
  <c r="BF6" i="13"/>
  <c r="CI4" i="11"/>
  <c r="CI6" i="11"/>
  <c r="CJ5" i="11"/>
  <c r="BH5" i="13" l="1"/>
  <c r="BG6" i="13"/>
  <c r="CJ6" i="11"/>
  <c r="CK5" i="11"/>
  <c r="BH6" i="13" l="1"/>
  <c r="BI5" i="13"/>
  <c r="CK6" i="11"/>
  <c r="CL5" i="11"/>
  <c r="BI6" i="13" l="1"/>
  <c r="BJ5" i="13"/>
  <c r="CL6" i="11"/>
  <c r="CM5" i="11"/>
  <c r="BJ6" i="13" l="1"/>
  <c r="BK5" i="13"/>
  <c r="CM6" i="11"/>
  <c r="CN5" i="11"/>
  <c r="BK6" i="13" l="1"/>
  <c r="BL5" i="13"/>
  <c r="CN6" i="11"/>
  <c r="CO5" i="11"/>
  <c r="BL6" i="13" l="1"/>
  <c r="BM5" i="13"/>
  <c r="CO6" i="11"/>
  <c r="CP5" i="11"/>
  <c r="BN5" i="13" l="1"/>
  <c r="BM6" i="13"/>
  <c r="BM4" i="13"/>
  <c r="CQ5" i="11"/>
  <c r="CP4" i="11"/>
  <c r="CP6" i="11"/>
  <c r="BO5" i="13" l="1"/>
  <c r="BN6" i="13"/>
  <c r="CR5" i="11"/>
  <c r="CQ6" i="11"/>
  <c r="BP5" i="13" l="1"/>
  <c r="BO6" i="13"/>
  <c r="CS5" i="11"/>
  <c r="CR6" i="11"/>
  <c r="BP6" i="13" l="1"/>
  <c r="BQ5" i="13"/>
  <c r="CS6" i="11"/>
  <c r="CT5" i="11"/>
  <c r="BQ6" i="13" l="1"/>
  <c r="BR5" i="13"/>
  <c r="CT6" i="11"/>
  <c r="CU5" i="11"/>
  <c r="BR6" i="13" l="1"/>
  <c r="BS5" i="13"/>
  <c r="CU6" i="11"/>
  <c r="CV5" i="11"/>
  <c r="BS6" i="13" l="1"/>
  <c r="BT5" i="13"/>
  <c r="CW5" i="11"/>
  <c r="CV6" i="11"/>
  <c r="BT6" i="13" l="1"/>
  <c r="BU5" i="13"/>
  <c r="BT4" i="13"/>
  <c r="CW4" i="11"/>
  <c r="CW6" i="11"/>
  <c r="CX5" i="11"/>
  <c r="BV5" i="13" l="1"/>
  <c r="BU6" i="13"/>
  <c r="CX6" i="11"/>
  <c r="CY5" i="11"/>
  <c r="BW5" i="13" l="1"/>
  <c r="BV6" i="13"/>
  <c r="CY6" i="11"/>
  <c r="CZ5" i="11"/>
  <c r="BX5" i="13" l="1"/>
  <c r="BW6" i="13"/>
  <c r="CZ6" i="11"/>
  <c r="DA5" i="11"/>
  <c r="BX6" i="13" l="1"/>
  <c r="BY5" i="13"/>
  <c r="DA6" i="11"/>
  <c r="DB5" i="11"/>
  <c r="BY6" i="13" l="1"/>
  <c r="BZ5" i="13"/>
  <c r="DC5" i="11"/>
  <c r="DB6" i="11"/>
  <c r="BZ6" i="13" l="1"/>
  <c r="CA5" i="13"/>
  <c r="DC6" i="11"/>
  <c r="DD5" i="11"/>
  <c r="CA6" i="13" l="1"/>
  <c r="CB5" i="13"/>
  <c r="CA4" i="13"/>
  <c r="DE5" i="11"/>
  <c r="DD6" i="11"/>
  <c r="DD4" i="11"/>
  <c r="CB6" i="13" l="1"/>
  <c r="CC5" i="13"/>
  <c r="DE6" i="11"/>
  <c r="DF5" i="11"/>
  <c r="CD5" i="13" l="1"/>
  <c r="CC6" i="13"/>
  <c r="DG5" i="11"/>
  <c r="DF6" i="11"/>
  <c r="CE5" i="13" l="1"/>
  <c r="CD6" i="13"/>
  <c r="DH5" i="11"/>
  <c r="DG6" i="11"/>
  <c r="CF5" i="13" l="1"/>
  <c r="CE6" i="13"/>
  <c r="DH6" i="11"/>
  <c r="DI5" i="11"/>
  <c r="CF6" i="13" l="1"/>
  <c r="CG5" i="13"/>
  <c r="DJ5" i="11"/>
  <c r="DI6" i="11"/>
  <c r="CG6" i="13" l="1"/>
  <c r="CH5" i="13"/>
  <c r="DK5" i="11"/>
  <c r="DJ6" i="11"/>
  <c r="CH6" i="13" l="1"/>
  <c r="CH4" i="13"/>
  <c r="CI5" i="13"/>
  <c r="DK4" i="11"/>
  <c r="DL5" i="11"/>
  <c r="DK6" i="11"/>
  <c r="CI6" i="13" l="1"/>
  <c r="CJ5" i="13"/>
  <c r="DL6" i="11"/>
  <c r="DM5" i="11"/>
  <c r="CJ6" i="13" l="1"/>
  <c r="CK5" i="13"/>
  <c r="DN5" i="11"/>
  <c r="DM6" i="11"/>
  <c r="CL5" i="13" l="1"/>
  <c r="CK6" i="13"/>
  <c r="DO5" i="11"/>
  <c r="DN6" i="11"/>
  <c r="CM5" i="13" l="1"/>
  <c r="CL6" i="13"/>
  <c r="DP5" i="11"/>
  <c r="DO6" i="11"/>
  <c r="CN5" i="13" l="1"/>
  <c r="CM6" i="13"/>
  <c r="DQ5" i="11"/>
  <c r="DP6" i="11"/>
  <c r="CN6" i="13" l="1"/>
  <c r="CO5" i="13"/>
  <c r="DR5" i="11"/>
  <c r="DQ6" i="11"/>
  <c r="CO6" i="13" l="1"/>
  <c r="CP5" i="13"/>
  <c r="CO4" i="13"/>
  <c r="DR4" i="11"/>
  <c r="DR6" i="11"/>
  <c r="DS5" i="11"/>
  <c r="CP6" i="13" l="1"/>
  <c r="CQ5" i="13"/>
  <c r="DT5" i="11"/>
  <c r="DS6" i="11"/>
  <c r="CQ6" i="13" l="1"/>
  <c r="CR5" i="13"/>
  <c r="DT6" i="11"/>
  <c r="DU5" i="11"/>
  <c r="CR6" i="13" l="1"/>
  <c r="CS5" i="13"/>
  <c r="DV5" i="11"/>
  <c r="DU6" i="11"/>
  <c r="CT5" i="13" l="1"/>
  <c r="CS6" i="13"/>
  <c r="DV6" i="11"/>
  <c r="DW5" i="11"/>
  <c r="CU5" i="13" l="1"/>
  <c r="CT6" i="13"/>
  <c r="DX5" i="11"/>
  <c r="DW6" i="11"/>
  <c r="CV5" i="13" l="1"/>
  <c r="CU6" i="13"/>
  <c r="DY5" i="11"/>
  <c r="DX6" i="11"/>
  <c r="CV6" i="13" l="1"/>
  <c r="CW5" i="13"/>
  <c r="CV4" i="13"/>
  <c r="DY4" i="11"/>
  <c r="DZ5" i="11"/>
  <c r="DY6" i="11"/>
  <c r="CW6" i="13" l="1"/>
  <c r="CX5" i="13"/>
  <c r="EA5" i="11"/>
  <c r="DZ6" i="11"/>
  <c r="CX6" i="13" l="1"/>
  <c r="CY5" i="13"/>
  <c r="EB5" i="11"/>
  <c r="EA6" i="11"/>
  <c r="CY6" i="13" l="1"/>
  <c r="CZ5" i="13"/>
  <c r="EC5" i="11"/>
  <c r="EB6" i="11"/>
  <c r="CZ6" i="13" l="1"/>
  <c r="DA5" i="13"/>
  <c r="EC6" i="11"/>
  <c r="ED5" i="11"/>
  <c r="DB5" i="13" l="1"/>
  <c r="DA6" i="13"/>
  <c r="EE5" i="11"/>
  <c r="ED6" i="11"/>
  <c r="DC5" i="13" l="1"/>
  <c r="DB6" i="13"/>
  <c r="EF5" i="11"/>
  <c r="EE6" i="11"/>
  <c r="DD5" i="13" l="1"/>
  <c r="DC4" i="13"/>
  <c r="DC6" i="13"/>
  <c r="EG5" i="11"/>
  <c r="EF4" i="11"/>
  <c r="EF6" i="11"/>
  <c r="DD6" i="13" l="1"/>
  <c r="DE5" i="13"/>
  <c r="EG6" i="11"/>
  <c r="EH5" i="11"/>
  <c r="DE6" i="13" l="1"/>
  <c r="DF5" i="13"/>
  <c r="EI5" i="11"/>
  <c r="EH6" i="11"/>
  <c r="DF6" i="13" l="1"/>
  <c r="DG5" i="13"/>
  <c r="EI6" i="11"/>
  <c r="EJ5" i="11"/>
  <c r="DG6" i="13" l="1"/>
  <c r="DH5" i="13"/>
  <c r="EJ6" i="11"/>
  <c r="EK5" i="11"/>
  <c r="DH6" i="13" l="1"/>
  <c r="DI5" i="13"/>
  <c r="EK6" i="11"/>
  <c r="EL5" i="11"/>
  <c r="DJ5" i="13" l="1"/>
  <c r="DI6" i="13"/>
  <c r="EL6" i="11"/>
  <c r="EM5" i="11"/>
  <c r="DJ4" i="13" l="1"/>
  <c r="DK5" i="13"/>
  <c r="DJ6" i="13"/>
  <c r="EM4" i="11"/>
  <c r="EN5" i="11"/>
  <c r="EM6" i="11"/>
  <c r="DL5" i="13" l="1"/>
  <c r="DK6" i="13"/>
  <c r="EN6" i="11"/>
  <c r="EO5" i="11"/>
  <c r="DL6" i="13" l="1"/>
  <c r="DM5" i="13"/>
  <c r="EP5" i="11"/>
  <c r="EO6" i="11"/>
  <c r="DM6" i="13" l="1"/>
  <c r="DN5" i="13"/>
  <c r="EQ5" i="11"/>
  <c r="EP6" i="11"/>
  <c r="DN6" i="13" l="1"/>
  <c r="DO5" i="13"/>
  <c r="EQ6" i="11"/>
  <c r="ER5" i="11"/>
  <c r="DO6" i="13" l="1"/>
  <c r="DP5" i="13"/>
  <c r="ER6" i="11"/>
  <c r="ES5" i="11"/>
  <c r="ES6" i="11" s="1"/>
  <c r="DP6" i="13" l="1"/>
  <c r="DQ5" i="13"/>
  <c r="DR5" i="13" l="1"/>
  <c r="DQ6" i="13"/>
  <c r="DQ4" i="13"/>
  <c r="DS5" i="13" l="1"/>
  <c r="DR6" i="13"/>
  <c r="DT5" i="13" l="1"/>
  <c r="DS6" i="13"/>
  <c r="DT6" i="13" l="1"/>
  <c r="DU5" i="13"/>
  <c r="DU6" i="13" l="1"/>
  <c r="DV5" i="13"/>
  <c r="DV6" i="13" l="1"/>
  <c r="DW5" i="13"/>
  <c r="DW6" i="13" l="1"/>
  <c r="DX5" i="13"/>
  <c r="DX6" i="13" l="1"/>
  <c r="DY5" i="13"/>
  <c r="DX4" i="13"/>
  <c r="DZ5" i="13" l="1"/>
  <c r="DY6" i="13"/>
  <c r="EA5" i="13" l="1"/>
  <c r="DZ6" i="13"/>
  <c r="EB5" i="13" l="1"/>
  <c r="EA6" i="13"/>
  <c r="EB6" i="13" l="1"/>
  <c r="EC5" i="13"/>
  <c r="EC6" i="13" l="1"/>
  <c r="ED5" i="13"/>
  <c r="ED6" i="13" l="1"/>
  <c r="EE5" i="13"/>
  <c r="EE6" i="13" l="1"/>
  <c r="EF5" i="13"/>
  <c r="EE4" i="13"/>
  <c r="EF6" i="13" l="1"/>
  <c r="EG5" i="13"/>
  <c r="EH5" i="13" l="1"/>
  <c r="EG6" i="13"/>
  <c r="EI5" i="13" l="1"/>
  <c r="EH6" i="13"/>
  <c r="EJ5" i="13" l="1"/>
  <c r="EI6" i="13"/>
  <c r="EJ6" i="13" l="1"/>
  <c r="EK5" i="13"/>
  <c r="EK6" i="13" l="1"/>
  <c r="EL5" i="13"/>
  <c r="EL6" i="13" l="1"/>
  <c r="EL4" i="13"/>
  <c r="EM5" i="13"/>
  <c r="EM6" i="13" l="1"/>
  <c r="EN5" i="13"/>
  <c r="EN6" i="13" l="1"/>
  <c r="EO5" i="13"/>
  <c r="EP5" i="13" l="1"/>
  <c r="EO6" i="13"/>
  <c r="EQ5" i="13" l="1"/>
  <c r="EP6" i="13"/>
  <c r="ER5" i="13" l="1"/>
  <c r="ER6" i="13" s="1"/>
  <c r="EQ6" i="13"/>
</calcChain>
</file>

<file path=xl/sharedStrings.xml><?xml version="1.0" encoding="utf-8"?>
<sst xmlns="http://schemas.openxmlformats.org/spreadsheetml/2006/main" count="123" uniqueCount="75">
  <si>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</si>
  <si>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</si>
  <si>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</si>
  <si>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</si>
  <si>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</si>
  <si>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</si>
  <si>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</si>
  <si>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</si>
  <si>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</si>
  <si>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</si>
  <si>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</si>
  <si>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</si>
  <si>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</si>
  <si>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</si>
  <si>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Insira novas linhas ACIMA desta</t>
  </si>
  <si>
    <t>Início do projeto:</t>
  </si>
  <si>
    <t>Semana de exibição:</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</si>
  <si>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</si>
  <si>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</si>
  <si>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</si>
  <si>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</si>
  <si>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</si>
  <si>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</si>
  <si>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</si>
  <si>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</si>
  <si>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</si>
  <si>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</si>
  <si>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</si>
  <si>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</si>
  <si>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</si>
  <si>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</si>
  <si>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</si>
  <si>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</si>
  <si>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</si>
  <si>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</si>
  <si>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</si>
  <si>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</si>
  <si>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Etapa 1- Planejamento de um Sistema Distribuído</t>
  </si>
  <si>
    <t>Etapa 2 - Planejar, desenvolver e gerenciar APIs e Web Services</t>
  </si>
  <si>
    <t>Etapa 3 Planejar, desenvolver e gerenciar uma aplicação Web</t>
  </si>
  <si>
    <t>Etapa 4 - Planejar, desenvolver e gerenciar uma aplicação Móvel</t>
  </si>
  <si>
    <t>Etapa 5 - Apresentação do Projeto</t>
  </si>
  <si>
    <t>Proposta de temas para o projeto.</t>
  </si>
  <si>
    <t>Definição do tema e dos grupos de trabalho.</t>
  </si>
  <si>
    <t>Todos</t>
  </si>
  <si>
    <t>Catálogo de Serviços.</t>
  </si>
  <si>
    <t>Arquitetura da plataforma de serviços.</t>
  </si>
  <si>
    <t>Envio da Tarefa 1</t>
  </si>
  <si>
    <t>Apresentação da Etapa 1.</t>
  </si>
  <si>
    <t>Projeto da Arquitetura baseada em API</t>
  </si>
  <si>
    <t>Implementação dos Serviços Web</t>
  </si>
  <si>
    <t>Testes e validação dos Serviços Web</t>
  </si>
  <si>
    <t>Envio da Tarefa 2</t>
  </si>
  <si>
    <t>Apresentação da Etapa 2</t>
  </si>
  <si>
    <t>Projeto de Aplicação Web</t>
  </si>
  <si>
    <t>Implementação do Aplicativo Web</t>
  </si>
  <si>
    <t>Teste e validação de Aplicativo Web</t>
  </si>
  <si>
    <t>Apresentação da Etapa 3</t>
  </si>
  <si>
    <t>Envio da Etapa 3</t>
  </si>
  <si>
    <t>Projeto da Aplicação Móvel</t>
  </si>
  <si>
    <t>Implementação do Aplicativo Móvel</t>
  </si>
  <si>
    <t>Testes e validação do Aplicativo Móvel</t>
  </si>
  <si>
    <t>Apresentação da Etapa 4</t>
  </si>
  <si>
    <t>Envio da Etapa 4</t>
  </si>
  <si>
    <t>Apresentação do Projeto</t>
  </si>
  <si>
    <t>Envio da Etapa</t>
  </si>
  <si>
    <t>Gerenciamento de Tarefas</t>
  </si>
  <si>
    <t>Projeto - Gestão de despesas</t>
  </si>
  <si>
    <t>DURAÇÃO</t>
  </si>
  <si>
    <t>ETAPAS</t>
  </si>
  <si>
    <t>TAREFAS</t>
  </si>
  <si>
    <t>Cronograma do Projeto</t>
  </si>
  <si>
    <t>Projeto: Gestão de Despesas</t>
  </si>
  <si>
    <t>Líder: Isabela Bersan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</si>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</sst>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0" borderId="7" xfId="8" applyBorder="1">
      <alignment horizontal="right" indent="1"/>
    </xf>
    <xf numFmtId="168" fontId="9" fillId="0" borderId="3" xfId="9">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5" fontId="9" fillId="46" borderId="2" xfId="10" applyFill="1">
      <alignment horizontal="center" vertical="center"/>
    </xf>
    <xf numFmtId="14" fontId="22" fillId="0" borderId="0" xfId="0" applyNumberFormat="1" applyFont="1"/>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9" fillId="2" borderId="2" xfId="12" applyFill="1">
      <alignment horizontal="left" vertical="center" indent="2"/>
    </xf>
    <xf numFmtId="165" fontId="9" fillId="2" borderId="2" xfId="10" applyFill="1">
      <alignment horizontal="center" vertical="center"/>
    </xf>
    <xf numFmtId="1" fontId="9" fillId="2" borderId="2" xfId="10" applyNumberFormat="1" applyFill="1">
      <alignment horizontal="center" vertical="center"/>
    </xf>
    <xf numFmtId="1" fontId="5" fillId="7" borderId="2" xfId="0" applyNumberFormat="1" applyFont="1" applyFill="1" applyBorder="1" applyAlignment="1">
      <alignment horizontal="center" vertical="center"/>
    </xf>
    <xf numFmtId="1" fontId="9" fillId="3" borderId="2" xfId="10" applyNumberFormat="1" applyFill="1">
      <alignment horizontal="center" vertical="center"/>
    </xf>
    <xf numFmtId="1" fontId="9" fillId="4" borderId="2" xfId="10" applyNumberFormat="1" applyFill="1">
      <alignment horizontal="center" vertical="center"/>
    </xf>
    <xf numFmtId="1" fontId="9" fillId="11" borderId="2" xfId="10" applyNumberFormat="1" applyFill="1">
      <alignment horizontal="center" vertical="center"/>
    </xf>
    <xf numFmtId="1" fontId="9" fillId="10" borderId="2" xfId="10" applyNumberFormat="1" applyFill="1">
      <alignment horizontal="center" vertical="center"/>
    </xf>
    <xf numFmtId="1" fontId="9" fillId="46" borderId="2" xfId="10" applyNumberForma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6D5A-B675-44C5-9E0A-CFA0B8A408A8}">
  <sheetPr>
    <pageSetUpPr fitToPage="1"/>
  </sheetPr>
  <dimension ref="A1:ER17"/>
  <sheetViews>
    <sheetView showGridLines="0" showRowColHeaders="0" showRuler="0" zoomScale="60" zoomScaleNormal="60" zoomScalePageLayoutView="70" workbookViewId="0">
      <pane xSplit="6" topLeftCell="G1" activePane="topRight" state="frozen"/>
      <selection pane="topRight" activeCell="O17" sqref="O17"/>
    </sheetView>
  </sheetViews>
  <sheetFormatPr defaultRowHeight="30" customHeight="1" x14ac:dyDescent="0.35"/>
  <cols>
    <col min="1" max="1" width="2.7265625" style="44" customWidth="1"/>
    <col min="2" max="2" width="52.7265625" customWidth="1"/>
    <col min="3" max="3" width="15" customWidth="1"/>
    <col min="4" max="4" width="10.1796875" style="5" customWidth="1"/>
    <col min="5" max="5" width="10" customWidth="1"/>
    <col min="6" max="6" width="10.453125" customWidth="1"/>
    <col min="7" max="7" width="2.7265625" customWidth="1"/>
    <col min="8" max="8" width="6.1796875" hidden="1" customWidth="1"/>
    <col min="9" max="50" width="2.54296875" customWidth="1"/>
    <col min="51" max="51" width="1.7265625" bestFit="1" customWidth="1"/>
    <col min="52" max="59" width="1.90625" bestFit="1" customWidth="1"/>
    <col min="60" max="60" width="2.54296875" customWidth="1"/>
    <col min="61" max="61" width="2.453125" bestFit="1" customWidth="1"/>
    <col min="62" max="64" width="2.54296875" customWidth="1"/>
    <col min="65" max="69" width="2.54296875" bestFit="1" customWidth="1"/>
    <col min="70" max="70" width="2.81640625" bestFit="1" customWidth="1"/>
    <col min="71" max="71" width="2.54296875" bestFit="1" customWidth="1"/>
    <col min="72" max="76" width="2.81640625" bestFit="1" customWidth="1"/>
    <col min="77" max="77" width="2.81640625" customWidth="1"/>
    <col min="78" max="80" width="2.81640625" bestFit="1" customWidth="1"/>
    <col min="81" max="89" width="1.90625" bestFit="1" customWidth="1"/>
    <col min="90" max="90" width="2.54296875" bestFit="1" customWidth="1"/>
    <col min="91" max="91" width="2.453125" bestFit="1" customWidth="1"/>
    <col min="92" max="99" width="2.54296875" bestFit="1" customWidth="1"/>
    <col min="100" max="100" width="2.81640625" bestFit="1" customWidth="1"/>
    <col min="101" max="101" width="2.54296875" bestFit="1" customWidth="1"/>
    <col min="102" max="102" width="2.81640625" bestFit="1" customWidth="1"/>
    <col min="103" max="104" width="2.81640625" customWidth="1"/>
    <col min="105" max="110" width="2.81640625" bestFit="1" customWidth="1"/>
    <col min="111" max="111" width="2.54296875" bestFit="1" customWidth="1"/>
    <col min="112" max="112" width="1.7265625" bestFit="1" customWidth="1"/>
    <col min="113" max="120" width="1.90625" bestFit="1" customWidth="1"/>
    <col min="121" max="121" width="2.54296875" bestFit="1" customWidth="1"/>
    <col min="122" max="122" width="2.453125" bestFit="1" customWidth="1"/>
    <col min="123" max="130" width="2.54296875" bestFit="1" customWidth="1"/>
    <col min="131" max="131" width="2.81640625" bestFit="1" customWidth="1"/>
    <col min="132" max="132" width="2.54296875" bestFit="1" customWidth="1"/>
    <col min="133" max="133" width="2.81640625" bestFit="1" customWidth="1"/>
    <col min="134" max="134" width="2.81640625" customWidth="1"/>
    <col min="135" max="139" width="2.81640625" bestFit="1" customWidth="1"/>
    <col min="140" max="141" width="2.81640625" customWidth="1"/>
    <col min="142" max="142" width="1.7265625" bestFit="1" customWidth="1"/>
    <col min="143" max="148" width="1.90625" bestFit="1" customWidth="1"/>
  </cols>
  <sheetData>
    <row r="1" spans="1:148" ht="30" customHeight="1" x14ac:dyDescent="0.65">
      <c r="A1" s="45" t="s">
        <v>0</v>
      </c>
      <c r="B1" s="48" t="s">
        <v>71</v>
      </c>
      <c r="C1" s="2"/>
      <c r="D1" s="4"/>
      <c r="E1" s="98">
        <v>45340</v>
      </c>
      <c r="F1" s="98">
        <v>45340</v>
      </c>
      <c r="H1" s="2"/>
      <c r="I1" s="66"/>
    </row>
    <row r="2" spans="1:148" ht="30" customHeight="1" x14ac:dyDescent="0.45">
      <c r="A2" s="44" t="s">
        <v>1</v>
      </c>
      <c r="B2" s="49" t="s">
        <v>72</v>
      </c>
      <c r="I2" s="67"/>
    </row>
    <row r="3" spans="1:148" ht="30" customHeight="1" x14ac:dyDescent="0.35">
      <c r="A3" s="44" t="s">
        <v>2</v>
      </c>
      <c r="B3" s="50" t="s">
        <v>73</v>
      </c>
      <c r="C3" s="87"/>
      <c r="D3" s="115">
        <f>E1</f>
        <v>45340</v>
      </c>
      <c r="E3" s="115"/>
      <c r="F3" s="88"/>
    </row>
    <row r="4" spans="1:148" ht="30" customHeight="1" x14ac:dyDescent="0.35">
      <c r="A4" s="45" t="s">
        <v>3</v>
      </c>
      <c r="C4" s="87"/>
      <c r="D4" s="7">
        <v>1</v>
      </c>
      <c r="I4" s="112">
        <f>I5</f>
        <v>45341</v>
      </c>
      <c r="J4" s="113"/>
      <c r="K4" s="113"/>
      <c r="L4" s="113"/>
      <c r="M4" s="113"/>
      <c r="N4" s="113"/>
      <c r="O4" s="114"/>
      <c r="P4" s="112">
        <f>P5</f>
        <v>45348</v>
      </c>
      <c r="Q4" s="113"/>
      <c r="R4" s="113"/>
      <c r="S4" s="113"/>
      <c r="T4" s="113"/>
      <c r="U4" s="113"/>
      <c r="V4" s="114"/>
      <c r="W4" s="112">
        <f>W5</f>
        <v>45355</v>
      </c>
      <c r="X4" s="113"/>
      <c r="Y4" s="113"/>
      <c r="Z4" s="113"/>
      <c r="AA4" s="113"/>
      <c r="AB4" s="113"/>
      <c r="AC4" s="114"/>
      <c r="AD4" s="112">
        <f>AD5</f>
        <v>45362</v>
      </c>
      <c r="AE4" s="113"/>
      <c r="AF4" s="113"/>
      <c r="AG4" s="113"/>
      <c r="AH4" s="113"/>
      <c r="AI4" s="113"/>
      <c r="AJ4" s="114"/>
      <c r="AK4" s="112">
        <f>AK5</f>
        <v>45369</v>
      </c>
      <c r="AL4" s="113"/>
      <c r="AM4" s="113"/>
      <c r="AN4" s="113"/>
      <c r="AO4" s="113"/>
      <c r="AP4" s="113"/>
      <c r="AQ4" s="114"/>
      <c r="AR4" s="112">
        <f>AR5</f>
        <v>45376</v>
      </c>
      <c r="AS4" s="113"/>
      <c r="AT4" s="113"/>
      <c r="AU4" s="113"/>
      <c r="AV4" s="113"/>
      <c r="AW4" s="113"/>
      <c r="AX4" s="114"/>
      <c r="AY4" s="112">
        <f>AY5</f>
        <v>45383</v>
      </c>
      <c r="AZ4" s="113"/>
      <c r="BA4" s="113"/>
      <c r="BB4" s="113"/>
      <c r="BC4" s="113"/>
      <c r="BD4" s="113"/>
      <c r="BE4" s="114"/>
      <c r="BF4" s="112">
        <f>BF5</f>
        <v>45390</v>
      </c>
      <c r="BG4" s="113"/>
      <c r="BH4" s="113"/>
      <c r="BI4" s="113"/>
      <c r="BJ4" s="113"/>
      <c r="BK4" s="113"/>
      <c r="BL4" s="114"/>
      <c r="BM4" s="112">
        <f>BM5</f>
        <v>45397</v>
      </c>
      <c r="BN4" s="113"/>
      <c r="BO4" s="113"/>
      <c r="BP4" s="113"/>
      <c r="BQ4" s="113"/>
      <c r="BR4" s="113"/>
      <c r="BS4" s="114"/>
      <c r="BT4" s="112">
        <f t="shared" ref="BT4" si="0">BT5</f>
        <v>45404</v>
      </c>
      <c r="BU4" s="113"/>
      <c r="BV4" s="113"/>
      <c r="BW4" s="113"/>
      <c r="BX4" s="113"/>
      <c r="BY4" s="113"/>
      <c r="BZ4" s="114"/>
      <c r="CA4" s="112">
        <f t="shared" ref="CA4" si="1">CA5</f>
        <v>45411</v>
      </c>
      <c r="CB4" s="113"/>
      <c r="CC4" s="113"/>
      <c r="CD4" s="113"/>
      <c r="CE4" s="113"/>
      <c r="CF4" s="113"/>
      <c r="CG4" s="114"/>
      <c r="CH4" s="112">
        <f>CH5</f>
        <v>45418</v>
      </c>
      <c r="CI4" s="113"/>
      <c r="CJ4" s="113"/>
      <c r="CK4" s="113"/>
      <c r="CL4" s="113"/>
      <c r="CM4" s="113"/>
      <c r="CN4" s="114"/>
      <c r="CO4" s="112">
        <f t="shared" ref="CO4" si="2">CO5</f>
        <v>45425</v>
      </c>
      <c r="CP4" s="113"/>
      <c r="CQ4" s="113"/>
      <c r="CR4" s="113"/>
      <c r="CS4" s="113"/>
      <c r="CT4" s="113"/>
      <c r="CU4" s="114"/>
      <c r="CV4" s="112">
        <f t="shared" ref="CV4" si="3">CV5</f>
        <v>45432</v>
      </c>
      <c r="CW4" s="113"/>
      <c r="CX4" s="113"/>
      <c r="CY4" s="113"/>
      <c r="CZ4" s="113"/>
      <c r="DA4" s="113"/>
      <c r="DB4" s="114"/>
      <c r="DC4" s="112">
        <f>DC5</f>
        <v>45439</v>
      </c>
      <c r="DD4" s="113"/>
      <c r="DE4" s="113"/>
      <c r="DF4" s="113"/>
      <c r="DG4" s="113"/>
      <c r="DH4" s="113"/>
      <c r="DI4" s="114"/>
      <c r="DJ4" s="112">
        <f t="shared" ref="DJ4" si="4">DJ5</f>
        <v>45446</v>
      </c>
      <c r="DK4" s="113"/>
      <c r="DL4" s="113"/>
      <c r="DM4" s="113"/>
      <c r="DN4" s="113"/>
      <c r="DO4" s="113"/>
      <c r="DP4" s="114"/>
      <c r="DQ4" s="112">
        <f t="shared" ref="DQ4" si="5">DQ5</f>
        <v>45453</v>
      </c>
      <c r="DR4" s="113"/>
      <c r="DS4" s="113"/>
      <c r="DT4" s="113"/>
      <c r="DU4" s="113"/>
      <c r="DV4" s="113"/>
      <c r="DW4" s="114"/>
      <c r="DX4" s="112">
        <f>DX5</f>
        <v>45460</v>
      </c>
      <c r="DY4" s="113"/>
      <c r="DZ4" s="113"/>
      <c r="EA4" s="113"/>
      <c r="EB4" s="113"/>
      <c r="EC4" s="113"/>
      <c r="ED4" s="114"/>
      <c r="EE4" s="112">
        <f t="shared" ref="EE4" si="6">EE5</f>
        <v>45467</v>
      </c>
      <c r="EF4" s="113"/>
      <c r="EG4" s="113"/>
      <c r="EH4" s="113"/>
      <c r="EI4" s="113"/>
      <c r="EJ4" s="113"/>
      <c r="EK4" s="114"/>
      <c r="EL4" s="112">
        <f t="shared" ref="EL4" si="7">EL5</f>
        <v>45474</v>
      </c>
      <c r="EM4" s="113"/>
      <c r="EN4" s="113"/>
      <c r="EO4" s="113"/>
      <c r="EP4" s="113"/>
      <c r="EQ4" s="113"/>
      <c r="ER4" s="114"/>
    </row>
    <row r="5" spans="1:148" ht="15" customHeight="1" x14ac:dyDescent="0.35">
      <c r="A5" s="45" t="s">
        <v>4</v>
      </c>
      <c r="B5" s="65"/>
      <c r="C5" s="65"/>
      <c r="D5" s="65"/>
      <c r="E5" s="65"/>
      <c r="F5" s="65"/>
      <c r="G5" s="65"/>
      <c r="I5" s="84">
        <f>Início_do_projeto-WEEKDAY(Início_do_projeto,1)+2+7*(Semana_de_exibição-1)</f>
        <v>45341</v>
      </c>
      <c r="J5" s="85">
        <f>I5+1</f>
        <v>45342</v>
      </c>
      <c r="K5" s="85">
        <f t="shared" ref="K5:AX5" si="8">J5+1</f>
        <v>45343</v>
      </c>
      <c r="L5" s="85">
        <f t="shared" si="8"/>
        <v>45344</v>
      </c>
      <c r="M5" s="85">
        <f t="shared" si="8"/>
        <v>45345</v>
      </c>
      <c r="N5" s="85">
        <f t="shared" si="8"/>
        <v>45346</v>
      </c>
      <c r="O5" s="86">
        <f t="shared" si="8"/>
        <v>45347</v>
      </c>
      <c r="P5" s="84">
        <f>O5+1</f>
        <v>45348</v>
      </c>
      <c r="Q5" s="85">
        <f>P5+1</f>
        <v>45349</v>
      </c>
      <c r="R5" s="85">
        <f t="shared" si="8"/>
        <v>45350</v>
      </c>
      <c r="S5" s="85">
        <f t="shared" si="8"/>
        <v>45351</v>
      </c>
      <c r="T5" s="85">
        <f t="shared" si="8"/>
        <v>45352</v>
      </c>
      <c r="U5" s="85">
        <f t="shared" si="8"/>
        <v>45353</v>
      </c>
      <c r="V5" s="86">
        <f t="shared" si="8"/>
        <v>45354</v>
      </c>
      <c r="W5" s="84">
        <f>V5+1</f>
        <v>45355</v>
      </c>
      <c r="X5" s="85">
        <f>W5+1</f>
        <v>45356</v>
      </c>
      <c r="Y5" s="85">
        <f t="shared" si="8"/>
        <v>45357</v>
      </c>
      <c r="Z5" s="85">
        <f t="shared" si="8"/>
        <v>45358</v>
      </c>
      <c r="AA5" s="85">
        <f t="shared" si="8"/>
        <v>45359</v>
      </c>
      <c r="AB5" s="85">
        <f t="shared" si="8"/>
        <v>45360</v>
      </c>
      <c r="AC5" s="86">
        <f t="shared" si="8"/>
        <v>45361</v>
      </c>
      <c r="AD5" s="84">
        <f>AC5+1</f>
        <v>45362</v>
      </c>
      <c r="AE5" s="85">
        <f>AD5+1</f>
        <v>45363</v>
      </c>
      <c r="AF5" s="85">
        <f t="shared" si="8"/>
        <v>45364</v>
      </c>
      <c r="AG5" s="85">
        <f t="shared" si="8"/>
        <v>45365</v>
      </c>
      <c r="AH5" s="85">
        <f t="shared" si="8"/>
        <v>45366</v>
      </c>
      <c r="AI5" s="85">
        <f t="shared" si="8"/>
        <v>45367</v>
      </c>
      <c r="AJ5" s="86">
        <f t="shared" si="8"/>
        <v>45368</v>
      </c>
      <c r="AK5" s="84">
        <f>AJ5+1</f>
        <v>45369</v>
      </c>
      <c r="AL5" s="85">
        <f>AK5+1</f>
        <v>45370</v>
      </c>
      <c r="AM5" s="85">
        <f t="shared" si="8"/>
        <v>45371</v>
      </c>
      <c r="AN5" s="85">
        <f t="shared" si="8"/>
        <v>45372</v>
      </c>
      <c r="AO5" s="85">
        <f t="shared" si="8"/>
        <v>45373</v>
      </c>
      <c r="AP5" s="85">
        <f t="shared" si="8"/>
        <v>45374</v>
      </c>
      <c r="AQ5" s="86">
        <f t="shared" si="8"/>
        <v>45375</v>
      </c>
      <c r="AR5" s="84">
        <f>AQ5+1</f>
        <v>45376</v>
      </c>
      <c r="AS5" s="85">
        <f>AR5+1</f>
        <v>45377</v>
      </c>
      <c r="AT5" s="85">
        <f t="shared" si="8"/>
        <v>45378</v>
      </c>
      <c r="AU5" s="85">
        <f t="shared" si="8"/>
        <v>45379</v>
      </c>
      <c r="AV5" s="85">
        <f t="shared" si="8"/>
        <v>45380</v>
      </c>
      <c r="AW5" s="85">
        <f t="shared" si="8"/>
        <v>45381</v>
      </c>
      <c r="AX5" s="86">
        <f t="shared" si="8"/>
        <v>45382</v>
      </c>
      <c r="AY5" s="84">
        <f>AX5+1</f>
        <v>45383</v>
      </c>
      <c r="AZ5" s="85">
        <f>AY5+1</f>
        <v>45384</v>
      </c>
      <c r="BA5" s="85">
        <f t="shared" ref="BA5:BE5" si="9">AZ5+1</f>
        <v>45385</v>
      </c>
      <c r="BB5" s="85">
        <f t="shared" si="9"/>
        <v>45386</v>
      </c>
      <c r="BC5" s="85">
        <f t="shared" si="9"/>
        <v>45387</v>
      </c>
      <c r="BD5" s="85">
        <f t="shared" si="9"/>
        <v>45388</v>
      </c>
      <c r="BE5" s="86">
        <f t="shared" si="9"/>
        <v>45389</v>
      </c>
      <c r="BF5" s="84">
        <f>BE5+1</f>
        <v>45390</v>
      </c>
      <c r="BG5" s="85">
        <f>BF5+1</f>
        <v>45391</v>
      </c>
      <c r="BH5" s="85">
        <f t="shared" ref="BH5:BL5" si="10">BG5+1</f>
        <v>45392</v>
      </c>
      <c r="BI5" s="85">
        <f t="shared" si="10"/>
        <v>45393</v>
      </c>
      <c r="BJ5" s="85">
        <f t="shared" si="10"/>
        <v>45394</v>
      </c>
      <c r="BK5" s="85">
        <f t="shared" si="10"/>
        <v>45395</v>
      </c>
      <c r="BL5" s="86">
        <f t="shared" si="10"/>
        <v>45396</v>
      </c>
      <c r="BM5" s="84">
        <f>BL5+1</f>
        <v>45397</v>
      </c>
      <c r="BN5" s="85">
        <f>BM5+1</f>
        <v>45398</v>
      </c>
      <c r="BO5" s="85">
        <f t="shared" ref="BO5:CG5" si="11">BN5+1</f>
        <v>45399</v>
      </c>
      <c r="BP5" s="85">
        <f t="shared" si="11"/>
        <v>45400</v>
      </c>
      <c r="BQ5" s="85">
        <f t="shared" si="11"/>
        <v>45401</v>
      </c>
      <c r="BR5" s="85">
        <f t="shared" si="11"/>
        <v>45402</v>
      </c>
      <c r="BS5" s="86">
        <f t="shared" si="11"/>
        <v>45403</v>
      </c>
      <c r="BT5" s="84">
        <f t="shared" si="11"/>
        <v>45404</v>
      </c>
      <c r="BU5" s="85">
        <f t="shared" si="11"/>
        <v>45405</v>
      </c>
      <c r="BV5" s="85">
        <f t="shared" si="11"/>
        <v>45406</v>
      </c>
      <c r="BW5" s="85">
        <f t="shared" si="11"/>
        <v>45407</v>
      </c>
      <c r="BX5" s="85">
        <f t="shared" si="11"/>
        <v>45408</v>
      </c>
      <c r="BY5" s="85">
        <f t="shared" si="11"/>
        <v>45409</v>
      </c>
      <c r="BZ5" s="86">
        <f t="shared" si="11"/>
        <v>45410</v>
      </c>
      <c r="CA5" s="84">
        <f t="shared" si="11"/>
        <v>45411</v>
      </c>
      <c r="CB5" s="85">
        <f t="shared" si="11"/>
        <v>45412</v>
      </c>
      <c r="CC5" s="85">
        <f t="shared" si="11"/>
        <v>45413</v>
      </c>
      <c r="CD5" s="85">
        <f t="shared" si="11"/>
        <v>45414</v>
      </c>
      <c r="CE5" s="85">
        <f t="shared" si="11"/>
        <v>45415</v>
      </c>
      <c r="CF5" s="85">
        <f t="shared" si="11"/>
        <v>45416</v>
      </c>
      <c r="CG5" s="86">
        <f t="shared" si="11"/>
        <v>45417</v>
      </c>
      <c r="CH5" s="84">
        <f>CG5+1</f>
        <v>45418</v>
      </c>
      <c r="CI5" s="85">
        <f>CH5+1</f>
        <v>45419</v>
      </c>
      <c r="CJ5" s="85">
        <f t="shared" ref="CJ5:DB5" si="12">CI5+1</f>
        <v>45420</v>
      </c>
      <c r="CK5" s="85">
        <f t="shared" si="12"/>
        <v>45421</v>
      </c>
      <c r="CL5" s="85">
        <f t="shared" si="12"/>
        <v>45422</v>
      </c>
      <c r="CM5" s="85">
        <f t="shared" si="12"/>
        <v>45423</v>
      </c>
      <c r="CN5" s="86">
        <f t="shared" si="12"/>
        <v>45424</v>
      </c>
      <c r="CO5" s="84">
        <f t="shared" si="12"/>
        <v>45425</v>
      </c>
      <c r="CP5" s="85">
        <f t="shared" si="12"/>
        <v>45426</v>
      </c>
      <c r="CQ5" s="85">
        <f t="shared" si="12"/>
        <v>45427</v>
      </c>
      <c r="CR5" s="85">
        <f t="shared" si="12"/>
        <v>45428</v>
      </c>
      <c r="CS5" s="85">
        <f t="shared" si="12"/>
        <v>45429</v>
      </c>
      <c r="CT5" s="85">
        <f t="shared" si="12"/>
        <v>45430</v>
      </c>
      <c r="CU5" s="86">
        <f t="shared" si="12"/>
        <v>45431</v>
      </c>
      <c r="CV5" s="84">
        <f t="shared" si="12"/>
        <v>45432</v>
      </c>
      <c r="CW5" s="85">
        <f t="shared" si="12"/>
        <v>45433</v>
      </c>
      <c r="CX5" s="85">
        <f t="shared" si="12"/>
        <v>45434</v>
      </c>
      <c r="CY5" s="85">
        <f t="shared" si="12"/>
        <v>45435</v>
      </c>
      <c r="CZ5" s="85">
        <f t="shared" si="12"/>
        <v>45436</v>
      </c>
      <c r="DA5" s="85">
        <f t="shared" si="12"/>
        <v>45437</v>
      </c>
      <c r="DB5" s="86">
        <f t="shared" si="12"/>
        <v>45438</v>
      </c>
      <c r="DC5" s="84">
        <f>DB5+1</f>
        <v>45439</v>
      </c>
      <c r="DD5" s="85">
        <f>DC5+1</f>
        <v>45440</v>
      </c>
      <c r="DE5" s="85">
        <f t="shared" ref="DE5:DW5" si="13">DD5+1</f>
        <v>45441</v>
      </c>
      <c r="DF5" s="85">
        <f t="shared" si="13"/>
        <v>45442</v>
      </c>
      <c r="DG5" s="85">
        <f t="shared" si="13"/>
        <v>45443</v>
      </c>
      <c r="DH5" s="85">
        <f t="shared" si="13"/>
        <v>45444</v>
      </c>
      <c r="DI5" s="86">
        <f t="shared" si="13"/>
        <v>45445</v>
      </c>
      <c r="DJ5" s="84">
        <f t="shared" si="13"/>
        <v>45446</v>
      </c>
      <c r="DK5" s="85">
        <f t="shared" si="13"/>
        <v>45447</v>
      </c>
      <c r="DL5" s="85">
        <f t="shared" si="13"/>
        <v>45448</v>
      </c>
      <c r="DM5" s="85">
        <f t="shared" si="13"/>
        <v>45449</v>
      </c>
      <c r="DN5" s="85">
        <f t="shared" si="13"/>
        <v>45450</v>
      </c>
      <c r="DO5" s="85">
        <f t="shared" si="13"/>
        <v>45451</v>
      </c>
      <c r="DP5" s="86">
        <f t="shared" si="13"/>
        <v>45452</v>
      </c>
      <c r="DQ5" s="84">
        <f t="shared" si="13"/>
        <v>45453</v>
      </c>
      <c r="DR5" s="85">
        <f t="shared" si="13"/>
        <v>45454</v>
      </c>
      <c r="DS5" s="85">
        <f t="shared" si="13"/>
        <v>45455</v>
      </c>
      <c r="DT5" s="85">
        <f t="shared" si="13"/>
        <v>45456</v>
      </c>
      <c r="DU5" s="85">
        <f t="shared" si="13"/>
        <v>45457</v>
      </c>
      <c r="DV5" s="85">
        <f t="shared" si="13"/>
        <v>45458</v>
      </c>
      <c r="DW5" s="86">
        <f t="shared" si="13"/>
        <v>45459</v>
      </c>
      <c r="DX5" s="84">
        <f>DW5+1</f>
        <v>45460</v>
      </c>
      <c r="DY5" s="85">
        <f>DX5+1</f>
        <v>45461</v>
      </c>
      <c r="DZ5" s="85">
        <f t="shared" ref="DZ5:ER5" si="14">DY5+1</f>
        <v>45462</v>
      </c>
      <c r="EA5" s="85">
        <f t="shared" si="14"/>
        <v>45463</v>
      </c>
      <c r="EB5" s="85">
        <f t="shared" si="14"/>
        <v>45464</v>
      </c>
      <c r="EC5" s="85">
        <f t="shared" si="14"/>
        <v>45465</v>
      </c>
      <c r="ED5" s="86">
        <f t="shared" si="14"/>
        <v>45466</v>
      </c>
      <c r="EE5" s="84">
        <f t="shared" si="14"/>
        <v>45467</v>
      </c>
      <c r="EF5" s="85">
        <f t="shared" si="14"/>
        <v>45468</v>
      </c>
      <c r="EG5" s="85">
        <f t="shared" si="14"/>
        <v>45469</v>
      </c>
      <c r="EH5" s="85">
        <f t="shared" si="14"/>
        <v>45470</v>
      </c>
      <c r="EI5" s="85">
        <f t="shared" si="14"/>
        <v>45471</v>
      </c>
      <c r="EJ5" s="85">
        <f t="shared" si="14"/>
        <v>45472</v>
      </c>
      <c r="EK5" s="86">
        <f t="shared" si="14"/>
        <v>45473</v>
      </c>
      <c r="EL5" s="84">
        <f t="shared" si="14"/>
        <v>45474</v>
      </c>
      <c r="EM5" s="85">
        <f t="shared" si="14"/>
        <v>45475</v>
      </c>
      <c r="EN5" s="85">
        <f t="shared" si="14"/>
        <v>45476</v>
      </c>
      <c r="EO5" s="85">
        <f t="shared" si="14"/>
        <v>45477</v>
      </c>
      <c r="EP5" s="85">
        <f t="shared" si="14"/>
        <v>45478</v>
      </c>
      <c r="EQ5" s="85">
        <f t="shared" si="14"/>
        <v>45479</v>
      </c>
      <c r="ER5" s="86">
        <f t="shared" si="14"/>
        <v>45480</v>
      </c>
    </row>
    <row r="6" spans="1:148" ht="30" customHeight="1" thickBot="1" x14ac:dyDescent="0.4">
      <c r="A6" s="45" t="s">
        <v>5</v>
      </c>
      <c r="B6" s="8" t="s">
        <v>69</v>
      </c>
      <c r="C6" s="9" t="s">
        <v>18</v>
      </c>
      <c r="D6" s="9" t="s">
        <v>19</v>
      </c>
      <c r="E6" s="9" t="s">
        <v>20</v>
      </c>
      <c r="F6" s="9" t="s">
        <v>68</v>
      </c>
      <c r="G6" s="9"/>
      <c r="H6" s="9" t="s">
        <v>21</v>
      </c>
      <c r="I6" s="10" t="str">
        <f t="shared" ref="I6:BT6" si="15">LEFT(TEXT(I5,"ddd"),1)</f>
        <v>s</v>
      </c>
      <c r="J6" s="10" t="str">
        <f t="shared" si="15"/>
        <v>t</v>
      </c>
      <c r="K6" s="10" t="str">
        <f t="shared" si="15"/>
        <v>q</v>
      </c>
      <c r="L6" s="10" t="str">
        <f t="shared" si="15"/>
        <v>q</v>
      </c>
      <c r="M6" s="10" t="str">
        <f t="shared" si="15"/>
        <v>s</v>
      </c>
      <c r="N6" s="10" t="str">
        <f t="shared" si="15"/>
        <v>s</v>
      </c>
      <c r="O6" s="10" t="str">
        <f t="shared" si="15"/>
        <v>d</v>
      </c>
      <c r="P6" s="10" t="str">
        <f t="shared" si="15"/>
        <v>s</v>
      </c>
      <c r="Q6" s="10" t="str">
        <f t="shared" si="15"/>
        <v>t</v>
      </c>
      <c r="R6" s="10" t="str">
        <f t="shared" si="15"/>
        <v>q</v>
      </c>
      <c r="S6" s="10" t="str">
        <f t="shared" si="15"/>
        <v>q</v>
      </c>
      <c r="T6" s="10" t="str">
        <f t="shared" si="15"/>
        <v>s</v>
      </c>
      <c r="U6" s="10" t="str">
        <f t="shared" si="15"/>
        <v>s</v>
      </c>
      <c r="V6" s="10" t="str">
        <f t="shared" si="15"/>
        <v>d</v>
      </c>
      <c r="W6" s="10" t="str">
        <f t="shared" si="15"/>
        <v>s</v>
      </c>
      <c r="X6" s="10" t="str">
        <f t="shared" si="15"/>
        <v>t</v>
      </c>
      <c r="Y6" s="10" t="str">
        <f t="shared" si="15"/>
        <v>q</v>
      </c>
      <c r="Z6" s="10" t="str">
        <f t="shared" si="15"/>
        <v>q</v>
      </c>
      <c r="AA6" s="10" t="str">
        <f t="shared" si="15"/>
        <v>s</v>
      </c>
      <c r="AB6" s="10" t="str">
        <f t="shared" si="15"/>
        <v>s</v>
      </c>
      <c r="AC6" s="10" t="str">
        <f t="shared" si="15"/>
        <v>d</v>
      </c>
      <c r="AD6" s="10" t="str">
        <f t="shared" si="15"/>
        <v>s</v>
      </c>
      <c r="AE6" s="10" t="str">
        <f t="shared" si="15"/>
        <v>t</v>
      </c>
      <c r="AF6" s="10" t="str">
        <f t="shared" si="15"/>
        <v>q</v>
      </c>
      <c r="AG6" s="10" t="str">
        <f t="shared" si="15"/>
        <v>q</v>
      </c>
      <c r="AH6" s="10" t="str">
        <f t="shared" si="15"/>
        <v>s</v>
      </c>
      <c r="AI6" s="10" t="str">
        <f t="shared" si="15"/>
        <v>s</v>
      </c>
      <c r="AJ6" s="10" t="str">
        <f t="shared" si="15"/>
        <v>d</v>
      </c>
      <c r="AK6" s="10" t="str">
        <f t="shared" si="15"/>
        <v>s</v>
      </c>
      <c r="AL6" s="10" t="str">
        <f t="shared" si="15"/>
        <v>t</v>
      </c>
      <c r="AM6" s="10" t="str">
        <f t="shared" si="15"/>
        <v>q</v>
      </c>
      <c r="AN6" s="10" t="str">
        <f t="shared" si="15"/>
        <v>q</v>
      </c>
      <c r="AO6" s="10" t="str">
        <f t="shared" si="15"/>
        <v>s</v>
      </c>
      <c r="AP6" s="10" t="str">
        <f t="shared" si="15"/>
        <v>s</v>
      </c>
      <c r="AQ6" s="10" t="str">
        <f t="shared" si="15"/>
        <v>d</v>
      </c>
      <c r="AR6" s="10" t="str">
        <f t="shared" si="15"/>
        <v>s</v>
      </c>
      <c r="AS6" s="10" t="str">
        <f t="shared" si="15"/>
        <v>t</v>
      </c>
      <c r="AT6" s="10" t="str">
        <f t="shared" si="15"/>
        <v>q</v>
      </c>
      <c r="AU6" s="10" t="str">
        <f t="shared" si="15"/>
        <v>q</v>
      </c>
      <c r="AV6" s="10" t="str">
        <f t="shared" si="15"/>
        <v>s</v>
      </c>
      <c r="AW6" s="10" t="str">
        <f t="shared" si="15"/>
        <v>s</v>
      </c>
      <c r="AX6" s="10" t="str">
        <f t="shared" si="15"/>
        <v>d</v>
      </c>
      <c r="AY6" s="10" t="str">
        <f t="shared" si="15"/>
        <v>s</v>
      </c>
      <c r="AZ6" s="10" t="str">
        <f t="shared" si="15"/>
        <v>t</v>
      </c>
      <c r="BA6" s="10" t="str">
        <f t="shared" si="15"/>
        <v>q</v>
      </c>
      <c r="BB6" s="10" t="str">
        <f t="shared" si="15"/>
        <v>q</v>
      </c>
      <c r="BC6" s="10" t="str">
        <f t="shared" si="15"/>
        <v>s</v>
      </c>
      <c r="BD6" s="10" t="str">
        <f t="shared" si="15"/>
        <v>s</v>
      </c>
      <c r="BE6" s="10" t="str">
        <f t="shared" si="15"/>
        <v>d</v>
      </c>
      <c r="BF6" s="10" t="str">
        <f t="shared" si="15"/>
        <v>s</v>
      </c>
      <c r="BG6" s="10" t="str">
        <f t="shared" si="15"/>
        <v>t</v>
      </c>
      <c r="BH6" s="10" t="str">
        <f t="shared" si="15"/>
        <v>q</v>
      </c>
      <c r="BI6" s="10" t="str">
        <f t="shared" si="15"/>
        <v>q</v>
      </c>
      <c r="BJ6" s="10" t="str">
        <f t="shared" si="15"/>
        <v>s</v>
      </c>
      <c r="BK6" s="10" t="str">
        <f t="shared" si="15"/>
        <v>s</v>
      </c>
      <c r="BL6" s="10" t="str">
        <f t="shared" si="15"/>
        <v>d</v>
      </c>
      <c r="BM6" s="10" t="str">
        <f t="shared" si="15"/>
        <v>s</v>
      </c>
      <c r="BN6" s="10" t="str">
        <f t="shared" si="15"/>
        <v>t</v>
      </c>
      <c r="BO6" s="10" t="str">
        <f t="shared" si="15"/>
        <v>q</v>
      </c>
      <c r="BP6" s="10" t="str">
        <f t="shared" si="15"/>
        <v>q</v>
      </c>
      <c r="BQ6" s="10" t="str">
        <f t="shared" si="15"/>
        <v>s</v>
      </c>
      <c r="BR6" s="10" t="str">
        <f t="shared" si="15"/>
        <v>s</v>
      </c>
      <c r="BS6" s="10" t="str">
        <f t="shared" si="15"/>
        <v>d</v>
      </c>
      <c r="BT6" s="10" t="str">
        <f t="shared" si="15"/>
        <v>s</v>
      </c>
      <c r="BU6" s="10" t="str">
        <f t="shared" ref="BU6:EF6" si="16">LEFT(TEXT(BU5,"ddd"),1)</f>
        <v>t</v>
      </c>
      <c r="BV6" s="10" t="str">
        <f t="shared" si="16"/>
        <v>q</v>
      </c>
      <c r="BW6" s="10" t="str">
        <f t="shared" si="16"/>
        <v>q</v>
      </c>
      <c r="BX6" s="10" t="str">
        <f t="shared" si="16"/>
        <v>s</v>
      </c>
      <c r="BY6" s="10" t="str">
        <f t="shared" si="16"/>
        <v>s</v>
      </c>
      <c r="BZ6" s="10" t="str">
        <f t="shared" si="16"/>
        <v>d</v>
      </c>
      <c r="CA6" s="10" t="str">
        <f t="shared" si="16"/>
        <v>s</v>
      </c>
      <c r="CB6" s="10" t="str">
        <f t="shared" si="16"/>
        <v>t</v>
      </c>
      <c r="CC6" s="10" t="str">
        <f t="shared" si="16"/>
        <v>q</v>
      </c>
      <c r="CD6" s="10" t="str">
        <f t="shared" si="16"/>
        <v>q</v>
      </c>
      <c r="CE6" s="10" t="str">
        <f t="shared" si="16"/>
        <v>s</v>
      </c>
      <c r="CF6" s="10" t="str">
        <f t="shared" si="16"/>
        <v>s</v>
      </c>
      <c r="CG6" s="10" t="str">
        <f t="shared" si="16"/>
        <v>d</v>
      </c>
      <c r="CH6" s="10" t="str">
        <f t="shared" si="16"/>
        <v>s</v>
      </c>
      <c r="CI6" s="10" t="str">
        <f t="shared" si="16"/>
        <v>t</v>
      </c>
      <c r="CJ6" s="10" t="str">
        <f t="shared" si="16"/>
        <v>q</v>
      </c>
      <c r="CK6" s="10" t="str">
        <f t="shared" si="16"/>
        <v>q</v>
      </c>
      <c r="CL6" s="10" t="str">
        <f t="shared" si="16"/>
        <v>s</v>
      </c>
      <c r="CM6" s="10" t="str">
        <f t="shared" si="16"/>
        <v>s</v>
      </c>
      <c r="CN6" s="10" t="str">
        <f t="shared" si="16"/>
        <v>d</v>
      </c>
      <c r="CO6" s="10" t="str">
        <f t="shared" si="16"/>
        <v>s</v>
      </c>
      <c r="CP6" s="10" t="str">
        <f t="shared" si="16"/>
        <v>t</v>
      </c>
      <c r="CQ6" s="10" t="str">
        <f t="shared" si="16"/>
        <v>q</v>
      </c>
      <c r="CR6" s="10" t="str">
        <f t="shared" si="16"/>
        <v>q</v>
      </c>
      <c r="CS6" s="10" t="str">
        <f t="shared" si="16"/>
        <v>s</v>
      </c>
      <c r="CT6" s="10" t="str">
        <f t="shared" si="16"/>
        <v>s</v>
      </c>
      <c r="CU6" s="10" t="str">
        <f t="shared" si="16"/>
        <v>d</v>
      </c>
      <c r="CV6" s="10" t="str">
        <f t="shared" si="16"/>
        <v>s</v>
      </c>
      <c r="CW6" s="10" t="str">
        <f t="shared" si="16"/>
        <v>t</v>
      </c>
      <c r="CX6" s="10" t="str">
        <f t="shared" si="16"/>
        <v>q</v>
      </c>
      <c r="CY6" s="10" t="str">
        <f t="shared" si="16"/>
        <v>q</v>
      </c>
      <c r="CZ6" s="10" t="str">
        <f t="shared" si="16"/>
        <v>s</v>
      </c>
      <c r="DA6" s="10" t="str">
        <f t="shared" si="16"/>
        <v>s</v>
      </c>
      <c r="DB6" s="10" t="str">
        <f t="shared" si="16"/>
        <v>d</v>
      </c>
      <c r="DC6" s="10" t="str">
        <f t="shared" si="16"/>
        <v>s</v>
      </c>
      <c r="DD6" s="10" t="str">
        <f t="shared" si="16"/>
        <v>t</v>
      </c>
      <c r="DE6" s="10" t="str">
        <f t="shared" si="16"/>
        <v>q</v>
      </c>
      <c r="DF6" s="10" t="str">
        <f t="shared" si="16"/>
        <v>q</v>
      </c>
      <c r="DG6" s="10" t="str">
        <f t="shared" si="16"/>
        <v>s</v>
      </c>
      <c r="DH6" s="10" t="str">
        <f t="shared" si="16"/>
        <v>s</v>
      </c>
      <c r="DI6" s="10" t="str">
        <f t="shared" si="16"/>
        <v>d</v>
      </c>
      <c r="DJ6" s="10" t="str">
        <f t="shared" si="16"/>
        <v>s</v>
      </c>
      <c r="DK6" s="10" t="str">
        <f t="shared" si="16"/>
        <v>t</v>
      </c>
      <c r="DL6" s="10" t="str">
        <f t="shared" si="16"/>
        <v>q</v>
      </c>
      <c r="DM6" s="10" t="str">
        <f t="shared" si="16"/>
        <v>q</v>
      </c>
      <c r="DN6" s="10" t="str">
        <f t="shared" si="16"/>
        <v>s</v>
      </c>
      <c r="DO6" s="10" t="str">
        <f t="shared" si="16"/>
        <v>s</v>
      </c>
      <c r="DP6" s="10" t="str">
        <f t="shared" si="16"/>
        <v>d</v>
      </c>
      <c r="DQ6" s="10" t="str">
        <f t="shared" si="16"/>
        <v>s</v>
      </c>
      <c r="DR6" s="10" t="str">
        <f t="shared" si="16"/>
        <v>t</v>
      </c>
      <c r="DS6" s="10" t="str">
        <f t="shared" si="16"/>
        <v>q</v>
      </c>
      <c r="DT6" s="10" t="str">
        <f t="shared" si="16"/>
        <v>q</v>
      </c>
      <c r="DU6" s="10" t="str">
        <f t="shared" si="16"/>
        <v>s</v>
      </c>
      <c r="DV6" s="10" t="str">
        <f t="shared" si="16"/>
        <v>s</v>
      </c>
      <c r="DW6" s="10" t="str">
        <f t="shared" si="16"/>
        <v>d</v>
      </c>
      <c r="DX6" s="10" t="str">
        <f t="shared" si="16"/>
        <v>s</v>
      </c>
      <c r="DY6" s="10" t="str">
        <f t="shared" si="16"/>
        <v>t</v>
      </c>
      <c r="DZ6" s="10" t="str">
        <f t="shared" si="16"/>
        <v>q</v>
      </c>
      <c r="EA6" s="10" t="str">
        <f t="shared" si="16"/>
        <v>q</v>
      </c>
      <c r="EB6" s="10" t="str">
        <f t="shared" si="16"/>
        <v>s</v>
      </c>
      <c r="EC6" s="10" t="str">
        <f t="shared" si="16"/>
        <v>s</v>
      </c>
      <c r="ED6" s="10" t="str">
        <f t="shared" si="16"/>
        <v>d</v>
      </c>
      <c r="EE6" s="10" t="str">
        <f t="shared" si="16"/>
        <v>s</v>
      </c>
      <c r="EF6" s="10" t="str">
        <f t="shared" si="16"/>
        <v>t</v>
      </c>
      <c r="EG6" s="10" t="str">
        <f t="shared" ref="EG6:ER6" si="17">LEFT(TEXT(EG5,"ddd"),1)</f>
        <v>q</v>
      </c>
      <c r="EH6" s="10" t="str">
        <f t="shared" si="17"/>
        <v>q</v>
      </c>
      <c r="EI6" s="10" t="str">
        <f t="shared" si="17"/>
        <v>s</v>
      </c>
      <c r="EJ6" s="10" t="str">
        <f t="shared" si="17"/>
        <v>s</v>
      </c>
      <c r="EK6" s="10" t="str">
        <f t="shared" si="17"/>
        <v>d</v>
      </c>
      <c r="EL6" s="10" t="str">
        <f t="shared" si="17"/>
        <v>s</v>
      </c>
      <c r="EM6" s="10" t="str">
        <f t="shared" si="17"/>
        <v>t</v>
      </c>
      <c r="EN6" s="10" t="str">
        <f t="shared" si="17"/>
        <v>q</v>
      </c>
      <c r="EO6" s="10" t="str">
        <f t="shared" si="17"/>
        <v>q</v>
      </c>
      <c r="EP6" s="10" t="str">
        <f t="shared" si="17"/>
        <v>s</v>
      </c>
      <c r="EQ6" s="10" t="str">
        <f t="shared" si="17"/>
        <v>s</v>
      </c>
      <c r="ER6" s="10" t="str">
        <f t="shared" si="17"/>
        <v>d</v>
      </c>
    </row>
    <row r="7" spans="1:148" ht="30" hidden="1" customHeight="1" thickBot="1" x14ac:dyDescent="0.4">
      <c r="A7" s="44" t="s">
        <v>6</v>
      </c>
      <c r="D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row>
    <row r="8" spans="1:148" s="3" customFormat="1" ht="30" customHeight="1" thickBot="1" x14ac:dyDescent="0.4">
      <c r="A8" s="45" t="s">
        <v>7</v>
      </c>
      <c r="B8" s="99" t="s">
        <v>67</v>
      </c>
      <c r="C8" s="100">
        <v>0.115</v>
      </c>
      <c r="D8" s="101">
        <v>45340</v>
      </c>
      <c r="E8" s="102">
        <v>45473</v>
      </c>
      <c r="F8" s="106">
        <f>E8-D8</f>
        <v>133</v>
      </c>
      <c r="G8" s="14"/>
      <c r="H8" s="14">
        <f t="shared" ref="H8:H15" si="18">IF(OR(ISBLANK(Início_da_tarefa),ISBLANK(Término_da_tarefa)),"",Término_da_tarefa-Início_da_tarefa+1)</f>
        <v>134</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row>
    <row r="9" spans="1:148" s="3" customFormat="1" ht="30" customHeight="1" thickBot="1" x14ac:dyDescent="0.4">
      <c r="A9" s="45" t="s">
        <v>8</v>
      </c>
      <c r="B9" s="103" t="s">
        <v>37</v>
      </c>
      <c r="C9" s="29">
        <v>0.7</v>
      </c>
      <c r="D9" s="104">
        <f>Início_do_projeto</f>
        <v>45340</v>
      </c>
      <c r="E9" s="104">
        <v>45361</v>
      </c>
      <c r="F9" s="105">
        <f>E9-D9</f>
        <v>21</v>
      </c>
      <c r="G9" s="14"/>
      <c r="H9" s="14">
        <f t="shared" si="18"/>
        <v>22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row>
    <row r="10" spans="1:148" s="3" customFormat="1" ht="30" customHeight="1" thickBot="1" x14ac:dyDescent="0.4">
      <c r="A10" s="45" t="s">
        <v>9</v>
      </c>
      <c r="B10" s="103" t="s">
        <v>38</v>
      </c>
      <c r="C10" s="29">
        <v>0</v>
      </c>
      <c r="D10" s="104">
        <f>E9+1</f>
        <v>45362</v>
      </c>
      <c r="E10" s="104">
        <f>D10+34</f>
        <v>45396</v>
      </c>
      <c r="F10" s="105">
        <f t="shared" ref="F10:F13" si="19">E10-D10</f>
        <v>34</v>
      </c>
      <c r="G10" s="14"/>
      <c r="H10" s="14">
        <f t="shared" si="18"/>
        <v>35</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row>
    <row r="11" spans="1:148" s="3" customFormat="1" ht="30" customHeight="1" thickBot="1" x14ac:dyDescent="0.4">
      <c r="A11" s="44"/>
      <c r="B11" s="103" t="s">
        <v>39</v>
      </c>
      <c r="C11" s="29">
        <v>0</v>
      </c>
      <c r="D11" s="104">
        <f>E10+1</f>
        <v>45397</v>
      </c>
      <c r="E11" s="104">
        <f>D11+27</f>
        <v>45424</v>
      </c>
      <c r="F11" s="105">
        <f t="shared" si="19"/>
        <v>27</v>
      </c>
      <c r="G11" s="14"/>
      <c r="H11" s="14">
        <f t="shared" si="18"/>
        <v>28</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row>
    <row r="12" spans="1:148" s="3" customFormat="1" ht="30" customHeight="1" thickBot="1" x14ac:dyDescent="0.4">
      <c r="A12" s="44"/>
      <c r="B12" s="103" t="s">
        <v>40</v>
      </c>
      <c r="C12" s="29">
        <v>0</v>
      </c>
      <c r="D12" s="104">
        <f>E11+1</f>
        <v>45425</v>
      </c>
      <c r="E12" s="104">
        <f>D12+34</f>
        <v>45459</v>
      </c>
      <c r="F12" s="105">
        <f t="shared" si="19"/>
        <v>34</v>
      </c>
      <c r="G12" s="14"/>
      <c r="H12" s="14">
        <f t="shared" si="18"/>
        <v>35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row>
    <row r="13" spans="1:148" s="3" customFormat="1" ht="30" customHeight="1" thickBot="1" x14ac:dyDescent="0.4">
      <c r="A13" s="44"/>
      <c r="B13" s="103" t="s">
        <v>41</v>
      </c>
      <c r="C13" s="29">
        <v>0</v>
      </c>
      <c r="D13" s="104">
        <f>E12+1</f>
        <v>45460</v>
      </c>
      <c r="E13" s="104">
        <f>D13+13</f>
        <v>45473</v>
      </c>
      <c r="F13" s="105">
        <f t="shared" si="19"/>
        <v>13</v>
      </c>
      <c r="G13" s="14"/>
      <c r="H13" s="14">
        <f t="shared" si="18"/>
        <v>14</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row>
    <row r="14" spans="1:148" s="3" customFormat="1" ht="30" customHeight="1" thickBot="1" x14ac:dyDescent="0.4">
      <c r="A14" s="44" t="s">
        <v>12</v>
      </c>
      <c r="B14" s="64"/>
      <c r="C14" s="13"/>
      <c r="D14" s="81"/>
      <c r="E14" s="81"/>
      <c r="F14" s="81"/>
      <c r="G14" s="14"/>
      <c r="H14" s="14" t="str">
        <f t="shared" si="18"/>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row>
    <row r="15" spans="1:148" s="3" customFormat="1" ht="30" customHeight="1" thickBot="1" x14ac:dyDescent="0.4">
      <c r="A15" s="45" t="s">
        <v>13</v>
      </c>
      <c r="B15" s="27" t="s">
        <v>14</v>
      </c>
      <c r="C15" s="29"/>
      <c r="D15" s="82"/>
      <c r="E15" s="83"/>
      <c r="F15" s="83"/>
      <c r="G15" s="30"/>
      <c r="H15" s="30" t="str">
        <f t="shared" si="18"/>
        <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row>
    <row r="16" spans="1:148" ht="30" customHeight="1" x14ac:dyDescent="0.35">
      <c r="G16" s="6"/>
    </row>
    <row r="17" spans="5:6" ht="30" customHeight="1" x14ac:dyDescent="0.35">
      <c r="E17" s="46"/>
      <c r="F17" s="46"/>
    </row>
  </sheetData>
  <mergeCells count="21">
    <mergeCell ref="D3:E3"/>
    <mergeCell ref="I4:O4"/>
    <mergeCell ref="P4:V4"/>
    <mergeCell ref="W4:AC4"/>
    <mergeCell ref="DC4:DI4"/>
    <mergeCell ref="AD4:AJ4"/>
    <mergeCell ref="AK4:AQ4"/>
    <mergeCell ref="AR4:AX4"/>
    <mergeCell ref="AY4:BE4"/>
    <mergeCell ref="BF4:BL4"/>
    <mergeCell ref="BM4:BS4"/>
    <mergeCell ref="BT4:BZ4"/>
    <mergeCell ref="CA4:CG4"/>
    <mergeCell ref="CH4:CN4"/>
    <mergeCell ref="CO4:CU4"/>
    <mergeCell ref="CV4:DB4"/>
    <mergeCell ref="DJ4:DP4"/>
    <mergeCell ref="DQ4:DW4"/>
    <mergeCell ref="DX4:ED4"/>
    <mergeCell ref="EE4:EK4"/>
    <mergeCell ref="EL4:ER4"/>
  </mergeCells>
  <conditionalFormatting sqref="C7:C15">
    <cfRule type="dataBar" priority="1">
      <dataBar>
        <cfvo type="num" val="0"/>
        <cfvo type="num" val="1"/>
        <color theme="0" tint="-0.249977111117893"/>
      </dataBar>
      <extLst>
        <ext xmlns:x14="http://schemas.microsoft.com/office/spreadsheetml/2009/9/main" uri="{B025F937-C7B1-47D3-B67F-A62EFF666E3E}">
          <x14:id>{4760DCA8-750A-40E8-BCDE-4A214D3ECF2B}</x14:id>
        </ext>
      </extLst>
    </cfRule>
  </conditionalFormatting>
  <conditionalFormatting sqref="I5:EJ15 EL5:EQ15 EK8:EK15">
    <cfRule type="expression" dxfId="11" priority="4">
      <formula>AND(TODAY()&gt;=I$5,TODAY()&lt;J$5)</formula>
    </cfRule>
  </conditionalFormatting>
  <conditionalFormatting sqref="I7:EJ15 EL7:EQ15 EK8:EK15">
    <cfRule type="expression" dxfId="10" priority="2">
      <formula>AND(Início_da_tarefa&lt;=I$5,ROUNDDOWN((Término_da_tarefa-Início_da_tarefa+1)*Progresso_da_tarefa,0)+Início_da_tarefa-1&gt;=I$5)</formula>
    </cfRule>
    <cfRule type="expression" dxfId="9" priority="3" stopIfTrue="1">
      <formula>AND(Término_da_tarefa&gt;=I$5,Início_da_tarefa&lt;J$5)</formula>
    </cfRule>
  </conditionalFormatting>
  <conditionalFormatting sqref="EK5:EK7 ER5:ER15">
    <cfRule type="expression" dxfId="8" priority="5">
      <formula>AND(TODAY()&gt;=EK$5,TODAY()&lt;#REF!)</formula>
    </cfRule>
  </conditionalFormatting>
  <conditionalFormatting sqref="EK7 ER7:ER15">
    <cfRule type="expression" dxfId="7" priority="6">
      <formula>AND(Início_da_tarefa&lt;=EK$5,ROUNDDOWN((Término_da_tarefa-Início_da_tarefa+1)*Progresso_da_tarefa,0)+Início_da_tarefa-1&gt;=EK$5)</formula>
    </cfRule>
    <cfRule type="expression" dxfId="6" priority="7" stopIfTrue="1">
      <formula>AND(Término_da_tarefa&gt;=EK$5,Início_da_tarefa&lt;#REF!)</formula>
    </cfRule>
  </conditionalFormatting>
  <dataValidations disablePrompts="1" count="1">
    <dataValidation type="whole" operator="greaterThanOrEqual" allowBlank="1" showInputMessage="1" promptTitle="Semana de exibição" prompt="Alterar esse número rola a exibição do Gráfico de Gantt." sqref="D4" xr:uid="{BC5B268F-8E57-49F8-9BE9-FE94BC4CBB1C}">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760DCA8-750A-40E8-BCDE-4A214D3ECF2B}">
            <x14:dataBar minLength="0" maxLength="100" gradient="0">
              <x14:cfvo type="num">
                <xm:f>0</xm:f>
              </x14:cfvo>
              <x14:cfvo type="num">
                <xm:f>1</xm:f>
              </x14:cfvo>
              <x14:negativeFillColor rgb="FFFF0000"/>
              <x14:axisColor rgb="FF000000"/>
            </x14:dataBar>
          </x14:cfRule>
          <xm:sqref>C7:C15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S40"/>
  <sheetViews>
    <sheetView showGridLines="0" showRowColHeaders="0" tabSelected="1" showRuler="0" zoomScale="60" zoomScaleNormal="60" zoomScalePageLayoutView="70" workbookViewId="0">
      <pane xSplit="7" topLeftCell="H1" activePane="topRight" state="frozen"/>
      <selection pane="topRight" activeCell="C17" sqref="C17"/>
    </sheetView>
  </sheetViews>
  <sheetFormatPr defaultRowHeight="30" customHeight="1" x14ac:dyDescent="0.35"/>
  <cols>
    <col min="1" max="1" width="2.7265625" style="44" customWidth="1"/>
    <col min="2" max="2" width="35.81640625" customWidth="1"/>
    <col min="3" max="3" width="19.453125" customWidth="1"/>
    <col min="4" max="4" width="10.7265625" customWidth="1"/>
    <col min="5" max="5" width="10.453125" style="5" customWidth="1"/>
    <col min="6" max="7" width="10.453125" customWidth="1"/>
    <col min="8" max="8" width="2.7265625" customWidth="1"/>
    <col min="9" max="9" width="6.1796875" hidden="1" customWidth="1"/>
    <col min="10" max="51" width="2.54296875" customWidth="1"/>
    <col min="52" max="52" width="1.7265625" bestFit="1" customWidth="1"/>
    <col min="53" max="60" width="1.90625" bestFit="1" customWidth="1"/>
    <col min="61" max="61" width="2.54296875" customWidth="1"/>
    <col min="62" max="62" width="2.453125" bestFit="1" customWidth="1"/>
    <col min="63" max="65" width="2.54296875" customWidth="1"/>
    <col min="66" max="70" width="2.54296875" bestFit="1" customWidth="1"/>
    <col min="71" max="71" width="2.81640625" bestFit="1" customWidth="1"/>
    <col min="72" max="72" width="2.54296875" bestFit="1" customWidth="1"/>
    <col min="73" max="77" width="2.81640625" bestFit="1" customWidth="1"/>
    <col min="78" max="78" width="2.81640625" customWidth="1"/>
    <col min="79" max="81" width="2.81640625" bestFit="1" customWidth="1"/>
    <col min="82" max="90" width="1.90625" bestFit="1" customWidth="1"/>
    <col min="91" max="91" width="2.54296875" bestFit="1" customWidth="1"/>
    <col min="92" max="92" width="2.453125" bestFit="1" customWidth="1"/>
    <col min="93" max="100" width="2.54296875" bestFit="1" customWidth="1"/>
    <col min="101" max="101" width="2.81640625" bestFit="1" customWidth="1"/>
    <col min="102" max="102" width="2.54296875" bestFit="1" customWidth="1"/>
    <col min="103" max="103" width="2.81640625" bestFit="1" customWidth="1"/>
    <col min="104" max="105" width="2.81640625" customWidth="1"/>
    <col min="106" max="111" width="2.81640625" bestFit="1" customWidth="1"/>
    <col min="112" max="112" width="2.54296875" bestFit="1" customWidth="1"/>
    <col min="113" max="113" width="1.7265625" bestFit="1" customWidth="1"/>
    <col min="114" max="121" width="1.90625" bestFit="1" customWidth="1"/>
    <col min="122" max="122" width="2.54296875" bestFit="1" customWidth="1"/>
    <col min="123" max="123" width="2.453125" bestFit="1" customWidth="1"/>
    <col min="124" max="131" width="2.54296875" bestFit="1" customWidth="1"/>
    <col min="132" max="132" width="2.81640625" bestFit="1" customWidth="1"/>
    <col min="133" max="133" width="2.54296875" bestFit="1" customWidth="1"/>
    <col min="134" max="134" width="2.81640625" bestFit="1" customWidth="1"/>
    <col min="135" max="135" width="2.81640625" customWidth="1"/>
    <col min="136" max="140" width="2.81640625" bestFit="1" customWidth="1"/>
    <col min="141" max="142" width="2.81640625" customWidth="1"/>
    <col min="143" max="143" width="1.7265625" bestFit="1" customWidth="1"/>
    <col min="144" max="149" width="1.90625" bestFit="1" customWidth="1"/>
  </cols>
  <sheetData>
    <row r="1" spans="1:149" ht="30" customHeight="1" x14ac:dyDescent="0.65">
      <c r="A1" s="45" t="s">
        <v>0</v>
      </c>
      <c r="B1" s="48" t="s">
        <v>66</v>
      </c>
      <c r="C1" s="1"/>
      <c r="D1" s="2"/>
      <c r="E1" s="4"/>
      <c r="F1" s="98">
        <v>45340</v>
      </c>
      <c r="G1" s="98">
        <v>45340</v>
      </c>
      <c r="I1" s="2"/>
      <c r="J1" s="66"/>
    </row>
    <row r="2" spans="1:149" ht="30" customHeight="1" x14ac:dyDescent="0.45">
      <c r="A2" s="44" t="s">
        <v>1</v>
      </c>
      <c r="B2" s="49" t="s">
        <v>72</v>
      </c>
      <c r="J2" s="67"/>
    </row>
    <row r="3" spans="1:149" ht="30" customHeight="1" x14ac:dyDescent="0.35">
      <c r="A3" s="44" t="s">
        <v>2</v>
      </c>
      <c r="B3" s="50" t="s">
        <v>73</v>
      </c>
      <c r="C3" s="116" t="s">
        <v>15</v>
      </c>
      <c r="D3" s="117"/>
      <c r="E3" s="115">
        <f>F1</f>
        <v>45340</v>
      </c>
      <c r="F3" s="115"/>
      <c r="G3" s="88"/>
    </row>
    <row r="4" spans="1:149" ht="30" customHeight="1" x14ac:dyDescent="0.35">
      <c r="A4" s="45" t="s">
        <v>3</v>
      </c>
      <c r="C4" s="116" t="s">
        <v>16</v>
      </c>
      <c r="D4" s="117"/>
      <c r="E4" s="7">
        <v>1</v>
      </c>
      <c r="J4" s="112">
        <f>J5</f>
        <v>45341</v>
      </c>
      <c r="K4" s="113"/>
      <c r="L4" s="113"/>
      <c r="M4" s="113"/>
      <c r="N4" s="113"/>
      <c r="O4" s="113"/>
      <c r="P4" s="114"/>
      <c r="Q4" s="112">
        <f>Q5</f>
        <v>45348</v>
      </c>
      <c r="R4" s="113"/>
      <c r="S4" s="113"/>
      <c r="T4" s="113"/>
      <c r="U4" s="113"/>
      <c r="V4" s="113"/>
      <c r="W4" s="114"/>
      <c r="X4" s="112">
        <f>X5</f>
        <v>45355</v>
      </c>
      <c r="Y4" s="113"/>
      <c r="Z4" s="113"/>
      <c r="AA4" s="113"/>
      <c r="AB4" s="113"/>
      <c r="AC4" s="113"/>
      <c r="AD4" s="114"/>
      <c r="AE4" s="112">
        <f>AE5</f>
        <v>45362</v>
      </c>
      <c r="AF4" s="113"/>
      <c r="AG4" s="113"/>
      <c r="AH4" s="113"/>
      <c r="AI4" s="113"/>
      <c r="AJ4" s="113"/>
      <c r="AK4" s="114"/>
      <c r="AL4" s="112">
        <f>AL5</f>
        <v>45369</v>
      </c>
      <c r="AM4" s="113"/>
      <c r="AN4" s="113"/>
      <c r="AO4" s="113"/>
      <c r="AP4" s="113"/>
      <c r="AQ4" s="113"/>
      <c r="AR4" s="114"/>
      <c r="AS4" s="112">
        <f>AS5</f>
        <v>45376</v>
      </c>
      <c r="AT4" s="113"/>
      <c r="AU4" s="113"/>
      <c r="AV4" s="113"/>
      <c r="AW4" s="113"/>
      <c r="AX4" s="113"/>
      <c r="AY4" s="114"/>
      <c r="AZ4" s="112">
        <f>AZ5</f>
        <v>45383</v>
      </c>
      <c r="BA4" s="113"/>
      <c r="BB4" s="113"/>
      <c r="BC4" s="113"/>
      <c r="BD4" s="113"/>
      <c r="BE4" s="113"/>
      <c r="BF4" s="114"/>
      <c r="BG4" s="112">
        <f>BG5</f>
        <v>45390</v>
      </c>
      <c r="BH4" s="113"/>
      <c r="BI4" s="113"/>
      <c r="BJ4" s="113"/>
      <c r="BK4" s="113"/>
      <c r="BL4" s="113"/>
      <c r="BM4" s="114"/>
      <c r="BN4" s="112">
        <f>BN5</f>
        <v>45397</v>
      </c>
      <c r="BO4" s="113"/>
      <c r="BP4" s="113"/>
      <c r="BQ4" s="113"/>
      <c r="BR4" s="113"/>
      <c r="BS4" s="113"/>
      <c r="BT4" s="114"/>
      <c r="BU4" s="112">
        <f t="shared" ref="BU4" si="0">BU5</f>
        <v>45404</v>
      </c>
      <c r="BV4" s="113"/>
      <c r="BW4" s="113"/>
      <c r="BX4" s="113"/>
      <c r="BY4" s="113"/>
      <c r="BZ4" s="113"/>
      <c r="CA4" s="114"/>
      <c r="CB4" s="112">
        <f t="shared" ref="CB4" si="1">CB5</f>
        <v>45411</v>
      </c>
      <c r="CC4" s="113"/>
      <c r="CD4" s="113"/>
      <c r="CE4" s="113"/>
      <c r="CF4" s="113"/>
      <c r="CG4" s="113"/>
      <c r="CH4" s="114"/>
      <c r="CI4" s="112">
        <f>CI5</f>
        <v>45418</v>
      </c>
      <c r="CJ4" s="113"/>
      <c r="CK4" s="113"/>
      <c r="CL4" s="113"/>
      <c r="CM4" s="113"/>
      <c r="CN4" s="113"/>
      <c r="CO4" s="114"/>
      <c r="CP4" s="112">
        <f t="shared" ref="CP4" si="2">CP5</f>
        <v>45425</v>
      </c>
      <c r="CQ4" s="113"/>
      <c r="CR4" s="113"/>
      <c r="CS4" s="113"/>
      <c r="CT4" s="113"/>
      <c r="CU4" s="113"/>
      <c r="CV4" s="114"/>
      <c r="CW4" s="112">
        <f t="shared" ref="CW4" si="3">CW5</f>
        <v>45432</v>
      </c>
      <c r="CX4" s="113"/>
      <c r="CY4" s="113"/>
      <c r="CZ4" s="113"/>
      <c r="DA4" s="113"/>
      <c r="DB4" s="113"/>
      <c r="DC4" s="114"/>
      <c r="DD4" s="112">
        <f>DD5</f>
        <v>45439</v>
      </c>
      <c r="DE4" s="113"/>
      <c r="DF4" s="113"/>
      <c r="DG4" s="113"/>
      <c r="DH4" s="113"/>
      <c r="DI4" s="113"/>
      <c r="DJ4" s="114"/>
      <c r="DK4" s="112">
        <f t="shared" ref="DK4" si="4">DK5</f>
        <v>45446</v>
      </c>
      <c r="DL4" s="113"/>
      <c r="DM4" s="113"/>
      <c r="DN4" s="113"/>
      <c r="DO4" s="113"/>
      <c r="DP4" s="113"/>
      <c r="DQ4" s="114"/>
      <c r="DR4" s="112">
        <f t="shared" ref="DR4" si="5">DR5</f>
        <v>45453</v>
      </c>
      <c r="DS4" s="113"/>
      <c r="DT4" s="113"/>
      <c r="DU4" s="113"/>
      <c r="DV4" s="113"/>
      <c r="DW4" s="113"/>
      <c r="DX4" s="114"/>
      <c r="DY4" s="112">
        <f>DY5</f>
        <v>45460</v>
      </c>
      <c r="DZ4" s="113"/>
      <c r="EA4" s="113"/>
      <c r="EB4" s="113"/>
      <c r="EC4" s="113"/>
      <c r="ED4" s="113"/>
      <c r="EE4" s="114"/>
      <c r="EF4" s="112">
        <f t="shared" ref="EF4" si="6">EF5</f>
        <v>45467</v>
      </c>
      <c r="EG4" s="113"/>
      <c r="EH4" s="113"/>
      <c r="EI4" s="113"/>
      <c r="EJ4" s="113"/>
      <c r="EK4" s="113"/>
      <c r="EL4" s="114"/>
      <c r="EM4" s="112">
        <f t="shared" ref="EM4" si="7">EM5</f>
        <v>45474</v>
      </c>
      <c r="EN4" s="113"/>
      <c r="EO4" s="113"/>
      <c r="EP4" s="113"/>
      <c r="EQ4" s="113"/>
      <c r="ER4" s="113"/>
      <c r="ES4" s="114"/>
    </row>
    <row r="5" spans="1:149" ht="15" customHeight="1" x14ac:dyDescent="0.35">
      <c r="A5" s="45" t="s">
        <v>4</v>
      </c>
      <c r="B5" s="65"/>
      <c r="C5" s="65"/>
      <c r="D5" s="65"/>
      <c r="E5" s="65"/>
      <c r="F5" s="65"/>
      <c r="G5" s="65"/>
      <c r="H5" s="65"/>
      <c r="J5" s="84">
        <f>Início_do_projeto-WEEKDAY(Início_do_projeto,1)+2+7*(Semana_de_exibição-1)</f>
        <v>45341</v>
      </c>
      <c r="K5" s="85">
        <f>J5+1</f>
        <v>45342</v>
      </c>
      <c r="L5" s="85">
        <f t="shared" ref="L5:AY5" si="8">K5+1</f>
        <v>45343</v>
      </c>
      <c r="M5" s="85">
        <f t="shared" si="8"/>
        <v>45344</v>
      </c>
      <c r="N5" s="85">
        <f t="shared" si="8"/>
        <v>45345</v>
      </c>
      <c r="O5" s="85">
        <f t="shared" si="8"/>
        <v>45346</v>
      </c>
      <c r="P5" s="86">
        <f t="shared" si="8"/>
        <v>45347</v>
      </c>
      <c r="Q5" s="84">
        <f>P5+1</f>
        <v>45348</v>
      </c>
      <c r="R5" s="85">
        <f>Q5+1</f>
        <v>45349</v>
      </c>
      <c r="S5" s="85">
        <f t="shared" si="8"/>
        <v>45350</v>
      </c>
      <c r="T5" s="85">
        <f t="shared" si="8"/>
        <v>45351</v>
      </c>
      <c r="U5" s="85">
        <f t="shared" si="8"/>
        <v>45352</v>
      </c>
      <c r="V5" s="85">
        <f t="shared" si="8"/>
        <v>45353</v>
      </c>
      <c r="W5" s="86">
        <f t="shared" si="8"/>
        <v>45354</v>
      </c>
      <c r="X5" s="84">
        <f>W5+1</f>
        <v>45355</v>
      </c>
      <c r="Y5" s="85">
        <f>X5+1</f>
        <v>45356</v>
      </c>
      <c r="Z5" s="85">
        <f t="shared" si="8"/>
        <v>45357</v>
      </c>
      <c r="AA5" s="85">
        <f t="shared" si="8"/>
        <v>45358</v>
      </c>
      <c r="AB5" s="85">
        <f t="shared" si="8"/>
        <v>45359</v>
      </c>
      <c r="AC5" s="85">
        <f t="shared" si="8"/>
        <v>45360</v>
      </c>
      <c r="AD5" s="86">
        <f t="shared" si="8"/>
        <v>45361</v>
      </c>
      <c r="AE5" s="84">
        <f>AD5+1</f>
        <v>45362</v>
      </c>
      <c r="AF5" s="85">
        <f>AE5+1</f>
        <v>45363</v>
      </c>
      <c r="AG5" s="85">
        <f t="shared" si="8"/>
        <v>45364</v>
      </c>
      <c r="AH5" s="85">
        <f t="shared" si="8"/>
        <v>45365</v>
      </c>
      <c r="AI5" s="85">
        <f t="shared" si="8"/>
        <v>45366</v>
      </c>
      <c r="AJ5" s="85">
        <f t="shared" si="8"/>
        <v>45367</v>
      </c>
      <c r="AK5" s="86">
        <f t="shared" si="8"/>
        <v>45368</v>
      </c>
      <c r="AL5" s="84">
        <f>AK5+1</f>
        <v>45369</v>
      </c>
      <c r="AM5" s="85">
        <f>AL5+1</f>
        <v>45370</v>
      </c>
      <c r="AN5" s="85">
        <f t="shared" si="8"/>
        <v>45371</v>
      </c>
      <c r="AO5" s="85">
        <f t="shared" si="8"/>
        <v>45372</v>
      </c>
      <c r="AP5" s="85">
        <f t="shared" si="8"/>
        <v>45373</v>
      </c>
      <c r="AQ5" s="85">
        <f t="shared" si="8"/>
        <v>45374</v>
      </c>
      <c r="AR5" s="86">
        <f t="shared" si="8"/>
        <v>45375</v>
      </c>
      <c r="AS5" s="84">
        <f>AR5+1</f>
        <v>45376</v>
      </c>
      <c r="AT5" s="85">
        <f>AS5+1</f>
        <v>45377</v>
      </c>
      <c r="AU5" s="85">
        <f t="shared" si="8"/>
        <v>45378</v>
      </c>
      <c r="AV5" s="85">
        <f t="shared" si="8"/>
        <v>45379</v>
      </c>
      <c r="AW5" s="85">
        <f t="shared" si="8"/>
        <v>45380</v>
      </c>
      <c r="AX5" s="85">
        <f t="shared" si="8"/>
        <v>45381</v>
      </c>
      <c r="AY5" s="86">
        <f t="shared" si="8"/>
        <v>45382</v>
      </c>
      <c r="AZ5" s="84">
        <f>AY5+1</f>
        <v>45383</v>
      </c>
      <c r="BA5" s="85">
        <f>AZ5+1</f>
        <v>45384</v>
      </c>
      <c r="BB5" s="85">
        <f t="shared" ref="BB5:BF5" si="9">BA5+1</f>
        <v>45385</v>
      </c>
      <c r="BC5" s="85">
        <f t="shared" si="9"/>
        <v>45386</v>
      </c>
      <c r="BD5" s="85">
        <f t="shared" si="9"/>
        <v>45387</v>
      </c>
      <c r="BE5" s="85">
        <f t="shared" si="9"/>
        <v>45388</v>
      </c>
      <c r="BF5" s="86">
        <f t="shared" si="9"/>
        <v>45389</v>
      </c>
      <c r="BG5" s="84">
        <f>BF5+1</f>
        <v>45390</v>
      </c>
      <c r="BH5" s="85">
        <f>BG5+1</f>
        <v>45391</v>
      </c>
      <c r="BI5" s="85">
        <f t="shared" ref="BI5:BM5" si="10">BH5+1</f>
        <v>45392</v>
      </c>
      <c r="BJ5" s="85">
        <f t="shared" si="10"/>
        <v>45393</v>
      </c>
      <c r="BK5" s="85">
        <f t="shared" si="10"/>
        <v>45394</v>
      </c>
      <c r="BL5" s="85">
        <f t="shared" si="10"/>
        <v>45395</v>
      </c>
      <c r="BM5" s="86">
        <f t="shared" si="10"/>
        <v>45396</v>
      </c>
      <c r="BN5" s="84">
        <f>BM5+1</f>
        <v>45397</v>
      </c>
      <c r="BO5" s="85">
        <f>BN5+1</f>
        <v>45398</v>
      </c>
      <c r="BP5" s="85">
        <f t="shared" ref="BP5" si="11">BO5+1</f>
        <v>45399</v>
      </c>
      <c r="BQ5" s="85">
        <f t="shared" ref="BQ5" si="12">BP5+1</f>
        <v>45400</v>
      </c>
      <c r="BR5" s="85">
        <f t="shared" ref="BR5" si="13">BQ5+1</f>
        <v>45401</v>
      </c>
      <c r="BS5" s="85">
        <f t="shared" ref="BS5" si="14">BR5+1</f>
        <v>45402</v>
      </c>
      <c r="BT5" s="86">
        <f t="shared" ref="BT5:BV5" si="15">BS5+1</f>
        <v>45403</v>
      </c>
      <c r="BU5" s="84">
        <f t="shared" si="15"/>
        <v>45404</v>
      </c>
      <c r="BV5" s="85">
        <f t="shared" si="15"/>
        <v>45405</v>
      </c>
      <c r="BW5" s="85">
        <f t="shared" ref="BW5" si="16">BV5+1</f>
        <v>45406</v>
      </c>
      <c r="BX5" s="85">
        <f t="shared" ref="BX5" si="17">BW5+1</f>
        <v>45407</v>
      </c>
      <c r="BY5" s="85">
        <f t="shared" ref="BY5" si="18">BX5+1</f>
        <v>45408</v>
      </c>
      <c r="BZ5" s="85">
        <f t="shared" ref="BZ5" si="19">BY5+1</f>
        <v>45409</v>
      </c>
      <c r="CA5" s="86">
        <f t="shared" ref="CA5:CC5" si="20">BZ5+1</f>
        <v>45410</v>
      </c>
      <c r="CB5" s="84">
        <f t="shared" si="20"/>
        <v>45411</v>
      </c>
      <c r="CC5" s="85">
        <f t="shared" si="20"/>
        <v>45412</v>
      </c>
      <c r="CD5" s="85">
        <f t="shared" ref="CD5" si="21">CC5+1</f>
        <v>45413</v>
      </c>
      <c r="CE5" s="85">
        <f t="shared" ref="CE5" si="22">CD5+1</f>
        <v>45414</v>
      </c>
      <c r="CF5" s="85">
        <f t="shared" ref="CF5" si="23">CE5+1</f>
        <v>45415</v>
      </c>
      <c r="CG5" s="85">
        <f t="shared" ref="CG5" si="24">CF5+1</f>
        <v>45416</v>
      </c>
      <c r="CH5" s="86">
        <f t="shared" ref="CH5" si="25">CG5+1</f>
        <v>45417</v>
      </c>
      <c r="CI5" s="84">
        <f>CH5+1</f>
        <v>45418</v>
      </c>
      <c r="CJ5" s="85">
        <f>CI5+1</f>
        <v>45419</v>
      </c>
      <c r="CK5" s="85">
        <f t="shared" ref="CK5" si="26">CJ5+1</f>
        <v>45420</v>
      </c>
      <c r="CL5" s="85">
        <f t="shared" ref="CL5" si="27">CK5+1</f>
        <v>45421</v>
      </c>
      <c r="CM5" s="85">
        <f t="shared" ref="CM5" si="28">CL5+1</f>
        <v>45422</v>
      </c>
      <c r="CN5" s="85">
        <f t="shared" ref="CN5" si="29">CM5+1</f>
        <v>45423</v>
      </c>
      <c r="CO5" s="86">
        <f t="shared" ref="CO5" si="30">CN5+1</f>
        <v>45424</v>
      </c>
      <c r="CP5" s="84">
        <f t="shared" ref="CP5" si="31">CO5+1</f>
        <v>45425</v>
      </c>
      <c r="CQ5" s="85">
        <f t="shared" ref="CQ5" si="32">CP5+1</f>
        <v>45426</v>
      </c>
      <c r="CR5" s="85">
        <f t="shared" ref="CR5" si="33">CQ5+1</f>
        <v>45427</v>
      </c>
      <c r="CS5" s="85">
        <f t="shared" ref="CS5" si="34">CR5+1</f>
        <v>45428</v>
      </c>
      <c r="CT5" s="85">
        <f t="shared" ref="CT5" si="35">CS5+1</f>
        <v>45429</v>
      </c>
      <c r="CU5" s="85">
        <f t="shared" ref="CU5" si="36">CT5+1</f>
        <v>45430</v>
      </c>
      <c r="CV5" s="86">
        <f t="shared" ref="CV5" si="37">CU5+1</f>
        <v>45431</v>
      </c>
      <c r="CW5" s="84">
        <f t="shared" ref="CW5" si="38">CV5+1</f>
        <v>45432</v>
      </c>
      <c r="CX5" s="85">
        <f t="shared" ref="CX5" si="39">CW5+1</f>
        <v>45433</v>
      </c>
      <c r="CY5" s="85">
        <f t="shared" ref="CY5" si="40">CX5+1</f>
        <v>45434</v>
      </c>
      <c r="CZ5" s="85">
        <f t="shared" ref="CZ5" si="41">CY5+1</f>
        <v>45435</v>
      </c>
      <c r="DA5" s="85">
        <f t="shared" ref="DA5" si="42">CZ5+1</f>
        <v>45436</v>
      </c>
      <c r="DB5" s="85">
        <f t="shared" ref="DB5" si="43">DA5+1</f>
        <v>45437</v>
      </c>
      <c r="DC5" s="86">
        <f t="shared" ref="DC5" si="44">DB5+1</f>
        <v>45438</v>
      </c>
      <c r="DD5" s="84">
        <f>DC5+1</f>
        <v>45439</v>
      </c>
      <c r="DE5" s="85">
        <f>DD5+1</f>
        <v>45440</v>
      </c>
      <c r="DF5" s="85">
        <f t="shared" ref="DF5" si="45">DE5+1</f>
        <v>45441</v>
      </c>
      <c r="DG5" s="85">
        <f t="shared" ref="DG5" si="46">DF5+1</f>
        <v>45442</v>
      </c>
      <c r="DH5" s="85">
        <f t="shared" ref="DH5" si="47">DG5+1</f>
        <v>45443</v>
      </c>
      <c r="DI5" s="85">
        <f t="shared" ref="DI5" si="48">DH5+1</f>
        <v>45444</v>
      </c>
      <c r="DJ5" s="86">
        <f t="shared" ref="DJ5" si="49">DI5+1</f>
        <v>45445</v>
      </c>
      <c r="DK5" s="84">
        <f t="shared" ref="DK5" si="50">DJ5+1</f>
        <v>45446</v>
      </c>
      <c r="DL5" s="85">
        <f t="shared" ref="DL5" si="51">DK5+1</f>
        <v>45447</v>
      </c>
      <c r="DM5" s="85">
        <f t="shared" ref="DM5" si="52">DL5+1</f>
        <v>45448</v>
      </c>
      <c r="DN5" s="85">
        <f t="shared" ref="DN5" si="53">DM5+1</f>
        <v>45449</v>
      </c>
      <c r="DO5" s="85">
        <f t="shared" ref="DO5" si="54">DN5+1</f>
        <v>45450</v>
      </c>
      <c r="DP5" s="85">
        <f t="shared" ref="DP5" si="55">DO5+1</f>
        <v>45451</v>
      </c>
      <c r="DQ5" s="86">
        <f t="shared" ref="DQ5" si="56">DP5+1</f>
        <v>45452</v>
      </c>
      <c r="DR5" s="84">
        <f t="shared" ref="DR5" si="57">DQ5+1</f>
        <v>45453</v>
      </c>
      <c r="DS5" s="85">
        <f t="shared" ref="DS5" si="58">DR5+1</f>
        <v>45454</v>
      </c>
      <c r="DT5" s="85">
        <f t="shared" ref="DT5" si="59">DS5+1</f>
        <v>45455</v>
      </c>
      <c r="DU5" s="85">
        <f t="shared" ref="DU5" si="60">DT5+1</f>
        <v>45456</v>
      </c>
      <c r="DV5" s="85">
        <f t="shared" ref="DV5" si="61">DU5+1</f>
        <v>45457</v>
      </c>
      <c r="DW5" s="85">
        <f t="shared" ref="DW5" si="62">DV5+1</f>
        <v>45458</v>
      </c>
      <c r="DX5" s="86">
        <f t="shared" ref="DX5" si="63">DW5+1</f>
        <v>45459</v>
      </c>
      <c r="DY5" s="84">
        <f>DX5+1</f>
        <v>45460</v>
      </c>
      <c r="DZ5" s="85">
        <f>DY5+1</f>
        <v>45461</v>
      </c>
      <c r="EA5" s="85">
        <f t="shared" ref="EA5" si="64">DZ5+1</f>
        <v>45462</v>
      </c>
      <c r="EB5" s="85">
        <f t="shared" ref="EB5" si="65">EA5+1</f>
        <v>45463</v>
      </c>
      <c r="EC5" s="85">
        <f t="shared" ref="EC5" si="66">EB5+1</f>
        <v>45464</v>
      </c>
      <c r="ED5" s="85">
        <f t="shared" ref="ED5" si="67">EC5+1</f>
        <v>45465</v>
      </c>
      <c r="EE5" s="86">
        <f t="shared" ref="EE5" si="68">ED5+1</f>
        <v>45466</v>
      </c>
      <c r="EF5" s="84">
        <f t="shared" ref="EF5" si="69">EE5+1</f>
        <v>45467</v>
      </c>
      <c r="EG5" s="85">
        <f t="shared" ref="EG5" si="70">EF5+1</f>
        <v>45468</v>
      </c>
      <c r="EH5" s="85">
        <f t="shared" ref="EH5" si="71">EG5+1</f>
        <v>45469</v>
      </c>
      <c r="EI5" s="85">
        <f t="shared" ref="EI5" si="72">EH5+1</f>
        <v>45470</v>
      </c>
      <c r="EJ5" s="85">
        <f t="shared" ref="EJ5" si="73">EI5+1</f>
        <v>45471</v>
      </c>
      <c r="EK5" s="85">
        <f t="shared" ref="EK5" si="74">EJ5+1</f>
        <v>45472</v>
      </c>
      <c r="EL5" s="86">
        <f t="shared" ref="EL5" si="75">EK5+1</f>
        <v>45473</v>
      </c>
      <c r="EM5" s="84">
        <f t="shared" ref="EM5" si="76">EL5+1</f>
        <v>45474</v>
      </c>
      <c r="EN5" s="85">
        <f t="shared" ref="EN5" si="77">EM5+1</f>
        <v>45475</v>
      </c>
      <c r="EO5" s="85">
        <f t="shared" ref="EO5" si="78">EN5+1</f>
        <v>45476</v>
      </c>
      <c r="EP5" s="85">
        <f t="shared" ref="EP5" si="79">EO5+1</f>
        <v>45477</v>
      </c>
      <c r="EQ5" s="85">
        <f t="shared" ref="EQ5" si="80">EP5+1</f>
        <v>45478</v>
      </c>
      <c r="ER5" s="85">
        <f t="shared" ref="ER5" si="81">EQ5+1</f>
        <v>45479</v>
      </c>
      <c r="ES5" s="86">
        <f t="shared" ref="ES5" si="82">ER5+1</f>
        <v>45480</v>
      </c>
    </row>
    <row r="6" spans="1:149" ht="30" customHeight="1" thickBot="1" x14ac:dyDescent="0.4">
      <c r="A6" s="45" t="s">
        <v>5</v>
      </c>
      <c r="B6" s="8" t="s">
        <v>70</v>
      </c>
      <c r="C6" s="9" t="s">
        <v>17</v>
      </c>
      <c r="D6" s="9" t="s">
        <v>18</v>
      </c>
      <c r="E6" s="9" t="s">
        <v>19</v>
      </c>
      <c r="F6" s="9" t="s">
        <v>20</v>
      </c>
      <c r="G6" s="9" t="s">
        <v>68</v>
      </c>
      <c r="H6" s="9"/>
      <c r="I6" s="9" t="s">
        <v>21</v>
      </c>
      <c r="J6" s="10" t="str">
        <f t="shared" ref="J6" si="83">LEFT(TEXT(J5,"ddd"),1)</f>
        <v>s</v>
      </c>
      <c r="K6" s="10" t="str">
        <f t="shared" ref="K6:AS6" si="84">LEFT(TEXT(K5,"ddd"),1)</f>
        <v>t</v>
      </c>
      <c r="L6" s="10" t="str">
        <f t="shared" si="84"/>
        <v>q</v>
      </c>
      <c r="M6" s="10" t="str">
        <f t="shared" si="84"/>
        <v>q</v>
      </c>
      <c r="N6" s="10" t="str">
        <f t="shared" si="84"/>
        <v>s</v>
      </c>
      <c r="O6" s="10" t="str">
        <f t="shared" si="84"/>
        <v>s</v>
      </c>
      <c r="P6" s="10" t="str">
        <f t="shared" si="84"/>
        <v>d</v>
      </c>
      <c r="Q6" s="10" t="str">
        <f t="shared" si="84"/>
        <v>s</v>
      </c>
      <c r="R6" s="10" t="str">
        <f t="shared" si="84"/>
        <v>t</v>
      </c>
      <c r="S6" s="10" t="str">
        <f t="shared" si="84"/>
        <v>q</v>
      </c>
      <c r="T6" s="10" t="str">
        <f t="shared" si="84"/>
        <v>q</v>
      </c>
      <c r="U6" s="10" t="str">
        <f t="shared" si="84"/>
        <v>s</v>
      </c>
      <c r="V6" s="10" t="str">
        <f t="shared" si="84"/>
        <v>s</v>
      </c>
      <c r="W6" s="10" t="str">
        <f t="shared" si="84"/>
        <v>d</v>
      </c>
      <c r="X6" s="10" t="str">
        <f t="shared" si="84"/>
        <v>s</v>
      </c>
      <c r="Y6" s="10" t="str">
        <f t="shared" si="84"/>
        <v>t</v>
      </c>
      <c r="Z6" s="10" t="str">
        <f t="shared" si="84"/>
        <v>q</v>
      </c>
      <c r="AA6" s="10" t="str">
        <f t="shared" si="84"/>
        <v>q</v>
      </c>
      <c r="AB6" s="10" t="str">
        <f t="shared" si="84"/>
        <v>s</v>
      </c>
      <c r="AC6" s="10" t="str">
        <f t="shared" si="84"/>
        <v>s</v>
      </c>
      <c r="AD6" s="10" t="str">
        <f t="shared" si="84"/>
        <v>d</v>
      </c>
      <c r="AE6" s="10" t="str">
        <f t="shared" si="84"/>
        <v>s</v>
      </c>
      <c r="AF6" s="10" t="str">
        <f t="shared" si="84"/>
        <v>t</v>
      </c>
      <c r="AG6" s="10" t="str">
        <f t="shared" si="84"/>
        <v>q</v>
      </c>
      <c r="AH6" s="10" t="str">
        <f t="shared" si="84"/>
        <v>q</v>
      </c>
      <c r="AI6" s="10" t="str">
        <f t="shared" si="84"/>
        <v>s</v>
      </c>
      <c r="AJ6" s="10" t="str">
        <f t="shared" si="84"/>
        <v>s</v>
      </c>
      <c r="AK6" s="10" t="str">
        <f t="shared" si="84"/>
        <v>d</v>
      </c>
      <c r="AL6" s="10" t="str">
        <f t="shared" si="84"/>
        <v>s</v>
      </c>
      <c r="AM6" s="10" t="str">
        <f t="shared" si="84"/>
        <v>t</v>
      </c>
      <c r="AN6" s="10" t="str">
        <f t="shared" si="84"/>
        <v>q</v>
      </c>
      <c r="AO6" s="10" t="str">
        <f t="shared" si="84"/>
        <v>q</v>
      </c>
      <c r="AP6" s="10" t="str">
        <f t="shared" si="84"/>
        <v>s</v>
      </c>
      <c r="AQ6" s="10" t="str">
        <f t="shared" si="84"/>
        <v>s</v>
      </c>
      <c r="AR6" s="10" t="str">
        <f t="shared" si="84"/>
        <v>d</v>
      </c>
      <c r="AS6" s="10" t="str">
        <f t="shared" si="84"/>
        <v>s</v>
      </c>
      <c r="AT6" s="10" t="str">
        <f t="shared" ref="AT6:BM6" si="85">LEFT(TEXT(AT5,"ddd"),1)</f>
        <v>t</v>
      </c>
      <c r="AU6" s="10" t="str">
        <f t="shared" si="85"/>
        <v>q</v>
      </c>
      <c r="AV6" s="10" t="str">
        <f t="shared" si="85"/>
        <v>q</v>
      </c>
      <c r="AW6" s="10" t="str">
        <f t="shared" si="85"/>
        <v>s</v>
      </c>
      <c r="AX6" s="10" t="str">
        <f t="shared" si="85"/>
        <v>s</v>
      </c>
      <c r="AY6" s="10" t="str">
        <f t="shared" si="85"/>
        <v>d</v>
      </c>
      <c r="AZ6" s="10" t="str">
        <f t="shared" si="85"/>
        <v>s</v>
      </c>
      <c r="BA6" s="10" t="str">
        <f t="shared" si="85"/>
        <v>t</v>
      </c>
      <c r="BB6" s="10" t="str">
        <f t="shared" si="85"/>
        <v>q</v>
      </c>
      <c r="BC6" s="10" t="str">
        <f t="shared" si="85"/>
        <v>q</v>
      </c>
      <c r="BD6" s="10" t="str">
        <f t="shared" si="85"/>
        <v>s</v>
      </c>
      <c r="BE6" s="10" t="str">
        <f t="shared" si="85"/>
        <v>s</v>
      </c>
      <c r="BF6" s="10" t="str">
        <f t="shared" si="85"/>
        <v>d</v>
      </c>
      <c r="BG6" s="10" t="str">
        <f t="shared" si="85"/>
        <v>s</v>
      </c>
      <c r="BH6" s="10" t="str">
        <f t="shared" si="85"/>
        <v>t</v>
      </c>
      <c r="BI6" s="10" t="str">
        <f t="shared" si="85"/>
        <v>q</v>
      </c>
      <c r="BJ6" s="10" t="str">
        <f t="shared" si="85"/>
        <v>q</v>
      </c>
      <c r="BK6" s="10" t="str">
        <f t="shared" si="85"/>
        <v>s</v>
      </c>
      <c r="BL6" s="10" t="str">
        <f t="shared" si="85"/>
        <v>s</v>
      </c>
      <c r="BM6" s="10" t="str">
        <f t="shared" si="85"/>
        <v>d</v>
      </c>
      <c r="BN6" s="10" t="str">
        <f t="shared" ref="BN6:BT6" si="86">LEFT(TEXT(BN5,"ddd"),1)</f>
        <v>s</v>
      </c>
      <c r="BO6" s="10" t="str">
        <f t="shared" si="86"/>
        <v>t</v>
      </c>
      <c r="BP6" s="10" t="str">
        <f t="shared" si="86"/>
        <v>q</v>
      </c>
      <c r="BQ6" s="10" t="str">
        <f t="shared" si="86"/>
        <v>q</v>
      </c>
      <c r="BR6" s="10" t="str">
        <f t="shared" si="86"/>
        <v>s</v>
      </c>
      <c r="BS6" s="10" t="str">
        <f t="shared" si="86"/>
        <v>s</v>
      </c>
      <c r="BT6" s="10" t="str">
        <f t="shared" si="86"/>
        <v>d</v>
      </c>
      <c r="BU6" s="10" t="str">
        <f t="shared" ref="BU6:CO6" si="87">LEFT(TEXT(BU5,"ddd"),1)</f>
        <v>s</v>
      </c>
      <c r="BV6" s="10" t="str">
        <f t="shared" si="87"/>
        <v>t</v>
      </c>
      <c r="BW6" s="10" t="str">
        <f t="shared" si="87"/>
        <v>q</v>
      </c>
      <c r="BX6" s="10" t="str">
        <f t="shared" si="87"/>
        <v>q</v>
      </c>
      <c r="BY6" s="10" t="str">
        <f t="shared" si="87"/>
        <v>s</v>
      </c>
      <c r="BZ6" s="10" t="str">
        <f t="shared" si="87"/>
        <v>s</v>
      </c>
      <c r="CA6" s="10" t="str">
        <f t="shared" si="87"/>
        <v>d</v>
      </c>
      <c r="CB6" s="10" t="str">
        <f t="shared" si="87"/>
        <v>s</v>
      </c>
      <c r="CC6" s="10" t="str">
        <f t="shared" si="87"/>
        <v>t</v>
      </c>
      <c r="CD6" s="10" t="str">
        <f t="shared" si="87"/>
        <v>q</v>
      </c>
      <c r="CE6" s="10" t="str">
        <f t="shared" si="87"/>
        <v>q</v>
      </c>
      <c r="CF6" s="10" t="str">
        <f t="shared" si="87"/>
        <v>s</v>
      </c>
      <c r="CG6" s="10" t="str">
        <f t="shared" si="87"/>
        <v>s</v>
      </c>
      <c r="CH6" s="10" t="str">
        <f t="shared" si="87"/>
        <v>d</v>
      </c>
      <c r="CI6" s="10" t="str">
        <f t="shared" si="87"/>
        <v>s</v>
      </c>
      <c r="CJ6" s="10" t="str">
        <f t="shared" si="87"/>
        <v>t</v>
      </c>
      <c r="CK6" s="10" t="str">
        <f t="shared" si="87"/>
        <v>q</v>
      </c>
      <c r="CL6" s="10" t="str">
        <f t="shared" si="87"/>
        <v>q</v>
      </c>
      <c r="CM6" s="10" t="str">
        <f t="shared" si="87"/>
        <v>s</v>
      </c>
      <c r="CN6" s="10" t="str">
        <f t="shared" si="87"/>
        <v>s</v>
      </c>
      <c r="CO6" s="10" t="str">
        <f t="shared" si="87"/>
        <v>d</v>
      </c>
      <c r="CP6" s="10" t="str">
        <f t="shared" ref="CP6:EE6" si="88">LEFT(TEXT(CP5,"ddd"),1)</f>
        <v>s</v>
      </c>
      <c r="CQ6" s="10" t="str">
        <f t="shared" si="88"/>
        <v>t</v>
      </c>
      <c r="CR6" s="10" t="str">
        <f t="shared" si="88"/>
        <v>q</v>
      </c>
      <c r="CS6" s="10" t="str">
        <f t="shared" si="88"/>
        <v>q</v>
      </c>
      <c r="CT6" s="10" t="str">
        <f t="shared" si="88"/>
        <v>s</v>
      </c>
      <c r="CU6" s="10" t="str">
        <f t="shared" si="88"/>
        <v>s</v>
      </c>
      <c r="CV6" s="10" t="str">
        <f t="shared" si="88"/>
        <v>d</v>
      </c>
      <c r="CW6" s="10" t="str">
        <f t="shared" si="88"/>
        <v>s</v>
      </c>
      <c r="CX6" s="10" t="str">
        <f t="shared" si="88"/>
        <v>t</v>
      </c>
      <c r="CY6" s="10" t="str">
        <f t="shared" si="88"/>
        <v>q</v>
      </c>
      <c r="CZ6" s="10" t="str">
        <f t="shared" si="88"/>
        <v>q</v>
      </c>
      <c r="DA6" s="10" t="str">
        <f t="shared" si="88"/>
        <v>s</v>
      </c>
      <c r="DB6" s="10" t="str">
        <f t="shared" si="88"/>
        <v>s</v>
      </c>
      <c r="DC6" s="10" t="str">
        <f t="shared" si="88"/>
        <v>d</v>
      </c>
      <c r="DD6" s="10" t="str">
        <f t="shared" si="88"/>
        <v>s</v>
      </c>
      <c r="DE6" s="10" t="str">
        <f t="shared" si="88"/>
        <v>t</v>
      </c>
      <c r="DF6" s="10" t="str">
        <f t="shared" si="88"/>
        <v>q</v>
      </c>
      <c r="DG6" s="10" t="str">
        <f t="shared" si="88"/>
        <v>q</v>
      </c>
      <c r="DH6" s="10" t="str">
        <f t="shared" si="88"/>
        <v>s</v>
      </c>
      <c r="DI6" s="10" t="str">
        <f t="shared" si="88"/>
        <v>s</v>
      </c>
      <c r="DJ6" s="10" t="str">
        <f t="shared" si="88"/>
        <v>d</v>
      </c>
      <c r="DK6" s="10" t="str">
        <f t="shared" si="88"/>
        <v>s</v>
      </c>
      <c r="DL6" s="10" t="str">
        <f t="shared" si="88"/>
        <v>t</v>
      </c>
      <c r="DM6" s="10" t="str">
        <f t="shared" si="88"/>
        <v>q</v>
      </c>
      <c r="DN6" s="10" t="str">
        <f t="shared" si="88"/>
        <v>q</v>
      </c>
      <c r="DO6" s="10" t="str">
        <f t="shared" si="88"/>
        <v>s</v>
      </c>
      <c r="DP6" s="10" t="str">
        <f t="shared" si="88"/>
        <v>s</v>
      </c>
      <c r="DQ6" s="10" t="str">
        <f t="shared" si="88"/>
        <v>d</v>
      </c>
      <c r="DR6" s="10" t="str">
        <f t="shared" si="88"/>
        <v>s</v>
      </c>
      <c r="DS6" s="10" t="str">
        <f t="shared" si="88"/>
        <v>t</v>
      </c>
      <c r="DT6" s="10" t="str">
        <f t="shared" si="88"/>
        <v>q</v>
      </c>
      <c r="DU6" s="10" t="str">
        <f t="shared" si="88"/>
        <v>q</v>
      </c>
      <c r="DV6" s="10" t="str">
        <f t="shared" si="88"/>
        <v>s</v>
      </c>
      <c r="DW6" s="10" t="str">
        <f t="shared" si="88"/>
        <v>s</v>
      </c>
      <c r="DX6" s="10" t="str">
        <f t="shared" si="88"/>
        <v>d</v>
      </c>
      <c r="DY6" s="10" t="str">
        <f t="shared" si="88"/>
        <v>s</v>
      </c>
      <c r="DZ6" s="10" t="str">
        <f t="shared" si="88"/>
        <v>t</v>
      </c>
      <c r="EA6" s="10" t="str">
        <f t="shared" si="88"/>
        <v>q</v>
      </c>
      <c r="EB6" s="10" t="str">
        <f t="shared" si="88"/>
        <v>q</v>
      </c>
      <c r="EC6" s="10" t="str">
        <f t="shared" si="88"/>
        <v>s</v>
      </c>
      <c r="ED6" s="10" t="str">
        <f t="shared" si="88"/>
        <v>s</v>
      </c>
      <c r="EE6" s="10" t="str">
        <f t="shared" si="88"/>
        <v>d</v>
      </c>
      <c r="EF6" s="10" t="str">
        <f t="shared" ref="EF6:EL6" si="89">LEFT(TEXT(EF5,"ddd"),1)</f>
        <v>s</v>
      </c>
      <c r="EG6" s="10" t="str">
        <f t="shared" si="89"/>
        <v>t</v>
      </c>
      <c r="EH6" s="10" t="str">
        <f t="shared" si="89"/>
        <v>q</v>
      </c>
      <c r="EI6" s="10" t="str">
        <f t="shared" si="89"/>
        <v>q</v>
      </c>
      <c r="EJ6" s="10" t="str">
        <f t="shared" si="89"/>
        <v>s</v>
      </c>
      <c r="EK6" s="10" t="str">
        <f t="shared" si="89"/>
        <v>s</v>
      </c>
      <c r="EL6" s="10" t="str">
        <f t="shared" si="89"/>
        <v>d</v>
      </c>
      <c r="EM6" s="10" t="str">
        <f t="shared" ref="EM6:ES6" si="90">LEFT(TEXT(EM5,"ddd"),1)</f>
        <v>s</v>
      </c>
      <c r="EN6" s="10" t="str">
        <f t="shared" si="90"/>
        <v>t</v>
      </c>
      <c r="EO6" s="10" t="str">
        <f t="shared" si="90"/>
        <v>q</v>
      </c>
      <c r="EP6" s="10" t="str">
        <f t="shared" si="90"/>
        <v>q</v>
      </c>
      <c r="EQ6" s="10" t="str">
        <f t="shared" si="90"/>
        <v>s</v>
      </c>
      <c r="ER6" s="10" t="str">
        <f t="shared" si="90"/>
        <v>s</v>
      </c>
      <c r="ES6" s="10" t="str">
        <f t="shared" si="90"/>
        <v>d</v>
      </c>
    </row>
    <row r="7" spans="1:149" ht="30" hidden="1" customHeight="1" thickBot="1" x14ac:dyDescent="0.4">
      <c r="A7" s="44" t="s">
        <v>6</v>
      </c>
      <c r="C7" s="47"/>
      <c r="E7"/>
      <c r="I7" t="str">
        <f>IF(OR(ISBLANK(Início_da_tarefa),ISBLANK(Término_da_tarefa)),"",Término_da_tarefa-Início_da_tarefa+1)</f>
        <v/>
      </c>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row>
    <row r="8" spans="1:149" s="3" customFormat="1" ht="30" customHeight="1" thickBot="1" x14ac:dyDescent="0.4">
      <c r="A8" s="45" t="s">
        <v>7</v>
      </c>
      <c r="B8" s="15" t="s">
        <v>37</v>
      </c>
      <c r="C8" s="51"/>
      <c r="D8" s="16"/>
      <c r="E8" s="69"/>
      <c r="F8" s="70"/>
      <c r="G8" s="70"/>
      <c r="H8" s="14"/>
      <c r="I8" s="14" t="str">
        <f t="shared" ref="I8:I37" si="91">IF(OR(ISBLANK(Início_da_tarefa),ISBLANK(Término_da_tarefa)),"",Término_da_tarefa-Início_da_tarefa+1)</f>
        <v/>
      </c>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row>
    <row r="9" spans="1:149" s="3" customFormat="1" ht="30" customHeight="1" thickBot="1" x14ac:dyDescent="0.4">
      <c r="A9" s="45" t="s">
        <v>8</v>
      </c>
      <c r="B9" s="60" t="s">
        <v>42</v>
      </c>
      <c r="C9" s="52" t="s">
        <v>44</v>
      </c>
      <c r="D9" s="17">
        <v>1</v>
      </c>
      <c r="E9" s="71">
        <f>Início_do_projeto</f>
        <v>45340</v>
      </c>
      <c r="F9" s="71">
        <v>45343</v>
      </c>
      <c r="G9" s="107">
        <f>F9-E9</f>
        <v>3</v>
      </c>
      <c r="H9" s="14"/>
      <c r="I9" s="14">
        <f t="shared" si="91"/>
        <v>4</v>
      </c>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row>
    <row r="10" spans="1:149" s="3" customFormat="1" ht="30" customHeight="1" thickBot="1" x14ac:dyDescent="0.4">
      <c r="A10" s="45" t="s">
        <v>9</v>
      </c>
      <c r="B10" s="60" t="s">
        <v>43</v>
      </c>
      <c r="C10" s="52" t="s">
        <v>44</v>
      </c>
      <c r="D10" s="17">
        <v>1</v>
      </c>
      <c r="E10" s="71">
        <f>F9+1</f>
        <v>45344</v>
      </c>
      <c r="F10" s="71">
        <f>E10+2</f>
        <v>45346</v>
      </c>
      <c r="G10" s="107">
        <f t="shared" ref="G10:G34" si="92">F10-E10</f>
        <v>2</v>
      </c>
      <c r="H10" s="14"/>
      <c r="I10" s="14">
        <f t="shared" si="91"/>
        <v>3</v>
      </c>
      <c r="J10" s="31"/>
      <c r="K10" s="31"/>
      <c r="L10" s="31"/>
      <c r="M10" s="31"/>
      <c r="N10" s="31"/>
      <c r="O10" s="31"/>
      <c r="P10" s="31"/>
      <c r="Q10" s="31"/>
      <c r="R10" s="31"/>
      <c r="S10" s="31"/>
      <c r="T10" s="31"/>
      <c r="U10" s="31"/>
      <c r="V10" s="32"/>
      <c r="W10" s="32"/>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row>
    <row r="11" spans="1:149" s="3" customFormat="1" ht="30" customHeight="1" thickBot="1" x14ac:dyDescent="0.4">
      <c r="A11" s="44"/>
      <c r="B11" s="60" t="s">
        <v>45</v>
      </c>
      <c r="C11" s="52" t="s">
        <v>44</v>
      </c>
      <c r="D11" s="17">
        <v>0.7</v>
      </c>
      <c r="E11" s="71">
        <f>F10+1</f>
        <v>45347</v>
      </c>
      <c r="F11" s="71">
        <f>E11+8</f>
        <v>45355</v>
      </c>
      <c r="G11" s="107">
        <f t="shared" si="92"/>
        <v>8</v>
      </c>
      <c r="H11" s="14"/>
      <c r="I11" s="14">
        <f t="shared" si="91"/>
        <v>9</v>
      </c>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row>
    <row r="12" spans="1:149" s="3" customFormat="1" ht="30" customHeight="1" thickBot="1" x14ac:dyDescent="0.4">
      <c r="A12" s="44"/>
      <c r="B12" s="60" t="s">
        <v>46</v>
      </c>
      <c r="C12" s="52" t="s">
        <v>44</v>
      </c>
      <c r="D12" s="17">
        <v>0.3</v>
      </c>
      <c r="E12" s="71">
        <f>F11+1</f>
        <v>45356</v>
      </c>
      <c r="F12" s="71">
        <f>E12+3</f>
        <v>45359</v>
      </c>
      <c r="G12" s="107">
        <f t="shared" si="92"/>
        <v>3</v>
      </c>
      <c r="H12" s="14"/>
      <c r="I12" s="14">
        <f t="shared" si="91"/>
        <v>4</v>
      </c>
      <c r="J12" s="31"/>
      <c r="K12" s="31"/>
      <c r="L12" s="31"/>
      <c r="M12" s="31"/>
      <c r="N12" s="31"/>
      <c r="O12" s="31"/>
      <c r="P12" s="31"/>
      <c r="Q12" s="31"/>
      <c r="R12" s="31"/>
      <c r="S12" s="31"/>
      <c r="T12" s="31"/>
      <c r="U12" s="31"/>
      <c r="V12" s="31"/>
      <c r="W12" s="31"/>
      <c r="X12" s="31"/>
      <c r="Y12" s="31"/>
      <c r="Z12" s="32"/>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row>
    <row r="13" spans="1:149" s="3" customFormat="1" ht="30" customHeight="1" thickBot="1" x14ac:dyDescent="0.4">
      <c r="A13" s="44"/>
      <c r="B13" s="60" t="s">
        <v>47</v>
      </c>
      <c r="C13" s="52" t="s">
        <v>74</v>
      </c>
      <c r="D13" s="17"/>
      <c r="E13" s="71">
        <f>F12+1</f>
        <v>45360</v>
      </c>
      <c r="F13" s="71">
        <f>E13+1</f>
        <v>45361</v>
      </c>
      <c r="G13" s="107">
        <f>IF((F13-E13)=0,1,(F13-E13))</f>
        <v>1</v>
      </c>
      <c r="H13" s="14"/>
      <c r="I13" s="14">
        <f t="shared" si="91"/>
        <v>2</v>
      </c>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row>
    <row r="14" spans="1:149" s="3" customFormat="1" ht="30" customHeight="1" thickBot="1" x14ac:dyDescent="0.4">
      <c r="A14" s="45" t="s">
        <v>10</v>
      </c>
      <c r="B14" s="18" t="s">
        <v>38</v>
      </c>
      <c r="C14" s="53"/>
      <c r="D14" s="19"/>
      <c r="E14" s="72"/>
      <c r="F14" s="73"/>
      <c r="G14" s="73"/>
      <c r="H14" s="14"/>
      <c r="I14" s="14" t="str">
        <f t="shared" si="91"/>
        <v/>
      </c>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row>
    <row r="15" spans="1:149" s="3" customFormat="1" ht="30" customHeight="1" thickBot="1" x14ac:dyDescent="0.4">
      <c r="A15" s="45"/>
      <c r="B15" s="61" t="s">
        <v>48</v>
      </c>
      <c r="C15" s="54" t="s">
        <v>44</v>
      </c>
      <c r="D15" s="20">
        <v>0</v>
      </c>
      <c r="E15" s="74">
        <f>F13+1</f>
        <v>45362</v>
      </c>
      <c r="F15" s="74">
        <f>E15+2</f>
        <v>45364</v>
      </c>
      <c r="G15" s="108">
        <f t="shared" si="92"/>
        <v>2</v>
      </c>
      <c r="H15" s="14"/>
      <c r="I15" s="14">
        <f t="shared" si="91"/>
        <v>3</v>
      </c>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row>
    <row r="16" spans="1:149" s="3" customFormat="1" ht="30" customHeight="1" thickBot="1" x14ac:dyDescent="0.4">
      <c r="A16" s="44"/>
      <c r="B16" s="61" t="s">
        <v>49</v>
      </c>
      <c r="C16" s="54" t="s">
        <v>74</v>
      </c>
      <c r="D16" s="20">
        <v>0</v>
      </c>
      <c r="E16" s="74">
        <f>F15+2</f>
        <v>45366</v>
      </c>
      <c r="F16" s="74">
        <f>E16+9</f>
        <v>45375</v>
      </c>
      <c r="G16" s="108">
        <f t="shared" si="92"/>
        <v>9</v>
      </c>
      <c r="H16" s="14"/>
      <c r="I16" s="14">
        <f t="shared" si="91"/>
        <v>10</v>
      </c>
      <c r="J16" s="31"/>
      <c r="K16" s="31"/>
      <c r="L16" s="31"/>
      <c r="M16" s="31"/>
      <c r="N16" s="31"/>
      <c r="O16" s="31"/>
      <c r="P16" s="31"/>
      <c r="Q16" s="31"/>
      <c r="R16" s="31"/>
      <c r="S16" s="31"/>
      <c r="T16" s="31"/>
      <c r="U16" s="31"/>
      <c r="V16" s="32"/>
      <c r="W16" s="32"/>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row>
    <row r="17" spans="1:149" s="3" customFormat="1" ht="30" customHeight="1" thickBot="1" x14ac:dyDescent="0.4">
      <c r="A17" s="44"/>
      <c r="B17" s="61" t="s">
        <v>50</v>
      </c>
      <c r="C17" s="54" t="s">
        <v>74</v>
      </c>
      <c r="D17" s="20">
        <v>0</v>
      </c>
      <c r="E17" s="74">
        <f>F16+1</f>
        <v>45376</v>
      </c>
      <c r="F17" s="74">
        <f>E17+9</f>
        <v>45385</v>
      </c>
      <c r="G17" s="108">
        <f t="shared" si="92"/>
        <v>9</v>
      </c>
      <c r="H17" s="14"/>
      <c r="I17" s="14">
        <f t="shared" si="91"/>
        <v>10</v>
      </c>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row>
    <row r="18" spans="1:149" s="3" customFormat="1" ht="30" customHeight="1" thickBot="1" x14ac:dyDescent="0.4">
      <c r="A18" s="44"/>
      <c r="B18" s="61" t="s">
        <v>51</v>
      </c>
      <c r="C18" s="54" t="s">
        <v>74</v>
      </c>
      <c r="D18" s="20">
        <v>0</v>
      </c>
      <c r="E18" s="74">
        <f>F17+1</f>
        <v>45386</v>
      </c>
      <c r="F18" s="74">
        <f>E18+8</f>
        <v>45394</v>
      </c>
      <c r="G18" s="108">
        <f t="shared" si="92"/>
        <v>8</v>
      </c>
      <c r="H18" s="14"/>
      <c r="I18" s="14">
        <f t="shared" si="91"/>
        <v>9</v>
      </c>
      <c r="J18" s="31"/>
      <c r="K18" s="31"/>
      <c r="L18" s="31"/>
      <c r="M18" s="31"/>
      <c r="N18" s="31"/>
      <c r="O18" s="31"/>
      <c r="P18" s="31"/>
      <c r="Q18" s="31"/>
      <c r="R18" s="31"/>
      <c r="S18" s="31"/>
      <c r="T18" s="31"/>
      <c r="U18" s="31"/>
      <c r="V18" s="31"/>
      <c r="W18" s="31"/>
      <c r="X18" s="31"/>
      <c r="Y18" s="31"/>
      <c r="Z18" s="32"/>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row>
    <row r="19" spans="1:149" s="3" customFormat="1" ht="30" customHeight="1" thickBot="1" x14ac:dyDescent="0.4">
      <c r="A19" s="44"/>
      <c r="B19" s="61" t="s">
        <v>52</v>
      </c>
      <c r="C19" s="54" t="s">
        <v>74</v>
      </c>
      <c r="D19" s="20">
        <v>0</v>
      </c>
      <c r="E19" s="74">
        <f>F18+1</f>
        <v>45395</v>
      </c>
      <c r="F19" s="74">
        <f>E19+1</f>
        <v>45396</v>
      </c>
      <c r="G19" s="108">
        <f t="shared" si="92"/>
        <v>1</v>
      </c>
      <c r="H19" s="14"/>
      <c r="I19" s="14">
        <f t="shared" si="91"/>
        <v>2</v>
      </c>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row>
    <row r="20" spans="1:149" s="3" customFormat="1" ht="30" customHeight="1" thickBot="1" x14ac:dyDescent="0.4">
      <c r="A20" s="44" t="s">
        <v>11</v>
      </c>
      <c r="B20" s="21" t="s">
        <v>39</v>
      </c>
      <c r="C20" s="55"/>
      <c r="D20" s="22">
        <v>0</v>
      </c>
      <c r="E20" s="75"/>
      <c r="F20" s="76"/>
      <c r="G20" s="76"/>
      <c r="H20" s="14"/>
      <c r="I20" s="14" t="str">
        <f t="shared" si="91"/>
        <v/>
      </c>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row>
    <row r="21" spans="1:149" s="3" customFormat="1" ht="30" customHeight="1" thickBot="1" x14ac:dyDescent="0.4">
      <c r="A21" s="44"/>
      <c r="B21" s="62" t="s">
        <v>53</v>
      </c>
      <c r="C21" s="56" t="s">
        <v>44</v>
      </c>
      <c r="D21" s="23">
        <v>0</v>
      </c>
      <c r="E21" s="77">
        <f>F19+1</f>
        <v>45397</v>
      </c>
      <c r="F21" s="77">
        <f>E21+2</f>
        <v>45399</v>
      </c>
      <c r="G21" s="109">
        <f t="shared" si="92"/>
        <v>2</v>
      </c>
      <c r="H21" s="14"/>
      <c r="I21" s="14">
        <f t="shared" si="91"/>
        <v>3</v>
      </c>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row>
    <row r="22" spans="1:149" s="3" customFormat="1" ht="30" customHeight="1" thickBot="1" x14ac:dyDescent="0.4">
      <c r="A22" s="44"/>
      <c r="B22" s="62" t="s">
        <v>54</v>
      </c>
      <c r="C22" s="56" t="s">
        <v>74</v>
      </c>
      <c r="D22" s="23">
        <v>0</v>
      </c>
      <c r="E22" s="77">
        <f>F21+1</f>
        <v>45400</v>
      </c>
      <c r="F22" s="77">
        <f>E22+5</f>
        <v>45405</v>
      </c>
      <c r="G22" s="109">
        <f t="shared" si="92"/>
        <v>5</v>
      </c>
      <c r="H22" s="14"/>
      <c r="I22" s="14">
        <f t="shared" si="91"/>
        <v>6</v>
      </c>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row>
    <row r="23" spans="1:149" s="3" customFormat="1" ht="30" customHeight="1" thickBot="1" x14ac:dyDescent="0.4">
      <c r="A23" s="44"/>
      <c r="B23" s="62" t="s">
        <v>55</v>
      </c>
      <c r="C23" s="56" t="s">
        <v>74</v>
      </c>
      <c r="D23" s="23">
        <v>0</v>
      </c>
      <c r="E23" s="77">
        <f>F22+1</f>
        <v>45406</v>
      </c>
      <c r="F23" s="77">
        <f>E23+5</f>
        <v>45411</v>
      </c>
      <c r="G23" s="109">
        <f t="shared" si="92"/>
        <v>5</v>
      </c>
      <c r="H23" s="14"/>
      <c r="I23" s="14">
        <f t="shared" si="91"/>
        <v>6</v>
      </c>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row>
    <row r="24" spans="1:149" s="3" customFormat="1" ht="30" customHeight="1" thickBot="1" x14ac:dyDescent="0.4">
      <c r="A24" s="44"/>
      <c r="B24" s="62" t="s">
        <v>56</v>
      </c>
      <c r="C24" s="56" t="s">
        <v>74</v>
      </c>
      <c r="D24" s="23">
        <v>0</v>
      </c>
      <c r="E24" s="77">
        <f>F23+1</f>
        <v>45412</v>
      </c>
      <c r="F24" s="77">
        <f>E24+5</f>
        <v>45417</v>
      </c>
      <c r="G24" s="109">
        <f t="shared" si="92"/>
        <v>5</v>
      </c>
      <c r="H24" s="14"/>
      <c r="I24" s="14">
        <f t="shared" si="91"/>
        <v>6</v>
      </c>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row>
    <row r="25" spans="1:149" s="3" customFormat="1" ht="30" customHeight="1" thickBot="1" x14ac:dyDescent="0.4">
      <c r="A25" s="44"/>
      <c r="B25" s="62" t="s">
        <v>57</v>
      </c>
      <c r="C25" s="56" t="s">
        <v>74</v>
      </c>
      <c r="D25" s="23">
        <v>0</v>
      </c>
      <c r="E25" s="77">
        <f>F24+1</f>
        <v>45418</v>
      </c>
      <c r="F25" s="77">
        <f>E25+4</f>
        <v>45422</v>
      </c>
      <c r="G25" s="109">
        <f t="shared" si="92"/>
        <v>4</v>
      </c>
      <c r="H25" s="14"/>
      <c r="I25" s="14">
        <f t="shared" si="91"/>
        <v>5</v>
      </c>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row>
    <row r="26" spans="1:149" s="3" customFormat="1" ht="30" customHeight="1" thickBot="1" x14ac:dyDescent="0.4">
      <c r="A26" s="44"/>
      <c r="B26" s="62" t="s">
        <v>58</v>
      </c>
      <c r="C26" s="56" t="s">
        <v>74</v>
      </c>
      <c r="D26" s="23">
        <v>0</v>
      </c>
      <c r="E26" s="77">
        <f>F25+1</f>
        <v>45423</v>
      </c>
      <c r="F26" s="77">
        <f>E26+1</f>
        <v>45424</v>
      </c>
      <c r="G26" s="109">
        <f>IF((F26-E26)=0,1,(F26-E26))</f>
        <v>1</v>
      </c>
      <c r="H26" s="14"/>
      <c r="I26" s="14">
        <f t="shared" si="91"/>
        <v>2</v>
      </c>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row>
    <row r="27" spans="1:149" s="3" customFormat="1" ht="30" customHeight="1" thickBot="1" x14ac:dyDescent="0.4">
      <c r="A27" s="44" t="s">
        <v>11</v>
      </c>
      <c r="B27" s="24" t="s">
        <v>40</v>
      </c>
      <c r="C27" s="57"/>
      <c r="D27" s="25"/>
      <c r="E27" s="78"/>
      <c r="F27" s="79"/>
      <c r="G27" s="79"/>
      <c r="H27" s="14"/>
      <c r="I27" s="14" t="str">
        <f t="shared" si="91"/>
        <v/>
      </c>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row>
    <row r="28" spans="1:149" s="3" customFormat="1" ht="30" customHeight="1" thickBot="1" x14ac:dyDescent="0.4">
      <c r="A28" s="44"/>
      <c r="B28" s="63" t="s">
        <v>59</v>
      </c>
      <c r="C28" s="58" t="s">
        <v>74</v>
      </c>
      <c r="D28" s="26">
        <v>0</v>
      </c>
      <c r="E28" s="80">
        <f>F26+1</f>
        <v>45425</v>
      </c>
      <c r="F28" s="80">
        <f>E28+6</f>
        <v>45431</v>
      </c>
      <c r="G28" s="110">
        <f t="shared" si="92"/>
        <v>6</v>
      </c>
      <c r="H28" s="14"/>
      <c r="I28" s="14">
        <f t="shared" si="91"/>
        <v>7</v>
      </c>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row>
    <row r="29" spans="1:149" s="3" customFormat="1" ht="30" customHeight="1" thickBot="1" x14ac:dyDescent="0.4">
      <c r="A29" s="44"/>
      <c r="B29" s="63" t="s">
        <v>60</v>
      </c>
      <c r="C29" s="58" t="s">
        <v>74</v>
      </c>
      <c r="D29" s="26">
        <v>0</v>
      </c>
      <c r="E29" s="80">
        <f>F28+1</f>
        <v>45432</v>
      </c>
      <c r="F29" s="80">
        <f>E29+14</f>
        <v>45446</v>
      </c>
      <c r="G29" s="110">
        <f t="shared" si="92"/>
        <v>14</v>
      </c>
      <c r="H29" s="14"/>
      <c r="I29" s="14">
        <f t="shared" si="91"/>
        <v>15</v>
      </c>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row>
    <row r="30" spans="1:149" s="3" customFormat="1" ht="30" customHeight="1" thickBot="1" x14ac:dyDescent="0.4">
      <c r="A30" s="44"/>
      <c r="B30" s="63" t="s">
        <v>61</v>
      </c>
      <c r="C30" s="58" t="s">
        <v>74</v>
      </c>
      <c r="D30" s="26">
        <v>0</v>
      </c>
      <c r="E30" s="80">
        <f>F29+1</f>
        <v>45447</v>
      </c>
      <c r="F30" s="80">
        <f>E30+5</f>
        <v>45452</v>
      </c>
      <c r="G30" s="110">
        <f t="shared" si="92"/>
        <v>5</v>
      </c>
      <c r="H30" s="14"/>
      <c r="I30" s="14">
        <f t="shared" si="91"/>
        <v>6</v>
      </c>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row>
    <row r="31" spans="1:149" s="3" customFormat="1" ht="30" customHeight="1" thickBot="1" x14ac:dyDescent="0.4">
      <c r="A31" s="44"/>
      <c r="B31" s="63" t="s">
        <v>62</v>
      </c>
      <c r="C31" s="58" t="s">
        <v>44</v>
      </c>
      <c r="D31" s="26">
        <v>0</v>
      </c>
      <c r="E31" s="80">
        <f>F30+1</f>
        <v>45453</v>
      </c>
      <c r="F31" s="80">
        <f>E31+4</f>
        <v>45457</v>
      </c>
      <c r="G31" s="110">
        <f t="shared" si="92"/>
        <v>4</v>
      </c>
      <c r="H31" s="14"/>
      <c r="I31" s="14">
        <f t="shared" si="91"/>
        <v>5</v>
      </c>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row>
    <row r="32" spans="1:149" s="3" customFormat="1" ht="30" customHeight="1" thickBot="1" x14ac:dyDescent="0.4">
      <c r="A32" s="44"/>
      <c r="B32" s="63" t="s">
        <v>63</v>
      </c>
      <c r="C32" s="58" t="s">
        <v>74</v>
      </c>
      <c r="D32" s="26">
        <v>0</v>
      </c>
      <c r="E32" s="80">
        <f>F31+1</f>
        <v>45458</v>
      </c>
      <c r="F32" s="80">
        <f>E32+1</f>
        <v>45459</v>
      </c>
      <c r="G32" s="110">
        <f>IF((F32-E32)=0,1,(F32-E32))</f>
        <v>1</v>
      </c>
      <c r="H32" s="14"/>
      <c r="I32" s="14">
        <f t="shared" si="91"/>
        <v>2</v>
      </c>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row>
    <row r="33" spans="1:149" s="3" customFormat="1" ht="30" customHeight="1" thickBot="1" x14ac:dyDescent="0.4">
      <c r="A33" s="44" t="s">
        <v>11</v>
      </c>
      <c r="B33" s="89" t="s">
        <v>41</v>
      </c>
      <c r="C33" s="90"/>
      <c r="D33" s="91"/>
      <c r="E33" s="92"/>
      <c r="F33" s="93"/>
      <c r="G33" s="93"/>
      <c r="H33" s="14"/>
      <c r="I33" s="14" t="str">
        <f t="shared" si="91"/>
        <v/>
      </c>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row>
    <row r="34" spans="1:149" s="3" customFormat="1" ht="30" customHeight="1" thickBot="1" x14ac:dyDescent="0.4">
      <c r="A34" s="44"/>
      <c r="B34" s="94" t="s">
        <v>64</v>
      </c>
      <c r="C34" s="95" t="s">
        <v>44</v>
      </c>
      <c r="D34" s="96">
        <v>0</v>
      </c>
      <c r="E34" s="97">
        <f>F32+1</f>
        <v>45460</v>
      </c>
      <c r="F34" s="97">
        <f>E34+11</f>
        <v>45471</v>
      </c>
      <c r="G34" s="111">
        <f t="shared" si="92"/>
        <v>11</v>
      </c>
      <c r="H34" s="14"/>
      <c r="I34" s="14">
        <f t="shared" si="91"/>
        <v>12</v>
      </c>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row>
    <row r="35" spans="1:149" s="3" customFormat="1" ht="30" customHeight="1" thickBot="1" x14ac:dyDescent="0.4">
      <c r="A35" s="44"/>
      <c r="B35" s="94" t="s">
        <v>65</v>
      </c>
      <c r="C35" s="95" t="s">
        <v>74</v>
      </c>
      <c r="D35" s="96">
        <v>0</v>
      </c>
      <c r="E35" s="97">
        <f>F34+1</f>
        <v>45472</v>
      </c>
      <c r="F35" s="97">
        <f>E35+1</f>
        <v>45473</v>
      </c>
      <c r="G35" s="111">
        <f>IF((F35-E35)=0,1,(F35-E35))</f>
        <v>1</v>
      </c>
      <c r="H35" s="14"/>
      <c r="I35" s="14">
        <f t="shared" si="91"/>
        <v>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row>
    <row r="36" spans="1:149" s="3" customFormat="1" ht="30" customHeight="1" thickBot="1" x14ac:dyDescent="0.4">
      <c r="A36" s="44" t="s">
        <v>12</v>
      </c>
      <c r="B36" s="64"/>
      <c r="C36" s="59"/>
      <c r="D36" s="13"/>
      <c r="E36" s="81"/>
      <c r="F36" s="81"/>
      <c r="G36" s="81"/>
      <c r="H36" s="14"/>
      <c r="I36" s="14" t="str">
        <f t="shared" si="91"/>
        <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row>
    <row r="37" spans="1:149" s="3" customFormat="1" ht="30" customHeight="1" thickBot="1" x14ac:dyDescent="0.4">
      <c r="A37" s="45" t="s">
        <v>13</v>
      </c>
      <c r="B37" s="27" t="s">
        <v>14</v>
      </c>
      <c r="C37" s="28"/>
      <c r="D37" s="29"/>
      <c r="E37" s="82"/>
      <c r="F37" s="83"/>
      <c r="G37" s="83"/>
      <c r="H37" s="30"/>
      <c r="I37" s="30" t="str">
        <f t="shared" si="91"/>
        <v/>
      </c>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row>
    <row r="38" spans="1:149" ht="30" customHeight="1" x14ac:dyDescent="0.35">
      <c r="H38" s="6"/>
    </row>
    <row r="39" spans="1:149" ht="30" customHeight="1" x14ac:dyDescent="0.35">
      <c r="C39" s="11"/>
      <c r="F39" s="46"/>
      <c r="G39" s="46"/>
    </row>
    <row r="40" spans="1:149" ht="30" customHeight="1" x14ac:dyDescent="0.35">
      <c r="C40" s="12"/>
    </row>
  </sheetData>
  <mergeCells count="23">
    <mergeCell ref="BG4:BM4"/>
    <mergeCell ref="E3:F3"/>
    <mergeCell ref="J4:P4"/>
    <mergeCell ref="Q4:W4"/>
    <mergeCell ref="X4:AD4"/>
    <mergeCell ref="AE4:AK4"/>
    <mergeCell ref="C3:D3"/>
    <mergeCell ref="C4:D4"/>
    <mergeCell ref="AL4:AR4"/>
    <mergeCell ref="AS4:AY4"/>
    <mergeCell ref="AZ4:BF4"/>
    <mergeCell ref="BN4:BT4"/>
    <mergeCell ref="BU4:CA4"/>
    <mergeCell ref="CB4:CH4"/>
    <mergeCell ref="CI4:CO4"/>
    <mergeCell ref="CP4:CV4"/>
    <mergeCell ref="EF4:EL4"/>
    <mergeCell ref="EM4:ES4"/>
    <mergeCell ref="CW4:DC4"/>
    <mergeCell ref="DD4:DJ4"/>
    <mergeCell ref="DK4:DQ4"/>
    <mergeCell ref="DR4:DX4"/>
    <mergeCell ref="DY4:EE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EK37 EM5:ER37 EL35">
    <cfRule type="expression" dxfId="5" priority="33">
      <formula>AND(TODAY()&gt;=J$5,TODAY()&lt;K$5)</formula>
    </cfRule>
  </conditionalFormatting>
  <conditionalFormatting sqref="J7:EK37 EM7:ER37 EL35">
    <cfRule type="expression" dxfId="4" priority="27">
      <formula>AND(Início_da_tarefa&lt;=J$5,ROUNDDOWN((Término_da_tarefa-Início_da_tarefa+1)*Progresso_da_tarefa,0)+Início_da_tarefa-1&gt;=J$5)</formula>
    </cfRule>
    <cfRule type="expression" dxfId="3" priority="28" stopIfTrue="1">
      <formula>AND(Término_da_tarefa&gt;=J$5,Início_da_tarefa&lt;K$5)</formula>
    </cfRule>
  </conditionalFormatting>
  <conditionalFormatting sqref="EL5:EL34 ES5:ES37 EL36:EL37">
    <cfRule type="expression" dxfId="2" priority="35">
      <formula>AND(TODAY()&gt;=EL$5,TODAY()&lt;#REF!)</formula>
    </cfRule>
  </conditionalFormatting>
  <conditionalFormatting sqref="EL7:EL34 ES7:ES37 EL36:EL37">
    <cfRule type="expression" dxfId="1" priority="38">
      <formula>AND(Início_da_tarefa&lt;=EL$5,ROUNDDOWN((Término_da_tarefa-Início_da_tarefa+1)*Progresso_da_tarefa,0)+Início_da_tarefa-1&gt;=EL$5)</formula>
    </cfRule>
    <cfRule type="expression" dxfId="0" priority="39" stopIfTrue="1">
      <formula>AND(Término_da_tarefa&gt;=EL$5,Início_da_tarefa&lt;#REF!)</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6" sqref="A6"/>
    </sheetView>
  </sheetViews>
  <sheetFormatPr defaultColWidth="9.1796875" defaultRowHeight="13" x14ac:dyDescent="0.3"/>
  <cols>
    <col min="1" max="1" width="94.453125" style="34" customWidth="1"/>
    <col min="2" max="16384" width="9.1796875" style="2"/>
  </cols>
  <sheetData>
    <row r="1" spans="1:2" ht="46.5" customHeight="1" x14ac:dyDescent="0.3"/>
    <row r="2" spans="1:2" s="36" customFormat="1" ht="15.5" x14ac:dyDescent="0.35">
      <c r="A2" s="35" t="s">
        <v>22</v>
      </c>
      <c r="B2" s="35"/>
    </row>
    <row r="3" spans="1:2" s="40" customFormat="1" ht="27" customHeight="1" x14ac:dyDescent="0.35">
      <c r="A3" s="68" t="s">
        <v>23</v>
      </c>
      <c r="B3" s="41"/>
    </row>
    <row r="4" spans="1:2" s="37" customFormat="1" ht="26" x14ac:dyDescent="0.6">
      <c r="A4" s="38" t="s">
        <v>24</v>
      </c>
    </row>
    <row r="5" spans="1:2" ht="74.150000000000006" customHeight="1" x14ac:dyDescent="0.3">
      <c r="A5" s="39" t="s">
        <v>25</v>
      </c>
    </row>
    <row r="6" spans="1:2" ht="26.25" customHeight="1" x14ac:dyDescent="0.3">
      <c r="A6" s="38" t="s">
        <v>26</v>
      </c>
    </row>
    <row r="7" spans="1:2" s="34" customFormat="1" ht="205" customHeight="1" x14ac:dyDescent="0.35">
      <c r="A7" s="43" t="s">
        <v>27</v>
      </c>
    </row>
    <row r="8" spans="1:2" s="37" customFormat="1" ht="26" x14ac:dyDescent="0.6">
      <c r="A8" s="38" t="s">
        <v>28</v>
      </c>
    </row>
    <row r="9" spans="1:2" ht="58" x14ac:dyDescent="0.3">
      <c r="A9" s="39" t="s">
        <v>29</v>
      </c>
    </row>
    <row r="10" spans="1:2" s="34" customFormat="1" ht="28" customHeight="1" x14ac:dyDescent="0.35">
      <c r="A10" s="42" t="s">
        <v>30</v>
      </c>
    </row>
    <row r="11" spans="1:2" s="37" customFormat="1" ht="26" x14ac:dyDescent="0.6">
      <c r="A11" s="38" t="s">
        <v>31</v>
      </c>
    </row>
    <row r="12" spans="1:2" ht="29" x14ac:dyDescent="0.3">
      <c r="A12" s="39" t="s">
        <v>32</v>
      </c>
    </row>
    <row r="13" spans="1:2" s="34" customFormat="1" ht="28" customHeight="1" x14ac:dyDescent="0.35">
      <c r="A13" s="42" t="s">
        <v>33</v>
      </c>
    </row>
    <row r="14" spans="1:2" s="37" customFormat="1" ht="26" x14ac:dyDescent="0.6">
      <c r="A14" s="38" t="s">
        <v>34</v>
      </c>
    </row>
    <row r="15" spans="1:2" ht="75" customHeight="1" x14ac:dyDescent="0.3">
      <c r="A15" s="39" t="s">
        <v>35</v>
      </c>
    </row>
    <row r="16" spans="1:2" ht="75" customHeight="1" x14ac:dyDescent="0.3">
      <c r="A16" s="39"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12</vt:i4>
      </vt:variant>
    </vt:vector>
  </HeadingPairs>
  <TitlesOfParts>
    <vt:vector size="15" baseType="lpstr">
      <vt:lpstr>CronogramaProjeto</vt:lpstr>
      <vt:lpstr>CronogramaDetalhado</vt:lpstr>
      <vt:lpstr>Sobre</vt:lpstr>
      <vt:lpstr>CronogramaDetalhado!Início_da_tarefa</vt:lpstr>
      <vt:lpstr>CronogramaProjeto!Início_da_tarefa</vt:lpstr>
      <vt:lpstr>CronogramaProjeto!Início_do_projeto</vt:lpstr>
      <vt:lpstr>Início_do_projeto</vt:lpstr>
      <vt:lpstr>CronogramaDetalhado!Progresso_da_tarefa</vt:lpstr>
      <vt:lpstr>CronogramaProjeto!Progresso_da_tarefa</vt:lpstr>
      <vt:lpstr>CronogramaProjeto!Semana_de_exibição</vt:lpstr>
      <vt:lpstr>Semana_de_exibição</vt:lpstr>
      <vt:lpstr>CronogramaDetalhado!Término_da_tarefa</vt:lpstr>
      <vt:lpstr>CronogramaProjeto!Término_da_tarefa</vt:lpstr>
      <vt:lpstr>CronogramaDetalhado!Titulos_de_impressao</vt:lpstr>
      <vt:lpstr>CronogramaProjeto!Titulos_de_impressao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2024-03-06T21:52:05Z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