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6"/>
  <workbookPr autoCompressPictures="0"/>
  <xr:revisionPtr revIDLastSave="2332" documentId="11_713659AC415AC9C2D79A1EC9FA76B4759D2182B7" xr6:coauthVersionLast="47" xr6:coauthVersionMax="47" xr10:uidLastSave="{6BD6DE9A-BB34-4CA8-9783-DA4F7956DE50}"/>
  <bookViews>
    <workbookView xWindow="555" yWindow="555" windowWidth="20730" windowHeight="11760" tabRatio="500" firstSheet="7" activeTab="7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  <sheet name="Sprint #6" sheetId="8" r:id="rId8"/>
  </sheets>
  <definedNames>
    <definedName name="_xlnm._FilterDatabase" localSheetId="2" hidden="1">'Sprint #1'!$B$10:$J$49</definedName>
    <definedName name="_xlnm._FilterDatabase" localSheetId="4" hidden="1">'Sprint #3'!$B$10:$J$60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IVNEEz2wd9S63xOa1rp/zfvAZcA=="/>
    </ext>
  </extLst>
</workbook>
</file>

<file path=xl/calcChain.xml><?xml version="1.0" encoding="utf-8"?>
<calcChain xmlns="http://schemas.openxmlformats.org/spreadsheetml/2006/main">
  <c r="B54" i="3" l="1"/>
  <c r="B7" i="3"/>
  <c r="B7" i="8"/>
  <c r="C12" i="2"/>
  <c r="C13" i="2"/>
  <c r="C14" i="2"/>
  <c r="C15" i="2"/>
  <c r="C16" i="2"/>
  <c r="D16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58" i="3"/>
  <c r="H58" i="3"/>
  <c r="B58" i="3"/>
  <c r="I57" i="3"/>
  <c r="H57" i="3"/>
  <c r="B57" i="3"/>
  <c r="I56" i="3"/>
  <c r="H56" i="3"/>
  <c r="B56" i="3"/>
  <c r="I55" i="3"/>
  <c r="H55" i="3"/>
  <c r="B55" i="3"/>
  <c r="I54" i="3"/>
  <c r="H54" i="3"/>
  <c r="G51" i="3"/>
  <c r="D51" i="3"/>
  <c r="I50" i="3"/>
  <c r="H50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5" i="2"/>
  <c r="D14" i="2"/>
  <c r="D13" i="2"/>
  <c r="D12" i="2"/>
  <c r="D11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ID#AAAAEJZTJQM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vfKHfxNlwD+pIhbMplgpxeulIS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ID#AAAAEJZTJQg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4tiNd5SKRIx6A+yky72wPdXM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ID#AAAAEJZTJP4
    (2019-08-02 12:46:53)
Informações dos integrantes do grupo para serem discutidas em reunião diárias ou de final de Sprint.</t>
        </r>
      </text>
    </comment>
    <comment ref="B52" authorId="0" shapeId="0" xr:uid="{00000000-0006-0000-0200-000002000000}">
      <text>
        <r>
          <rPr>
            <sz val="10"/>
            <color rgb="FF000000"/>
            <rFont val="Arial"/>
          </rPr>
          <t>======
ID#AAAAEJZTJP8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+928thuo5o/qwwLLbAHRU/AaSj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ID#AAAAEJZTJQQ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ID#AAAAEJZTJQE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YLg07ilXhQPNCQkh8Ab41+ORyv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ID#AAAAEJZTJQU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ID#AAAAEJZTJQk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bgKvIh3ZCBaldnhKuClsRrnoSH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ID#AAAAEJZTJQc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ID#AAAAEJZTJQI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r4vI2dMFkaej0wjI2DuFMthjI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OAQFsO/Fx/sr5DzP/uTtXHaau9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<sst xmlns="http://schemas.openxmlformats.org/spreadsheetml/2006/main" count="625" uniqueCount="250">
  <si>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</si>
  <si>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</si>
  <si>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</si>
  <si>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</si>
  <si>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</si>
  <si>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ParkIO</t>
  </si>
  <si>
    <t>INTEGRANTES</t>
  </si>
  <si>
    <t>PAPEL PRINCIPAL</t>
  </si>
  <si>
    <t>Guilherme Gabriel Silva Pereira</t>
  </si>
  <si>
    <t>Testador</t>
  </si>
  <si>
    <t>Henrique Penna Forte Monteiro</t>
  </si>
  <si>
    <t>Arquiteto de Software</t>
  </si>
  <si>
    <t>José Maurício Guimarães França</t>
  </si>
  <si>
    <t>Analista de Requisitos</t>
  </si>
  <si>
    <t>Lucas Ângelo Oliveira Martins Rocha</t>
  </si>
  <si>
    <t>Gerente de Projeto</t>
  </si>
  <si>
    <t>Victor Boaventura Goés Campos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</si>
  <si>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</si>
  <si>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</si>
  <si>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</si>
  <si>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</si>
  <si>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</si>
  <si>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</si>
  <si>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</si>
  <si>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</si>
  <si>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</si>
  <si>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</si>
  <si>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</si>
  <si>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</si>
  <si>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</si>
  <si>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</si>
  <si>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</si>
  <si>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</si>
  <si>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</si>
  <si>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</si>
  <si>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</si>
  <si>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</si>
  <si>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</si>
  <si>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</si>
  <si>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</si>
  <si>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</si>
  <si>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</si>
  <si>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</si>
  <si>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</si>
  <si>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</si>
  <si>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Dúvidas na configuração do ambiente, contatar Henrique Penna. Henrique Penna e Victor Boaventura no backend nesta sprints, demais, com tarefas frontend. Requisitos implementados: 1, 2, 6, 8 e 10</t>
  </si>
  <si>
    <t>Requisitos implementados: 3 e 7</t>
  </si>
  <si>
    <t>Requisitos implementados: 9 e 12</t>
  </si>
  <si>
    <t>Requisitos implementados: 4 e 13</t>
  </si>
  <si>
    <t>Requisitos implementados: 5, 11 e 14</t>
  </si>
  <si>
    <t>Sprint para correções de bugs, deploy automático e colocar em produção.</t>
  </si>
  <si>
    <t>LISTA DE REQUISITOS</t>
  </si>
  <si>
    <t>STATUS</t>
  </si>
  <si>
    <t>Selecionar</t>
  </si>
  <si>
    <t>O porteiro deve cadastrar os veículos no sistema.</t>
  </si>
  <si>
    <t>Tarefas Concluídas</t>
  </si>
  <si>
    <t xml:space="preserve">O porteiro deve remover o veículo quando o visitante sair.	</t>
  </si>
  <si>
    <t xml:space="preserve">O administrador do sistema deve cadastrar tipos de visitantes.	</t>
  </si>
  <si>
    <t xml:space="preserve">O porteiro poderá aumentar o tempo de permanência do visitante.	</t>
  </si>
  <si>
    <t xml:space="preserve">O sistema deve emitir um alerta para um grupo no Telegram quando algum veículo ultrapassar o tempo máximo no condomínio.	</t>
  </si>
  <si>
    <t xml:space="preserve">O administrador do sistema poderá criar usuários com diferentes permissões.	</t>
  </si>
  <si>
    <t xml:space="preserve">O administrador do sistema poderá criar diferentes portarias dentro do sistema.	</t>
  </si>
  <si>
    <t>Os usuários de qualquer tipo devem ser capazes de fazer login.</t>
  </si>
  <si>
    <t>Os usuários de qualquer tipo devem selecionar uma portaria para utilizar o sistema.</t>
  </si>
  <si>
    <t xml:space="preserve">Os usuários devem poder consultar a lista de veículos.	</t>
  </si>
  <si>
    <t>A administração deverá possuir um relatório delimitado por um filtro de período de tempo, porteiro e/ou placa do veículo.</t>
  </si>
  <si>
    <t xml:space="preserve">O porteiro deverá reportar um veículo visitante, caso ocorra algum problema.	</t>
  </si>
  <si>
    <t>O ronda poderá editar placa, modelo e cor de veículos que ainda estão dentro do condomínio.</t>
  </si>
  <si>
    <t>O síndico poderá visualizar os veículos designados para seu bloco.</t>
  </si>
  <si>
    <t>PROGRESSO</t>
  </si>
  <si>
    <t>Pendente</t>
  </si>
  <si>
    <t>Tarefas Criadas</t>
  </si>
  <si>
    <t>Departamento de Engenharia de Software e Sistemas de Informação</t>
  </si>
  <si>
    <t>Engenharia de Software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</si>
  <si>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</si>
  <si>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</si>
  <si>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</si>
  <si>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</si>
  <si>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</si>
  <si>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</si>
  <si>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</si>
  <si>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</si>
  <si>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</si>
  <si>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</si>
  <si>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o frontend responsivo de cadastro de veículos.</t>
  </si>
  <si>
    <t>Integrar com tarefa 2.</t>
  </si>
  <si>
    <t>Criar a rota, controller e model da API de cadastro de veículos.</t>
  </si>
  <si>
    <t>Integrar com tarefa 1.</t>
  </si>
  <si>
    <t>Testar cadastro de veículos</t>
  </si>
  <si>
    <t>Configurar o sistema para capturar os dados de campos automaticamente do cadastro dos veículos.</t>
  </si>
  <si>
    <t>Testar a captura de dados automáticos dos campos de cadastro de veículos.</t>
  </si>
  <si>
    <t>Criar o frontend responsivo da página da lista de veículos cadastrados.</t>
  </si>
  <si>
    <t xml:space="preserve"> Com os botões de Ações. Integrar com tarefa 7, 8 e 9.</t>
  </si>
  <si>
    <t>Criar a rota, controller da API da listagem de veículos cadastrados.</t>
  </si>
  <si>
    <t>Não precisar tratar filtro avançados. Integrar com tarefa 6.</t>
  </si>
  <si>
    <t>Criar o backend da feature do botão de remover um veículo, atualizando status.</t>
  </si>
  <si>
    <t>Integrar com tarefa 6.</t>
  </si>
  <si>
    <t>Configurar o sistema para capturar os dados de campos automáticos ao remover veículo.</t>
  </si>
  <si>
    <t>Testar backend e frontend se todos os veículos cadastrados no banco de dados estão aparencendo na listagem de veículos.</t>
  </si>
  <si>
    <t>Criar frontend da página de login</t>
  </si>
  <si>
    <t>Integrar com tarefa 12.</t>
  </si>
  <si>
    <t>Criar a rota, controller e model da API da página de login.</t>
  </si>
  <si>
    <t>Integrar com tarefa 11.</t>
  </si>
  <si>
    <t>Testar se login está funcionando corretamente de acordo com dados do banco de dados.</t>
  </si>
  <si>
    <t>Criar frontend da página de criar usuários.</t>
  </si>
  <si>
    <t>Integrar com tarefa 15.</t>
  </si>
  <si>
    <t>Criar a rota, controller e model da API da página cadastro de usuário.</t>
  </si>
  <si>
    <t>Integrar com tarefa 14.</t>
  </si>
  <si>
    <t>Fazer diagrama de casos de uso UML.</t>
  </si>
  <si>
    <t>Fazer interface do usuário "1.1.1.1 - Login.md".</t>
  </si>
  <si>
    <t>Fazer interface do usuário "1.1.1.2 - Veículos Visitantes.md".</t>
  </si>
  <si>
    <t>Fazer interface do usuário "1.1.1.3 - Lista de usuários.md".</t>
  </si>
  <si>
    <t>Fazer interface do usuário "1.1.1.4 - Cadastro Veículo.md".</t>
  </si>
  <si>
    <t>Planejar interface do usuário "1.1.1.5 - Veículo Cadastrado.md".</t>
  </si>
  <si>
    <t>Total:</t>
  </si>
  <si>
    <t>Distribuição de Tarefas</t>
  </si>
  <si>
    <t>Nome do Aluno</t>
  </si>
  <si>
    <t>Tempo Estimado</t>
  </si>
  <si>
    <t xml:space="preserve">SPRINT #2 </t>
  </si>
  <si>
    <t>Criar o frontend responsivo da lista de veículos que não sairam, da página de cadastro de veículos</t>
  </si>
  <si>
    <t>Criar a rota, controller e model da API da lista de veículos da página de cadastrar veículos</t>
  </si>
  <si>
    <t>Testar lista de veículos da página de cadastro de veículos.</t>
  </si>
  <si>
    <t>Criar feature para pesquisa por placa da página de veículos cadastrados.</t>
  </si>
  <si>
    <t>Criar frontend para pesquisa por portaria e porteiro da página de veículos cadastrados</t>
  </si>
  <si>
    <t>Criar backend para listagem de porteiros e portarias.</t>
  </si>
  <si>
    <t>Criar feature de busca por bloco e 
apartamento.</t>
  </si>
  <si>
    <t>Criar frontend do cadastro e lista de portarias</t>
  </si>
  <si>
    <t>Criar frontend da página de remover veículo.</t>
  </si>
  <si>
    <t>Criar frontend da página de 
cadastro do tipo de visitante</t>
  </si>
  <si>
    <t>Criar backend página de 
cadastro do tipo de visitante</t>
  </si>
  <si>
    <t>Criar frontend da página de 
cadastro de portarias</t>
  </si>
  <si>
    <t>Criar backend página de 
cadastro e lista de portarias</t>
  </si>
  <si>
    <t>Atualizar e corrigir o artefato de Documentação</t>
  </si>
  <si>
    <t>*</t>
  </si>
  <si>
    <t>Fazer as UML dos requisitos que não foram feitos ainda</t>
  </si>
  <si>
    <t>3 e 7</t>
  </si>
  <si>
    <t>Fazer as atas de reuniões das últimas 4 e das próximas</t>
  </si>
  <si>
    <t>Planejar a Sprint 3</t>
  </si>
  <si>
    <t xml:space="preserve">SPRINT #3 </t>
  </si>
  <si>
    <t>Fazer o frontend da página de veículos reportados</t>
  </si>
  <si>
    <t>É O WIREFRAME 27 do Adobe XD.</t>
  </si>
  <si>
    <t>Fazer o frontend (modal) do reportar</t>
  </si>
  <si>
    <t>É O WIREFRAME 10 e 15 do Adobe XD. Lembrando que esse mesmo botão "Reportar" aparece dentro botão "Atualizar" do wireframe 13. Favor então, adicionar ações para os botões "Reportar" dos wireframes 15 e 13 abrir o modal do wireframe 10.</t>
  </si>
  <si>
    <t>Fazer o backend de "Reportar"</t>
  </si>
  <si>
    <t>Lembrando que o botão "Reportar" aparece nos wireframes 10 e 15, e eles devem enviar os dados para o modal de reportar do wireframe 10.</t>
  </si>
  <si>
    <t>Criar a interface de usuário da página de veículos reportados</t>
  </si>
  <si>
    <t>É DO WIREFRAME 27 do Adobe XD.</t>
  </si>
  <si>
    <t>Atualizar o diagrama de caso de uso UML com o novo requisito funcional 12</t>
  </si>
  <si>
    <t>Anotar informações para fazer a ata de reunião com o cliente</t>
  </si>
  <si>
    <t>Fazer feature de menu com seleção de portaria</t>
  </si>
  <si>
    <t>Criar a interface de usuário do menu</t>
  </si>
  <si>
    <t>Atualizar o diagrama de caso de uso UML com o novo requisito funcional 9</t>
  </si>
  <si>
    <t>Melhorar qualidade de código da página de cadastro de usuário</t>
  </si>
  <si>
    <t>https://github.com/ICEI-PUC-Minas-PPLES-TI/plf-es-2021-1-ti3-6654100-parkio/issues/42</t>
  </si>
  <si>
    <t>Enviar o ID da portaria na tela de cadastrar o veículo visitante</t>
  </si>
  <si>
    <t>https://github.com/ICEI-PUC-Minas-PPLES-TI/plf-es-2021-1-ti3-6654100-parkio/issues/44</t>
  </si>
  <si>
    <t>Criar pop-up (toast) do cadastro de veículo visitante</t>
  </si>
  <si>
    <t>https://github.com/ICEI-PUC-Minas-PPLES-TI/plf-es-2021-1-ti3-6654100-parkio/issues/50</t>
  </si>
  <si>
    <t>Criar pop-up (toast) do cadastro de usuário</t>
  </si>
  <si>
    <t>https://github.com/ICEI-PUC-Minas-PPLES-TI/plf-es-2021-1-ti3-6654100-parkio/issues/51</t>
  </si>
  <si>
    <t>Atualizar diagrama de casos de classes.</t>
  </si>
  <si>
    <t>9 e 12</t>
  </si>
  <si>
    <t>SPRINT #4</t>
  </si>
  <si>
    <t>Criar/atualizar wireframes</t>
  </si>
  <si>
    <t xml:space="preserve">
	- Adicionar dropdown do header com logout.
	- No wireframe da página de cadastrar veículo, com campos desatualizados (Apartamento, bloco...). (/gate)
	- No wireframe da página de remover veículo, trocar o texto do botão 'Atualizar' para 'Remover veículo'. (/gate)
	- Criar o wireframe modal de extender tempo de permanência de um veículo (Requisito 4). (/gate)
	- Criar wiframe apresentando os campos para serem atualizados pelo Ronda (Requisito 13). (/gate)
	- No wireframe da página lista de todos os veículos,  adicionar campos de 'Porteiro de Entrada' e 'Porteiro de Saída'. (/vehiclelist)
	- No wireframe da página lista de usuários remover campo 'Última vez visto' e adicionar na tabela 'Tipo'. (/userlist)
	- Criar os wireframes modals de cadastrar Portarias e Categorias de Visitante. (/admin)</t>
  </si>
  <si>
    <t>Criar feature para estender tempo de permanência de um veículo</t>
  </si>
  <si>
    <t>https://github.com/ICEI-PUC-Minas-PPLES-TI/plf-es-2021-1-ti3-6654100-parkio/issues/48</t>
  </si>
  <si>
    <t>Criar frontend para o Ronda atualizar informações do veículo.</t>
  </si>
  <si>
    <t>Criar backend para o Ronda atualizar informações do veículo.</t>
  </si>
  <si>
    <t>Verificar a categoria do usuário nos coockies,
se basear na feature menu</t>
  </si>
  <si>
    <t>Atualizar o botão de deletar Categoria de Visitante e Complain para vermelho.</t>
  </si>
  <si>
    <t>https://github.com/ICEI-PUC-Minas-PPLES-TI/plf-es-2021-1-ti3-6654100-parkio/issues/65</t>
  </si>
  <si>
    <t>Adicionar funcionalidade para excluir botões na Categorias de Visitantes e Veículos Reportados</t>
  </si>
  <si>
    <t>6 e 12</t>
  </si>
  <si>
    <t>https://github.com/ICEI-PUC-Minas-PPLES-TI/plf-es-2021-1-ti3-6654100-parkio/issues/73</t>
  </si>
  <si>
    <t>Corrigir bug de cadastrar o mesmo veículo em portarias diferentes</t>
  </si>
  <si>
    <t>https://github.com/ICEI-PUC-Minas-PPLES-TI/plf-es-2021-1-ti3-6654100-parkio/issues/69</t>
  </si>
  <si>
    <t>Corrigir o bug do botão de logout na página de portaria</t>
  </si>
  <si>
    <t>https://github.com/ICEI-PUC-Minas-PPLES-TI/plf-es-2021-1-ti3-6654100-parkio/issues/70</t>
  </si>
  <si>
    <t>Corrigir bug de usuário sem permissão poder acessar páginas por rota</t>
  </si>
  <si>
    <t>https://github.com/ICEI-PUC-Minas-PPLES-TI/plf-es-2021-1-ti3-6654100-parkio/issues/71</t>
  </si>
  <si>
    <t>Criar funcionalidade para o botão de editar Categoria do Visitante</t>
  </si>
  <si>
    <t>Mostrar a placa do veículo no modal de reportar veículo</t>
  </si>
  <si>
    <t>https://github.com/ICEI-PUC-Minas-PPLES-TI/plf-es-2021-1-ti3-6654100-parkio/issues/68</t>
  </si>
  <si>
    <t>Atualizar campos da tabela de lista de veículos</t>
  </si>
  <si>
    <t>https://github.com/ICEI-PUC-Minas-PPLES-TI/plf-es-2021-1-ti3-6654100-parkio/issues/67</t>
  </si>
  <si>
    <t>Atualizar texto do botão de remover veículo</t>
  </si>
  <si>
    <t>https://github.com/ICEI-PUC-Minas-PPLES-TI/plf-es-2021-1-ti3-6654100-parkio/issues/66</t>
  </si>
  <si>
    <t>Criar frontend do filtro avançado da página lista de veículos</t>
  </si>
  <si>
    <t>https://github.com/ICEI-PUC-Minas-PPLES-TI/plf-es-2021-1-ti3-6654100-parkio/issues/41</t>
  </si>
  <si>
    <t>Criar backend do filtro avançado da página lista de veículos</t>
  </si>
  <si>
    <t>Pesquisa por placa na página de veiculos reportados</t>
  </si>
  <si>
    <t>Refatorar nomes de ids/classes do HTML que foram copiados (Ex: copiar #modalNovoUsuario na página /gate)</t>
  </si>
  <si>
    <t>Corrigir bug do veículo não conseguir sair pois está pegando nome de classe duplicada (Associado com a task 17)</t>
  </si>
  <si>
    <t>Atualizar diagrama de casos de uso</t>
  </si>
  <si>
    <t>4 e 13</t>
  </si>
  <si>
    <t>Atualizar diagrama de casos de classes</t>
  </si>
  <si>
    <t>SPRINT #5</t>
  </si>
  <si>
    <t>Criar wireframe de relatório</t>
  </si>
  <si>
    <t>Criar feature para alertas no Telegram</t>
  </si>
  <si>
    <t>Criar frontend do relatório</t>
  </si>
  <si>
    <t>Criar o backend do relatório</t>
  </si>
  <si>
    <t>Olhar no adobe xd</t>
  </si>
  <si>
    <t>Corrigir listagem de veículos do usuário tipo Ronda</t>
  </si>
  <si>
    <t>Criar frontend criar, deletar e editar destino</t>
  </si>
  <si>
    <t>Criar backend criar, deletar e editar destino</t>
  </si>
  <si>
    <t>Criar frontend de vincular destino criado com síndico</t>
  </si>
  <si>
    <t>Criar backend de vincular destino criado com síndico</t>
  </si>
  <si>
    <t>Configurar para aparecer apenas os veículos que o síndico possui acesso</t>
  </si>
  <si>
    <t>Apartamento não pode aparecer</t>
  </si>
  <si>
    <t>Atualizar wireframe com contagem de tempo na lista de veículos</t>
  </si>
  <si>
    <t>Criar feature para alterar senha de usuário</t>
  </si>
  <si>
    <t>Criar feature da coluna de contagem de tempo restante para veículos dentro do condomínio</t>
  </si>
  <si>
    <t>Está no wireframe. Buscar um ícone de interrogação/alerta para quando estourar o tempo limite.</t>
  </si>
  <si>
    <t>5, 11 e 14</t>
  </si>
  <si>
    <t>SPRINT #6</t>
  </si>
  <si>
    <t>Criar pesquisa por bloco e apartamento ordenando</t>
  </si>
  <si>
    <t>https://github.com/ICEI-PUC-Minas-PPLES-TI/plf-es-2021-1-ti3-6654100-parkio/issues/97</t>
  </si>
  <si>
    <t>Adicionar o campo de "Confirmar senha" no cadastro e atualização de usuário</t>
  </si>
  <si>
    <t>https://github.com/ICEI-PUC-Minas-PPLES-TI/plf-es-2021-1-ti3-6654100-parkio/issues/100</t>
  </si>
  <si>
    <t>Criar softdelete para usário, portaria e categoria do visitante</t>
  </si>
  <si>
    <t>3, 6 e 7</t>
  </si>
  <si>
    <t>https://github.com/ICEI-PUC-Minas-PPLES-TI/plf-es-2021-1-ti3-6654100-parkio/issues/99</t>
  </si>
  <si>
    <t>Adicionar botão de pesquisa para versão mobile da busca de destinos</t>
  </si>
  <si>
    <t>https://github.com/ICEI-PUC-Minas-PPLES-TI/plf-es-2021-1-ti3-6654100-parkio/issues/101</t>
  </si>
  <si>
    <t>Criar o modo claro do site</t>
  </si>
  <si>
    <t>https://github.com/ICEI-PUC-Minas-PPLES-TI/plf-es-2021-1-ti3-6654100-parkio/issues/102</t>
  </si>
  <si>
    <t>Criar o botão de logout no menu mobile</t>
  </si>
  <si>
    <t>https://github.com/ICEI-PUC-Minas-PPLES-TI/plf-es-2021-1-ti3-6654100-parkio/issues/103</t>
  </si>
  <si>
    <t>Criar feature de vincular destino criado com síndico</t>
  </si>
  <si>
    <t>https://github.com/ICEI-PUC-Minas-PPLES-TI/plf-es-2021-1-ti3-6654100-parkio/issues/104</t>
  </si>
  <si>
    <t>https://github.com/ICEI-PUC-Minas-PPLES-TI/plf-es-2021-1-ti3-6654100-parkio/issues/105</t>
  </si>
  <si>
    <t>Adicionar limites mínimos e máximos de caracteres</t>
  </si>
  <si>
    <t>https://github.com/ICEI-PUC-Minas-PPLES-TI/plf-es-2021-1-ti3-6654100-parkio/issues/106</t>
  </si>
  <si>
    <t>Corrigir campo de pesquisa por placa na página de veículos reportados</t>
  </si>
  <si>
    <t>https://github.com/ICEI-PUC-Minas-PPLES-TI/plf-es-2021-1-ti3-6654100-parkio/issues/107</t>
  </si>
  <si>
    <t>Corrigir texto errado ao logar com dados incorretos</t>
  </si>
  <si>
    <t>https://github.com/ICEI-PUC-Minas-PPLES-TI/plf-es-2021-1-ti3-6654100-parkio/issues/108</t>
  </si>
  <si>
    <t>Corrigir responsividade do campo de cores na página de portaria</t>
  </si>
  <si>
    <t>https://github.com/ICEI-PUC-Minas-PPLES-TI/plf-es-2021-1-ti3-6654100-parkio/issues/109</t>
  </si>
  <si>
    <t>Corrigir erro ao tentar remover veículo não cadastrado</t>
  </si>
  <si>
    <t>https://github.com/ICEI-PUC-Minas-PPLES-TI/plf-es-2021-1-ti3-6654100-parkio/issues/110</t>
  </si>
  <si>
    <t>Corrigir erro dos veículos reportados na página de portaria</t>
  </si>
  <si>
    <t>https://github.com/ICEI-PUC-Minas-PPLES-TI/plf-es-2021-1-ti3-6654100-parkio/issues/113</t>
  </si>
  <si>
    <t>Criar validação e máscara para campo de CPF</t>
  </si>
  <si>
    <t>https://github.com/ICEI-PUC-Minas-PPLES-TI/plf-es-2021-1-ti3-6654100-parkio/issues/111</t>
  </si>
  <si>
    <t>Corrigir erro ao exceder o limite de tempo na página de portaria</t>
  </si>
  <si>
    <t>1 e 4</t>
  </si>
  <si>
    <t>https://github.com/ICEI-PUC-Minas-PPLES-TI/plf-es-2021-1-ti3-6654100-parkio/issues/112</t>
  </si>
  <si>
    <t>Fazer documentação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</si>
</sst>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4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i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theme="1"/>
      <name val="Arial"/>
    </font>
    <font>
      <sz val="9"/>
      <color rgb="FF444444"/>
      <name val="Arial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  <fill>
      <patternFill patternType="solid">
        <fgColor rgb="FFAEAAAA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8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14" fillId="3" borderId="10" xfId="0" applyFont="1" applyFill="1" applyBorder="1"/>
    <xf numFmtId="1" fontId="14" fillId="3" borderId="10" xfId="0" applyNumberFormat="1" applyFont="1" applyFill="1" applyBorder="1"/>
    <xf numFmtId="0" fontId="18" fillId="5" borderId="10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10" fillId="5" borderId="9" xfId="0" applyFont="1" applyFill="1" applyBorder="1"/>
    <xf numFmtId="0" fontId="10" fillId="5" borderId="9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16" fillId="9" borderId="9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2" fillId="3" borderId="15" xfId="0" applyFont="1" applyFill="1" applyBorder="1" applyAlignment="1">
      <alignment horizontal="center" vertical="center" wrapText="1"/>
    </xf>
    <xf numFmtId="0" fontId="22" fillId="3" borderId="14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1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7" fillId="3" borderId="10" xfId="0" applyFont="1" applyFill="1" applyBorder="1" applyAlignment="1">
      <alignment vertical="center"/>
    </xf>
    <xf numFmtId="1" fontId="7" fillId="3" borderId="7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left" vertical="top"/>
    </xf>
    <xf numFmtId="0" fontId="20" fillId="3" borderId="10" xfId="3" applyFill="1" applyBorder="1" applyAlignment="1">
      <alignment horizontal="left" vertical="top" wrapText="1"/>
    </xf>
    <xf numFmtId="0" fontId="7" fillId="13" borderId="10" xfId="0" applyFont="1" applyFill="1" applyBorder="1" applyAlignment="1">
      <alignment horizontal="center" vertical="center"/>
    </xf>
    <xf numFmtId="0" fontId="20" fillId="3" borderId="10" xfId="3" applyFill="1" applyBorder="1" applyAlignment="1">
      <alignment horizontal="center" vertical="center" wrapText="1"/>
    </xf>
    <xf numFmtId="0" fontId="0" fillId="3" borderId="10" xfId="3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4" fillId="10" borderId="10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0" fillId="3" borderId="10" xfId="0" applyFont="1" applyFill="1" applyBorder="1" applyAlignment="1">
      <alignment horizontal="center" vertical="center" wrapText="1"/>
    </xf>
    <xf numFmtId="9" fontId="14" fillId="5" borderId="10" xfId="0" applyNumberFormat="1" applyFont="1" applyFill="1" applyBorder="1" applyAlignment="1">
      <alignment horizontal="center" vertical="center"/>
    </xf>
    <xf numFmtId="0" fontId="2" fillId="0" borderId="9" xfId="0" applyFont="1" applyBorder="1" applyAlignment="1"/>
    <xf numFmtId="0" fontId="2" fillId="0" borderId="11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3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5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6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9" xfId="0" applyFont="1" applyFill="1" applyBorder="1" applyAlignment="1"/>
    <xf numFmtId="0" fontId="12" fillId="5" borderId="9" xfId="0" applyFont="1" applyFill="1" applyBorder="1" applyAlignment="1"/>
    <xf numFmtId="0" fontId="12" fillId="5" borderId="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7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6" fillId="4" borderId="11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4">
    <cellStyle name="Hiperlink" xfId="1" builtinId="8" hidden="1"/>
    <cellStyle name="Hiperlink Visitado" xfId="2" builtinId="9" hidden="1"/>
    <cellStyle name="Hyperlink" xfId="3" xr:uid="{00000000-000B-0000-0000-000008000000}"/>
    <cellStyle name="Normal" xfId="0" builtinId="0"/>
  </cellStyles>
  <dxfs count="256"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 sz="1600" b="1" i="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Projeto'!$H$100:$H$104</c:f>
              <c:numCache>
                <c:formatCode>0</c:formatCode>
                <c:ptCount val="5"/>
                <c:pt idx="0">
                  <c:v>56</c:v>
                </c:pt>
                <c:pt idx="1">
                  <c:v>37</c:v>
                </c:pt>
                <c:pt idx="2">
                  <c:v>20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B2C-936C-85A98CCDBC37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Projeto'!$I$100:$I$104</c:f>
              <c:numCache>
                <c:formatCode>0</c:formatCode>
                <c:ptCount val="5"/>
                <c:pt idx="0">
                  <c:v>53.11</c:v>
                </c:pt>
                <c:pt idx="1">
                  <c:v>37.5</c:v>
                </c:pt>
                <c:pt idx="2">
                  <c:v>21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4-4B2C-936C-85A98CC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704"/>
        <c:axId val="202334976"/>
      </c:areaChart>
      <c:catAx>
        <c:axId val="202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34976"/>
        <c:crosses val="autoZero"/>
        <c:auto val="1"/>
        <c:lblAlgn val="ctr"/>
        <c:lblOffset val="100"/>
        <c:noMultiLvlLbl val="1"/>
      </c:catAx>
      <c:valAx>
        <c:axId val="20233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2870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674237684" name="Chart 1" title="Chart">
          <a:extLst>
            <a:ext uri="{FF2B5EF4-FFF2-40B4-BE49-F238E27FC236}">
              <a16:creationId xmlns:a16="http://schemas.microsoft.com/office/drawing/2014/main" id="{00000000-0008-0000-0000-0000F40C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CEI-PUC-Minas-PPLES-TI/plf-es-2021-1-ti3-6654100-parkio/issues/50" TargetMode="External"/><Relationship Id="rId2" Type="http://schemas.openxmlformats.org/officeDocument/2006/relationships/hyperlink" Target="https://github.com/ICEI-PUC-Minas-PPLES-TI/plf-es-2021-1-ti3-6654100-parkio/issues/44" TargetMode="External"/><Relationship Id="rId1" Type="http://schemas.openxmlformats.org/officeDocument/2006/relationships/hyperlink" Target="https://github.com/ICEI-PUC-Minas-PPLES-TI/plf-es-2021-1-ti3-6654100-parkio/issues/42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hyperlink" Target="https://github.com/ICEI-PUC-Minas-PPLES-TI/plf-es-2021-1-ti3-6654100-parkio/issues/5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CEI-PUC-Minas-PPLES-TI/plf-es-2021-1-ti3-6654100-parkio/issues/68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github.com/ICEI-PUC-Minas-PPLES-TI/plf-es-2021-1-ti3-6654100-parkio/issues/65" TargetMode="External"/><Relationship Id="rId7" Type="http://schemas.openxmlformats.org/officeDocument/2006/relationships/hyperlink" Target="https://github.com/ICEI-PUC-Minas-PPLES-TI/plf-es-2021-1-ti3-6654100-parkio/issues/73" TargetMode="External"/><Relationship Id="rId12" Type="http://schemas.openxmlformats.org/officeDocument/2006/relationships/hyperlink" Target="https://github.com/ICEI-PUC-Minas-PPLES-TI/plf-es-2021-1-ti3-6654100-parkio/issues/41" TargetMode="External"/><Relationship Id="rId2" Type="http://schemas.openxmlformats.org/officeDocument/2006/relationships/hyperlink" Target="https://github.com/ICEI-PUC-Minas-PPLES-TI/plf-es-2021-1-ti3-6654100-parkio/issues/73" TargetMode="External"/><Relationship Id="rId1" Type="http://schemas.openxmlformats.org/officeDocument/2006/relationships/hyperlink" Target="https://github.com/ICEI-PUC-Minas-PPLES-TI/plf-es-2021-1-ti3-6654100-parkio/issues/48" TargetMode="External"/><Relationship Id="rId6" Type="http://schemas.openxmlformats.org/officeDocument/2006/relationships/hyperlink" Target="https://github.com/ICEI-PUC-Minas-PPLES-TI/plf-es-2021-1-ti3-6654100-parkio/issues/71" TargetMode="External"/><Relationship Id="rId11" Type="http://schemas.openxmlformats.org/officeDocument/2006/relationships/hyperlink" Target="https://github.com/ICEI-PUC-Minas-PPLES-TI/plf-es-2021-1-ti3-6654100-parkio/issues/41" TargetMode="External"/><Relationship Id="rId5" Type="http://schemas.openxmlformats.org/officeDocument/2006/relationships/hyperlink" Target="https://github.com/ICEI-PUC-Minas-PPLES-TI/plf-es-2021-1-ti3-6654100-parkio/issues/70" TargetMode="External"/><Relationship Id="rId10" Type="http://schemas.openxmlformats.org/officeDocument/2006/relationships/hyperlink" Target="https://github.com/ICEI-PUC-Minas-PPLES-TI/plf-es-2021-1-ti3-6654100-parkio/issues/66" TargetMode="External"/><Relationship Id="rId4" Type="http://schemas.openxmlformats.org/officeDocument/2006/relationships/hyperlink" Target="https://github.com/ICEI-PUC-Minas-PPLES-TI/plf-es-2021-1-ti3-6654100-parkio/issues/69" TargetMode="External"/><Relationship Id="rId9" Type="http://schemas.openxmlformats.org/officeDocument/2006/relationships/hyperlink" Target="https://github.com/ICEI-PUC-Minas-PPLES-TI/plf-es-2021-1-ti3-6654100-parkio/issues/67" TargetMode="External"/><Relationship Id="rId1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CEI-PUC-Minas-PPLES-TI/plf-es-2021-1-ti3-6654100-parkio/issues/105" TargetMode="External"/><Relationship Id="rId13" Type="http://schemas.openxmlformats.org/officeDocument/2006/relationships/hyperlink" Target="https://github.com/ICEI-PUC-Minas-PPLES-TI/plf-es-2021-1-ti3-6654100-parkio/issues/110" TargetMode="External"/><Relationship Id="rId18" Type="http://schemas.openxmlformats.org/officeDocument/2006/relationships/comments" Target="../comments8.xml"/><Relationship Id="rId3" Type="http://schemas.openxmlformats.org/officeDocument/2006/relationships/hyperlink" Target="https://github.com/ICEI-PUC-Minas-PPLES-TI/plf-es-2021-1-ti3-6654100-parkio/issues/99" TargetMode="External"/><Relationship Id="rId7" Type="http://schemas.openxmlformats.org/officeDocument/2006/relationships/hyperlink" Target="https://github.com/ICEI-PUC-Minas-PPLES-TI/plf-es-2021-1-ti3-6654100-parkio/issues/104" TargetMode="External"/><Relationship Id="rId12" Type="http://schemas.openxmlformats.org/officeDocument/2006/relationships/hyperlink" Target="https://github.com/ICEI-PUC-Minas-PPLES-TI/plf-es-2021-1-ti3-6654100-parkio/issues/109" TargetMode="External"/><Relationship Id="rId17" Type="http://schemas.openxmlformats.org/officeDocument/2006/relationships/vmlDrawing" Target="../drawings/vmlDrawing8.vml"/><Relationship Id="rId2" Type="http://schemas.openxmlformats.org/officeDocument/2006/relationships/hyperlink" Target="https://github.com/ICEI-PUC-Minas-PPLES-TI/plf-es-2021-1-ti3-6654100-parkio/issues/100" TargetMode="External"/><Relationship Id="rId16" Type="http://schemas.openxmlformats.org/officeDocument/2006/relationships/hyperlink" Target="https://github.com/ICEI-PUC-Minas-PPLES-TI/plf-es-2021-1-ti3-6654100-parkio/issues/112" TargetMode="External"/><Relationship Id="rId1" Type="http://schemas.openxmlformats.org/officeDocument/2006/relationships/hyperlink" Target="https://github.com/ICEI-PUC-Minas-PPLES-TI/plf-es-2021-1-ti3-6654100-parkio/issues/97" TargetMode="External"/><Relationship Id="rId6" Type="http://schemas.openxmlformats.org/officeDocument/2006/relationships/hyperlink" Target="https://github.com/ICEI-PUC-Minas-PPLES-TI/plf-es-2021-1-ti3-6654100-parkio/issues/103" TargetMode="External"/><Relationship Id="rId11" Type="http://schemas.openxmlformats.org/officeDocument/2006/relationships/hyperlink" Target="https://github.com/ICEI-PUC-Minas-PPLES-TI/plf-es-2021-1-ti3-6654100-parkio/issues/108" TargetMode="External"/><Relationship Id="rId5" Type="http://schemas.openxmlformats.org/officeDocument/2006/relationships/hyperlink" Target="https://github.com/ICEI-PUC-Minas-PPLES-TI/plf-es-2021-1-ti3-6654100-parkio/issues/102" TargetMode="External"/><Relationship Id="rId15" Type="http://schemas.openxmlformats.org/officeDocument/2006/relationships/hyperlink" Target="https://github.com/ICEI-PUC-Minas-PPLES-TI/plf-es-2021-1-ti3-6654100-parkio/issues/111" TargetMode="External"/><Relationship Id="rId10" Type="http://schemas.openxmlformats.org/officeDocument/2006/relationships/hyperlink" Target="https://github.com/ICEI-PUC-Minas-PPLES-TI/plf-es-2021-1-ti3-6654100-parkio/issues/107" TargetMode="External"/><Relationship Id="rId4" Type="http://schemas.openxmlformats.org/officeDocument/2006/relationships/hyperlink" Target="https://github.com/ICEI-PUC-Minas-PPLES-TI/plf-es-2021-1-ti3-6654100-parkio/issues/101" TargetMode="External"/><Relationship Id="rId9" Type="http://schemas.openxmlformats.org/officeDocument/2006/relationships/hyperlink" Target="https://github.com/ICEI-PUC-Minas-PPLES-TI/plf-es-2021-1-ti3-6654100-parkio/issues/106" TargetMode="External"/><Relationship Id="rId14" Type="http://schemas.openxmlformats.org/officeDocument/2006/relationships/hyperlink" Target="https://github.com/ICEI-PUC-Minas-PPLES-TI/plf-es-2021-1-ti3-6654100-parkio/issues/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7" workbookViewId="0">
      <selection activeCell="G69" sqref="G69"/>
    </sheetView>
  </sheetViews>
  <sheetFormatPr defaultColWidth="14.42578125" defaultRowHeight="15" customHeight="1"/>
  <cols>
    <col min="8" max="8" width="16.85546875" customWidth="1"/>
    <col min="9" max="9" width="15.28515625" customWidth="1"/>
    <col min="10" max="10" width="17.28515625" customWidth="1"/>
  </cols>
  <sheetData>
    <row r="1" spans="1:15" ht="24" customHeight="1">
      <c r="A1" s="1"/>
      <c r="B1" s="78" t="s">
        <v>0</v>
      </c>
      <c r="C1" s="79"/>
      <c r="D1" s="79"/>
      <c r="E1" s="79"/>
      <c r="F1" s="79"/>
      <c r="G1" s="79"/>
      <c r="H1" s="80"/>
      <c r="I1" s="1"/>
      <c r="J1" s="1"/>
      <c r="K1" s="1"/>
      <c r="L1" s="1"/>
    </row>
    <row r="2" spans="1:15" ht="18">
      <c r="A2" s="1"/>
      <c r="B2" s="81" t="s">
        <v>1</v>
      </c>
      <c r="C2" s="82"/>
      <c r="D2" s="82"/>
      <c r="E2" s="82"/>
      <c r="F2" s="82"/>
      <c r="G2" s="82"/>
      <c r="H2" s="83"/>
      <c r="I2" s="1"/>
      <c r="J2" s="1"/>
      <c r="K2" s="1"/>
      <c r="L2" s="1"/>
    </row>
    <row r="3" spans="1:15" ht="14.25">
      <c r="A3" s="1"/>
      <c r="B3" s="84" t="s">
        <v>2</v>
      </c>
      <c r="C3" s="82"/>
      <c r="D3" s="82"/>
      <c r="E3" s="82"/>
      <c r="F3" s="82"/>
      <c r="G3" s="82"/>
      <c r="H3" s="83"/>
      <c r="I3" s="1"/>
      <c r="J3" s="1"/>
      <c r="K3" s="1"/>
      <c r="L3" s="1"/>
    </row>
    <row r="4" spans="1:15" ht="15.75" customHeight="1">
      <c r="A4" s="1"/>
      <c r="B4" s="85" t="s">
        <v>3</v>
      </c>
      <c r="C4" s="86"/>
      <c r="D4" s="86"/>
      <c r="E4" s="86"/>
      <c r="F4" s="86"/>
      <c r="G4" s="86"/>
      <c r="H4" s="87"/>
      <c r="I4" s="1"/>
      <c r="J4" s="1"/>
      <c r="K4" s="1"/>
      <c r="L4" s="1"/>
    </row>
    <row r="5" spans="1:15" ht="15.75" customHeight="1">
      <c r="A5" s="1"/>
      <c r="B5" s="85" t="s">
        <v>4</v>
      </c>
      <c r="C5" s="86"/>
      <c r="D5" s="86"/>
      <c r="E5" s="86"/>
      <c r="F5" s="86"/>
      <c r="G5" s="86"/>
      <c r="H5" s="87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88" t="s">
        <v>5</v>
      </c>
      <c r="C7" s="89"/>
      <c r="D7" s="89"/>
      <c r="E7" s="89"/>
      <c r="F7" s="89"/>
      <c r="G7" s="89"/>
      <c r="H7" s="90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91" t="s">
        <v>6</v>
      </c>
      <c r="C9" s="89"/>
      <c r="D9" s="89"/>
      <c r="E9" s="90"/>
      <c r="F9" s="91" t="s">
        <v>7</v>
      </c>
      <c r="G9" s="89"/>
      <c r="H9" s="90"/>
      <c r="I9" s="1"/>
      <c r="J9" s="1"/>
      <c r="K9" s="1"/>
      <c r="L9" s="1"/>
      <c r="M9" s="1"/>
      <c r="N9" s="1"/>
    </row>
    <row r="10" spans="1:15" ht="15.75" customHeight="1">
      <c r="A10" s="1"/>
      <c r="B10" s="92" t="s">
        <v>8</v>
      </c>
      <c r="C10" s="89"/>
      <c r="D10" s="89"/>
      <c r="E10" s="90"/>
      <c r="F10" s="93" t="s">
        <v>9</v>
      </c>
      <c r="G10" s="89"/>
      <c r="H10" s="90"/>
      <c r="I10" s="1"/>
      <c r="J10" s="1"/>
      <c r="K10" s="1"/>
      <c r="L10" s="1"/>
      <c r="M10" s="1"/>
      <c r="N10" s="1"/>
    </row>
    <row r="11" spans="1:15" ht="15.75" customHeight="1">
      <c r="A11" s="1"/>
      <c r="B11" s="94" t="s">
        <v>10</v>
      </c>
      <c r="C11" s="86"/>
      <c r="D11" s="86"/>
      <c r="E11" s="87"/>
      <c r="F11" s="93" t="s">
        <v>11</v>
      </c>
      <c r="G11" s="89"/>
      <c r="H11" s="90"/>
      <c r="I11" s="1"/>
      <c r="J11" s="1"/>
      <c r="K11" s="1"/>
      <c r="L11" s="1"/>
      <c r="M11" s="1"/>
      <c r="N11" s="1"/>
    </row>
    <row r="12" spans="1:15" ht="15.75" customHeight="1">
      <c r="A12" s="1"/>
      <c r="B12" s="94" t="s">
        <v>12</v>
      </c>
      <c r="C12" s="86"/>
      <c r="D12" s="86"/>
      <c r="E12" s="87"/>
      <c r="F12" s="93" t="s">
        <v>13</v>
      </c>
      <c r="G12" s="89"/>
      <c r="H12" s="90"/>
      <c r="I12" s="1"/>
      <c r="J12" s="1"/>
      <c r="K12" s="1"/>
      <c r="L12" s="1"/>
      <c r="M12" s="1"/>
      <c r="N12" s="1"/>
    </row>
    <row r="13" spans="1:15" ht="15.75" customHeight="1">
      <c r="A13" s="1"/>
      <c r="B13" s="94" t="s">
        <v>14</v>
      </c>
      <c r="C13" s="86"/>
      <c r="D13" s="86"/>
      <c r="E13" s="87"/>
      <c r="F13" s="93" t="s">
        <v>15</v>
      </c>
      <c r="G13" s="89"/>
      <c r="H13" s="90"/>
      <c r="I13" s="2"/>
      <c r="J13" s="1"/>
      <c r="K13" s="1"/>
      <c r="L13" s="1"/>
      <c r="M13" s="1"/>
      <c r="N13" s="1"/>
    </row>
    <row r="14" spans="1:15" ht="15.75" customHeight="1">
      <c r="A14" s="1"/>
      <c r="B14" s="93" t="s">
        <v>16</v>
      </c>
      <c r="C14" s="89"/>
      <c r="D14" s="89"/>
      <c r="E14" s="90"/>
      <c r="F14" s="93" t="s">
        <v>17</v>
      </c>
      <c r="G14" s="89"/>
      <c r="H14" s="90"/>
      <c r="I14" s="1"/>
      <c r="J14" s="1"/>
      <c r="K14" s="1"/>
      <c r="L14" s="1"/>
      <c r="M14" s="1"/>
      <c r="N14" s="1"/>
    </row>
    <row r="15" spans="1:15" ht="15.75" customHeight="1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4" t="s">
        <v>18</v>
      </c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6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15.75" customHeight="1">
      <c r="A99" s="39"/>
      <c r="B99" s="95"/>
      <c r="C99" s="82"/>
      <c r="D99" s="96" t="s">
        <v>19</v>
      </c>
      <c r="E99" s="82"/>
      <c r="F99" s="96" t="s">
        <v>20</v>
      </c>
      <c r="G99" s="82"/>
      <c r="H99" s="40" t="s">
        <v>21</v>
      </c>
      <c r="I99" s="41" t="s">
        <v>22</v>
      </c>
      <c r="J99" s="42"/>
      <c r="K99" s="43"/>
      <c r="L99" s="43" t="s">
        <v>23</v>
      </c>
      <c r="M99" s="40" t="s">
        <v>24</v>
      </c>
      <c r="N99" s="7" t="s">
        <v>25</v>
      </c>
      <c r="O99" s="8"/>
    </row>
    <row r="100" spans="1:15" ht="15.75" customHeight="1">
      <c r="A100" s="39"/>
      <c r="B100" s="98"/>
      <c r="C100" s="82"/>
      <c r="D100" s="97" t="s">
        <v>15</v>
      </c>
      <c r="E100" s="82"/>
      <c r="F100" s="42" t="s">
        <v>26</v>
      </c>
      <c r="G100" s="43" t="s">
        <v>27</v>
      </c>
      <c r="H100" s="44">
        <f>'Sprint #1'!H$50</f>
        <v>56</v>
      </c>
      <c r="I100" s="44">
        <f>'Sprint #1'!I$50</f>
        <v>53.11</v>
      </c>
      <c r="J100" s="42"/>
      <c r="K100" s="43" t="str">
        <f t="shared" ref="K100:K104" si="0">B10</f>
        <v>Guilherme Gabriel Silva Pereira</v>
      </c>
      <c r="L100" s="43">
        <f>SUM('Sprint #1'!$I54, 'Sprint #2'!$I74, 'Sprint #3'!$I65, 'Sprint #5'!$I65)</f>
        <v>20</v>
      </c>
      <c r="M100" s="42" t="s">
        <v>28</v>
      </c>
      <c r="N100" s="8" t="s">
        <v>29</v>
      </c>
      <c r="O100" s="8"/>
    </row>
    <row r="101" spans="1:15" ht="15.75" customHeight="1">
      <c r="A101" s="39"/>
      <c r="B101" s="98"/>
      <c r="C101" s="82"/>
      <c r="D101" s="97" t="s">
        <v>13</v>
      </c>
      <c r="E101" s="82"/>
      <c r="F101" s="42" t="s">
        <v>30</v>
      </c>
      <c r="G101" s="43" t="s">
        <v>31</v>
      </c>
      <c r="H101" s="44">
        <f>'Sprint #2'!H$70</f>
        <v>37</v>
      </c>
      <c r="I101" s="44">
        <f>'Sprint #2'!I$70</f>
        <v>37.5</v>
      </c>
      <c r="J101" s="42"/>
      <c r="K101" s="43" t="str">
        <f t="shared" si="0"/>
        <v>Henrique Penna Forte Monteiro</v>
      </c>
      <c r="L101" s="43">
        <f>SUM('Sprint #1'!$I55, 'Sprint #2'!$I75, 'Sprint #3'!$I66, 'Sprint #5'!$I66)</f>
        <v>17.61</v>
      </c>
      <c r="M101" s="42" t="s">
        <v>32</v>
      </c>
      <c r="N101" s="8" t="s">
        <v>33</v>
      </c>
      <c r="O101" s="8"/>
    </row>
    <row r="102" spans="1:15" ht="15.75" customHeight="1">
      <c r="A102" s="39"/>
      <c r="B102" s="98"/>
      <c r="C102" s="82"/>
      <c r="D102" s="97" t="s">
        <v>11</v>
      </c>
      <c r="E102" s="82"/>
      <c r="F102" s="42"/>
      <c r="G102" s="43" t="s">
        <v>34</v>
      </c>
      <c r="H102" s="44">
        <f>'Sprint #3'!H$61</f>
        <v>20</v>
      </c>
      <c r="I102" s="44">
        <f>'Sprint #3'!I$61</f>
        <v>21</v>
      </c>
      <c r="J102" s="42"/>
      <c r="K102" s="43" t="str">
        <f t="shared" si="0"/>
        <v>José Maurício Guimarães França</v>
      </c>
      <c r="L102" s="43">
        <f>SUM('Sprint #1'!$I56, 'Sprint #2'!$I76, 'Sprint #3'!$I67, 'Sprint #5'!$I67)</f>
        <v>30</v>
      </c>
      <c r="M102" s="42" t="s">
        <v>35</v>
      </c>
      <c r="N102" s="8" t="s">
        <v>35</v>
      </c>
      <c r="O102" s="8"/>
    </row>
    <row r="103" spans="1:15" ht="15.75" customHeight="1">
      <c r="A103" s="39"/>
      <c r="B103" s="98"/>
      <c r="C103" s="82"/>
      <c r="D103" s="97" t="s">
        <v>17</v>
      </c>
      <c r="E103" s="82"/>
      <c r="F103" s="42"/>
      <c r="G103" s="43" t="s">
        <v>36</v>
      </c>
      <c r="H103" s="44">
        <f>'Sprint #5'!H$61</f>
        <v>31</v>
      </c>
      <c r="I103" s="44">
        <f>'Sprint #5'!I$61</f>
        <v>23</v>
      </c>
      <c r="J103" s="42"/>
      <c r="K103" s="43" t="str">
        <f t="shared" si="0"/>
        <v>Lucas Ângelo Oliveira Martins Rocha</v>
      </c>
      <c r="L103" s="43">
        <f>SUM('Sprint #1'!$I57, 'Sprint #2'!$I77, 'Sprint #3'!$I68, 'Sprint #5'!$I68)</f>
        <v>40</v>
      </c>
      <c r="M103" s="42" t="s">
        <v>37</v>
      </c>
      <c r="N103" s="8"/>
      <c r="O103" s="8"/>
    </row>
    <row r="104" spans="1:15" ht="15.75" customHeight="1">
      <c r="A104" s="39"/>
      <c r="B104" s="98"/>
      <c r="C104" s="82"/>
      <c r="D104" s="97" t="s">
        <v>9</v>
      </c>
      <c r="E104" s="82"/>
      <c r="F104" s="42"/>
      <c r="G104" s="43" t="s">
        <v>38</v>
      </c>
      <c r="H104" s="44">
        <f>'Sprint #5'!H$61</f>
        <v>31</v>
      </c>
      <c r="I104" s="44">
        <f>'Sprint #5'!I$61</f>
        <v>23</v>
      </c>
      <c r="J104" s="42"/>
      <c r="K104" s="43" t="str">
        <f t="shared" si="0"/>
        <v>Victor Boaventura Goés Campos</v>
      </c>
      <c r="L104" s="43">
        <f>SUM('Sprint #1'!$I58, 'Sprint #2'!$I78, 'Sprint #3'!$I69, 'Sprint #5'!$I69)</f>
        <v>27</v>
      </c>
    </row>
    <row r="105" spans="1:15" ht="15.75" customHeight="1">
      <c r="A105" s="39"/>
      <c r="B105" s="98"/>
      <c r="C105" s="82"/>
      <c r="F105" s="42"/>
      <c r="G105" s="42"/>
      <c r="H105" s="42"/>
      <c r="I105" s="42"/>
      <c r="J105" s="42"/>
      <c r="K105" s="8"/>
      <c r="L105" s="8"/>
    </row>
    <row r="106" spans="1:15" ht="15.75" customHeight="1">
      <c r="A106" s="39"/>
      <c r="B106" s="98"/>
      <c r="C106" s="82"/>
      <c r="D106" s="45"/>
      <c r="E106" s="42"/>
      <c r="F106" s="42"/>
      <c r="G106" s="42"/>
      <c r="H106" s="42"/>
      <c r="I106" s="42"/>
      <c r="J106" s="42"/>
      <c r="K106" s="8"/>
      <c r="L106" s="8"/>
    </row>
    <row r="107" spans="1:15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8"/>
      <c r="L107" s="8"/>
    </row>
    <row r="108" spans="1:15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8"/>
      <c r="L108" s="8"/>
    </row>
    <row r="109" spans="1:15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8"/>
      <c r="L109" s="8"/>
    </row>
    <row r="110" spans="1:15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</row>
    <row r="111" spans="1:15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opLeftCell="A7" workbookViewId="0">
      <selection activeCell="C32" sqref="C32:G32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7" max="7" width="110" customWidth="1"/>
    <col min="8" max="8" width="16.85546875" customWidth="1"/>
    <col min="9" max="9" width="3" customWidth="1"/>
  </cols>
  <sheetData>
    <row r="1" spans="1:9" ht="25.5" customHeight="1">
      <c r="A1" s="1"/>
      <c r="B1" s="78" t="s">
        <v>0</v>
      </c>
      <c r="C1" s="79"/>
      <c r="D1" s="79"/>
      <c r="E1" s="79"/>
      <c r="F1" s="79"/>
      <c r="G1" s="79"/>
      <c r="H1" s="80"/>
      <c r="I1" s="1"/>
    </row>
    <row r="2" spans="1:9" ht="18.75" customHeight="1">
      <c r="A2" s="1"/>
      <c r="B2" s="81" t="s">
        <v>1</v>
      </c>
      <c r="C2" s="82"/>
      <c r="D2" s="82"/>
      <c r="E2" s="82"/>
      <c r="F2" s="82"/>
      <c r="G2" s="82"/>
      <c r="H2" s="83"/>
      <c r="I2" s="1"/>
    </row>
    <row r="3" spans="1:9" ht="14.25">
      <c r="A3" s="1"/>
      <c r="B3" s="84" t="s">
        <v>2</v>
      </c>
      <c r="C3" s="82"/>
      <c r="D3" s="82"/>
      <c r="E3" s="82"/>
      <c r="F3" s="82"/>
      <c r="G3" s="82"/>
      <c r="H3" s="83"/>
      <c r="I3" s="1"/>
    </row>
    <row r="4" spans="1:9" ht="14.25">
      <c r="A4" s="1"/>
      <c r="B4" s="85" t="s">
        <v>3</v>
      </c>
      <c r="C4" s="86"/>
      <c r="D4" s="86"/>
      <c r="E4" s="86"/>
      <c r="F4" s="86"/>
      <c r="G4" s="86"/>
      <c r="H4" s="87"/>
      <c r="I4" s="1"/>
    </row>
    <row r="5" spans="1:9" ht="15.75" customHeight="1">
      <c r="A5" s="1"/>
      <c r="B5" s="85" t="s">
        <v>4</v>
      </c>
      <c r="C5" s="86"/>
      <c r="D5" s="86"/>
      <c r="E5" s="86"/>
      <c r="F5" s="86"/>
      <c r="G5" s="86"/>
      <c r="H5" s="87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99" t="str">
        <f>'Dados do Projeto'!B7</f>
        <v>ParkIO</v>
      </c>
      <c r="C7" s="89"/>
      <c r="D7" s="89"/>
      <c r="E7" s="89"/>
      <c r="F7" s="89"/>
      <c r="G7" s="89"/>
      <c r="H7" s="90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100" t="s">
        <v>39</v>
      </c>
      <c r="C9" s="89"/>
      <c r="D9" s="89"/>
      <c r="E9" s="89"/>
      <c r="F9" s="89"/>
      <c r="G9" s="89"/>
      <c r="H9" s="90"/>
      <c r="I9" s="1"/>
    </row>
    <row r="10" spans="1:9" ht="21" customHeight="1">
      <c r="A10" s="1"/>
      <c r="B10" s="10" t="s">
        <v>40</v>
      </c>
      <c r="C10" s="10" t="s">
        <v>41</v>
      </c>
      <c r="D10" s="10" t="s">
        <v>42</v>
      </c>
      <c r="E10" s="101" t="s">
        <v>43</v>
      </c>
      <c r="F10" s="89"/>
      <c r="G10" s="90"/>
      <c r="H10" s="10" t="s">
        <v>44</v>
      </c>
      <c r="I10" s="1"/>
    </row>
    <row r="11" spans="1:9" ht="25.5" customHeight="1">
      <c r="A11" s="1"/>
      <c r="B11" s="11">
        <v>1</v>
      </c>
      <c r="C11" s="12">
        <v>44277</v>
      </c>
      <c r="D11" s="12">
        <f t="shared" ref="D11:D16" si="0">C11+13</f>
        <v>44290</v>
      </c>
      <c r="E11" s="102" t="s">
        <v>45</v>
      </c>
      <c r="F11" s="103"/>
      <c r="G11" s="104"/>
      <c r="H11" s="75">
        <v>0.25</v>
      </c>
      <c r="I11" s="1"/>
    </row>
    <row r="12" spans="1:9" ht="15.75" customHeight="1">
      <c r="A12" s="1"/>
      <c r="B12" s="11">
        <v>2</v>
      </c>
      <c r="C12" s="12">
        <f t="shared" ref="C12:C16" si="1">C11+14</f>
        <v>44291</v>
      </c>
      <c r="D12" s="12">
        <f t="shared" si="0"/>
        <v>44304</v>
      </c>
      <c r="E12" s="105" t="s">
        <v>46</v>
      </c>
      <c r="F12" s="89"/>
      <c r="G12" s="89"/>
      <c r="H12" s="75">
        <v>0.15</v>
      </c>
      <c r="I12" s="1"/>
    </row>
    <row r="13" spans="1:9" ht="15.75" customHeight="1">
      <c r="A13" s="1"/>
      <c r="B13" s="11">
        <v>3</v>
      </c>
      <c r="C13" s="12">
        <f t="shared" si="1"/>
        <v>44305</v>
      </c>
      <c r="D13" s="12">
        <f t="shared" si="0"/>
        <v>44318</v>
      </c>
      <c r="E13" s="105" t="s">
        <v>47</v>
      </c>
      <c r="F13" s="89"/>
      <c r="G13" s="90"/>
      <c r="H13" s="75">
        <v>0.15</v>
      </c>
      <c r="I13" s="1"/>
    </row>
    <row r="14" spans="1:9" ht="15.75" customHeight="1">
      <c r="A14" s="1"/>
      <c r="B14" s="11">
        <v>4</v>
      </c>
      <c r="C14" s="12">
        <f t="shared" si="1"/>
        <v>44319</v>
      </c>
      <c r="D14" s="12">
        <f t="shared" si="0"/>
        <v>44332</v>
      </c>
      <c r="E14" s="106" t="s">
        <v>48</v>
      </c>
      <c r="F14" s="107"/>
      <c r="G14" s="107"/>
      <c r="H14" s="75">
        <v>0.15</v>
      </c>
      <c r="I14" s="1"/>
    </row>
    <row r="15" spans="1:9" ht="15.75" customHeight="1">
      <c r="A15" s="1"/>
      <c r="B15" s="11">
        <v>5</v>
      </c>
      <c r="C15" s="12">
        <f>C14+14</f>
        <v>44333</v>
      </c>
      <c r="D15" s="12">
        <f t="shared" si="0"/>
        <v>44346</v>
      </c>
      <c r="E15" s="106" t="s">
        <v>49</v>
      </c>
      <c r="F15" s="107"/>
      <c r="G15" s="107"/>
      <c r="H15" s="75">
        <v>0.2</v>
      </c>
      <c r="I15" s="1"/>
    </row>
    <row r="16" spans="1:9" ht="15.75" customHeight="1">
      <c r="A16" s="1"/>
      <c r="B16" s="11">
        <v>6</v>
      </c>
      <c r="C16" s="12">
        <f t="shared" si="1"/>
        <v>44347</v>
      </c>
      <c r="D16" s="12">
        <f t="shared" si="0"/>
        <v>44360</v>
      </c>
      <c r="E16" s="106" t="s">
        <v>50</v>
      </c>
      <c r="F16" s="107"/>
      <c r="G16" s="107"/>
      <c r="H16" s="75">
        <v>0.1</v>
      </c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13"/>
      <c r="C19" s="108" t="s">
        <v>51</v>
      </c>
      <c r="D19" s="89"/>
      <c r="E19" s="89"/>
      <c r="F19" s="89"/>
      <c r="G19" s="89"/>
      <c r="H19" s="14" t="s">
        <v>52</v>
      </c>
      <c r="I19" s="1"/>
    </row>
    <row r="20" spans="1:9" ht="15.75" customHeight="1">
      <c r="A20" s="1"/>
      <c r="B20" s="15" t="s">
        <v>40</v>
      </c>
      <c r="C20" s="109"/>
      <c r="D20" s="89"/>
      <c r="E20" s="89"/>
      <c r="F20" s="89"/>
      <c r="G20" s="90"/>
      <c r="H20" s="16" t="s">
        <v>53</v>
      </c>
      <c r="I20" s="1"/>
    </row>
    <row r="21" spans="1:9" ht="15.75" customHeight="1">
      <c r="A21" s="1"/>
      <c r="B21" s="18">
        <v>1</v>
      </c>
      <c r="C21" s="110" t="s">
        <v>54</v>
      </c>
      <c r="D21" s="89"/>
      <c r="E21" s="89"/>
      <c r="F21" s="89"/>
      <c r="G21" s="90"/>
      <c r="H21" s="19" t="s">
        <v>55</v>
      </c>
      <c r="I21" s="1"/>
    </row>
    <row r="22" spans="1:9" ht="15.75" customHeight="1">
      <c r="A22" s="1"/>
      <c r="B22" s="17">
        <v>2</v>
      </c>
      <c r="C22" s="110" t="s">
        <v>56</v>
      </c>
      <c r="D22" s="89"/>
      <c r="E22" s="89"/>
      <c r="F22" s="89"/>
      <c r="G22" s="90"/>
      <c r="H22" s="19" t="s">
        <v>55</v>
      </c>
      <c r="I22" s="1"/>
    </row>
    <row r="23" spans="1:9" ht="15.75" customHeight="1">
      <c r="A23" s="1"/>
      <c r="B23" s="18">
        <v>3</v>
      </c>
      <c r="C23" s="110" t="s">
        <v>57</v>
      </c>
      <c r="D23" s="89"/>
      <c r="E23" s="89"/>
      <c r="F23" s="89"/>
      <c r="G23" s="90"/>
      <c r="H23" s="19" t="s">
        <v>55</v>
      </c>
      <c r="I23" s="1"/>
    </row>
    <row r="24" spans="1:9" ht="15.75" customHeight="1">
      <c r="A24" s="1"/>
      <c r="B24" s="17">
        <v>4</v>
      </c>
      <c r="C24" s="110" t="s">
        <v>58</v>
      </c>
      <c r="D24" s="89"/>
      <c r="E24" s="89"/>
      <c r="F24" s="89"/>
      <c r="G24" s="90"/>
      <c r="H24" s="19" t="s">
        <v>55</v>
      </c>
      <c r="I24" s="1"/>
    </row>
    <row r="25" spans="1:9" ht="15.75" customHeight="1">
      <c r="A25" s="1"/>
      <c r="B25" s="18">
        <v>5</v>
      </c>
      <c r="C25" s="110" t="s">
        <v>59</v>
      </c>
      <c r="D25" s="89"/>
      <c r="E25" s="89"/>
      <c r="F25" s="89"/>
      <c r="G25" s="90"/>
      <c r="H25" s="19" t="s">
        <v>55</v>
      </c>
      <c r="I25" s="1"/>
    </row>
    <row r="26" spans="1:9" ht="15.75" customHeight="1">
      <c r="A26" s="1"/>
      <c r="B26" s="17">
        <v>6</v>
      </c>
      <c r="C26" s="110" t="s">
        <v>60</v>
      </c>
      <c r="D26" s="89"/>
      <c r="E26" s="89"/>
      <c r="F26" s="89"/>
      <c r="G26" s="90"/>
      <c r="H26" s="19" t="s">
        <v>55</v>
      </c>
      <c r="I26" s="1"/>
    </row>
    <row r="27" spans="1:9" ht="15.75" customHeight="1">
      <c r="A27" s="1"/>
      <c r="B27" s="18">
        <v>7</v>
      </c>
      <c r="C27" s="110" t="s">
        <v>61</v>
      </c>
      <c r="D27" s="89"/>
      <c r="E27" s="89"/>
      <c r="F27" s="89"/>
      <c r="G27" s="90"/>
      <c r="H27" s="19" t="s">
        <v>55</v>
      </c>
      <c r="I27" s="1"/>
    </row>
    <row r="28" spans="1:9" ht="15.75" customHeight="1">
      <c r="A28" s="1"/>
      <c r="B28" s="17">
        <v>8</v>
      </c>
      <c r="C28" s="110" t="s">
        <v>62</v>
      </c>
      <c r="D28" s="89"/>
      <c r="E28" s="89"/>
      <c r="F28" s="89"/>
      <c r="G28" s="90"/>
      <c r="H28" s="19" t="s">
        <v>55</v>
      </c>
      <c r="I28" s="1"/>
    </row>
    <row r="29" spans="1:9" ht="15.75" customHeight="1">
      <c r="A29" s="1"/>
      <c r="B29" s="18">
        <v>9</v>
      </c>
      <c r="C29" s="110" t="s">
        <v>63</v>
      </c>
      <c r="D29" s="89"/>
      <c r="E29" s="89"/>
      <c r="F29" s="89"/>
      <c r="G29" s="90"/>
      <c r="H29" s="19" t="s">
        <v>55</v>
      </c>
      <c r="I29" s="1"/>
    </row>
    <row r="30" spans="1:9" ht="15.75" customHeight="1">
      <c r="A30" s="1"/>
      <c r="B30" s="17">
        <v>10</v>
      </c>
      <c r="C30" s="111" t="s">
        <v>64</v>
      </c>
      <c r="D30" s="86"/>
      <c r="E30" s="86"/>
      <c r="F30" s="86"/>
      <c r="G30" s="87"/>
      <c r="H30" s="19" t="s">
        <v>55</v>
      </c>
      <c r="I30" s="1"/>
    </row>
    <row r="31" spans="1:9" ht="15.75" customHeight="1">
      <c r="A31" s="1"/>
      <c r="B31" s="18">
        <v>11</v>
      </c>
      <c r="C31" s="110" t="s">
        <v>65</v>
      </c>
      <c r="D31" s="89"/>
      <c r="E31" s="89"/>
      <c r="F31" s="89"/>
      <c r="G31" s="90"/>
      <c r="H31" s="19" t="s">
        <v>55</v>
      </c>
      <c r="I31" s="1"/>
    </row>
    <row r="32" spans="1:9" ht="15.75" customHeight="1">
      <c r="A32" s="1"/>
      <c r="B32" s="17">
        <v>12</v>
      </c>
      <c r="C32" s="110" t="s">
        <v>66</v>
      </c>
      <c r="D32" s="89"/>
      <c r="E32" s="89"/>
      <c r="F32" s="89"/>
      <c r="G32" s="90"/>
      <c r="H32" s="19" t="s">
        <v>55</v>
      </c>
      <c r="I32" s="1"/>
    </row>
    <row r="33" spans="1:9" ht="15.75" customHeight="1">
      <c r="A33" s="1"/>
      <c r="B33" s="18">
        <v>13</v>
      </c>
      <c r="C33" s="110" t="s">
        <v>67</v>
      </c>
      <c r="D33" s="89"/>
      <c r="E33" s="89"/>
      <c r="F33" s="89"/>
      <c r="G33" s="90"/>
      <c r="H33" s="19" t="s">
        <v>55</v>
      </c>
      <c r="I33" s="1"/>
    </row>
    <row r="34" spans="1:9" ht="18" customHeight="1">
      <c r="A34" s="1"/>
      <c r="B34" s="17">
        <v>14</v>
      </c>
      <c r="C34" s="110" t="s">
        <v>68</v>
      </c>
      <c r="D34" s="89"/>
      <c r="E34" s="89"/>
      <c r="F34" s="89"/>
      <c r="G34" s="90"/>
      <c r="H34" s="19" t="s">
        <v>55</v>
      </c>
      <c r="I34" s="1"/>
    </row>
    <row r="35" spans="1:9" ht="18" customHeight="1">
      <c r="A35" s="1"/>
      <c r="B35" s="18">
        <v>15</v>
      </c>
      <c r="C35" s="110"/>
      <c r="D35" s="89"/>
      <c r="E35" s="89"/>
      <c r="F35" s="89"/>
      <c r="G35" s="90"/>
      <c r="H35" s="19"/>
      <c r="I35" s="1"/>
    </row>
    <row r="36" spans="1:9" ht="18" customHeight="1">
      <c r="A36" s="1"/>
      <c r="B36" s="17">
        <v>16</v>
      </c>
      <c r="C36" s="110"/>
      <c r="D36" s="89"/>
      <c r="E36" s="89"/>
      <c r="F36" s="89"/>
      <c r="G36" s="90"/>
      <c r="H36" s="19"/>
      <c r="I36" s="1"/>
    </row>
    <row r="37" spans="1:9" ht="18" customHeight="1">
      <c r="A37" s="1"/>
      <c r="B37" s="18">
        <v>17</v>
      </c>
      <c r="C37" s="110"/>
      <c r="D37" s="89"/>
      <c r="E37" s="89"/>
      <c r="F37" s="89"/>
      <c r="G37" s="90"/>
      <c r="H37" s="19"/>
      <c r="I37" s="1"/>
    </row>
    <row r="38" spans="1:9" ht="18" customHeight="1">
      <c r="A38" s="1"/>
      <c r="B38" s="17">
        <v>18</v>
      </c>
      <c r="C38" s="110"/>
      <c r="D38" s="89"/>
      <c r="E38" s="89"/>
      <c r="F38" s="89"/>
      <c r="G38" s="90"/>
      <c r="H38" s="19"/>
      <c r="I38" s="1"/>
    </row>
    <row r="39" spans="1:9" ht="18" customHeight="1">
      <c r="A39" s="1"/>
      <c r="B39" s="18">
        <v>19</v>
      </c>
      <c r="C39" s="110"/>
      <c r="D39" s="89"/>
      <c r="E39" s="89"/>
      <c r="F39" s="89"/>
      <c r="G39" s="90"/>
      <c r="H39" s="19"/>
      <c r="I39" s="1"/>
    </row>
    <row r="40" spans="1:9" ht="18" customHeight="1">
      <c r="A40" s="1"/>
      <c r="B40" s="17">
        <v>20</v>
      </c>
      <c r="C40" s="110"/>
      <c r="D40" s="89"/>
      <c r="E40" s="89"/>
      <c r="F40" s="89"/>
      <c r="G40" s="90"/>
      <c r="H40" s="19"/>
      <c r="I40" s="1"/>
    </row>
    <row r="41" spans="1:9" ht="18" customHeight="1">
      <c r="A41" s="1"/>
      <c r="B41" s="18">
        <v>21</v>
      </c>
      <c r="C41" s="110"/>
      <c r="D41" s="89"/>
      <c r="E41" s="89"/>
      <c r="F41" s="89"/>
      <c r="G41" s="90"/>
      <c r="H41" s="19"/>
      <c r="I41" s="1"/>
    </row>
    <row r="42" spans="1:9" ht="18" customHeight="1">
      <c r="A42" s="1"/>
      <c r="B42" s="17">
        <v>22</v>
      </c>
      <c r="C42" s="110"/>
      <c r="D42" s="89"/>
      <c r="E42" s="89"/>
      <c r="F42" s="89"/>
      <c r="G42" s="90"/>
      <c r="H42" s="19"/>
      <c r="I42" s="1"/>
    </row>
    <row r="43" spans="1:9" ht="18" customHeight="1">
      <c r="A43" s="1"/>
      <c r="B43" s="18">
        <v>23</v>
      </c>
      <c r="C43" s="110"/>
      <c r="D43" s="89"/>
      <c r="E43" s="89"/>
      <c r="F43" s="89"/>
      <c r="G43" s="90"/>
      <c r="H43" s="19"/>
      <c r="I43" s="1"/>
    </row>
    <row r="44" spans="1:9" ht="18" customHeight="1">
      <c r="A44" s="1"/>
      <c r="B44" s="17">
        <v>24</v>
      </c>
      <c r="C44" s="110"/>
      <c r="D44" s="89"/>
      <c r="E44" s="89"/>
      <c r="F44" s="89"/>
      <c r="G44" s="90"/>
      <c r="H44" s="19"/>
      <c r="I44" s="1"/>
    </row>
    <row r="45" spans="1:9" ht="18" customHeight="1">
      <c r="A45" s="1"/>
      <c r="B45" s="18">
        <v>25</v>
      </c>
      <c r="C45" s="110"/>
      <c r="D45" s="89"/>
      <c r="E45" s="89"/>
      <c r="F45" s="89"/>
      <c r="G45" s="90"/>
      <c r="H45" s="19"/>
      <c r="I45" s="1"/>
    </row>
    <row r="46" spans="1:9" ht="18" customHeight="1">
      <c r="A46" s="1"/>
      <c r="B46" s="17">
        <v>26</v>
      </c>
      <c r="C46" s="110"/>
      <c r="D46" s="89"/>
      <c r="E46" s="89"/>
      <c r="F46" s="89"/>
      <c r="G46" s="90"/>
      <c r="H46" s="19"/>
      <c r="I46" s="1"/>
    </row>
    <row r="47" spans="1:9" ht="15.75" customHeight="1">
      <c r="A47" s="1"/>
      <c r="B47" s="18">
        <v>27</v>
      </c>
      <c r="C47" s="110"/>
      <c r="D47" s="89"/>
      <c r="E47" s="89"/>
      <c r="F47" s="89"/>
      <c r="G47" s="90"/>
      <c r="H47" s="19"/>
      <c r="I47" s="1"/>
    </row>
    <row r="48" spans="1:9" ht="15.75" customHeight="1">
      <c r="A48" s="1"/>
      <c r="B48" s="17">
        <v>28</v>
      </c>
      <c r="C48" s="110"/>
      <c r="D48" s="89"/>
      <c r="E48" s="89"/>
      <c r="F48" s="89"/>
      <c r="G48" s="90"/>
      <c r="H48" s="19"/>
      <c r="I48" s="1"/>
    </row>
    <row r="49" spans="1:9" ht="15.75" customHeight="1">
      <c r="A49" s="1"/>
      <c r="B49" s="18">
        <v>29</v>
      </c>
      <c r="C49" s="110"/>
      <c r="D49" s="89"/>
      <c r="E49" s="89"/>
      <c r="F49" s="89"/>
      <c r="G49" s="90"/>
      <c r="H49" s="19"/>
      <c r="I49" s="1"/>
    </row>
    <row r="50" spans="1:9" ht="15.75" customHeight="1">
      <c r="A50" s="1"/>
      <c r="B50" s="17">
        <v>30</v>
      </c>
      <c r="C50" s="110"/>
      <c r="D50" s="89"/>
      <c r="E50" s="89"/>
      <c r="F50" s="89"/>
      <c r="G50" s="90"/>
      <c r="H50" s="19"/>
      <c r="I50" s="1"/>
    </row>
    <row r="51" spans="1:9" ht="15.75" customHeight="1">
      <c r="A51" s="1"/>
      <c r="B51" s="18">
        <v>31</v>
      </c>
      <c r="C51" s="110"/>
      <c r="D51" s="89"/>
      <c r="E51" s="89"/>
      <c r="F51" s="89"/>
      <c r="G51" s="90"/>
      <c r="H51" s="19"/>
      <c r="I51" s="1"/>
    </row>
    <row r="52" spans="1:9" ht="15.75" customHeight="1">
      <c r="A52" s="1"/>
      <c r="B52" s="17">
        <v>32</v>
      </c>
      <c r="C52" s="110"/>
      <c r="D52" s="89"/>
      <c r="E52" s="89"/>
      <c r="F52" s="89"/>
      <c r="G52" s="90"/>
      <c r="H52" s="19"/>
      <c r="I52" s="1"/>
    </row>
    <row r="53" spans="1:9" ht="15.75" customHeight="1">
      <c r="A53" s="1"/>
      <c r="B53" s="18">
        <v>33</v>
      </c>
      <c r="C53" s="110"/>
      <c r="D53" s="89"/>
      <c r="E53" s="89"/>
      <c r="F53" s="89"/>
      <c r="G53" s="90"/>
      <c r="H53" s="19"/>
      <c r="I53" s="1"/>
    </row>
    <row r="54" spans="1:9" ht="15.75" customHeight="1">
      <c r="A54" s="1"/>
      <c r="B54" s="17">
        <v>34</v>
      </c>
      <c r="C54" s="110"/>
      <c r="D54" s="89"/>
      <c r="E54" s="89"/>
      <c r="F54" s="89"/>
      <c r="G54" s="90"/>
      <c r="H54" s="19"/>
      <c r="I54" s="1"/>
    </row>
    <row r="55" spans="1:9" ht="15.75" customHeight="1">
      <c r="A55" s="1"/>
      <c r="B55" s="18">
        <v>35</v>
      </c>
      <c r="C55" s="110"/>
      <c r="D55" s="89"/>
      <c r="E55" s="89"/>
      <c r="F55" s="89"/>
      <c r="G55" s="90"/>
      <c r="H55" s="19"/>
      <c r="I55" s="1"/>
    </row>
    <row r="56" spans="1:9" ht="15.75" customHeight="1">
      <c r="A56" s="1"/>
      <c r="B56" s="17">
        <v>36</v>
      </c>
      <c r="C56" s="110"/>
      <c r="D56" s="89"/>
      <c r="E56" s="89"/>
      <c r="F56" s="89"/>
      <c r="G56" s="90"/>
      <c r="H56" s="19"/>
      <c r="I56" s="1"/>
    </row>
    <row r="57" spans="1:9" ht="15.75" customHeight="1">
      <c r="A57" s="1"/>
      <c r="B57" s="18">
        <v>37</v>
      </c>
      <c r="C57" s="110"/>
      <c r="D57" s="89"/>
      <c r="E57" s="89"/>
      <c r="F57" s="89"/>
      <c r="G57" s="90"/>
      <c r="H57" s="19"/>
      <c r="I57" s="1"/>
    </row>
    <row r="58" spans="1:9" ht="15.75" customHeight="1">
      <c r="A58" s="1"/>
      <c r="B58" s="17">
        <v>38</v>
      </c>
      <c r="C58" s="110"/>
      <c r="D58" s="89"/>
      <c r="E58" s="89"/>
      <c r="F58" s="89"/>
      <c r="G58" s="90"/>
      <c r="H58" s="19"/>
      <c r="I58" s="1"/>
    </row>
    <row r="59" spans="1:9" ht="15.75" customHeight="1">
      <c r="A59" s="1"/>
      <c r="B59" s="18">
        <v>39</v>
      </c>
      <c r="C59" s="110"/>
      <c r="D59" s="89"/>
      <c r="E59" s="89"/>
      <c r="F59" s="89"/>
      <c r="G59" s="90"/>
      <c r="H59" s="19"/>
      <c r="I59" s="1"/>
    </row>
    <row r="60" spans="1:9" ht="15.75" customHeight="1">
      <c r="A60" s="1"/>
      <c r="B60" s="17">
        <v>40</v>
      </c>
      <c r="C60" s="110"/>
      <c r="D60" s="89"/>
      <c r="E60" s="89"/>
      <c r="F60" s="89"/>
      <c r="G60" s="90"/>
      <c r="H60" s="19"/>
      <c r="I60" s="1"/>
    </row>
    <row r="61" spans="1:9" ht="15.75" customHeight="1">
      <c r="A61" s="1"/>
      <c r="B61" s="18">
        <v>41</v>
      </c>
      <c r="C61" s="110"/>
      <c r="D61" s="89"/>
      <c r="E61" s="89"/>
      <c r="F61" s="89"/>
      <c r="G61" s="90"/>
      <c r="H61" s="19"/>
      <c r="I61" s="1"/>
    </row>
    <row r="62" spans="1:9" ht="15.75" customHeight="1">
      <c r="A62" s="1"/>
      <c r="B62" s="17">
        <v>42</v>
      </c>
      <c r="C62" s="110"/>
      <c r="D62" s="89"/>
      <c r="E62" s="89"/>
      <c r="F62" s="89"/>
      <c r="G62" s="90"/>
      <c r="H62" s="19"/>
      <c r="I62" s="1"/>
    </row>
    <row r="63" spans="1:9" ht="15.75" customHeight="1">
      <c r="A63" s="1"/>
      <c r="B63" s="18">
        <v>43</v>
      </c>
      <c r="C63" s="110"/>
      <c r="D63" s="89"/>
      <c r="E63" s="89"/>
      <c r="F63" s="89"/>
      <c r="G63" s="90"/>
      <c r="H63" s="19"/>
      <c r="I63" s="1"/>
    </row>
    <row r="64" spans="1:9" ht="15.75" customHeight="1">
      <c r="A64" s="1"/>
      <c r="B64" s="17">
        <v>44</v>
      </c>
      <c r="C64" s="110"/>
      <c r="D64" s="89"/>
      <c r="E64" s="89"/>
      <c r="F64" s="89"/>
      <c r="G64" s="90"/>
      <c r="H64" s="19"/>
      <c r="I64" s="1"/>
    </row>
    <row r="65" spans="1:9" ht="15.75" customHeight="1">
      <c r="A65" s="1"/>
      <c r="B65" s="18">
        <v>45</v>
      </c>
      <c r="C65" s="110"/>
      <c r="D65" s="89"/>
      <c r="E65" s="89"/>
      <c r="F65" s="89"/>
      <c r="G65" s="90"/>
      <c r="H65" s="19"/>
      <c r="I65" s="1"/>
    </row>
    <row r="66" spans="1:9" ht="15.75" customHeight="1">
      <c r="A66" s="1"/>
      <c r="B66" s="17">
        <v>46</v>
      </c>
      <c r="C66" s="110"/>
      <c r="D66" s="89"/>
      <c r="E66" s="89"/>
      <c r="F66" s="89"/>
      <c r="G66" s="90"/>
      <c r="H66" s="19"/>
      <c r="I66" s="1"/>
    </row>
    <row r="67" spans="1:9" ht="15.75" customHeight="1">
      <c r="A67" s="1"/>
      <c r="B67" s="18">
        <v>47</v>
      </c>
      <c r="C67" s="110"/>
      <c r="D67" s="89"/>
      <c r="E67" s="89"/>
      <c r="F67" s="89"/>
      <c r="G67" s="90"/>
      <c r="H67" s="19"/>
      <c r="I67" s="1"/>
    </row>
    <row r="68" spans="1:9" ht="15.75" customHeight="1">
      <c r="A68" s="1"/>
      <c r="B68" s="17">
        <v>48</v>
      </c>
      <c r="C68" s="110"/>
      <c r="D68" s="89"/>
      <c r="E68" s="89"/>
      <c r="F68" s="89"/>
      <c r="G68" s="90"/>
      <c r="H68" s="19"/>
      <c r="I68" s="1"/>
    </row>
    <row r="69" spans="1:9" ht="15.75" customHeight="1">
      <c r="A69" s="1"/>
      <c r="B69" s="18">
        <v>49</v>
      </c>
      <c r="C69" s="110"/>
      <c r="D69" s="89"/>
      <c r="E69" s="89"/>
      <c r="F69" s="89"/>
      <c r="G69" s="90"/>
      <c r="H69" s="19"/>
      <c r="I69" s="1"/>
    </row>
    <row r="70" spans="1:9" ht="15.75" customHeight="1">
      <c r="A70" s="1"/>
      <c r="B70" s="17">
        <v>50</v>
      </c>
      <c r="C70" s="110"/>
      <c r="D70" s="89"/>
      <c r="E70" s="89"/>
      <c r="F70" s="89"/>
      <c r="G70" s="90"/>
      <c r="H70" s="19"/>
      <c r="I70" s="1"/>
    </row>
    <row r="71" spans="1:9" ht="15.75" customHeight="1">
      <c r="A71" s="1"/>
      <c r="B71" s="18">
        <v>51</v>
      </c>
      <c r="C71" s="110"/>
      <c r="D71" s="89"/>
      <c r="E71" s="89"/>
      <c r="F71" s="89"/>
      <c r="G71" s="90"/>
      <c r="H71" s="19"/>
      <c r="I71" s="1"/>
    </row>
    <row r="72" spans="1:9" ht="15.75" customHeight="1">
      <c r="A72" s="1"/>
      <c r="B72" s="17">
        <v>52</v>
      </c>
      <c r="C72" s="110"/>
      <c r="D72" s="89"/>
      <c r="E72" s="89"/>
      <c r="F72" s="89"/>
      <c r="G72" s="90"/>
      <c r="H72" s="19"/>
      <c r="I72" s="1"/>
    </row>
    <row r="73" spans="1:9" ht="15.75" customHeight="1">
      <c r="A73" s="1"/>
      <c r="B73" s="18">
        <v>53</v>
      </c>
      <c r="C73" s="110"/>
      <c r="D73" s="89"/>
      <c r="E73" s="89"/>
      <c r="F73" s="89"/>
      <c r="G73" s="90"/>
      <c r="H73" s="19"/>
      <c r="I73" s="1"/>
    </row>
    <row r="74" spans="1:9" ht="15.75" customHeight="1">
      <c r="A74" s="1"/>
      <c r="B74" s="17">
        <v>54</v>
      </c>
      <c r="C74" s="110"/>
      <c r="D74" s="89"/>
      <c r="E74" s="89"/>
      <c r="F74" s="89"/>
      <c r="G74" s="90"/>
      <c r="H74" s="19"/>
      <c r="I74" s="1"/>
    </row>
    <row r="75" spans="1:9" ht="15.75" customHeight="1">
      <c r="A75" s="1"/>
      <c r="B75" s="18">
        <v>55</v>
      </c>
      <c r="C75" s="110"/>
      <c r="D75" s="89"/>
      <c r="E75" s="89"/>
      <c r="F75" s="89"/>
      <c r="G75" s="90"/>
      <c r="H75" s="19"/>
      <c r="I75" s="1"/>
    </row>
    <row r="76" spans="1:9" ht="15.75" customHeight="1">
      <c r="A76" s="1"/>
      <c r="B76" s="17">
        <v>56</v>
      </c>
      <c r="C76" s="110"/>
      <c r="D76" s="89"/>
      <c r="E76" s="89"/>
      <c r="F76" s="89"/>
      <c r="G76" s="90"/>
      <c r="H76" s="19"/>
      <c r="I76" s="1"/>
    </row>
    <row r="77" spans="1:9" ht="15.75" customHeight="1">
      <c r="A77" s="1"/>
      <c r="B77" s="18">
        <v>57</v>
      </c>
      <c r="C77" s="110"/>
      <c r="D77" s="89"/>
      <c r="E77" s="89"/>
      <c r="F77" s="89"/>
      <c r="G77" s="90"/>
      <c r="H77" s="19"/>
      <c r="I77" s="1"/>
    </row>
    <row r="78" spans="1:9" ht="15.75" customHeight="1">
      <c r="A78" s="1"/>
      <c r="B78" s="17">
        <v>58</v>
      </c>
      <c r="C78" s="110"/>
      <c r="D78" s="89"/>
      <c r="E78" s="89"/>
      <c r="F78" s="89"/>
      <c r="G78" s="90"/>
      <c r="H78" s="19"/>
      <c r="I78" s="1"/>
    </row>
    <row r="79" spans="1:9" ht="15.75" customHeight="1">
      <c r="A79" s="1"/>
      <c r="B79" s="18">
        <v>59</v>
      </c>
      <c r="C79" s="110"/>
      <c r="D79" s="89"/>
      <c r="E79" s="89"/>
      <c r="F79" s="89"/>
      <c r="G79" s="90"/>
      <c r="H79" s="19"/>
      <c r="I79" s="1"/>
    </row>
    <row r="80" spans="1:9" ht="15.75" customHeight="1">
      <c r="A80" s="1"/>
      <c r="B80" s="17">
        <v>60</v>
      </c>
      <c r="C80" s="110"/>
      <c r="D80" s="89"/>
      <c r="E80" s="89"/>
      <c r="F80" s="89"/>
      <c r="G80" s="90"/>
      <c r="H80" s="19"/>
      <c r="I80" s="1"/>
    </row>
    <row r="81" spans="1:9" ht="15.75" customHeight="1">
      <c r="A81" s="1"/>
      <c r="B81" s="18">
        <v>61</v>
      </c>
      <c r="C81" s="110"/>
      <c r="D81" s="89"/>
      <c r="E81" s="89"/>
      <c r="F81" s="89"/>
      <c r="G81" s="90"/>
      <c r="H81" s="19"/>
      <c r="I81" s="1"/>
    </row>
    <row r="82" spans="1:9" ht="15.75" customHeight="1">
      <c r="A82" s="1"/>
      <c r="B82" s="17">
        <v>62</v>
      </c>
      <c r="C82" s="110"/>
      <c r="D82" s="89"/>
      <c r="E82" s="89"/>
      <c r="F82" s="89"/>
      <c r="G82" s="90"/>
      <c r="H82" s="19"/>
      <c r="I82" s="1"/>
    </row>
    <row r="83" spans="1:9" ht="15.75" customHeight="1">
      <c r="A83" s="1"/>
      <c r="B83" s="18">
        <v>63</v>
      </c>
      <c r="C83" s="110"/>
      <c r="D83" s="89"/>
      <c r="E83" s="89"/>
      <c r="F83" s="89"/>
      <c r="G83" s="90"/>
      <c r="H83" s="19"/>
      <c r="I83" s="1"/>
    </row>
    <row r="84" spans="1:9" ht="15.75" customHeight="1">
      <c r="A84" s="1"/>
      <c r="B84" s="17">
        <v>64</v>
      </c>
      <c r="C84" s="110"/>
      <c r="D84" s="89"/>
      <c r="E84" s="89"/>
      <c r="F84" s="89"/>
      <c r="G84" s="90"/>
      <c r="H84" s="19"/>
      <c r="I84" s="1"/>
    </row>
    <row r="85" spans="1:9" ht="15.75" customHeight="1">
      <c r="A85" s="1"/>
      <c r="B85" s="18">
        <v>65</v>
      </c>
      <c r="C85" s="110"/>
      <c r="D85" s="89"/>
      <c r="E85" s="89"/>
      <c r="F85" s="89"/>
      <c r="G85" s="90"/>
      <c r="H85" s="19"/>
      <c r="I85" s="1"/>
    </row>
    <row r="86" spans="1:9" ht="15.75" customHeight="1">
      <c r="A86" s="1"/>
      <c r="B86" s="17">
        <v>66</v>
      </c>
      <c r="C86" s="110"/>
      <c r="D86" s="89"/>
      <c r="E86" s="89"/>
      <c r="F86" s="89"/>
      <c r="G86" s="90"/>
      <c r="H86" s="19"/>
      <c r="I86" s="1"/>
    </row>
    <row r="87" spans="1:9" ht="15.75" customHeight="1">
      <c r="A87" s="1"/>
      <c r="B87" s="18">
        <v>67</v>
      </c>
      <c r="C87" s="110"/>
      <c r="D87" s="89"/>
      <c r="E87" s="89"/>
      <c r="F87" s="89"/>
      <c r="G87" s="90"/>
      <c r="H87" s="19"/>
      <c r="I87" s="1"/>
    </row>
    <row r="88" spans="1:9" ht="15.75" customHeight="1">
      <c r="A88" s="1"/>
      <c r="B88" s="17">
        <v>68</v>
      </c>
      <c r="C88" s="110"/>
      <c r="D88" s="89"/>
      <c r="E88" s="89"/>
      <c r="F88" s="89"/>
      <c r="G88" s="90"/>
      <c r="H88" s="19"/>
      <c r="I88" s="1"/>
    </row>
    <row r="89" spans="1:9" ht="15.75" customHeight="1">
      <c r="A89" s="1"/>
      <c r="B89" s="18">
        <v>69</v>
      </c>
      <c r="C89" s="110"/>
      <c r="D89" s="89"/>
      <c r="E89" s="89"/>
      <c r="F89" s="89"/>
      <c r="G89" s="90"/>
      <c r="H89" s="19"/>
      <c r="I89" s="1"/>
    </row>
    <row r="90" spans="1:9" ht="15.75" customHeight="1">
      <c r="A90" s="1"/>
      <c r="B90" s="17">
        <v>70</v>
      </c>
      <c r="C90" s="110"/>
      <c r="D90" s="89"/>
      <c r="E90" s="89"/>
      <c r="F90" s="89"/>
      <c r="G90" s="90"/>
      <c r="H90" s="19"/>
      <c r="I90" s="1"/>
    </row>
    <row r="91" spans="1:9" ht="15.75" customHeight="1">
      <c r="A91" s="1"/>
      <c r="B91" s="18">
        <v>71</v>
      </c>
      <c r="C91" s="110"/>
      <c r="D91" s="89"/>
      <c r="E91" s="89"/>
      <c r="F91" s="89"/>
      <c r="G91" s="90"/>
      <c r="H91" s="19"/>
      <c r="I91" s="1"/>
    </row>
    <row r="92" spans="1:9" ht="15.75" customHeight="1">
      <c r="A92" s="1"/>
      <c r="B92" s="17">
        <v>72</v>
      </c>
      <c r="C92" s="110"/>
      <c r="D92" s="89"/>
      <c r="E92" s="89"/>
      <c r="F92" s="89"/>
      <c r="G92" s="90"/>
      <c r="H92" s="19"/>
      <c r="I92" s="1"/>
    </row>
    <row r="93" spans="1:9" ht="15.75" customHeight="1">
      <c r="A93" s="1"/>
      <c r="B93" s="18">
        <v>73</v>
      </c>
      <c r="C93" s="110"/>
      <c r="D93" s="89"/>
      <c r="E93" s="89"/>
      <c r="F93" s="89"/>
      <c r="G93" s="90"/>
      <c r="H93" s="19"/>
      <c r="I93" s="1"/>
    </row>
    <row r="94" spans="1:9" ht="15.75" customHeight="1">
      <c r="A94" s="1"/>
      <c r="B94" s="17">
        <v>74</v>
      </c>
      <c r="C94" s="110"/>
      <c r="D94" s="89"/>
      <c r="E94" s="89"/>
      <c r="F94" s="89"/>
      <c r="G94" s="90"/>
      <c r="H94" s="19"/>
      <c r="I94" s="1"/>
    </row>
    <row r="95" spans="1:9" ht="15.75" customHeight="1">
      <c r="A95" s="1"/>
      <c r="B95" s="18">
        <v>75</v>
      </c>
      <c r="C95" s="110"/>
      <c r="D95" s="89"/>
      <c r="E95" s="89"/>
      <c r="F95" s="89"/>
      <c r="G95" s="90"/>
      <c r="H95" s="19"/>
      <c r="I95" s="1"/>
    </row>
    <row r="96" spans="1:9" ht="15.75" customHeight="1">
      <c r="A96" s="1"/>
      <c r="B96" s="17">
        <v>76</v>
      </c>
      <c r="C96" s="110"/>
      <c r="D96" s="89"/>
      <c r="E96" s="89"/>
      <c r="F96" s="89"/>
      <c r="G96" s="90"/>
      <c r="H96" s="19"/>
      <c r="I96" s="1"/>
    </row>
    <row r="97" spans="1:9" ht="15.75" customHeight="1">
      <c r="A97" s="1"/>
      <c r="B97" s="18">
        <v>77</v>
      </c>
      <c r="C97" s="110"/>
      <c r="D97" s="89"/>
      <c r="E97" s="89"/>
      <c r="F97" s="89"/>
      <c r="G97" s="90"/>
      <c r="H97" s="19"/>
      <c r="I97" s="1"/>
    </row>
    <row r="98" spans="1:9" ht="15.75" customHeight="1">
      <c r="A98" s="1"/>
      <c r="B98" s="17">
        <v>78</v>
      </c>
      <c r="C98" s="110"/>
      <c r="D98" s="89"/>
      <c r="E98" s="89"/>
      <c r="F98" s="89"/>
      <c r="G98" s="90"/>
      <c r="H98" s="19"/>
      <c r="I98" s="1"/>
    </row>
    <row r="99" spans="1:9" ht="15.75" customHeight="1">
      <c r="A99" s="1"/>
      <c r="B99" s="18">
        <v>79</v>
      </c>
      <c r="C99" s="110"/>
      <c r="D99" s="89"/>
      <c r="E99" s="89"/>
      <c r="F99" s="89"/>
      <c r="G99" s="90"/>
      <c r="H99" s="19"/>
      <c r="I99" s="1"/>
    </row>
    <row r="100" spans="1:9" ht="15.75" customHeight="1">
      <c r="A100" s="1"/>
      <c r="B100" s="17">
        <v>80</v>
      </c>
      <c r="C100" s="110"/>
      <c r="D100" s="89"/>
      <c r="E100" s="89"/>
      <c r="F100" s="89"/>
      <c r="G100" s="90"/>
      <c r="H100" s="19"/>
      <c r="I100" s="1"/>
    </row>
    <row r="101" spans="1:9" ht="15.75" customHeight="1">
      <c r="A101" s="1"/>
      <c r="B101" s="18">
        <v>81</v>
      </c>
      <c r="C101" s="110"/>
      <c r="D101" s="89"/>
      <c r="E101" s="89"/>
      <c r="F101" s="89"/>
      <c r="G101" s="90"/>
      <c r="H101" s="19"/>
      <c r="I101" s="1"/>
    </row>
    <row r="102" spans="1:9" ht="15.75" customHeight="1">
      <c r="A102" s="1"/>
      <c r="B102" s="17">
        <v>82</v>
      </c>
      <c r="C102" s="110"/>
      <c r="D102" s="89"/>
      <c r="E102" s="89"/>
      <c r="F102" s="89"/>
      <c r="G102" s="90"/>
      <c r="H102" s="19"/>
      <c r="I102" s="1"/>
    </row>
    <row r="103" spans="1:9" ht="15.75" customHeight="1">
      <c r="A103" s="1"/>
      <c r="B103" s="18">
        <v>83</v>
      </c>
      <c r="C103" s="110"/>
      <c r="D103" s="89"/>
      <c r="E103" s="89"/>
      <c r="F103" s="89"/>
      <c r="G103" s="90"/>
      <c r="H103" s="19"/>
      <c r="I103" s="1"/>
    </row>
    <row r="104" spans="1:9" ht="15.75" customHeight="1">
      <c r="A104" s="1"/>
      <c r="B104" s="17">
        <v>84</v>
      </c>
      <c r="C104" s="110"/>
      <c r="D104" s="89"/>
      <c r="E104" s="89"/>
      <c r="F104" s="89"/>
      <c r="G104" s="90"/>
      <c r="H104" s="19"/>
      <c r="I104" s="1"/>
    </row>
    <row r="105" spans="1:9" ht="15.75" customHeight="1">
      <c r="A105" s="1"/>
      <c r="B105" s="18">
        <v>85</v>
      </c>
      <c r="C105" s="110"/>
      <c r="D105" s="89"/>
      <c r="E105" s="89"/>
      <c r="F105" s="89"/>
      <c r="G105" s="90"/>
      <c r="H105" s="19"/>
      <c r="I105" s="1"/>
    </row>
    <row r="106" spans="1:9" ht="15.75" customHeight="1">
      <c r="A106" s="1"/>
      <c r="B106" s="17">
        <v>86</v>
      </c>
      <c r="C106" s="110"/>
      <c r="D106" s="89"/>
      <c r="E106" s="89"/>
      <c r="F106" s="89"/>
      <c r="G106" s="90"/>
      <c r="H106" s="19"/>
      <c r="I106" s="1"/>
    </row>
    <row r="107" spans="1:9" ht="15.75" customHeight="1">
      <c r="A107" s="1"/>
      <c r="B107" s="18">
        <v>87</v>
      </c>
      <c r="C107" s="110"/>
      <c r="D107" s="89"/>
      <c r="E107" s="89"/>
      <c r="F107" s="89"/>
      <c r="G107" s="90"/>
      <c r="H107" s="19"/>
      <c r="I107" s="1"/>
    </row>
    <row r="108" spans="1:9" ht="15.75" customHeight="1">
      <c r="A108" s="1"/>
      <c r="B108" s="17">
        <v>88</v>
      </c>
      <c r="C108" s="110"/>
      <c r="D108" s="89"/>
      <c r="E108" s="89"/>
      <c r="F108" s="89"/>
      <c r="G108" s="90"/>
      <c r="H108" s="19"/>
      <c r="I108" s="1"/>
    </row>
    <row r="109" spans="1:9" ht="15.75" customHeight="1">
      <c r="A109" s="1"/>
      <c r="B109" s="18">
        <v>89</v>
      </c>
      <c r="C109" s="110"/>
      <c r="D109" s="89"/>
      <c r="E109" s="89"/>
      <c r="F109" s="89"/>
      <c r="G109" s="90"/>
      <c r="H109" s="19"/>
      <c r="I109" s="1"/>
    </row>
    <row r="110" spans="1:9" ht="15.75" customHeight="1">
      <c r="A110" s="1"/>
      <c r="B110" s="17">
        <v>90</v>
      </c>
      <c r="C110" s="110"/>
      <c r="D110" s="89"/>
      <c r="E110" s="89"/>
      <c r="F110" s="89"/>
      <c r="G110" s="90"/>
      <c r="H110" s="19"/>
      <c r="I110" s="1"/>
    </row>
    <row r="111" spans="1:9" ht="15.75" customHeight="1">
      <c r="A111" s="1"/>
      <c r="B111" s="18">
        <v>91</v>
      </c>
      <c r="C111" s="110"/>
      <c r="D111" s="89"/>
      <c r="E111" s="89"/>
      <c r="F111" s="89"/>
      <c r="G111" s="90"/>
      <c r="H111" s="19"/>
      <c r="I111" s="1"/>
    </row>
    <row r="112" spans="1:9" ht="15.75" customHeight="1">
      <c r="A112" s="1"/>
      <c r="B112" s="17">
        <v>92</v>
      </c>
      <c r="C112" s="110"/>
      <c r="D112" s="89"/>
      <c r="E112" s="89"/>
      <c r="F112" s="89"/>
      <c r="G112" s="90"/>
      <c r="H112" s="19"/>
      <c r="I112" s="1"/>
    </row>
    <row r="113" spans="1:9" ht="15.75" customHeight="1">
      <c r="A113" s="1"/>
      <c r="B113" s="18">
        <v>93</v>
      </c>
      <c r="C113" s="110"/>
      <c r="D113" s="89"/>
      <c r="E113" s="89"/>
      <c r="F113" s="89"/>
      <c r="G113" s="90"/>
      <c r="H113" s="19"/>
      <c r="I113" s="1"/>
    </row>
    <row r="114" spans="1:9" ht="15.75" customHeight="1">
      <c r="A114" s="1"/>
      <c r="B114" s="17">
        <v>94</v>
      </c>
      <c r="C114" s="110"/>
      <c r="D114" s="89"/>
      <c r="E114" s="89"/>
      <c r="F114" s="89"/>
      <c r="G114" s="90"/>
      <c r="H114" s="19"/>
      <c r="I114" s="1"/>
    </row>
    <row r="115" spans="1:9" ht="15.75" customHeight="1">
      <c r="A115" s="1"/>
      <c r="B115" s="18">
        <v>95</v>
      </c>
      <c r="C115" s="110"/>
      <c r="D115" s="89"/>
      <c r="E115" s="89"/>
      <c r="F115" s="89"/>
      <c r="G115" s="90"/>
      <c r="H115" s="19"/>
      <c r="I115" s="1"/>
    </row>
    <row r="116" spans="1:9" ht="15.75" customHeight="1">
      <c r="A116" s="1"/>
      <c r="B116" s="17">
        <v>96</v>
      </c>
      <c r="C116" s="110"/>
      <c r="D116" s="89"/>
      <c r="E116" s="89"/>
      <c r="F116" s="89"/>
      <c r="G116" s="90"/>
      <c r="H116" s="19"/>
      <c r="I116" s="1"/>
    </row>
    <row r="117" spans="1:9" ht="15.75" customHeight="1">
      <c r="A117" s="1"/>
      <c r="B117" s="18">
        <v>97</v>
      </c>
      <c r="C117" s="110"/>
      <c r="D117" s="89"/>
      <c r="E117" s="89"/>
      <c r="F117" s="89"/>
      <c r="G117" s="90"/>
      <c r="H117" s="19"/>
      <c r="I117" s="1"/>
    </row>
    <row r="118" spans="1:9" ht="15.75" customHeight="1">
      <c r="A118" s="1"/>
      <c r="B118" s="17">
        <v>98</v>
      </c>
      <c r="C118" s="110"/>
      <c r="D118" s="89"/>
      <c r="E118" s="89"/>
      <c r="F118" s="89"/>
      <c r="G118" s="90"/>
      <c r="H118" s="19"/>
      <c r="I118" s="1"/>
    </row>
    <row r="119" spans="1:9" ht="15.75" customHeight="1">
      <c r="A119" s="1"/>
      <c r="B119" s="18">
        <v>99</v>
      </c>
      <c r="C119" s="110"/>
      <c r="D119" s="89"/>
      <c r="E119" s="89"/>
      <c r="F119" s="89"/>
      <c r="G119" s="90"/>
      <c r="H119" s="19"/>
      <c r="I119" s="1"/>
    </row>
    <row r="120" spans="1:9" ht="15.75" customHeight="1">
      <c r="A120" s="1"/>
      <c r="B120" s="17">
        <v>100</v>
      </c>
      <c r="C120" s="110"/>
      <c r="D120" s="89"/>
      <c r="E120" s="89"/>
      <c r="F120" s="89"/>
      <c r="G120" s="90"/>
      <c r="H120" s="19"/>
      <c r="I120" s="1"/>
    </row>
    <row r="121" spans="1:9" ht="15.75" customHeight="1">
      <c r="A121" s="1"/>
      <c r="B121" s="5"/>
      <c r="C121" s="9"/>
      <c r="D121" s="9"/>
      <c r="E121" s="9"/>
      <c r="F121" s="9"/>
      <c r="G121" s="9"/>
      <c r="H121" s="5"/>
      <c r="I121" s="1"/>
    </row>
    <row r="122" spans="1:9" ht="15.75" customHeight="1">
      <c r="A122" s="1"/>
      <c r="B122" s="5"/>
      <c r="C122" s="9"/>
      <c r="D122" s="9"/>
      <c r="E122" s="9"/>
      <c r="F122" s="9"/>
      <c r="G122" s="9"/>
      <c r="H122" s="5"/>
      <c r="I122" s="1"/>
    </row>
    <row r="123" spans="1:9" ht="15.75" customHeight="1">
      <c r="A123" s="1"/>
      <c r="B123" s="5"/>
      <c r="C123" s="9"/>
      <c r="D123" s="9"/>
      <c r="E123" s="9"/>
      <c r="F123" s="9"/>
      <c r="G123" s="9"/>
      <c r="H123" s="5"/>
      <c r="I123" s="1"/>
    </row>
    <row r="124" spans="1:9" ht="15.75" customHeight="1">
      <c r="A124" s="1"/>
      <c r="B124" s="5"/>
      <c r="C124" s="9"/>
      <c r="D124" s="9"/>
      <c r="E124" s="9"/>
      <c r="F124" s="9"/>
      <c r="G124" s="9"/>
      <c r="H124" s="5"/>
      <c r="I124" s="1"/>
    </row>
    <row r="125" spans="1:9" ht="15.75" customHeight="1">
      <c r="A125" s="1"/>
      <c r="B125" s="5"/>
      <c r="C125" s="9"/>
      <c r="D125" s="9"/>
      <c r="E125" s="9"/>
      <c r="F125" s="9"/>
      <c r="G125" s="9"/>
      <c r="H125" s="5"/>
      <c r="I125" s="1"/>
    </row>
    <row r="126" spans="1:9" ht="15.75" customHeight="1">
      <c r="A126" s="1"/>
      <c r="B126" s="5"/>
      <c r="C126" s="9"/>
      <c r="D126" s="9"/>
      <c r="E126" s="9"/>
      <c r="F126" s="9"/>
      <c r="G126" s="9"/>
      <c r="H126" s="5"/>
      <c r="I126" s="1"/>
    </row>
    <row r="127" spans="1:9" ht="15.75" customHeight="1">
      <c r="A127" s="1"/>
      <c r="B127" s="5"/>
      <c r="C127" s="9"/>
      <c r="D127" s="9"/>
      <c r="E127" s="9"/>
      <c r="F127" s="9"/>
      <c r="G127" s="9"/>
      <c r="H127" s="5"/>
      <c r="I127" s="1"/>
    </row>
    <row r="128" spans="1:9" ht="15.75" customHeight="1">
      <c r="A128" s="1"/>
      <c r="B128" s="5"/>
      <c r="C128" s="9"/>
      <c r="D128" s="9"/>
      <c r="E128" s="9"/>
      <c r="F128" s="9"/>
      <c r="G128" s="9"/>
      <c r="H128" s="5"/>
      <c r="I128" s="1"/>
    </row>
    <row r="129" spans="1:9" ht="15.75" customHeight="1">
      <c r="A129" s="1"/>
      <c r="B129" s="5"/>
      <c r="C129" s="9"/>
      <c r="D129" s="9"/>
      <c r="E129" s="9"/>
      <c r="F129" s="9"/>
      <c r="G129" s="9"/>
      <c r="H129" s="5"/>
      <c r="I129" s="1"/>
    </row>
    <row r="130" spans="1:9" ht="15.75" customHeight="1">
      <c r="A130" s="1"/>
      <c r="B130" s="5"/>
      <c r="C130" s="9"/>
      <c r="D130" s="9"/>
      <c r="E130" s="9"/>
      <c r="F130" s="9"/>
      <c r="G130" s="9"/>
      <c r="H130" s="5"/>
      <c r="I130" s="1"/>
    </row>
    <row r="131" spans="1:9" ht="15.75" customHeight="1">
      <c r="A131" s="1"/>
      <c r="B131" s="5"/>
      <c r="C131" s="9"/>
      <c r="D131" s="9"/>
      <c r="E131" s="9"/>
      <c r="F131" s="9"/>
      <c r="G131" s="9"/>
      <c r="H131" s="5"/>
      <c r="I131" s="1"/>
    </row>
    <row r="132" spans="1:9" ht="15.75" customHeight="1">
      <c r="A132" s="1"/>
      <c r="B132" s="5"/>
      <c r="C132" s="9"/>
      <c r="D132" s="9"/>
      <c r="E132" s="9"/>
      <c r="F132" s="9"/>
      <c r="G132" s="9"/>
      <c r="H132" s="5"/>
      <c r="I132" s="1"/>
    </row>
    <row r="133" spans="1:9" ht="15.75" customHeight="1">
      <c r="A133" s="1"/>
      <c r="B133" s="5"/>
      <c r="C133" s="9"/>
      <c r="D133" s="9"/>
      <c r="E133" s="9"/>
      <c r="F133" s="9"/>
      <c r="G133" s="9"/>
      <c r="H133" s="5"/>
      <c r="I133" s="1"/>
    </row>
    <row r="134" spans="1:9" ht="15.75" customHeight="1">
      <c r="A134" s="1"/>
      <c r="B134" s="5"/>
      <c r="C134" s="9"/>
      <c r="D134" s="9"/>
      <c r="E134" s="9"/>
      <c r="F134" s="9"/>
      <c r="G134" s="9"/>
      <c r="H134" s="5"/>
      <c r="I134" s="1"/>
    </row>
    <row r="135" spans="1:9" ht="15.75" customHeight="1">
      <c r="A135" s="1"/>
      <c r="B135" s="5"/>
      <c r="C135" s="9"/>
      <c r="D135" s="9"/>
      <c r="E135" s="9"/>
      <c r="F135" s="9"/>
      <c r="G135" s="9"/>
      <c r="H135" s="5"/>
      <c r="I135" s="1"/>
    </row>
    <row r="136" spans="1:9" ht="15.75" customHeight="1">
      <c r="A136" s="1"/>
      <c r="B136" s="5"/>
      <c r="C136" s="9"/>
      <c r="D136" s="9"/>
      <c r="E136" s="9"/>
      <c r="F136" s="9"/>
      <c r="G136" s="9"/>
      <c r="H136" s="5"/>
      <c r="I136" s="1"/>
    </row>
    <row r="137" spans="1:9" ht="15.75" customHeight="1">
      <c r="A137" s="1"/>
      <c r="B137" s="5"/>
      <c r="C137" s="9"/>
      <c r="D137" s="9"/>
      <c r="E137" s="9"/>
      <c r="F137" s="9"/>
      <c r="G137" s="9"/>
      <c r="H137" s="5"/>
      <c r="I137" s="1"/>
    </row>
    <row r="138" spans="1:9" ht="15.75" customHeight="1">
      <c r="A138" s="1"/>
      <c r="B138" s="5"/>
      <c r="C138" s="9"/>
      <c r="D138" s="9"/>
      <c r="E138" s="9"/>
      <c r="F138" s="9"/>
      <c r="G138" s="9"/>
      <c r="H138" s="5"/>
      <c r="I138" s="1"/>
    </row>
    <row r="139" spans="1:9" ht="15.75" customHeight="1">
      <c r="A139" s="1"/>
      <c r="B139" s="5"/>
      <c r="C139" s="9"/>
      <c r="D139" s="9"/>
      <c r="E139" s="9"/>
      <c r="F139" s="9"/>
      <c r="G139" s="9"/>
      <c r="H139" s="5"/>
      <c r="I139" s="1"/>
    </row>
    <row r="140" spans="1:9" ht="15.75" customHeight="1">
      <c r="A140" s="1"/>
      <c r="B140" s="5"/>
      <c r="C140" s="9"/>
      <c r="D140" s="9"/>
      <c r="E140" s="9"/>
      <c r="F140" s="9"/>
      <c r="G140" s="9"/>
      <c r="H140" s="5"/>
      <c r="I140" s="1"/>
    </row>
    <row r="141" spans="1:9" ht="15.75" customHeight="1">
      <c r="A141" s="1"/>
      <c r="B141" s="5"/>
      <c r="C141" s="9"/>
      <c r="D141" s="9"/>
      <c r="E141" s="9"/>
      <c r="F141" s="9"/>
      <c r="G141" s="9"/>
      <c r="H141" s="5"/>
      <c r="I141" s="1"/>
    </row>
    <row r="142" spans="1:9" ht="15.75" customHeight="1">
      <c r="A142" s="1"/>
      <c r="B142" s="5"/>
      <c r="C142" s="9"/>
      <c r="D142" s="9"/>
      <c r="E142" s="9"/>
      <c r="F142" s="9"/>
      <c r="G142" s="9"/>
      <c r="H142" s="5"/>
      <c r="I142" s="1"/>
    </row>
    <row r="143" spans="1:9" ht="15.75" customHeight="1">
      <c r="A143" s="1"/>
      <c r="B143" s="5"/>
      <c r="C143" s="9"/>
      <c r="D143" s="9"/>
      <c r="E143" s="9"/>
      <c r="F143" s="9"/>
      <c r="G143" s="9"/>
      <c r="H143" s="5"/>
      <c r="I143" s="1"/>
    </row>
    <row r="144" spans="1:9" ht="15.75" customHeight="1">
      <c r="A144" s="1"/>
      <c r="B144" s="5"/>
      <c r="C144" s="9"/>
      <c r="D144" s="9"/>
      <c r="E144" s="9"/>
      <c r="F144" s="9"/>
      <c r="G144" s="9"/>
      <c r="H144" s="5"/>
      <c r="I144" s="1"/>
    </row>
    <row r="145" spans="1:9" ht="15.75" customHeight="1">
      <c r="A145" s="1"/>
      <c r="B145" s="5"/>
      <c r="C145" s="9"/>
      <c r="D145" s="9"/>
      <c r="E145" s="9"/>
      <c r="F145" s="9"/>
      <c r="G145" s="9"/>
      <c r="H145" s="5"/>
      <c r="I145" s="1"/>
    </row>
    <row r="146" spans="1:9" ht="15.75" customHeight="1">
      <c r="A146" s="1"/>
      <c r="B146" s="5"/>
      <c r="C146" s="9"/>
      <c r="D146" s="9"/>
      <c r="E146" s="9"/>
      <c r="F146" s="9"/>
      <c r="G146" s="9"/>
      <c r="H146" s="5"/>
      <c r="I146" s="1"/>
    </row>
    <row r="147" spans="1:9" ht="15.75" customHeight="1">
      <c r="A147" s="1"/>
      <c r="B147" s="5"/>
      <c r="C147" s="9"/>
      <c r="D147" s="9"/>
      <c r="E147" s="9"/>
      <c r="F147" s="9"/>
      <c r="G147" s="9"/>
      <c r="H147" s="5"/>
      <c r="I147" s="1"/>
    </row>
    <row r="148" spans="1:9" ht="15.75" customHeight="1">
      <c r="A148" s="1"/>
      <c r="B148" s="5"/>
      <c r="C148" s="9"/>
      <c r="D148" s="9"/>
      <c r="E148" s="9"/>
      <c r="F148" s="9"/>
      <c r="G148" s="9"/>
      <c r="H148" s="5"/>
      <c r="I148" s="1"/>
    </row>
    <row r="149" spans="1:9" ht="15.75" customHeight="1">
      <c r="A149" s="1"/>
      <c r="B149" s="5"/>
      <c r="C149" s="9"/>
      <c r="D149" s="9"/>
      <c r="E149" s="9"/>
      <c r="F149" s="9"/>
      <c r="G149" s="9"/>
      <c r="H149" s="5"/>
      <c r="I149" s="1"/>
    </row>
    <row r="150" spans="1:9" ht="15.75" customHeight="1">
      <c r="A150" s="1"/>
      <c r="B150" s="5"/>
      <c r="C150" s="9"/>
      <c r="D150" s="9"/>
      <c r="E150" s="9"/>
      <c r="F150" s="9"/>
      <c r="G150" s="9"/>
      <c r="H150" s="5"/>
      <c r="I150" s="1"/>
    </row>
    <row r="151" spans="1:9" ht="15.75" customHeight="1">
      <c r="A151" s="1"/>
      <c r="B151" s="5"/>
      <c r="C151" s="9"/>
      <c r="D151" s="9"/>
      <c r="E151" s="9"/>
      <c r="F151" s="9"/>
      <c r="G151" s="9"/>
      <c r="H151" s="5"/>
      <c r="I151" s="1"/>
    </row>
    <row r="152" spans="1:9" ht="15.75" customHeight="1">
      <c r="A152" s="1"/>
      <c r="B152" s="5"/>
      <c r="C152" s="9"/>
      <c r="D152" s="9"/>
      <c r="E152" s="9"/>
      <c r="F152" s="9"/>
      <c r="G152" s="9"/>
      <c r="H152" s="5"/>
      <c r="I152" s="1"/>
    </row>
    <row r="153" spans="1:9" ht="15.75" customHeight="1">
      <c r="A153" s="1"/>
      <c r="B153" s="5"/>
      <c r="C153" s="9"/>
      <c r="D153" s="9"/>
      <c r="E153" s="9"/>
      <c r="F153" s="9"/>
      <c r="G153" s="9"/>
      <c r="H153" s="5"/>
      <c r="I153" s="1"/>
    </row>
    <row r="154" spans="1:9" ht="15.75" customHeight="1">
      <c r="A154" s="1"/>
      <c r="B154" s="5"/>
      <c r="C154" s="9"/>
      <c r="D154" s="9"/>
      <c r="E154" s="9"/>
      <c r="F154" s="9"/>
      <c r="G154" s="9"/>
      <c r="H154" s="5"/>
      <c r="I154" s="1"/>
    </row>
    <row r="155" spans="1:9" ht="15.75" customHeight="1">
      <c r="A155" s="1"/>
      <c r="B155" s="5"/>
      <c r="C155" s="9"/>
      <c r="D155" s="9"/>
      <c r="E155" s="9"/>
      <c r="F155" s="9"/>
      <c r="G155" s="9"/>
      <c r="H155" s="5"/>
      <c r="I155" s="1"/>
    </row>
    <row r="156" spans="1:9" ht="15.75" customHeight="1">
      <c r="A156" s="1"/>
      <c r="B156" s="5"/>
      <c r="C156" s="9"/>
      <c r="D156" s="9"/>
      <c r="E156" s="9"/>
      <c r="F156" s="9"/>
      <c r="G156" s="9"/>
      <c r="H156" s="5"/>
      <c r="I156" s="1"/>
    </row>
    <row r="157" spans="1:9" ht="15.75" customHeight="1">
      <c r="A157" s="1"/>
      <c r="B157" s="5"/>
      <c r="C157" s="9"/>
      <c r="D157" s="9"/>
      <c r="E157" s="9"/>
      <c r="F157" s="9"/>
      <c r="G157" s="9"/>
      <c r="H157" s="5"/>
      <c r="I157" s="1"/>
    </row>
    <row r="158" spans="1:9" ht="15.75" customHeight="1">
      <c r="A158" s="1"/>
      <c r="B158" s="5"/>
      <c r="C158" s="9"/>
      <c r="D158" s="9"/>
      <c r="E158" s="9"/>
      <c r="F158" s="9"/>
      <c r="G158" s="9"/>
      <c r="H158" s="5"/>
      <c r="I158" s="1"/>
    </row>
    <row r="159" spans="1:9" ht="15.75" customHeight="1">
      <c r="A159" s="1"/>
      <c r="B159" s="5"/>
      <c r="C159" s="9"/>
      <c r="D159" s="9"/>
      <c r="E159" s="9"/>
      <c r="F159" s="9"/>
      <c r="G159" s="9"/>
      <c r="H159" s="5"/>
      <c r="I159" s="1"/>
    </row>
    <row r="160" spans="1:9" ht="15.75" customHeight="1">
      <c r="A160" s="1"/>
      <c r="B160" s="5"/>
      <c r="C160" s="9"/>
      <c r="D160" s="9"/>
      <c r="E160" s="9"/>
      <c r="F160" s="9"/>
      <c r="G160" s="9"/>
      <c r="H160" s="5"/>
      <c r="I160" s="1"/>
    </row>
    <row r="161" spans="1:9" ht="15.75" customHeight="1">
      <c r="A161" s="1"/>
      <c r="B161" s="5"/>
      <c r="C161" s="9"/>
      <c r="D161" s="9"/>
      <c r="E161" s="9"/>
      <c r="F161" s="9"/>
      <c r="G161" s="9"/>
      <c r="H161" s="5"/>
      <c r="I161" s="1"/>
    </row>
    <row r="162" spans="1:9" ht="15.75" customHeight="1">
      <c r="A162" s="1"/>
      <c r="B162" s="5"/>
      <c r="C162" s="9"/>
      <c r="D162" s="9"/>
      <c r="E162" s="9"/>
      <c r="F162" s="9"/>
      <c r="G162" s="9"/>
      <c r="H162" s="5"/>
      <c r="I162" s="1"/>
    </row>
    <row r="163" spans="1:9" ht="15.75" customHeight="1">
      <c r="A163" s="1"/>
      <c r="B163" s="5"/>
      <c r="C163" s="9"/>
      <c r="D163" s="9"/>
      <c r="E163" s="9"/>
      <c r="F163" s="9"/>
      <c r="G163" s="9"/>
      <c r="H163" s="5"/>
      <c r="I163" s="1"/>
    </row>
    <row r="164" spans="1:9" ht="15.75" customHeight="1">
      <c r="A164" s="1"/>
      <c r="B164" s="5"/>
      <c r="C164" s="9"/>
      <c r="D164" s="9"/>
      <c r="E164" s="9"/>
      <c r="F164" s="9"/>
      <c r="G164" s="9"/>
      <c r="H164" s="5"/>
      <c r="I164" s="1"/>
    </row>
    <row r="165" spans="1:9" ht="15.75" customHeight="1">
      <c r="A165" s="1"/>
      <c r="B165" s="5"/>
      <c r="C165" s="9"/>
      <c r="D165" s="9"/>
      <c r="E165" s="9"/>
      <c r="F165" s="9"/>
      <c r="G165" s="9"/>
      <c r="H165" s="5"/>
      <c r="I165" s="1"/>
    </row>
    <row r="166" spans="1:9" ht="15.75" customHeight="1">
      <c r="A166" s="1"/>
      <c r="B166" s="5"/>
      <c r="C166" s="9"/>
      <c r="D166" s="9"/>
      <c r="E166" s="9"/>
      <c r="F166" s="9"/>
      <c r="G166" s="9"/>
      <c r="H166" s="5"/>
      <c r="I166" s="1"/>
    </row>
    <row r="167" spans="1:9" ht="15.75" customHeight="1">
      <c r="A167" s="1"/>
      <c r="B167" s="5"/>
      <c r="C167" s="9"/>
      <c r="D167" s="9"/>
      <c r="E167" s="9"/>
      <c r="F167" s="9"/>
      <c r="G167" s="9"/>
      <c r="H167" s="5"/>
      <c r="I167" s="1"/>
    </row>
    <row r="168" spans="1:9" ht="15.75" customHeight="1">
      <c r="A168" s="1"/>
      <c r="B168" s="5"/>
      <c r="C168" s="9"/>
      <c r="D168" s="9"/>
      <c r="E168" s="9"/>
      <c r="F168" s="9"/>
      <c r="G168" s="9"/>
      <c r="H168" s="5"/>
      <c r="I168" s="1"/>
    </row>
    <row r="169" spans="1:9" ht="15.75" customHeight="1">
      <c r="A169" s="1"/>
      <c r="B169" s="5"/>
      <c r="C169" s="9"/>
      <c r="D169" s="9"/>
      <c r="E169" s="9"/>
      <c r="F169" s="9"/>
      <c r="G169" s="9"/>
      <c r="H169" s="5"/>
      <c r="I169" s="1"/>
    </row>
    <row r="170" spans="1:9" ht="15.75" customHeight="1">
      <c r="A170" s="1"/>
      <c r="B170" s="5"/>
      <c r="C170" s="9"/>
      <c r="D170" s="9"/>
      <c r="E170" s="9"/>
      <c r="F170" s="9"/>
      <c r="G170" s="9"/>
      <c r="H170" s="5"/>
      <c r="I170" s="1"/>
    </row>
    <row r="171" spans="1:9" ht="15.75" customHeight="1">
      <c r="A171" s="1"/>
      <c r="B171" s="5"/>
      <c r="C171" s="9"/>
      <c r="D171" s="9"/>
      <c r="E171" s="9"/>
      <c r="F171" s="9"/>
      <c r="G171" s="9"/>
      <c r="H171" s="5"/>
      <c r="I171" s="1"/>
    </row>
    <row r="172" spans="1:9" ht="15.75" customHeight="1">
      <c r="A172" s="1"/>
      <c r="B172" s="5"/>
      <c r="C172" s="9"/>
      <c r="D172" s="9"/>
      <c r="E172" s="9"/>
      <c r="F172" s="9"/>
      <c r="G172" s="9"/>
      <c r="H172" s="5"/>
      <c r="I172" s="1"/>
    </row>
    <row r="173" spans="1:9" ht="15.75" customHeight="1">
      <c r="A173" s="1"/>
      <c r="B173" s="5"/>
      <c r="C173" s="9"/>
      <c r="D173" s="9"/>
      <c r="E173" s="9"/>
      <c r="F173" s="9"/>
      <c r="G173" s="9"/>
      <c r="H173" s="5"/>
      <c r="I173" s="1"/>
    </row>
    <row r="174" spans="1:9" ht="15.75" customHeight="1">
      <c r="A174" s="1"/>
      <c r="B174" s="5"/>
      <c r="C174" s="9"/>
      <c r="D174" s="9"/>
      <c r="E174" s="9"/>
      <c r="F174" s="9"/>
      <c r="G174" s="9"/>
      <c r="H174" s="5"/>
      <c r="I174" s="1"/>
    </row>
    <row r="175" spans="1:9" ht="15.75" customHeight="1">
      <c r="A175" s="1"/>
      <c r="B175" s="5"/>
      <c r="C175" s="9"/>
      <c r="D175" s="9"/>
      <c r="E175" s="9"/>
      <c r="F175" s="9"/>
      <c r="G175" s="9"/>
      <c r="H175" s="5"/>
      <c r="I175" s="1"/>
    </row>
    <row r="176" spans="1:9" ht="15.75" customHeight="1">
      <c r="A176" s="1"/>
      <c r="B176" s="5"/>
      <c r="C176" s="9"/>
      <c r="D176" s="9"/>
      <c r="E176" s="9"/>
      <c r="F176" s="9"/>
      <c r="G176" s="9"/>
      <c r="H176" s="5"/>
      <c r="I176" s="1"/>
    </row>
    <row r="177" spans="1:9" ht="15.75" customHeight="1">
      <c r="A177" s="1"/>
      <c r="B177" s="5"/>
      <c r="C177" s="9"/>
      <c r="D177" s="9"/>
      <c r="E177" s="9"/>
      <c r="F177" s="9"/>
      <c r="G177" s="9"/>
      <c r="H177" s="5"/>
      <c r="I177" s="1"/>
    </row>
    <row r="178" spans="1:9" ht="15.75" customHeight="1">
      <c r="A178" s="1"/>
      <c r="B178" s="5"/>
      <c r="C178" s="9"/>
      <c r="D178" s="9"/>
      <c r="E178" s="9"/>
      <c r="F178" s="9"/>
      <c r="G178" s="9"/>
      <c r="H178" s="5"/>
      <c r="I178" s="1"/>
    </row>
    <row r="179" spans="1:9" ht="15.75" customHeight="1">
      <c r="A179" s="1"/>
      <c r="B179" s="5"/>
      <c r="C179" s="9"/>
      <c r="D179" s="9"/>
      <c r="E179" s="9"/>
      <c r="F179" s="9"/>
      <c r="G179" s="9"/>
      <c r="H179" s="5"/>
      <c r="I179" s="1"/>
    </row>
    <row r="180" spans="1:9" ht="15.75" customHeight="1">
      <c r="A180" s="1"/>
      <c r="B180" s="5"/>
      <c r="C180" s="9"/>
      <c r="D180" s="9"/>
      <c r="E180" s="9"/>
      <c r="F180" s="9"/>
      <c r="G180" s="9"/>
      <c r="H180" s="5"/>
      <c r="I180" s="1"/>
    </row>
    <row r="181" spans="1:9" ht="15.75" customHeight="1">
      <c r="A181" s="1"/>
      <c r="B181" s="5"/>
      <c r="C181" s="9"/>
      <c r="D181" s="9"/>
      <c r="E181" s="9"/>
      <c r="F181" s="9"/>
      <c r="G181" s="9"/>
      <c r="H181" s="5"/>
      <c r="I181" s="1"/>
    </row>
    <row r="182" spans="1:9" ht="15.75" customHeight="1">
      <c r="A182" s="1"/>
      <c r="B182" s="5"/>
      <c r="C182" s="9"/>
      <c r="D182" s="9"/>
      <c r="E182" s="9"/>
      <c r="F182" s="9"/>
      <c r="G182" s="9"/>
      <c r="H182" s="5"/>
      <c r="I182" s="1"/>
    </row>
    <row r="183" spans="1:9" ht="15.75" customHeight="1">
      <c r="A183" s="1"/>
      <c r="B183" s="5"/>
      <c r="C183" s="9"/>
      <c r="D183" s="9"/>
      <c r="E183" s="9"/>
      <c r="F183" s="9"/>
      <c r="G183" s="9"/>
      <c r="H183" s="5"/>
      <c r="I183" s="1"/>
    </row>
    <row r="184" spans="1:9" ht="15.75" customHeight="1">
      <c r="A184" s="1"/>
      <c r="B184" s="5"/>
      <c r="C184" s="9"/>
      <c r="D184" s="9"/>
      <c r="E184" s="9"/>
      <c r="F184" s="9"/>
      <c r="G184" s="9"/>
      <c r="H184" s="5"/>
      <c r="I184" s="1"/>
    </row>
    <row r="185" spans="1:9" ht="15.75" customHeight="1">
      <c r="A185" s="1"/>
      <c r="B185" s="5"/>
      <c r="C185" s="9"/>
      <c r="D185" s="9"/>
      <c r="E185" s="9"/>
      <c r="F185" s="9"/>
      <c r="G185" s="9"/>
      <c r="H185" s="5"/>
      <c r="I185" s="1"/>
    </row>
    <row r="186" spans="1:9" ht="15.75" customHeight="1">
      <c r="A186" s="1"/>
      <c r="B186" s="5"/>
      <c r="C186" s="9"/>
      <c r="D186" s="9"/>
      <c r="E186" s="9"/>
      <c r="F186" s="9"/>
      <c r="G186" s="9"/>
      <c r="H186" s="5"/>
      <c r="I186" s="1"/>
    </row>
    <row r="187" spans="1:9" ht="15.75" customHeight="1">
      <c r="A187" s="1"/>
      <c r="B187" s="5"/>
      <c r="C187" s="9"/>
      <c r="D187" s="9"/>
      <c r="E187" s="9"/>
      <c r="F187" s="9"/>
      <c r="G187" s="9"/>
      <c r="H187" s="5"/>
      <c r="I187" s="1"/>
    </row>
    <row r="188" spans="1:9" ht="15.75" customHeight="1">
      <c r="A188" s="1"/>
      <c r="B188" s="5"/>
      <c r="C188" s="9"/>
      <c r="D188" s="9"/>
      <c r="E188" s="9"/>
      <c r="F188" s="9"/>
      <c r="G188" s="9"/>
      <c r="H188" s="5"/>
      <c r="I188" s="1"/>
    </row>
    <row r="189" spans="1:9" ht="15.75" customHeight="1">
      <c r="A189" s="1"/>
      <c r="B189" s="5"/>
      <c r="C189" s="9"/>
      <c r="D189" s="9"/>
      <c r="E189" s="9"/>
      <c r="F189" s="9"/>
      <c r="G189" s="9"/>
      <c r="H189" s="5"/>
      <c r="I189" s="1"/>
    </row>
    <row r="190" spans="1:9" ht="15.75" customHeight="1">
      <c r="A190" s="1"/>
      <c r="B190" s="5"/>
      <c r="C190" s="9"/>
      <c r="D190" s="9"/>
      <c r="E190" s="9"/>
      <c r="F190" s="9"/>
      <c r="G190" s="9"/>
      <c r="H190" s="5"/>
      <c r="I190" s="1"/>
    </row>
    <row r="191" spans="1:9" ht="15.75" customHeight="1">
      <c r="A191" s="1"/>
      <c r="B191" s="5"/>
      <c r="C191" s="9"/>
      <c r="D191" s="9"/>
      <c r="E191" s="9"/>
      <c r="F191" s="9"/>
      <c r="G191" s="9"/>
      <c r="H191" s="5"/>
      <c r="I191" s="1"/>
    </row>
    <row r="192" spans="1:9" ht="15.75" customHeight="1">
      <c r="A192" s="1"/>
      <c r="B192" s="5"/>
      <c r="C192" s="9"/>
      <c r="D192" s="9"/>
      <c r="E192" s="9"/>
      <c r="F192" s="9"/>
      <c r="G192" s="9"/>
      <c r="H192" s="5"/>
      <c r="I192" s="1"/>
    </row>
    <row r="193" spans="1:9" ht="15.75" customHeight="1">
      <c r="A193" s="1"/>
      <c r="B193" s="5"/>
      <c r="C193" s="9"/>
      <c r="D193" s="9"/>
      <c r="E193" s="9"/>
      <c r="F193" s="9"/>
      <c r="G193" s="9"/>
      <c r="H193" s="5"/>
      <c r="I193" s="1"/>
    </row>
    <row r="194" spans="1:9" ht="15.75" customHeight="1">
      <c r="A194" s="1"/>
      <c r="B194" s="5"/>
      <c r="C194" s="9"/>
      <c r="D194" s="9"/>
      <c r="E194" s="9"/>
      <c r="F194" s="9"/>
      <c r="G194" s="9"/>
      <c r="H194" s="5"/>
      <c r="I194" s="1"/>
    </row>
    <row r="195" spans="1:9" ht="15.75" customHeight="1">
      <c r="A195" s="1"/>
      <c r="B195" s="5"/>
      <c r="C195" s="9"/>
      <c r="D195" s="9"/>
      <c r="E195" s="9"/>
      <c r="F195" s="9"/>
      <c r="G195" s="9"/>
      <c r="H195" s="5"/>
      <c r="I195" s="1"/>
    </row>
    <row r="196" spans="1:9" ht="15.75" customHeight="1">
      <c r="A196" s="1"/>
      <c r="B196" s="5"/>
      <c r="C196" s="9"/>
      <c r="D196" s="9"/>
      <c r="E196" s="9"/>
      <c r="F196" s="9"/>
      <c r="G196" s="9"/>
      <c r="H196" s="5"/>
      <c r="I196" s="1"/>
    </row>
    <row r="197" spans="1:9" ht="15.75" customHeight="1">
      <c r="A197" s="1"/>
      <c r="B197" s="5"/>
      <c r="C197" s="9"/>
      <c r="D197" s="9"/>
      <c r="E197" s="9"/>
      <c r="F197" s="9"/>
      <c r="G197" s="9"/>
      <c r="H197" s="5"/>
      <c r="I197" s="1"/>
    </row>
    <row r="198" spans="1:9" ht="15.75" customHeight="1">
      <c r="A198" s="1"/>
      <c r="B198" s="5"/>
      <c r="C198" s="9"/>
      <c r="D198" s="9"/>
      <c r="E198" s="9"/>
      <c r="F198" s="9"/>
      <c r="G198" s="9"/>
      <c r="H198" s="5"/>
      <c r="I198" s="1"/>
    </row>
    <row r="199" spans="1:9" ht="15.75" customHeight="1">
      <c r="A199" s="1"/>
      <c r="B199" s="5"/>
      <c r="C199" s="9"/>
      <c r="D199" s="9"/>
      <c r="E199" s="9"/>
      <c r="F199" s="9"/>
      <c r="G199" s="9"/>
      <c r="H199" s="5"/>
      <c r="I199" s="1"/>
    </row>
    <row r="200" spans="1:9" ht="15.75" customHeight="1">
      <c r="A200" s="1"/>
      <c r="B200" s="5"/>
      <c r="C200" s="9"/>
      <c r="D200" s="9"/>
      <c r="E200" s="9"/>
      <c r="F200" s="9"/>
      <c r="G200" s="9"/>
      <c r="H200" s="5"/>
      <c r="I200" s="1"/>
    </row>
    <row r="201" spans="1:9" ht="15.75" customHeight="1">
      <c r="A201" s="1"/>
      <c r="B201" s="5"/>
      <c r="C201" s="9"/>
      <c r="D201" s="9"/>
      <c r="E201" s="9"/>
      <c r="F201" s="9"/>
      <c r="G201" s="9"/>
      <c r="H201" s="5"/>
      <c r="I201" s="1"/>
    </row>
    <row r="202" spans="1:9" ht="15.75" customHeight="1">
      <c r="A202" s="1"/>
      <c r="B202" s="5"/>
      <c r="C202" s="9"/>
      <c r="D202" s="9"/>
      <c r="E202" s="9"/>
      <c r="F202" s="9"/>
      <c r="G202" s="9"/>
      <c r="H202" s="5"/>
      <c r="I202" s="1"/>
    </row>
    <row r="203" spans="1:9" ht="15.75" customHeight="1">
      <c r="A203" s="1"/>
      <c r="B203" s="5"/>
      <c r="C203" s="9"/>
      <c r="D203" s="9"/>
      <c r="E203" s="9"/>
      <c r="F203" s="9"/>
      <c r="G203" s="9"/>
      <c r="H203" s="5"/>
      <c r="I203" s="1"/>
    </row>
    <row r="204" spans="1:9" ht="15.75" customHeight="1">
      <c r="A204" s="1"/>
      <c r="B204" s="5"/>
      <c r="C204" s="9"/>
      <c r="D204" s="9"/>
      <c r="E204" s="9"/>
      <c r="F204" s="9"/>
      <c r="G204" s="9"/>
      <c r="H204" s="5"/>
      <c r="I204" s="1"/>
    </row>
    <row r="205" spans="1:9" ht="15.75" customHeight="1">
      <c r="A205" s="1"/>
      <c r="B205" s="5"/>
      <c r="C205" s="9"/>
      <c r="D205" s="9"/>
      <c r="E205" s="9"/>
      <c r="F205" s="9"/>
      <c r="G205" s="9"/>
      <c r="H205" s="5"/>
      <c r="I205" s="1"/>
    </row>
    <row r="206" spans="1:9" ht="15.75" customHeight="1">
      <c r="A206" s="1"/>
      <c r="B206" s="5"/>
      <c r="C206" s="9"/>
      <c r="D206" s="9"/>
      <c r="E206" s="9"/>
      <c r="F206" s="9"/>
      <c r="G206" s="9"/>
      <c r="H206" s="5"/>
      <c r="I206" s="1"/>
    </row>
    <row r="207" spans="1:9" ht="15.75" customHeight="1">
      <c r="A207" s="1"/>
      <c r="B207" s="5"/>
      <c r="C207" s="9"/>
      <c r="D207" s="9"/>
      <c r="E207" s="9"/>
      <c r="F207" s="9"/>
      <c r="G207" s="9"/>
      <c r="H207" s="5"/>
      <c r="I207" s="1"/>
    </row>
    <row r="208" spans="1:9" ht="15.75" customHeight="1">
      <c r="A208" s="1"/>
      <c r="B208" s="5"/>
      <c r="C208" s="9"/>
      <c r="D208" s="9"/>
      <c r="E208" s="9"/>
      <c r="F208" s="9"/>
      <c r="G208" s="9"/>
      <c r="H208" s="5"/>
      <c r="I208" s="1"/>
    </row>
    <row r="209" spans="1:9" ht="15.75" customHeight="1">
      <c r="A209" s="1"/>
      <c r="B209" s="5"/>
      <c r="C209" s="9"/>
      <c r="D209" s="9"/>
      <c r="E209" s="9"/>
      <c r="F209" s="9"/>
      <c r="G209" s="9"/>
      <c r="H209" s="5"/>
      <c r="I209" s="1"/>
    </row>
    <row r="210" spans="1:9" ht="15.75" customHeight="1">
      <c r="A210" s="1"/>
      <c r="B210" s="5"/>
      <c r="C210" s="9"/>
      <c r="D210" s="9"/>
      <c r="E210" s="9"/>
      <c r="F210" s="9"/>
      <c r="G210" s="9"/>
      <c r="H210" s="5"/>
      <c r="I210" s="1"/>
    </row>
    <row r="211" spans="1:9" ht="15.75" customHeight="1">
      <c r="A211" s="1"/>
      <c r="B211" s="20" t="s">
        <v>52</v>
      </c>
      <c r="C211" s="20"/>
      <c r="D211" s="20" t="s">
        <v>69</v>
      </c>
      <c r="E211" s="9"/>
      <c r="F211" s="9"/>
      <c r="G211" s="9"/>
      <c r="H211" s="5"/>
      <c r="I211" s="1"/>
    </row>
    <row r="212" spans="1:9" ht="15.75" customHeight="1">
      <c r="A212" s="1"/>
      <c r="B212" s="20" t="s">
        <v>70</v>
      </c>
      <c r="C212" s="20"/>
      <c r="D212" s="20" t="s">
        <v>28</v>
      </c>
      <c r="E212" s="9"/>
      <c r="F212" s="9"/>
      <c r="G212" s="9"/>
      <c r="H212" s="5"/>
      <c r="I212" s="1"/>
    </row>
    <row r="213" spans="1:9" ht="15.75" customHeight="1">
      <c r="A213" s="1"/>
      <c r="B213" s="20" t="s">
        <v>71</v>
      </c>
      <c r="C213" s="20"/>
      <c r="D213" s="20" t="s">
        <v>32</v>
      </c>
      <c r="E213" s="9"/>
      <c r="F213" s="9"/>
      <c r="G213" s="9"/>
      <c r="H213" s="5"/>
      <c r="I213" s="1"/>
    </row>
    <row r="214" spans="1:9" ht="15.75" customHeight="1">
      <c r="A214" s="1"/>
      <c r="B214" s="20" t="s">
        <v>55</v>
      </c>
      <c r="C214" s="20"/>
      <c r="D214" s="20" t="s">
        <v>35</v>
      </c>
      <c r="E214" s="9"/>
      <c r="F214" s="9"/>
      <c r="G214" s="9"/>
      <c r="H214" s="5"/>
      <c r="I214" s="1"/>
    </row>
    <row r="215" spans="1:9" ht="15.75" customHeight="1">
      <c r="A215" s="1"/>
      <c r="B215" s="20"/>
      <c r="C215" s="20"/>
      <c r="D215" s="20" t="s">
        <v>37</v>
      </c>
      <c r="E215" s="9"/>
      <c r="F215" s="9"/>
      <c r="G215" s="9"/>
      <c r="H215" s="5"/>
      <c r="I215" s="1"/>
    </row>
    <row r="216" spans="1:9" ht="15.75" customHeight="1">
      <c r="A216" s="1"/>
      <c r="B216" s="5"/>
      <c r="C216" s="9"/>
      <c r="D216" s="9"/>
      <c r="E216" s="9"/>
      <c r="F216" s="9"/>
      <c r="G216" s="9"/>
      <c r="H216" s="5"/>
      <c r="I216" s="1"/>
    </row>
    <row r="217" spans="1:9" ht="15.75" customHeight="1">
      <c r="A217" s="1"/>
      <c r="B217" s="1"/>
      <c r="C217" s="9"/>
      <c r="D217" s="9"/>
      <c r="E217" s="9"/>
      <c r="F217" s="9"/>
      <c r="G217" s="9"/>
      <c r="H217" s="1"/>
      <c r="I217" s="1"/>
    </row>
    <row r="218" spans="1:9" ht="15.75" customHeight="1"/>
    <row r="219" spans="1:9" ht="15.75" customHeight="1"/>
    <row r="220" spans="1:9" ht="15.75" customHeight="1"/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E15:G15"/>
    <mergeCell ref="C19:G19"/>
    <mergeCell ref="C20:G20"/>
    <mergeCell ref="C21:G21"/>
    <mergeCell ref="C22:G22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89"/>
  <sheetViews>
    <sheetView workbookViewId="0">
      <pane ySplit="1" topLeftCell="D24" activePane="bottomLeft" state="frozen"/>
      <selection pane="bottomLeft" activeCell="D24" sqref="D24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32.5703125" style="9" customWidth="1"/>
    <col min="6" max="6" width="30.85546875" style="52" customWidth="1"/>
    <col min="7" max="7" width="23" customWidth="1"/>
    <col min="8" max="8" width="21.42578125" customWidth="1"/>
    <col min="9" max="9" width="18.42578125" customWidth="1"/>
    <col min="10" max="10" width="40.85546875" customWidth="1"/>
    <col min="11" max="11" width="0" hidden="1" customWidth="1"/>
  </cols>
  <sheetData>
    <row r="1" spans="1:21" ht="25.5" customHeight="1">
      <c r="A1" s="2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2">
        <f>Requisitos!C11</f>
        <v>44277</v>
      </c>
    </row>
    <row r="2" spans="1:21" ht="16.5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2">
        <f t="shared" ref="K2:K14" si="0">K1+1</f>
        <v>44278</v>
      </c>
    </row>
    <row r="3" spans="1:21" ht="14.25">
      <c r="A3" s="1"/>
      <c r="B3" s="84" t="s">
        <v>72</v>
      </c>
      <c r="C3" s="82"/>
      <c r="D3" s="82"/>
      <c r="E3" s="82"/>
      <c r="F3" s="82"/>
      <c r="G3" s="82"/>
      <c r="H3" s="82"/>
      <c r="I3" s="82"/>
      <c r="J3" s="83"/>
      <c r="K3" s="22">
        <f t="shared" si="0"/>
        <v>44279</v>
      </c>
    </row>
    <row r="4" spans="1:21" ht="15.75" customHeight="1">
      <c r="A4" s="1"/>
      <c r="B4" s="85" t="s">
        <v>73</v>
      </c>
      <c r="C4" s="86"/>
      <c r="D4" s="86"/>
      <c r="E4" s="86"/>
      <c r="F4" s="86"/>
      <c r="G4" s="86"/>
      <c r="H4" s="86"/>
      <c r="I4" s="86"/>
      <c r="J4" s="87"/>
      <c r="K4" s="22">
        <f t="shared" si="0"/>
        <v>44280</v>
      </c>
    </row>
    <row r="5" spans="1:21" ht="15.75" customHeight="1">
      <c r="A5" s="1"/>
      <c r="B5" s="84" t="s">
        <v>4</v>
      </c>
      <c r="C5" s="82"/>
      <c r="D5" s="82"/>
      <c r="E5" s="82"/>
      <c r="F5" s="82"/>
      <c r="G5" s="82"/>
      <c r="H5" s="82"/>
      <c r="I5" s="82"/>
      <c r="J5" s="83"/>
      <c r="K5" s="22">
        <f t="shared" si="0"/>
        <v>44281</v>
      </c>
    </row>
    <row r="6" spans="1:21" ht="15.75" customHeight="1">
      <c r="A6" s="1"/>
      <c r="B6" s="1"/>
      <c r="C6" s="1"/>
      <c r="D6" s="1"/>
      <c r="G6" s="1"/>
      <c r="H6" s="1"/>
      <c r="I6" s="1"/>
      <c r="J6" s="23"/>
      <c r="K6" s="22">
        <f t="shared" si="0"/>
        <v>44282</v>
      </c>
    </row>
    <row r="7" spans="1:21" ht="26.25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2">
        <f t="shared" si="0"/>
        <v>44283</v>
      </c>
    </row>
    <row r="8" spans="1:21" ht="15.75" customHeight="1">
      <c r="A8" s="1"/>
      <c r="B8" s="1"/>
      <c r="C8" s="1"/>
      <c r="D8" s="1"/>
      <c r="G8" s="1"/>
      <c r="H8" s="1"/>
      <c r="I8" s="1"/>
      <c r="J8" s="23"/>
      <c r="K8" s="22">
        <f t="shared" si="0"/>
        <v>44284</v>
      </c>
    </row>
    <row r="9" spans="1:21" ht="15.75" customHeight="1">
      <c r="A9" s="1"/>
      <c r="B9" s="113" t="s">
        <v>74</v>
      </c>
      <c r="C9" s="89"/>
      <c r="D9" s="89"/>
      <c r="E9" s="89"/>
      <c r="F9" s="89"/>
      <c r="G9" s="89"/>
      <c r="H9" s="89"/>
      <c r="I9" s="90"/>
      <c r="J9" s="46" t="s">
        <v>75</v>
      </c>
      <c r="K9" s="22">
        <f t="shared" si="0"/>
        <v>44285</v>
      </c>
    </row>
    <row r="10" spans="1:21" ht="18" customHeight="1">
      <c r="A10" s="1"/>
      <c r="B10" s="24" t="s">
        <v>40</v>
      </c>
      <c r="C10" s="24" t="s">
        <v>76</v>
      </c>
      <c r="D10" s="24" t="s">
        <v>77</v>
      </c>
      <c r="E10" s="51" t="s">
        <v>78</v>
      </c>
      <c r="F10" s="53" t="s">
        <v>79</v>
      </c>
      <c r="G10" s="24" t="s">
        <v>80</v>
      </c>
      <c r="H10" s="24" t="s">
        <v>81</v>
      </c>
      <c r="I10" s="24" t="s">
        <v>82</v>
      </c>
      <c r="J10" s="10" t="s">
        <v>83</v>
      </c>
      <c r="K10" s="22">
        <f t="shared" si="0"/>
        <v>44286</v>
      </c>
    </row>
    <row r="11" spans="1:21" ht="48.75" customHeight="1">
      <c r="A11" s="5"/>
      <c r="B11" s="18">
        <v>1</v>
      </c>
      <c r="C11" s="25">
        <v>44283</v>
      </c>
      <c r="D11" s="26" t="s">
        <v>84</v>
      </c>
      <c r="E11" s="56">
        <v>1</v>
      </c>
      <c r="F11" s="19" t="s">
        <v>8</v>
      </c>
      <c r="G11" s="19" t="s">
        <v>37</v>
      </c>
      <c r="H11" s="27">
        <v>4</v>
      </c>
      <c r="I11" s="27">
        <v>5</v>
      </c>
      <c r="J11" s="26" t="s">
        <v>85</v>
      </c>
      <c r="K11" s="22">
        <f t="shared" si="0"/>
        <v>44287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8">
        <v>2</v>
      </c>
      <c r="C12" s="25">
        <v>44277</v>
      </c>
      <c r="D12" s="49" t="s">
        <v>86</v>
      </c>
      <c r="E12" s="59">
        <v>1</v>
      </c>
      <c r="F12" s="50" t="s">
        <v>16</v>
      </c>
      <c r="G12" s="19" t="s">
        <v>37</v>
      </c>
      <c r="H12" s="27">
        <v>6</v>
      </c>
      <c r="I12" s="27">
        <v>5</v>
      </c>
      <c r="J12" s="26" t="s">
        <v>87</v>
      </c>
      <c r="K12" s="22">
        <f t="shared" si="0"/>
        <v>44288</v>
      </c>
    </row>
    <row r="13" spans="1:21" ht="52.5" customHeight="1">
      <c r="A13" s="1"/>
      <c r="B13" s="18">
        <v>3</v>
      </c>
      <c r="C13" s="25">
        <v>44286</v>
      </c>
      <c r="D13" s="49" t="s">
        <v>88</v>
      </c>
      <c r="E13" s="59">
        <v>1</v>
      </c>
      <c r="F13" s="50" t="s">
        <v>14</v>
      </c>
      <c r="G13" s="19" t="s">
        <v>37</v>
      </c>
      <c r="H13" s="27">
        <v>2</v>
      </c>
      <c r="I13" s="27">
        <v>1</v>
      </c>
      <c r="J13" s="28"/>
      <c r="K13" s="22">
        <f t="shared" si="0"/>
        <v>44289</v>
      </c>
    </row>
    <row r="14" spans="1:21" ht="75" customHeight="1">
      <c r="A14" s="1"/>
      <c r="B14" s="18">
        <v>4</v>
      </c>
      <c r="C14" s="25">
        <v>44278</v>
      </c>
      <c r="D14" s="26" t="s">
        <v>89</v>
      </c>
      <c r="E14" s="57">
        <v>1</v>
      </c>
      <c r="F14" s="19" t="s">
        <v>16</v>
      </c>
      <c r="G14" s="19" t="s">
        <v>37</v>
      </c>
      <c r="H14" s="27">
        <v>1</v>
      </c>
      <c r="I14" s="27">
        <v>1</v>
      </c>
      <c r="J14" s="26"/>
      <c r="K14" s="22">
        <f t="shared" si="0"/>
        <v>44290</v>
      </c>
    </row>
    <row r="15" spans="1:21" ht="77.25" customHeight="1">
      <c r="A15" s="1"/>
      <c r="B15" s="18">
        <v>5</v>
      </c>
      <c r="C15" s="25">
        <v>44286</v>
      </c>
      <c r="D15" s="26" t="s">
        <v>90</v>
      </c>
      <c r="E15" s="58">
        <v>1</v>
      </c>
      <c r="F15" s="19" t="s">
        <v>12</v>
      </c>
      <c r="G15" s="19" t="s">
        <v>37</v>
      </c>
      <c r="H15" s="27">
        <v>2</v>
      </c>
      <c r="I15" s="27">
        <v>1</v>
      </c>
      <c r="J15" s="26"/>
    </row>
    <row r="16" spans="1:21" s="23" customFormat="1" ht="70.5" customHeight="1">
      <c r="B16" s="18">
        <v>6</v>
      </c>
      <c r="C16" s="25">
        <v>44280</v>
      </c>
      <c r="D16" s="26" t="s">
        <v>91</v>
      </c>
      <c r="E16" s="58">
        <v>2</v>
      </c>
      <c r="F16" s="19" t="s">
        <v>14</v>
      </c>
      <c r="G16" s="19" t="s">
        <v>37</v>
      </c>
      <c r="H16" s="27">
        <v>8</v>
      </c>
      <c r="I16" s="27">
        <v>12</v>
      </c>
      <c r="J16" s="26" t="s">
        <v>92</v>
      </c>
    </row>
    <row r="17" spans="1:10" ht="70.5" customHeight="1">
      <c r="A17" s="1"/>
      <c r="B17" s="18">
        <v>7</v>
      </c>
      <c r="C17" s="25">
        <v>44278</v>
      </c>
      <c r="D17" s="26" t="s">
        <v>93</v>
      </c>
      <c r="E17" s="58">
        <v>2</v>
      </c>
      <c r="F17" s="19" t="s">
        <v>10</v>
      </c>
      <c r="G17" s="19" t="s">
        <v>37</v>
      </c>
      <c r="H17" s="27">
        <v>2</v>
      </c>
      <c r="I17" s="27">
        <v>0.8</v>
      </c>
      <c r="J17" s="26" t="s">
        <v>94</v>
      </c>
    </row>
    <row r="18" spans="1:10" ht="75" customHeight="1">
      <c r="A18" s="1"/>
      <c r="B18" s="18">
        <v>8</v>
      </c>
      <c r="C18" s="25">
        <v>44279</v>
      </c>
      <c r="D18" s="26" t="s">
        <v>95</v>
      </c>
      <c r="E18" s="58">
        <v>2</v>
      </c>
      <c r="F18" s="19" t="s">
        <v>10</v>
      </c>
      <c r="G18" s="19" t="s">
        <v>37</v>
      </c>
      <c r="H18" s="27">
        <v>1</v>
      </c>
      <c r="I18" s="27">
        <v>0.65</v>
      </c>
      <c r="J18" s="26" t="s">
        <v>96</v>
      </c>
    </row>
    <row r="19" spans="1:10" ht="77.25" customHeight="1">
      <c r="A19" s="1"/>
      <c r="B19" s="18">
        <v>9</v>
      </c>
      <c r="C19" s="25">
        <v>44279</v>
      </c>
      <c r="D19" s="26" t="s">
        <v>97</v>
      </c>
      <c r="E19" s="58">
        <v>2</v>
      </c>
      <c r="F19" s="19" t="s">
        <v>10</v>
      </c>
      <c r="G19" s="19" t="s">
        <v>37</v>
      </c>
      <c r="H19" s="27">
        <v>1</v>
      </c>
      <c r="I19" s="27">
        <v>0.16</v>
      </c>
      <c r="J19" s="26" t="s">
        <v>96</v>
      </c>
    </row>
    <row r="20" spans="1:10" ht="70.5" customHeight="1">
      <c r="A20" s="1"/>
      <c r="B20" s="18">
        <v>10</v>
      </c>
      <c r="C20" s="25">
        <v>44286</v>
      </c>
      <c r="D20" s="26" t="s">
        <v>98</v>
      </c>
      <c r="E20" s="58">
        <v>10</v>
      </c>
      <c r="F20" s="19" t="s">
        <v>8</v>
      </c>
      <c r="G20" s="19" t="s">
        <v>37</v>
      </c>
      <c r="H20" s="27">
        <v>2</v>
      </c>
      <c r="I20" s="27">
        <v>1</v>
      </c>
      <c r="J20" s="26"/>
    </row>
    <row r="21" spans="1:10" ht="37.5" customHeight="1">
      <c r="A21" s="1"/>
      <c r="B21" s="18">
        <v>11</v>
      </c>
      <c r="C21" s="25">
        <v>44286</v>
      </c>
      <c r="D21" s="26" t="s">
        <v>99</v>
      </c>
      <c r="E21" s="58">
        <v>8</v>
      </c>
      <c r="F21" s="19" t="s">
        <v>12</v>
      </c>
      <c r="G21" s="19" t="s">
        <v>35</v>
      </c>
      <c r="H21" s="27">
        <v>4</v>
      </c>
      <c r="I21" s="27">
        <v>8</v>
      </c>
      <c r="J21" s="26" t="s">
        <v>100</v>
      </c>
    </row>
    <row r="22" spans="1:10" ht="31.5" customHeight="1">
      <c r="A22" s="1"/>
      <c r="B22" s="18">
        <v>12</v>
      </c>
      <c r="C22" s="25">
        <v>44284</v>
      </c>
      <c r="D22" s="26" t="s">
        <v>101</v>
      </c>
      <c r="E22" s="58">
        <v>8</v>
      </c>
      <c r="F22" s="19" t="s">
        <v>10</v>
      </c>
      <c r="G22" s="19" t="s">
        <v>37</v>
      </c>
      <c r="H22" s="27">
        <v>4</v>
      </c>
      <c r="I22" s="27">
        <v>2.5</v>
      </c>
      <c r="J22" s="26" t="s">
        <v>102</v>
      </c>
    </row>
    <row r="23" spans="1:10" ht="48" customHeight="1">
      <c r="A23" s="1"/>
      <c r="B23" s="18">
        <v>13</v>
      </c>
      <c r="C23" s="25">
        <v>44286</v>
      </c>
      <c r="D23" s="26" t="s">
        <v>103</v>
      </c>
      <c r="E23" s="58">
        <v>8</v>
      </c>
      <c r="F23" s="19" t="s">
        <v>8</v>
      </c>
      <c r="G23" s="19" t="s">
        <v>35</v>
      </c>
      <c r="H23" s="27">
        <v>2</v>
      </c>
      <c r="I23" s="27">
        <v>0</v>
      </c>
      <c r="J23" s="26"/>
    </row>
    <row r="24" spans="1:10" ht="37.5" customHeight="1">
      <c r="A24" s="1"/>
      <c r="B24" s="18">
        <v>14</v>
      </c>
      <c r="C24" s="25">
        <v>44285</v>
      </c>
      <c r="D24" s="26" t="s">
        <v>104</v>
      </c>
      <c r="E24" s="58">
        <v>6</v>
      </c>
      <c r="F24" s="19" t="s">
        <v>14</v>
      </c>
      <c r="G24" s="19" t="s">
        <v>37</v>
      </c>
      <c r="H24" s="27">
        <v>4</v>
      </c>
      <c r="I24" s="27">
        <v>6</v>
      </c>
      <c r="J24" s="26" t="s">
        <v>105</v>
      </c>
    </row>
    <row r="25" spans="1:10" ht="37.5" customHeight="1">
      <c r="A25" s="1"/>
      <c r="B25" s="18">
        <v>15</v>
      </c>
      <c r="C25" s="25">
        <v>44283</v>
      </c>
      <c r="D25" s="29" t="s">
        <v>106</v>
      </c>
      <c r="E25" s="58">
        <v>6</v>
      </c>
      <c r="F25" s="19" t="s">
        <v>16</v>
      </c>
      <c r="G25" s="19" t="s">
        <v>37</v>
      </c>
      <c r="H25" s="27">
        <v>3</v>
      </c>
      <c r="I25" s="27">
        <v>2</v>
      </c>
      <c r="J25" s="26" t="s">
        <v>107</v>
      </c>
    </row>
    <row r="26" spans="1:10" ht="37.5" customHeight="1">
      <c r="A26" s="1"/>
      <c r="B26" s="18">
        <v>16</v>
      </c>
      <c r="C26" s="25">
        <v>44283</v>
      </c>
      <c r="D26" s="29" t="s">
        <v>108</v>
      </c>
      <c r="E26" s="26">
        <v>1</v>
      </c>
      <c r="F26" s="54" t="s">
        <v>8</v>
      </c>
      <c r="G26" s="19" t="s">
        <v>37</v>
      </c>
      <c r="H26" s="27">
        <v>1</v>
      </c>
      <c r="I26" s="27">
        <v>0</v>
      </c>
      <c r="J26" s="26"/>
    </row>
    <row r="27" spans="1:10" ht="37.5" customHeight="1">
      <c r="A27" s="1"/>
      <c r="B27" s="18">
        <v>17</v>
      </c>
      <c r="C27" s="25">
        <v>44283</v>
      </c>
      <c r="D27" s="29" t="s">
        <v>108</v>
      </c>
      <c r="E27" s="26">
        <v>2</v>
      </c>
      <c r="F27" s="54" t="s">
        <v>10</v>
      </c>
      <c r="G27" s="19" t="s">
        <v>37</v>
      </c>
      <c r="H27" s="27">
        <v>1</v>
      </c>
      <c r="I27" s="27">
        <v>0</v>
      </c>
      <c r="J27" s="26"/>
    </row>
    <row r="28" spans="1:10" ht="37.5" customHeight="1">
      <c r="A28" s="1"/>
      <c r="B28" s="18">
        <v>21</v>
      </c>
      <c r="C28" s="25">
        <v>44283</v>
      </c>
      <c r="D28" s="29" t="s">
        <v>108</v>
      </c>
      <c r="E28" s="26">
        <v>6</v>
      </c>
      <c r="F28" s="54" t="s">
        <v>14</v>
      </c>
      <c r="G28" s="19" t="s">
        <v>37</v>
      </c>
      <c r="H28" s="27">
        <v>1</v>
      </c>
      <c r="I28" s="27">
        <v>0</v>
      </c>
      <c r="J28" s="26"/>
    </row>
    <row r="29" spans="1:10" ht="37.5" customHeight="1">
      <c r="A29" s="1"/>
      <c r="B29" s="18">
        <v>23</v>
      </c>
      <c r="C29" s="25">
        <v>44283</v>
      </c>
      <c r="D29" s="29" t="s">
        <v>108</v>
      </c>
      <c r="E29" s="26">
        <v>8</v>
      </c>
      <c r="F29" s="54" t="s">
        <v>12</v>
      </c>
      <c r="G29" s="19" t="s">
        <v>37</v>
      </c>
      <c r="H29" s="27">
        <v>1</v>
      </c>
      <c r="I29" s="27">
        <v>1</v>
      </c>
      <c r="J29" s="26"/>
    </row>
    <row r="30" spans="1:10" ht="37.5" customHeight="1">
      <c r="A30" s="1"/>
      <c r="B30" s="18">
        <v>25</v>
      </c>
      <c r="C30" s="25">
        <v>44283</v>
      </c>
      <c r="D30" s="29" t="s">
        <v>108</v>
      </c>
      <c r="E30" s="26">
        <v>10</v>
      </c>
      <c r="F30" s="54" t="s">
        <v>16</v>
      </c>
      <c r="G30" s="19" t="s">
        <v>37</v>
      </c>
      <c r="H30" s="27">
        <v>1</v>
      </c>
      <c r="I30" s="27">
        <v>1</v>
      </c>
      <c r="J30" s="26"/>
    </row>
    <row r="31" spans="1:10" ht="37.5" customHeight="1">
      <c r="A31" s="1"/>
      <c r="B31" s="18">
        <v>30</v>
      </c>
      <c r="C31" s="25">
        <v>44290</v>
      </c>
      <c r="D31" s="29" t="s">
        <v>109</v>
      </c>
      <c r="E31" s="26">
        <v>8</v>
      </c>
      <c r="F31" s="54" t="s">
        <v>12</v>
      </c>
      <c r="G31" s="19" t="s">
        <v>37</v>
      </c>
      <c r="H31" s="27">
        <v>1</v>
      </c>
      <c r="I31" s="27">
        <v>1</v>
      </c>
      <c r="J31" s="26"/>
    </row>
    <row r="32" spans="1:10" ht="37.5" customHeight="1">
      <c r="A32" s="1"/>
      <c r="B32" s="18">
        <v>32</v>
      </c>
      <c r="C32" s="25">
        <v>44290</v>
      </c>
      <c r="D32" s="29" t="s">
        <v>110</v>
      </c>
      <c r="E32" s="26">
        <v>10</v>
      </c>
      <c r="F32" s="54" t="s">
        <v>10</v>
      </c>
      <c r="G32" s="19" t="s">
        <v>37</v>
      </c>
      <c r="H32" s="27">
        <v>1</v>
      </c>
      <c r="I32" s="27">
        <v>1</v>
      </c>
      <c r="J32" s="26"/>
    </row>
    <row r="33" spans="1:10" ht="37.5" customHeight="1">
      <c r="A33" s="1"/>
      <c r="B33" s="18">
        <v>33</v>
      </c>
      <c r="C33" s="25">
        <v>44290</v>
      </c>
      <c r="D33" s="29" t="s">
        <v>111</v>
      </c>
      <c r="E33" s="26">
        <v>6</v>
      </c>
      <c r="F33" s="54" t="s">
        <v>14</v>
      </c>
      <c r="G33" s="19" t="s">
        <v>37</v>
      </c>
      <c r="H33" s="27">
        <v>1</v>
      </c>
      <c r="I33" s="27">
        <v>1</v>
      </c>
      <c r="J33" s="26"/>
    </row>
    <row r="34" spans="1:10" ht="37.5" customHeight="1">
      <c r="A34" s="1"/>
      <c r="B34" s="18">
        <v>34</v>
      </c>
      <c r="C34" s="25">
        <v>44290</v>
      </c>
      <c r="D34" s="29" t="s">
        <v>112</v>
      </c>
      <c r="E34" s="26">
        <v>1</v>
      </c>
      <c r="F34" s="54" t="s">
        <v>8</v>
      </c>
      <c r="G34" s="19" t="s">
        <v>37</v>
      </c>
      <c r="H34" s="27">
        <v>1</v>
      </c>
      <c r="I34" s="27">
        <v>1</v>
      </c>
      <c r="J34" s="26"/>
    </row>
    <row r="35" spans="1:10" ht="37.5" customHeight="1">
      <c r="A35" s="1"/>
      <c r="B35" s="18">
        <v>36</v>
      </c>
      <c r="C35" s="25">
        <v>44290</v>
      </c>
      <c r="D35" s="29" t="s">
        <v>113</v>
      </c>
      <c r="E35" s="26">
        <v>10</v>
      </c>
      <c r="F35" s="54" t="s">
        <v>16</v>
      </c>
      <c r="G35" s="19" t="s">
        <v>37</v>
      </c>
      <c r="H35" s="27">
        <v>1</v>
      </c>
      <c r="I35" s="27">
        <v>1</v>
      </c>
      <c r="J35" s="26"/>
    </row>
    <row r="36" spans="1:10" ht="37.5" customHeight="1">
      <c r="A36" s="1"/>
      <c r="B36" s="18">
        <v>37</v>
      </c>
      <c r="C36" s="25"/>
      <c r="D36" s="29"/>
      <c r="E36" s="29"/>
      <c r="F36" s="54"/>
      <c r="G36" s="19"/>
      <c r="H36" s="27"/>
      <c r="I36" s="27"/>
      <c r="J36" s="26"/>
    </row>
    <row r="37" spans="1:10" ht="37.5" customHeight="1">
      <c r="A37" s="1"/>
      <c r="B37" s="18">
        <v>38</v>
      </c>
      <c r="C37" s="25"/>
      <c r="D37" s="29"/>
      <c r="E37" s="29"/>
      <c r="F37" s="54"/>
      <c r="G37" s="19"/>
      <c r="H37" s="27"/>
      <c r="I37" s="27"/>
      <c r="J37" s="26"/>
    </row>
    <row r="38" spans="1:10" ht="37.5" customHeight="1">
      <c r="A38" s="1"/>
      <c r="B38" s="18">
        <v>39</v>
      </c>
      <c r="C38" s="25"/>
      <c r="D38" s="29"/>
      <c r="E38" s="29"/>
      <c r="F38" s="54"/>
      <c r="G38" s="19"/>
      <c r="H38" s="27"/>
      <c r="I38" s="27"/>
      <c r="J38" s="26"/>
    </row>
    <row r="39" spans="1:10" ht="37.5" customHeight="1">
      <c r="A39" s="1"/>
      <c r="B39" s="18">
        <v>40</v>
      </c>
      <c r="C39" s="25"/>
      <c r="D39" s="29"/>
      <c r="E39" s="29"/>
      <c r="F39" s="54"/>
      <c r="G39" s="19"/>
      <c r="H39" s="27"/>
      <c r="I39" s="27"/>
      <c r="J39" s="26"/>
    </row>
    <row r="40" spans="1:10" ht="37.5" customHeight="1">
      <c r="A40" s="1"/>
      <c r="B40" s="18">
        <v>41</v>
      </c>
      <c r="C40" s="25"/>
      <c r="D40" s="29"/>
      <c r="E40" s="29"/>
      <c r="F40" s="54"/>
      <c r="G40" s="19"/>
      <c r="H40" s="27"/>
      <c r="I40" s="27"/>
      <c r="J40" s="26"/>
    </row>
    <row r="41" spans="1:10" ht="37.5" customHeight="1">
      <c r="A41" s="1"/>
      <c r="B41" s="18">
        <v>42</v>
      </c>
      <c r="C41" s="25"/>
      <c r="D41" s="29"/>
      <c r="E41" s="29"/>
      <c r="F41" s="54"/>
      <c r="G41" s="19"/>
      <c r="H41" s="27"/>
      <c r="I41" s="27"/>
      <c r="J41" s="26"/>
    </row>
    <row r="42" spans="1:10" ht="37.5" customHeight="1">
      <c r="A42" s="1"/>
      <c r="B42" s="18">
        <v>43</v>
      </c>
      <c r="C42" s="25"/>
      <c r="D42" s="29"/>
      <c r="E42" s="29"/>
      <c r="F42" s="54"/>
      <c r="G42" s="19"/>
      <c r="H42" s="27"/>
      <c r="I42" s="27"/>
      <c r="J42" s="26"/>
    </row>
    <row r="43" spans="1:10" ht="37.5" customHeight="1">
      <c r="A43" s="1"/>
      <c r="B43" s="18">
        <v>44</v>
      </c>
      <c r="C43" s="25"/>
      <c r="D43" s="29"/>
      <c r="E43" s="29"/>
      <c r="F43" s="54"/>
      <c r="G43" s="19"/>
      <c r="H43" s="27"/>
      <c r="I43" s="27"/>
      <c r="J43" s="26"/>
    </row>
    <row r="44" spans="1:10" ht="37.5" customHeight="1">
      <c r="A44" s="1"/>
      <c r="B44" s="18">
        <v>45</v>
      </c>
      <c r="C44" s="25"/>
      <c r="D44" s="29"/>
      <c r="E44" s="29"/>
      <c r="F44" s="54"/>
      <c r="G44" s="19"/>
      <c r="H44" s="27"/>
      <c r="I44" s="27"/>
      <c r="J44" s="26"/>
    </row>
    <row r="45" spans="1:10" ht="37.5" customHeight="1">
      <c r="A45" s="1"/>
      <c r="B45" s="18">
        <v>46</v>
      </c>
      <c r="C45" s="25"/>
      <c r="D45" s="29"/>
      <c r="E45" s="29"/>
      <c r="F45" s="54"/>
      <c r="G45" s="19"/>
      <c r="H45" s="27"/>
      <c r="I45" s="27"/>
      <c r="J45" s="26"/>
    </row>
    <row r="46" spans="1:10" ht="37.5" customHeight="1">
      <c r="A46" s="1"/>
      <c r="B46" s="18">
        <v>47</v>
      </c>
      <c r="C46" s="25"/>
      <c r="D46" s="29"/>
      <c r="E46" s="29"/>
      <c r="F46" s="54"/>
      <c r="G46" s="19"/>
      <c r="H46" s="27"/>
      <c r="I46" s="27"/>
      <c r="J46" s="26"/>
    </row>
    <row r="47" spans="1:10" ht="37.5" customHeight="1">
      <c r="A47" s="1"/>
      <c r="B47" s="18">
        <v>48</v>
      </c>
      <c r="C47" s="25"/>
      <c r="D47" s="29"/>
      <c r="E47" s="29"/>
      <c r="F47" s="54"/>
      <c r="G47" s="19"/>
      <c r="H47" s="27"/>
      <c r="I47" s="27"/>
      <c r="J47" s="26"/>
    </row>
    <row r="48" spans="1:10" ht="37.5" customHeight="1">
      <c r="A48" s="1"/>
      <c r="B48" s="18">
        <v>49</v>
      </c>
      <c r="C48" s="25"/>
      <c r="D48" s="29"/>
      <c r="E48" s="29"/>
      <c r="F48" s="54"/>
      <c r="G48" s="19"/>
      <c r="H48" s="27"/>
      <c r="I48" s="27"/>
      <c r="J48" s="26"/>
    </row>
    <row r="49" spans="1:10" ht="37.5" customHeight="1">
      <c r="A49" s="1"/>
      <c r="B49" s="18">
        <v>50</v>
      </c>
      <c r="C49" s="25"/>
      <c r="D49" s="29"/>
      <c r="E49" s="29"/>
      <c r="F49" s="54"/>
      <c r="G49" s="19"/>
      <c r="H49" s="27"/>
      <c r="I49" s="27"/>
      <c r="J49" s="26"/>
    </row>
    <row r="50" spans="1:10" ht="15.75" customHeight="1">
      <c r="A50" s="1"/>
      <c r="B50" s="1"/>
      <c r="C50" s="1"/>
      <c r="D50" s="1"/>
      <c r="G50" s="30" t="s">
        <v>114</v>
      </c>
      <c r="H50" s="31">
        <f t="shared" ref="H50:I50" si="1">SUM(H11:H49)</f>
        <v>56</v>
      </c>
      <c r="I50" s="31">
        <f t="shared" si="1"/>
        <v>53.11</v>
      </c>
      <c r="J50" s="23"/>
    </row>
    <row r="51" spans="1:10" ht="15.75" customHeight="1">
      <c r="A51" s="1"/>
      <c r="B51" s="8"/>
      <c r="C51" s="8"/>
      <c r="D51" s="8">
        <f>COUNTIFS(D11:D49, "&lt;&gt;"&amp;"")</f>
        <v>25</v>
      </c>
      <c r="E51" s="20"/>
      <c r="F51" s="55"/>
      <c r="G51" s="8">
        <f>COUNTIFS(G11:G49, "Concluído",D11:D49, "&lt;&gt;"&amp;"")</f>
        <v>23</v>
      </c>
      <c r="H51" s="1"/>
      <c r="I51" s="1"/>
      <c r="J51" s="23"/>
    </row>
    <row r="52" spans="1:10" ht="15.75" customHeight="1">
      <c r="A52" s="1"/>
      <c r="B52" s="113" t="s">
        <v>115</v>
      </c>
      <c r="C52" s="89"/>
      <c r="D52" s="89"/>
      <c r="E52" s="89"/>
      <c r="F52" s="89"/>
      <c r="G52" s="89"/>
      <c r="H52" s="89"/>
      <c r="I52" s="90"/>
    </row>
    <row r="53" spans="1:10" ht="15.75" customHeight="1">
      <c r="A53" s="1"/>
      <c r="B53" s="114" t="s">
        <v>116</v>
      </c>
      <c r="C53" s="89"/>
      <c r="D53" s="89"/>
      <c r="E53" s="89"/>
      <c r="F53" s="89"/>
      <c r="G53" s="90"/>
      <c r="H53" s="24" t="s">
        <v>117</v>
      </c>
      <c r="I53" s="24" t="s">
        <v>22</v>
      </c>
    </row>
    <row r="54" spans="1:10" ht="15.75" customHeight="1">
      <c r="A54" s="1"/>
      <c r="B54" s="112" t="str">
        <f>'Dados do Projeto'!B10</f>
        <v>Guilherme Gabriel Silva Pereira</v>
      </c>
      <c r="C54" s="89"/>
      <c r="D54" s="89"/>
      <c r="E54" s="89"/>
      <c r="F54" s="89"/>
      <c r="G54" s="90"/>
      <c r="H54" s="32">
        <f>SUMIF($F$11:$F$49,'Dados do Projeto'!$B10,H$11:H$49)</f>
        <v>10</v>
      </c>
      <c r="I54" s="32">
        <f>SUMIF($F$11:$F$49,'Dados do Projeto'!$B10,I$11:I$49)</f>
        <v>7</v>
      </c>
    </row>
    <row r="55" spans="1:10" ht="15.75" customHeight="1">
      <c r="A55" s="1"/>
      <c r="B55" s="112" t="str">
        <f>'Dados do Projeto'!B11</f>
        <v>Henrique Penna Forte Monteiro</v>
      </c>
      <c r="C55" s="89"/>
      <c r="D55" s="89"/>
      <c r="E55" s="89"/>
      <c r="F55" s="89"/>
      <c r="G55" s="90"/>
      <c r="H55" s="32">
        <f>SUMIF(F$11:F$49,'Dados do Projeto'!B11,H$11:H$49)</f>
        <v>10</v>
      </c>
      <c r="I55" s="32">
        <f>SUMIF($F$11:$F$49,'Dados do Projeto'!$B11,I$11:I$49)</f>
        <v>5.1100000000000003</v>
      </c>
    </row>
    <row r="56" spans="1:10" ht="15.75" customHeight="1">
      <c r="A56" s="1"/>
      <c r="B56" s="112" t="str">
        <f>'Dados do Projeto'!B12</f>
        <v>José Maurício Guimarães França</v>
      </c>
      <c r="C56" s="89"/>
      <c r="D56" s="89"/>
      <c r="E56" s="89"/>
      <c r="F56" s="89"/>
      <c r="G56" s="90"/>
      <c r="H56" s="32">
        <f>SUMIF(F$11:F$49,'Dados do Projeto'!B12,H$11:H$49)</f>
        <v>8</v>
      </c>
      <c r="I56" s="32">
        <f>SUMIF($F$11:$F$49,'Dados do Projeto'!$B12,I$11:I$49)</f>
        <v>11</v>
      </c>
    </row>
    <row r="57" spans="1:10" ht="15.75" customHeight="1">
      <c r="A57" s="1"/>
      <c r="B57" s="112" t="str">
        <f>'Dados do Projeto'!B13</f>
        <v>Lucas Ângelo Oliveira Martins Rocha</v>
      </c>
      <c r="C57" s="89"/>
      <c r="D57" s="89"/>
      <c r="E57" s="89"/>
      <c r="F57" s="89"/>
      <c r="G57" s="90"/>
      <c r="H57" s="32">
        <f>SUMIF(F$11:F$49,'Dados do Projeto'!B13,H$11:H$49)</f>
        <v>16</v>
      </c>
      <c r="I57" s="32">
        <f>SUMIF($F$11:$F$49,'Dados do Projeto'!$B13,I$11:I$49)</f>
        <v>20</v>
      </c>
    </row>
    <row r="58" spans="1:10" ht="15.75" customHeight="1">
      <c r="A58" s="1"/>
      <c r="B58" s="112" t="str">
        <f>'Dados do Projeto'!B14</f>
        <v>Victor Boaventura Goés Campos</v>
      </c>
      <c r="C58" s="89"/>
      <c r="D58" s="89"/>
      <c r="E58" s="89"/>
      <c r="F58" s="89"/>
      <c r="G58" s="90"/>
      <c r="H58" s="32">
        <f>SUMIF(F$11:F$49,'Dados do Projeto'!B14,H$11:H$49)</f>
        <v>12</v>
      </c>
      <c r="I58" s="32">
        <f>SUMIF($F$11:$F$49,'Dados do Projeto'!$B14,I$11:I$49)</f>
        <v>10</v>
      </c>
    </row>
    <row r="59" spans="1:10" ht="15.75" customHeight="1">
      <c r="A59" s="1"/>
      <c r="B59" s="1"/>
      <c r="C59" s="1"/>
      <c r="D59" s="1"/>
      <c r="G59" s="1"/>
      <c r="H59" s="1"/>
      <c r="I59" s="1"/>
      <c r="J59" s="23"/>
    </row>
    <row r="60" spans="1:10" ht="15.75" customHeight="1">
      <c r="A60" s="1"/>
      <c r="B60" s="1"/>
      <c r="C60" s="1"/>
      <c r="D60" s="1"/>
      <c r="G60" s="1"/>
      <c r="H60" s="1"/>
      <c r="I60" s="1"/>
      <c r="J60" s="23"/>
    </row>
    <row r="61" spans="1:10" ht="15.75" customHeight="1">
      <c r="A61" s="1"/>
      <c r="B61" s="1"/>
      <c r="C61" s="1"/>
      <c r="D61" s="1"/>
      <c r="G61" s="1"/>
      <c r="H61" s="1"/>
      <c r="I61" s="1"/>
      <c r="J61" s="23"/>
    </row>
    <row r="62" spans="1:10" ht="15.75" customHeight="1">
      <c r="A62" s="1"/>
      <c r="B62" s="1"/>
      <c r="C62" s="1"/>
      <c r="D62" s="1"/>
      <c r="G62" s="1"/>
      <c r="H62" s="1"/>
      <c r="I62" s="1"/>
      <c r="J62" s="23"/>
    </row>
    <row r="63" spans="1:10" ht="15.75" customHeight="1">
      <c r="A63" s="1"/>
      <c r="B63" s="1"/>
      <c r="C63" s="1"/>
      <c r="D63" s="1"/>
      <c r="G63" s="1"/>
      <c r="H63" s="1"/>
      <c r="I63" s="1"/>
      <c r="J63" s="23"/>
    </row>
    <row r="64" spans="1:10" ht="15.75" customHeight="1">
      <c r="A64" s="1"/>
      <c r="B64" s="1"/>
      <c r="C64" s="1"/>
      <c r="D64" s="1"/>
      <c r="G64" s="1"/>
      <c r="H64" s="1"/>
      <c r="I64" s="1"/>
      <c r="J64" s="23"/>
    </row>
    <row r="65" spans="1:10" ht="15.75" customHeight="1">
      <c r="A65" s="1"/>
      <c r="B65" s="1"/>
      <c r="C65" s="1"/>
      <c r="D65" s="1"/>
      <c r="G65" s="1"/>
      <c r="H65" s="1"/>
      <c r="I65" s="1"/>
      <c r="J65" s="23"/>
    </row>
    <row r="66" spans="1:10" ht="15.75" customHeight="1">
      <c r="A66" s="1"/>
      <c r="B66" s="1"/>
      <c r="C66" s="1"/>
      <c r="D66" s="1"/>
      <c r="G66" s="1"/>
      <c r="H66" s="1"/>
      <c r="I66" s="1"/>
      <c r="J66" s="23"/>
    </row>
    <row r="67" spans="1:10" ht="15.75" customHeight="1">
      <c r="A67" s="1"/>
      <c r="B67" s="1"/>
      <c r="C67" s="1"/>
      <c r="D67" s="1"/>
      <c r="G67" s="1"/>
      <c r="H67" s="1"/>
      <c r="I67" s="1"/>
      <c r="J67" s="23"/>
    </row>
    <row r="68" spans="1:10" ht="15.75" customHeight="1">
      <c r="A68" s="1"/>
      <c r="B68" s="1"/>
      <c r="C68" s="1"/>
      <c r="D68" s="1"/>
      <c r="G68" s="1"/>
      <c r="H68" s="1"/>
      <c r="I68" s="1"/>
      <c r="J68" s="23"/>
    </row>
    <row r="69" spans="1:10" ht="15.75" customHeight="1">
      <c r="A69" s="1"/>
      <c r="B69" s="1"/>
      <c r="C69" s="1"/>
      <c r="D69" s="1"/>
      <c r="G69" s="1"/>
      <c r="H69" s="1"/>
      <c r="I69" s="1"/>
      <c r="J69" s="23"/>
    </row>
    <row r="70" spans="1:10" ht="15.75" customHeight="1">
      <c r="A70" s="1"/>
      <c r="B70" s="1"/>
      <c r="C70" s="1"/>
      <c r="D70" s="1"/>
      <c r="G70" s="1"/>
      <c r="H70" s="1"/>
      <c r="I70" s="1"/>
      <c r="J70" s="23"/>
    </row>
    <row r="71" spans="1:10" ht="15.75" customHeight="1">
      <c r="A71" s="1"/>
      <c r="B71" s="1"/>
      <c r="C71" s="1"/>
      <c r="D71" s="1"/>
      <c r="G71" s="1"/>
      <c r="H71" s="1"/>
      <c r="I71" s="1"/>
      <c r="J71" s="23"/>
    </row>
    <row r="72" spans="1:10" ht="15.75" customHeight="1">
      <c r="A72" s="1"/>
      <c r="B72" s="1"/>
      <c r="C72" s="1"/>
      <c r="D72" s="1"/>
      <c r="G72" s="1"/>
      <c r="H72" s="1"/>
      <c r="I72" s="1"/>
      <c r="J72" s="23"/>
    </row>
    <row r="73" spans="1:10" ht="15.75" customHeight="1">
      <c r="A73" s="1"/>
      <c r="B73" s="1"/>
      <c r="C73" s="1"/>
      <c r="D73" s="1"/>
      <c r="G73" s="1"/>
      <c r="H73" s="1"/>
      <c r="I73" s="1"/>
      <c r="J73" s="23"/>
    </row>
    <row r="74" spans="1:10" ht="15.75" customHeight="1">
      <c r="A74" s="1"/>
      <c r="B74" s="1"/>
      <c r="C74" s="1"/>
      <c r="D74" s="1"/>
      <c r="G74" s="1"/>
      <c r="H74" s="1"/>
      <c r="I74" s="1"/>
      <c r="J74" s="23"/>
    </row>
    <row r="75" spans="1:10" ht="15.75" customHeight="1">
      <c r="A75" s="1"/>
      <c r="B75" s="1"/>
      <c r="C75" s="1"/>
      <c r="D75" s="1"/>
      <c r="G75" s="1"/>
      <c r="H75" s="1"/>
      <c r="I75" s="1"/>
      <c r="J75" s="23"/>
    </row>
    <row r="76" spans="1:10" ht="15.75" customHeight="1">
      <c r="A76" s="1"/>
      <c r="B76" s="1"/>
      <c r="C76" s="1"/>
      <c r="D76" s="1"/>
      <c r="G76" s="1"/>
      <c r="H76" s="1"/>
      <c r="I76" s="1"/>
      <c r="J76" s="23"/>
    </row>
    <row r="77" spans="1:10" ht="15.75" customHeight="1">
      <c r="A77" s="1"/>
      <c r="B77" s="1"/>
      <c r="C77" s="1"/>
      <c r="D77" s="1"/>
      <c r="G77" s="1"/>
      <c r="H77" s="1"/>
      <c r="I77" s="1"/>
      <c r="J77" s="23"/>
    </row>
    <row r="78" spans="1:10" ht="15.75" customHeight="1">
      <c r="A78" s="1"/>
      <c r="B78" s="1"/>
      <c r="C78" s="1"/>
      <c r="D78" s="1"/>
      <c r="G78" s="1"/>
      <c r="H78" s="1"/>
      <c r="I78" s="1"/>
      <c r="J78" s="23"/>
    </row>
    <row r="79" spans="1:10" ht="15.75" customHeight="1">
      <c r="A79" s="1"/>
      <c r="B79" s="1"/>
      <c r="C79" s="1"/>
      <c r="D79" s="1"/>
      <c r="G79" s="1"/>
      <c r="H79" s="1"/>
      <c r="I79" s="1"/>
      <c r="J79" s="23"/>
    </row>
    <row r="80" spans="1:10" ht="15.75" customHeight="1">
      <c r="A80" s="1"/>
      <c r="B80" s="1"/>
      <c r="C80" s="1"/>
      <c r="D80" s="1"/>
      <c r="G80" s="1"/>
      <c r="H80" s="1"/>
      <c r="I80" s="1"/>
      <c r="J80" s="23"/>
    </row>
    <row r="81" spans="1:10" ht="15.75" customHeight="1">
      <c r="A81" s="1"/>
      <c r="B81" s="1"/>
      <c r="C81" s="1"/>
      <c r="D81" s="1"/>
      <c r="G81" s="1"/>
      <c r="H81" s="1"/>
      <c r="I81" s="1"/>
      <c r="J81" s="23"/>
    </row>
    <row r="82" spans="1:10" ht="15.75" customHeight="1">
      <c r="A82" s="1"/>
      <c r="B82" s="1"/>
      <c r="C82" s="1"/>
      <c r="D82" s="1"/>
      <c r="G82" s="1"/>
      <c r="H82" s="1"/>
      <c r="I82" s="1"/>
      <c r="J82" s="23"/>
    </row>
    <row r="83" spans="1:10" ht="15.75" customHeight="1">
      <c r="A83" s="1"/>
      <c r="B83" s="1"/>
      <c r="C83" s="1"/>
      <c r="D83" s="1"/>
      <c r="G83" s="1"/>
      <c r="H83" s="1"/>
      <c r="I83" s="1"/>
      <c r="J83" s="23"/>
    </row>
    <row r="84" spans="1:10" ht="15.75" customHeight="1">
      <c r="A84" s="1"/>
      <c r="B84" s="1"/>
      <c r="C84" s="1"/>
      <c r="D84" s="1"/>
      <c r="G84" s="1"/>
      <c r="H84" s="1"/>
      <c r="I84" s="1"/>
      <c r="J84" s="23"/>
    </row>
    <row r="85" spans="1:10" ht="15.75" customHeight="1">
      <c r="A85" s="1"/>
      <c r="B85" s="1"/>
      <c r="C85" s="1"/>
      <c r="D85" s="1"/>
      <c r="G85" s="1"/>
      <c r="H85" s="1"/>
      <c r="I85" s="1"/>
      <c r="J85" s="23"/>
    </row>
    <row r="86" spans="1:10" ht="15.75" customHeight="1">
      <c r="A86" s="1"/>
      <c r="B86" s="1"/>
      <c r="C86" s="1"/>
      <c r="D86" s="1"/>
      <c r="G86" s="1"/>
      <c r="H86" s="1"/>
      <c r="I86" s="1"/>
      <c r="J86" s="23"/>
    </row>
    <row r="87" spans="1:10" ht="15.75" customHeight="1">
      <c r="A87" s="1"/>
      <c r="B87" s="1"/>
      <c r="C87" s="1"/>
      <c r="D87" s="1"/>
      <c r="G87" s="1"/>
      <c r="H87" s="1"/>
      <c r="I87" s="1"/>
      <c r="J87" s="23"/>
    </row>
    <row r="88" spans="1:10" ht="15.75" customHeight="1">
      <c r="A88" s="1"/>
      <c r="B88" s="1"/>
      <c r="C88" s="1"/>
      <c r="D88" s="1"/>
      <c r="G88" s="1"/>
      <c r="H88" s="1"/>
      <c r="I88" s="1"/>
      <c r="J88" s="23"/>
    </row>
    <row r="89" spans="1:10" ht="15.75" customHeight="1">
      <c r="A89" s="1"/>
      <c r="B89" s="1"/>
      <c r="C89" s="1"/>
      <c r="D89" s="1"/>
      <c r="G89" s="1"/>
      <c r="H89" s="1"/>
      <c r="I89" s="1"/>
      <c r="J89" s="23"/>
    </row>
    <row r="90" spans="1:10" ht="15.75" customHeight="1">
      <c r="A90" s="1"/>
      <c r="B90" s="1"/>
      <c r="C90" s="1"/>
      <c r="D90" s="4"/>
      <c r="E90" s="5"/>
      <c r="G90" s="4"/>
      <c r="H90" s="1"/>
      <c r="I90" s="1"/>
      <c r="J90" s="23"/>
    </row>
    <row r="91" spans="1:10" ht="15.75" customHeight="1">
      <c r="A91" s="1"/>
      <c r="B91" s="1"/>
      <c r="C91" s="1"/>
      <c r="D91" s="4"/>
      <c r="E91" s="5"/>
      <c r="G91" s="4"/>
      <c r="H91" s="1"/>
      <c r="I91" s="1"/>
      <c r="J91" s="23"/>
    </row>
    <row r="92" spans="1:10" ht="15.75" customHeight="1">
      <c r="A92" s="1"/>
      <c r="B92" s="1"/>
      <c r="C92" s="1"/>
      <c r="D92" s="4"/>
      <c r="E92" s="5"/>
      <c r="G92" s="4"/>
      <c r="H92" s="1"/>
      <c r="I92" s="1"/>
      <c r="J92" s="23"/>
    </row>
    <row r="93" spans="1:10" ht="15.75" customHeight="1">
      <c r="A93" s="1"/>
      <c r="B93" s="1"/>
      <c r="C93" s="1"/>
      <c r="D93" s="4"/>
      <c r="E93" s="5"/>
      <c r="G93" s="4"/>
      <c r="H93" s="1"/>
      <c r="I93" s="1"/>
      <c r="J93" s="23"/>
    </row>
    <row r="94" spans="1:10" ht="15.75" customHeight="1">
      <c r="A94" s="1"/>
      <c r="B94" s="1"/>
      <c r="C94" s="1"/>
      <c r="D94" s="4"/>
      <c r="E94" s="5"/>
      <c r="G94" s="1"/>
      <c r="H94" s="1"/>
      <c r="I94" s="1"/>
      <c r="J94" s="23"/>
    </row>
    <row r="95" spans="1:10" ht="15.75" customHeight="1">
      <c r="A95" s="1"/>
      <c r="B95" s="1"/>
      <c r="C95" s="1"/>
      <c r="D95" s="1"/>
      <c r="G95" s="1"/>
      <c r="H95" s="1"/>
      <c r="I95" s="1"/>
      <c r="J95" s="6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B10:J49" xr:uid="{00000000-0009-0000-0000-000002000000}"/>
  <mergeCells count="14">
    <mergeCell ref="B57:G57"/>
    <mergeCell ref="B58:G58"/>
    <mergeCell ref="B1:J1"/>
    <mergeCell ref="B2:J2"/>
    <mergeCell ref="B3:J3"/>
    <mergeCell ref="B4:J4"/>
    <mergeCell ref="B5:J5"/>
    <mergeCell ref="B7:J7"/>
    <mergeCell ref="B9:I9"/>
    <mergeCell ref="B52:I52"/>
    <mergeCell ref="B53:G53"/>
    <mergeCell ref="B54:G54"/>
    <mergeCell ref="B55:G55"/>
    <mergeCell ref="B56:G56"/>
  </mergeCells>
  <conditionalFormatting sqref="F11:F49">
    <cfRule type="containsBlanks" dxfId="255" priority="18">
      <formula>LEN(TRIM(F11))=0</formula>
    </cfRule>
  </conditionalFormatting>
  <conditionalFormatting sqref="C11:C49">
    <cfRule type="expression" dxfId="254" priority="19">
      <formula>AND(ISNUMBER(C11),TRUNC(C11)&lt;TODAY())</formula>
    </cfRule>
  </conditionalFormatting>
  <conditionalFormatting sqref="E21 F11:F49">
    <cfRule type="expression" dxfId="253" priority="7">
      <formula>NOT(ISERROR(SEARCH(($B$54),(E11))))</formula>
    </cfRule>
  </conditionalFormatting>
  <conditionalFormatting sqref="E21 F11:F49">
    <cfRule type="expression" dxfId="252" priority="8">
      <formula>NOT(ISERROR(SEARCH(($B$55),(E11))))</formula>
    </cfRule>
  </conditionalFormatting>
  <conditionalFormatting sqref="E21 F11:F49">
    <cfRule type="expression" dxfId="251" priority="9">
      <formula>NOT(ISERROR(SEARCH(($B$56),(E11))))</formula>
    </cfRule>
  </conditionalFormatting>
  <conditionalFormatting sqref="E21 F11:F49">
    <cfRule type="expression" dxfId="250" priority="10">
      <formula>NOT(ISERROR(SEARCH(($B$57),(E11))))</formula>
    </cfRule>
  </conditionalFormatting>
  <conditionalFormatting sqref="E21 F11:F49">
    <cfRule type="expression" dxfId="249" priority="11">
      <formula>NOT(ISERROR(SEARCH(($B$58),(E11))))</formula>
    </cfRule>
  </conditionalFormatting>
  <conditionalFormatting sqref="E21">
    <cfRule type="containsBlanks" dxfId="248" priority="12">
      <formula>LEN(TRIM(E21))=0</formula>
    </cfRule>
  </conditionalFormatting>
  <conditionalFormatting sqref="D21">
    <cfRule type="expression" dxfId="247" priority="1">
      <formula>NOT(ISERROR(SEARCH(($B$54),(D21))))</formula>
    </cfRule>
  </conditionalFormatting>
  <conditionalFormatting sqref="D21">
    <cfRule type="expression" dxfId="246" priority="2">
      <formula>NOT(ISERROR(SEARCH(($B$55),(D21))))</formula>
    </cfRule>
  </conditionalFormatting>
  <conditionalFormatting sqref="D21">
    <cfRule type="expression" dxfId="245" priority="3">
      <formula>NOT(ISERROR(SEARCH(($B$56),(D21))))</formula>
    </cfRule>
  </conditionalFormatting>
  <conditionalFormatting sqref="D21">
    <cfRule type="expression" dxfId="244" priority="4">
      <formula>NOT(ISERROR(SEARCH(($B$57),(D21))))</formula>
    </cfRule>
  </conditionalFormatting>
  <conditionalFormatting sqref="D21">
    <cfRule type="expression" dxfId="243" priority="5">
      <formula>NOT(ISERROR(SEARCH(($B$58),(D21))))</formula>
    </cfRule>
  </conditionalFormatting>
  <conditionalFormatting sqref="D21">
    <cfRule type="containsBlanks" dxfId="242" priority="6">
      <formula>LEN(TRIM(D21))=0</formula>
    </cfRule>
  </conditionalFormatting>
  <dataValidations count="3">
    <dataValidation type="list" allowBlank="1" showInputMessage="1" showErrorMessage="1" sqref="G10:J10 B10:E10" xr:uid="{5AC84FC4-F073-43D4-8471-048A6556C067}">
      <formula1>"'Dados do Projeto'!B10:E14"</formula1>
    </dataValidation>
    <dataValidation type="list" allowBlank="1" showErrorMessage="1" sqref="C11:C49" xr:uid="{00000000-0002-0000-0200-000000000000}">
      <formula1>$K$1:$K$14</formula1>
    </dataValidation>
    <dataValidation type="list" allowBlank="1" showInputMessage="1" showErrorMessage="1" sqref="F11:F49" xr:uid="{63C4941D-7DD5-4A98-B5EA-061E5EE262E1}">
      <formula1>$B$54:$B$58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617C2-FF3C-47CE-9D06-530ACA1E0998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opLeftCell="I1" workbookViewId="0">
      <pane ySplit="1" topLeftCell="A17" activePane="bottomLeft" state="frozen"/>
      <selection pane="bottomLeft" activeCell="G18" sqref="G18"/>
    </sheetView>
  </sheetViews>
  <sheetFormatPr defaultColWidth="14.42578125" defaultRowHeight="15" customHeight="1"/>
  <cols>
    <col min="1" max="1" width="2.28515625" customWidth="1"/>
    <col min="2" max="2" width="5.42578125" customWidth="1"/>
    <col min="4" max="5" width="31.7109375" customWidth="1"/>
    <col min="6" max="6" width="28.42578125" customWidth="1"/>
    <col min="7" max="7" width="17.42578125" customWidth="1"/>
    <col min="8" max="8" width="22" customWidth="1"/>
    <col min="9" max="9" width="18.7109375" customWidth="1"/>
    <col min="10" max="10" width="40.85546875" customWidth="1"/>
    <col min="11" max="11" width="0" hidden="1" customWidth="1"/>
  </cols>
  <sheetData>
    <row r="1" spans="1:21" ht="27" customHeight="1">
      <c r="A1" s="2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2">
        <f>Requisitos!C12</f>
        <v>44291</v>
      </c>
    </row>
    <row r="2" spans="1:21" ht="21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2">
        <f t="shared" ref="K2:K14" si="0">K1+1</f>
        <v>44292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2">
        <f t="shared" si="0"/>
        <v>44293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2">
        <f t="shared" si="0"/>
        <v>44294</v>
      </c>
    </row>
    <row r="5" spans="1:21" ht="15.75" customHeight="1">
      <c r="A5" s="1"/>
      <c r="B5" s="84" t="s">
        <v>4</v>
      </c>
      <c r="C5" s="82"/>
      <c r="D5" s="82"/>
      <c r="E5" s="82"/>
      <c r="F5" s="82"/>
      <c r="G5" s="82"/>
      <c r="H5" s="82"/>
      <c r="I5" s="82"/>
      <c r="J5" s="83"/>
      <c r="K5" s="22">
        <f t="shared" si="0"/>
        <v>44295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23"/>
      <c r="K6" s="22">
        <f t="shared" si="0"/>
        <v>44296</v>
      </c>
    </row>
    <row r="7" spans="1:21" ht="26.25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2">
        <f t="shared" si="0"/>
        <v>44297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23"/>
      <c r="K8" s="22">
        <f t="shared" si="0"/>
        <v>44298</v>
      </c>
    </row>
    <row r="9" spans="1:21" ht="15.75" customHeight="1">
      <c r="A9" s="1"/>
      <c r="B9" s="113" t="s">
        <v>118</v>
      </c>
      <c r="C9" s="89"/>
      <c r="D9" s="89"/>
      <c r="E9" s="89"/>
      <c r="F9" s="89"/>
      <c r="G9" s="89"/>
      <c r="H9" s="89"/>
      <c r="I9" s="90"/>
      <c r="J9" s="46" t="s">
        <v>75</v>
      </c>
      <c r="K9" s="22">
        <f t="shared" si="0"/>
        <v>44299</v>
      </c>
    </row>
    <row r="10" spans="1:21" ht="15.75" customHeight="1">
      <c r="A10" s="1"/>
      <c r="B10" s="24" t="s">
        <v>40</v>
      </c>
      <c r="C10" s="24" t="s">
        <v>76</v>
      </c>
      <c r="D10" s="24" t="s">
        <v>77</v>
      </c>
      <c r="E10" s="24" t="s">
        <v>78</v>
      </c>
      <c r="F10" s="24" t="s">
        <v>79</v>
      </c>
      <c r="G10" s="24" t="s">
        <v>80</v>
      </c>
      <c r="H10" s="24" t="s">
        <v>81</v>
      </c>
      <c r="I10" s="24" t="s">
        <v>82</v>
      </c>
      <c r="J10" s="10" t="s">
        <v>83</v>
      </c>
      <c r="K10" s="22">
        <f t="shared" si="0"/>
        <v>44300</v>
      </c>
    </row>
    <row r="11" spans="1:21" ht="48.75" customHeight="1">
      <c r="A11" s="5"/>
      <c r="B11" s="18">
        <v>1</v>
      </c>
      <c r="C11" s="25">
        <v>44296</v>
      </c>
      <c r="D11" s="26" t="s">
        <v>119</v>
      </c>
      <c r="E11" s="26">
        <v>10</v>
      </c>
      <c r="F11" s="19" t="s">
        <v>16</v>
      </c>
      <c r="G11" s="19" t="s">
        <v>37</v>
      </c>
      <c r="H11" s="27">
        <v>1</v>
      </c>
      <c r="I11" s="27">
        <v>2</v>
      </c>
      <c r="J11" s="26"/>
      <c r="K11" s="22">
        <f t="shared" si="0"/>
        <v>44301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8">
        <v>2</v>
      </c>
      <c r="C12" s="25">
        <v>44296</v>
      </c>
      <c r="D12" s="26" t="s">
        <v>120</v>
      </c>
      <c r="E12" s="26">
        <v>10</v>
      </c>
      <c r="F12" s="19" t="s">
        <v>8</v>
      </c>
      <c r="G12" s="19" t="s">
        <v>37</v>
      </c>
      <c r="H12" s="27">
        <v>2</v>
      </c>
      <c r="I12" s="27">
        <v>1</v>
      </c>
      <c r="J12" s="26"/>
      <c r="K12" s="22">
        <f t="shared" si="0"/>
        <v>44302</v>
      </c>
    </row>
    <row r="13" spans="1:21" ht="52.5" customHeight="1">
      <c r="A13" s="1"/>
      <c r="B13" s="18">
        <v>3</v>
      </c>
      <c r="C13" s="25">
        <v>44296</v>
      </c>
      <c r="D13" s="26" t="s">
        <v>121</v>
      </c>
      <c r="E13" s="26">
        <v>10</v>
      </c>
      <c r="F13" s="19" t="s">
        <v>10</v>
      </c>
      <c r="G13" s="19" t="s">
        <v>37</v>
      </c>
      <c r="H13" s="27">
        <v>1</v>
      </c>
      <c r="I13" s="27">
        <v>1</v>
      </c>
      <c r="J13" s="26"/>
      <c r="K13" s="22">
        <f t="shared" si="0"/>
        <v>44303</v>
      </c>
    </row>
    <row r="14" spans="1:21" ht="51" customHeight="1">
      <c r="A14" s="1"/>
      <c r="B14" s="18">
        <v>4</v>
      </c>
      <c r="C14" s="25">
        <v>44296</v>
      </c>
      <c r="D14" s="26" t="s">
        <v>122</v>
      </c>
      <c r="E14" s="26">
        <v>10</v>
      </c>
      <c r="F14" s="19" t="s">
        <v>10</v>
      </c>
      <c r="G14" s="19" t="s">
        <v>37</v>
      </c>
      <c r="H14" s="27">
        <v>1</v>
      </c>
      <c r="I14" s="27">
        <v>1</v>
      </c>
      <c r="J14" s="28"/>
      <c r="K14" s="22">
        <f t="shared" si="0"/>
        <v>44304</v>
      </c>
    </row>
    <row r="15" spans="1:21" ht="37.5" customHeight="1">
      <c r="A15" s="1"/>
      <c r="B15" s="18">
        <v>5</v>
      </c>
      <c r="C15" s="25">
        <v>44296</v>
      </c>
      <c r="D15" s="26" t="s">
        <v>123</v>
      </c>
      <c r="E15" s="26">
        <v>10</v>
      </c>
      <c r="F15" s="19" t="s">
        <v>14</v>
      </c>
      <c r="G15" s="19" t="s">
        <v>37</v>
      </c>
      <c r="H15" s="27">
        <v>1</v>
      </c>
      <c r="I15" s="27">
        <v>1</v>
      </c>
      <c r="J15" s="26"/>
      <c r="K15" s="22"/>
    </row>
    <row r="16" spans="1:21" ht="37.5" customHeight="1">
      <c r="A16" s="1"/>
      <c r="B16" s="18">
        <v>6</v>
      </c>
      <c r="C16" s="25">
        <v>44296</v>
      </c>
      <c r="D16" s="26" t="s">
        <v>124</v>
      </c>
      <c r="E16" s="26">
        <v>10</v>
      </c>
      <c r="F16" s="19" t="s">
        <v>14</v>
      </c>
      <c r="G16" s="19" t="s">
        <v>37</v>
      </c>
      <c r="H16" s="27">
        <v>4</v>
      </c>
      <c r="I16" s="27">
        <v>4</v>
      </c>
      <c r="J16" s="26"/>
      <c r="K16" s="22"/>
    </row>
    <row r="17" spans="1:15" ht="37.5" customHeight="1">
      <c r="A17" s="1"/>
      <c r="B17" s="18">
        <v>7</v>
      </c>
      <c r="C17" s="25">
        <v>44303</v>
      </c>
      <c r="D17" s="26" t="s">
        <v>125</v>
      </c>
      <c r="E17" s="19">
        <v>1</v>
      </c>
      <c r="F17" s="19" t="s">
        <v>10</v>
      </c>
      <c r="G17" s="19" t="s">
        <v>37</v>
      </c>
      <c r="H17" s="27">
        <v>2</v>
      </c>
      <c r="I17" s="27">
        <v>2.5</v>
      </c>
      <c r="J17" s="26"/>
      <c r="K17" s="22"/>
    </row>
    <row r="18" spans="1:15" ht="37.5" customHeight="1">
      <c r="A18" s="1"/>
      <c r="B18" s="18">
        <v>8</v>
      </c>
      <c r="C18" s="25">
        <v>44296</v>
      </c>
      <c r="D18" s="26" t="s">
        <v>126</v>
      </c>
      <c r="E18" s="19">
        <v>10</v>
      </c>
      <c r="F18" s="19" t="s">
        <v>16</v>
      </c>
      <c r="G18" s="19" t="s">
        <v>37</v>
      </c>
      <c r="H18" s="27">
        <v>1</v>
      </c>
      <c r="I18" s="27">
        <v>2</v>
      </c>
      <c r="J18" s="26"/>
      <c r="K18" s="22"/>
    </row>
    <row r="19" spans="1:15" ht="37.5" customHeight="1">
      <c r="A19" s="1"/>
      <c r="B19" s="18">
        <v>9</v>
      </c>
      <c r="C19" s="25">
        <v>44303</v>
      </c>
      <c r="D19" s="26" t="s">
        <v>127</v>
      </c>
      <c r="E19" s="19">
        <v>2</v>
      </c>
      <c r="F19" s="19" t="s">
        <v>14</v>
      </c>
      <c r="G19" s="19" t="s">
        <v>37</v>
      </c>
      <c r="H19" s="27">
        <v>2</v>
      </c>
      <c r="I19" s="27">
        <v>3</v>
      </c>
      <c r="J19" s="26"/>
      <c r="K19" s="22"/>
    </row>
    <row r="20" spans="1:15" ht="37.5" customHeight="1">
      <c r="A20" s="1"/>
      <c r="B20" s="18">
        <v>10</v>
      </c>
      <c r="C20" s="25">
        <v>44303</v>
      </c>
      <c r="D20" s="19" t="s">
        <v>99</v>
      </c>
      <c r="E20" s="19">
        <v>8</v>
      </c>
      <c r="F20" s="19" t="s">
        <v>12</v>
      </c>
      <c r="G20" s="19" t="s">
        <v>37</v>
      </c>
      <c r="H20" s="27">
        <v>6</v>
      </c>
      <c r="I20" s="27">
        <v>6</v>
      </c>
      <c r="J20" s="26"/>
      <c r="K20" s="22"/>
    </row>
    <row r="21" spans="1:15" ht="37.5" customHeight="1">
      <c r="A21" s="1"/>
      <c r="B21" s="18">
        <v>11</v>
      </c>
      <c r="C21" s="25">
        <v>44296</v>
      </c>
      <c r="D21" s="26" t="s">
        <v>128</v>
      </c>
      <c r="E21" s="19">
        <v>3</v>
      </c>
      <c r="F21" s="19" t="s">
        <v>8</v>
      </c>
      <c r="G21" s="19" t="s">
        <v>37</v>
      </c>
      <c r="H21" s="27">
        <v>2</v>
      </c>
      <c r="I21" s="27">
        <v>4</v>
      </c>
      <c r="J21" s="26"/>
      <c r="K21" s="22"/>
    </row>
    <row r="22" spans="1:15" ht="37.5" customHeight="1">
      <c r="A22" s="1"/>
      <c r="B22" s="18">
        <v>12</v>
      </c>
      <c r="C22" s="25">
        <v>44303</v>
      </c>
      <c r="D22" s="26" t="s">
        <v>129</v>
      </c>
      <c r="E22" s="19">
        <v>3</v>
      </c>
      <c r="F22" s="19" t="s">
        <v>8</v>
      </c>
      <c r="G22" s="19" t="s">
        <v>37</v>
      </c>
      <c r="H22" s="27">
        <v>2</v>
      </c>
      <c r="I22" s="27">
        <v>1</v>
      </c>
      <c r="J22" s="26"/>
      <c r="K22" s="22"/>
    </row>
    <row r="23" spans="1:15" ht="37.5" customHeight="1">
      <c r="A23" s="1"/>
      <c r="B23" s="18">
        <v>13</v>
      </c>
      <c r="C23" s="25">
        <v>44303</v>
      </c>
      <c r="D23" s="26" t="s">
        <v>130</v>
      </c>
      <c r="E23" s="19">
        <v>7</v>
      </c>
      <c r="F23" s="19" t="s">
        <v>16</v>
      </c>
      <c r="G23" s="19" t="s">
        <v>37</v>
      </c>
      <c r="H23" s="27">
        <v>2</v>
      </c>
      <c r="I23" s="27">
        <v>2</v>
      </c>
      <c r="J23" s="63"/>
      <c r="K23" s="22"/>
      <c r="L23" s="60"/>
      <c r="M23" s="60"/>
      <c r="N23" s="60"/>
    </row>
    <row r="24" spans="1:15" ht="37.5" customHeight="1">
      <c r="A24" s="1"/>
      <c r="B24" s="18">
        <v>14</v>
      </c>
      <c r="C24" s="25">
        <v>44303</v>
      </c>
      <c r="D24" s="26" t="s">
        <v>131</v>
      </c>
      <c r="E24" s="19">
        <v>7</v>
      </c>
      <c r="F24" s="19" t="s">
        <v>16</v>
      </c>
      <c r="G24" s="19" t="s">
        <v>37</v>
      </c>
      <c r="H24" s="27">
        <v>1</v>
      </c>
      <c r="I24" s="62">
        <v>1</v>
      </c>
      <c r="J24" s="61"/>
      <c r="K24" s="77"/>
      <c r="L24" s="76"/>
      <c r="M24" s="76"/>
      <c r="N24" s="76"/>
      <c r="O24" s="60"/>
    </row>
    <row r="25" spans="1:15" ht="37.5" customHeight="1">
      <c r="A25" s="1"/>
      <c r="B25" s="18">
        <v>15</v>
      </c>
      <c r="C25" s="25">
        <v>44296</v>
      </c>
      <c r="D25" s="26" t="s">
        <v>132</v>
      </c>
      <c r="E25" s="19" t="s">
        <v>133</v>
      </c>
      <c r="F25" s="19" t="s">
        <v>12</v>
      </c>
      <c r="G25" s="19" t="s">
        <v>37</v>
      </c>
      <c r="H25" s="27">
        <v>4</v>
      </c>
      <c r="I25" s="27">
        <v>1</v>
      </c>
      <c r="J25" s="64"/>
      <c r="K25" s="22"/>
      <c r="L25" s="60"/>
      <c r="M25" s="60"/>
      <c r="N25" s="60"/>
      <c r="O25" s="60"/>
    </row>
    <row r="26" spans="1:15" ht="37.5" customHeight="1">
      <c r="A26" s="1"/>
      <c r="B26" s="18">
        <v>16</v>
      </c>
      <c r="C26" s="25">
        <v>44296</v>
      </c>
      <c r="D26" s="26" t="s">
        <v>134</v>
      </c>
      <c r="E26" s="19" t="s">
        <v>135</v>
      </c>
      <c r="F26" s="19" t="s">
        <v>14</v>
      </c>
      <c r="G26" s="19" t="s">
        <v>37</v>
      </c>
      <c r="H26" s="27">
        <v>2</v>
      </c>
      <c r="I26" s="27">
        <v>1</v>
      </c>
      <c r="J26" s="26"/>
      <c r="K26" s="22"/>
      <c r="N26" s="60"/>
    </row>
    <row r="27" spans="1:15" ht="37.5" customHeight="1">
      <c r="A27" s="1"/>
      <c r="B27" s="18">
        <v>17</v>
      </c>
      <c r="C27" s="25">
        <v>44303</v>
      </c>
      <c r="D27" s="26" t="s">
        <v>136</v>
      </c>
      <c r="E27" s="19" t="s">
        <v>133</v>
      </c>
      <c r="F27" s="19" t="s">
        <v>12</v>
      </c>
      <c r="G27" s="19" t="s">
        <v>37</v>
      </c>
      <c r="H27" s="27">
        <v>2</v>
      </c>
      <c r="I27" s="27">
        <v>3</v>
      </c>
      <c r="J27" s="26"/>
      <c r="K27" s="22"/>
    </row>
    <row r="28" spans="1:15" ht="37.5" customHeight="1">
      <c r="A28" s="1"/>
      <c r="B28" s="18">
        <v>18</v>
      </c>
      <c r="C28" s="25">
        <v>44303</v>
      </c>
      <c r="D28" s="19" t="s">
        <v>137</v>
      </c>
      <c r="E28" s="19" t="s">
        <v>133</v>
      </c>
      <c r="F28" s="19" t="s">
        <v>14</v>
      </c>
      <c r="G28" s="19" t="s">
        <v>37</v>
      </c>
      <c r="H28" s="27">
        <v>1</v>
      </c>
      <c r="I28" s="27">
        <v>1</v>
      </c>
      <c r="J28" s="26"/>
      <c r="K28" s="22"/>
    </row>
    <row r="29" spans="1:15" ht="37.5" customHeight="1">
      <c r="A29" s="1"/>
      <c r="B29" s="18">
        <v>19</v>
      </c>
      <c r="C29" s="25"/>
      <c r="D29" s="29"/>
      <c r="E29" s="29"/>
      <c r="F29" s="19"/>
      <c r="G29" s="19"/>
      <c r="H29" s="27"/>
      <c r="I29" s="27"/>
      <c r="J29" s="26"/>
    </row>
    <row r="30" spans="1:15" ht="37.5" customHeight="1">
      <c r="A30" s="1"/>
      <c r="B30" s="18">
        <v>20</v>
      </c>
      <c r="C30" s="25"/>
      <c r="D30" s="29"/>
      <c r="E30" s="29"/>
      <c r="F30" s="19"/>
      <c r="G30" s="19"/>
      <c r="H30" s="27"/>
      <c r="I30" s="27"/>
      <c r="J30" s="26"/>
    </row>
    <row r="31" spans="1:15" ht="37.5" customHeight="1">
      <c r="A31" s="1"/>
      <c r="B31" s="18">
        <v>21</v>
      </c>
      <c r="C31" s="25"/>
      <c r="D31" s="29"/>
      <c r="E31" s="29"/>
      <c r="F31" s="19"/>
      <c r="G31" s="19"/>
      <c r="H31" s="27"/>
      <c r="I31" s="27"/>
      <c r="J31" s="26"/>
    </row>
    <row r="32" spans="1:15" ht="37.5" customHeight="1">
      <c r="A32" s="1"/>
      <c r="B32" s="18">
        <v>22</v>
      </c>
      <c r="C32" s="25"/>
      <c r="D32" s="29"/>
      <c r="E32" s="29"/>
      <c r="F32" s="19"/>
      <c r="G32" s="19"/>
      <c r="H32" s="27"/>
      <c r="I32" s="27"/>
      <c r="J32" s="26"/>
    </row>
    <row r="33" spans="1:10" ht="37.5" customHeight="1">
      <c r="A33" s="1"/>
      <c r="B33" s="18">
        <v>23</v>
      </c>
      <c r="C33" s="25"/>
      <c r="D33" s="29"/>
      <c r="E33" s="29"/>
      <c r="F33" s="19"/>
      <c r="G33" s="19"/>
      <c r="H33" s="27"/>
      <c r="I33" s="27"/>
      <c r="J33" s="26"/>
    </row>
    <row r="34" spans="1:10" ht="37.5" customHeight="1">
      <c r="A34" s="1"/>
      <c r="B34" s="18">
        <v>24</v>
      </c>
      <c r="C34" s="25"/>
      <c r="D34" s="29"/>
      <c r="E34" s="29"/>
      <c r="F34" s="19"/>
      <c r="G34" s="19"/>
      <c r="H34" s="27"/>
      <c r="I34" s="27"/>
      <c r="J34" s="26"/>
    </row>
    <row r="35" spans="1:10" ht="37.5" customHeight="1">
      <c r="A35" s="1"/>
      <c r="B35" s="18">
        <v>25</v>
      </c>
      <c r="C35" s="25"/>
      <c r="D35" s="29"/>
      <c r="E35" s="29"/>
      <c r="F35" s="19"/>
      <c r="G35" s="19"/>
      <c r="H35" s="27"/>
      <c r="I35" s="27"/>
      <c r="J35" s="26"/>
    </row>
    <row r="36" spans="1:10" ht="37.5" customHeight="1">
      <c r="A36" s="1"/>
      <c r="B36" s="18">
        <v>26</v>
      </c>
      <c r="C36" s="25"/>
      <c r="D36" s="29"/>
      <c r="E36" s="29"/>
      <c r="F36" s="19"/>
      <c r="G36" s="19"/>
      <c r="H36" s="27"/>
      <c r="I36" s="27"/>
      <c r="J36" s="26"/>
    </row>
    <row r="37" spans="1:10" ht="37.5" customHeight="1">
      <c r="A37" s="1"/>
      <c r="B37" s="18">
        <v>27</v>
      </c>
      <c r="C37" s="25"/>
      <c r="D37" s="29"/>
      <c r="E37" s="29"/>
      <c r="F37" s="19"/>
      <c r="G37" s="19"/>
      <c r="H37" s="27"/>
      <c r="I37" s="27"/>
      <c r="J37" s="26"/>
    </row>
    <row r="38" spans="1:10" ht="37.5" customHeight="1">
      <c r="A38" s="1"/>
      <c r="B38" s="18">
        <v>28</v>
      </c>
      <c r="C38" s="25"/>
      <c r="D38" s="29"/>
      <c r="E38" s="29"/>
      <c r="F38" s="19"/>
      <c r="G38" s="19"/>
      <c r="H38" s="27"/>
      <c r="I38" s="27"/>
      <c r="J38" s="26"/>
    </row>
    <row r="39" spans="1:10" ht="37.5" customHeight="1">
      <c r="A39" s="1"/>
      <c r="B39" s="18">
        <v>29</v>
      </c>
      <c r="C39" s="25"/>
      <c r="D39" s="29"/>
      <c r="E39" s="29"/>
      <c r="F39" s="19"/>
      <c r="G39" s="19"/>
      <c r="H39" s="27"/>
      <c r="I39" s="27"/>
      <c r="J39" s="26"/>
    </row>
    <row r="40" spans="1:10" ht="37.5" customHeight="1">
      <c r="A40" s="1"/>
      <c r="B40" s="18">
        <v>30</v>
      </c>
      <c r="C40" s="25"/>
      <c r="D40" s="29"/>
      <c r="E40" s="29"/>
      <c r="F40" s="19"/>
      <c r="G40" s="19"/>
      <c r="H40" s="27"/>
      <c r="I40" s="27"/>
      <c r="J40" s="26"/>
    </row>
    <row r="41" spans="1:10" ht="37.5" customHeight="1">
      <c r="A41" s="1"/>
      <c r="B41" s="18">
        <v>31</v>
      </c>
      <c r="C41" s="25"/>
      <c r="D41" s="29"/>
      <c r="E41" s="29"/>
      <c r="F41" s="19"/>
      <c r="G41" s="19"/>
      <c r="H41" s="27"/>
      <c r="I41" s="27"/>
      <c r="J41" s="26"/>
    </row>
    <row r="42" spans="1:10" ht="37.5" customHeight="1">
      <c r="A42" s="1"/>
      <c r="B42" s="18">
        <v>32</v>
      </c>
      <c r="C42" s="25"/>
      <c r="D42" s="29"/>
      <c r="E42" s="29"/>
      <c r="F42" s="19"/>
      <c r="G42" s="19"/>
      <c r="H42" s="27"/>
      <c r="I42" s="27"/>
      <c r="J42" s="26"/>
    </row>
    <row r="43" spans="1:10" ht="37.5" customHeight="1">
      <c r="A43" s="1"/>
      <c r="B43" s="18">
        <v>33</v>
      </c>
      <c r="C43" s="25"/>
      <c r="D43" s="29"/>
      <c r="E43" s="29"/>
      <c r="F43" s="19"/>
      <c r="G43" s="19"/>
      <c r="H43" s="27"/>
      <c r="I43" s="27"/>
      <c r="J43" s="26"/>
    </row>
    <row r="44" spans="1:10" ht="37.5" customHeight="1">
      <c r="A44" s="1"/>
      <c r="B44" s="18">
        <v>34</v>
      </c>
      <c r="C44" s="25"/>
      <c r="D44" s="29"/>
      <c r="E44" s="29"/>
      <c r="F44" s="19"/>
      <c r="G44" s="19"/>
      <c r="H44" s="27"/>
      <c r="I44" s="27"/>
      <c r="J44" s="26"/>
    </row>
    <row r="45" spans="1:10" ht="37.5" customHeight="1">
      <c r="A45" s="1"/>
      <c r="B45" s="18">
        <v>35</v>
      </c>
      <c r="C45" s="25"/>
      <c r="D45" s="29"/>
      <c r="E45" s="29"/>
      <c r="F45" s="19"/>
      <c r="G45" s="19"/>
      <c r="H45" s="27"/>
      <c r="I45" s="27"/>
      <c r="J45" s="26"/>
    </row>
    <row r="46" spans="1:10" ht="37.5" customHeight="1">
      <c r="A46" s="1"/>
      <c r="B46" s="18">
        <v>36</v>
      </c>
      <c r="C46" s="25"/>
      <c r="D46" s="29"/>
      <c r="E46" s="29"/>
      <c r="F46" s="19"/>
      <c r="G46" s="19"/>
      <c r="H46" s="27"/>
      <c r="I46" s="27"/>
      <c r="J46" s="26"/>
    </row>
    <row r="47" spans="1:10" ht="37.5" customHeight="1">
      <c r="A47" s="1"/>
      <c r="B47" s="18">
        <v>37</v>
      </c>
      <c r="C47" s="25"/>
      <c r="D47" s="29"/>
      <c r="E47" s="29"/>
      <c r="F47" s="19"/>
      <c r="G47" s="19"/>
      <c r="H47" s="27"/>
      <c r="I47" s="27"/>
      <c r="J47" s="26"/>
    </row>
    <row r="48" spans="1:10" ht="37.5" customHeight="1">
      <c r="A48" s="1"/>
      <c r="B48" s="18">
        <v>38</v>
      </c>
      <c r="C48" s="25"/>
      <c r="D48" s="29"/>
      <c r="E48" s="29"/>
      <c r="F48" s="19"/>
      <c r="G48" s="19"/>
      <c r="H48" s="27"/>
      <c r="I48" s="27"/>
      <c r="J48" s="26"/>
    </row>
    <row r="49" spans="1:10" ht="37.5" customHeight="1">
      <c r="A49" s="1"/>
      <c r="B49" s="18">
        <v>39</v>
      </c>
      <c r="C49" s="25"/>
      <c r="D49" s="29"/>
      <c r="E49" s="29"/>
      <c r="F49" s="19"/>
      <c r="G49" s="19"/>
      <c r="H49" s="27"/>
      <c r="I49" s="27"/>
      <c r="J49" s="26"/>
    </row>
    <row r="50" spans="1:10" ht="37.5" customHeight="1">
      <c r="A50" s="1"/>
      <c r="B50" s="18">
        <v>40</v>
      </c>
      <c r="C50" s="25"/>
      <c r="D50" s="29"/>
      <c r="E50" s="29"/>
      <c r="F50" s="19"/>
      <c r="G50" s="19"/>
      <c r="H50" s="27"/>
      <c r="I50" s="27"/>
      <c r="J50" s="26"/>
    </row>
    <row r="51" spans="1:10" ht="37.5" customHeight="1">
      <c r="A51" s="1"/>
      <c r="B51" s="18">
        <v>41</v>
      </c>
      <c r="C51" s="25"/>
      <c r="D51" s="29"/>
      <c r="E51" s="29"/>
      <c r="F51" s="19"/>
      <c r="G51" s="19"/>
      <c r="H51" s="27"/>
      <c r="I51" s="27"/>
      <c r="J51" s="26"/>
    </row>
    <row r="52" spans="1:10" ht="37.5" customHeight="1">
      <c r="A52" s="1"/>
      <c r="B52" s="18">
        <v>42</v>
      </c>
      <c r="C52" s="25"/>
      <c r="D52" s="29"/>
      <c r="E52" s="29"/>
      <c r="F52" s="19"/>
      <c r="G52" s="19"/>
      <c r="H52" s="27"/>
      <c r="I52" s="27"/>
      <c r="J52" s="26"/>
    </row>
    <row r="53" spans="1:10" ht="37.5" customHeight="1">
      <c r="A53" s="1"/>
      <c r="B53" s="18">
        <v>43</v>
      </c>
      <c r="C53" s="25"/>
      <c r="D53" s="29"/>
      <c r="E53" s="29"/>
      <c r="F53" s="19"/>
      <c r="G53" s="19"/>
      <c r="H53" s="27"/>
      <c r="I53" s="27"/>
      <c r="J53" s="26"/>
    </row>
    <row r="54" spans="1:10" ht="37.5" customHeight="1">
      <c r="A54" s="1"/>
      <c r="B54" s="18">
        <v>44</v>
      </c>
      <c r="C54" s="25"/>
      <c r="D54" s="29"/>
      <c r="E54" s="29"/>
      <c r="F54" s="19"/>
      <c r="G54" s="19"/>
      <c r="H54" s="27"/>
      <c r="I54" s="27"/>
      <c r="J54" s="26"/>
    </row>
    <row r="55" spans="1:10" ht="37.5" customHeight="1">
      <c r="A55" s="1"/>
      <c r="B55" s="18">
        <v>45</v>
      </c>
      <c r="C55" s="25"/>
      <c r="D55" s="29"/>
      <c r="E55" s="29"/>
      <c r="F55" s="19"/>
      <c r="G55" s="19"/>
      <c r="H55" s="27"/>
      <c r="I55" s="27"/>
      <c r="J55" s="26"/>
    </row>
    <row r="56" spans="1:10" ht="37.5" customHeight="1">
      <c r="A56" s="1"/>
      <c r="B56" s="18">
        <v>46</v>
      </c>
      <c r="C56" s="25"/>
      <c r="D56" s="29"/>
      <c r="E56" s="29"/>
      <c r="F56" s="19"/>
      <c r="G56" s="19"/>
      <c r="H56" s="27"/>
      <c r="I56" s="27"/>
      <c r="J56" s="26"/>
    </row>
    <row r="57" spans="1:10" ht="37.5" customHeight="1">
      <c r="A57" s="1"/>
      <c r="B57" s="18">
        <v>47</v>
      </c>
      <c r="C57" s="25"/>
      <c r="D57" s="29"/>
      <c r="E57" s="29"/>
      <c r="F57" s="19"/>
      <c r="G57" s="19"/>
      <c r="H57" s="27"/>
      <c r="I57" s="27"/>
      <c r="J57" s="26"/>
    </row>
    <row r="58" spans="1:10" ht="37.5" customHeight="1">
      <c r="A58" s="1"/>
      <c r="B58" s="18">
        <v>48</v>
      </c>
      <c r="C58" s="25"/>
      <c r="D58" s="29"/>
      <c r="E58" s="29"/>
      <c r="F58" s="19"/>
      <c r="G58" s="19"/>
      <c r="H58" s="27"/>
      <c r="I58" s="27"/>
      <c r="J58" s="26"/>
    </row>
    <row r="59" spans="1:10" ht="37.5" customHeight="1">
      <c r="A59" s="1"/>
      <c r="B59" s="18">
        <v>49</v>
      </c>
      <c r="C59" s="25"/>
      <c r="D59" s="29"/>
      <c r="E59" s="29"/>
      <c r="F59" s="19"/>
      <c r="G59" s="19"/>
      <c r="H59" s="27"/>
      <c r="I59" s="27"/>
      <c r="J59" s="26"/>
    </row>
    <row r="60" spans="1:10" ht="37.5" customHeight="1">
      <c r="A60" s="1"/>
      <c r="B60" s="18">
        <v>50</v>
      </c>
      <c r="C60" s="25"/>
      <c r="D60" s="29"/>
      <c r="E60" s="29"/>
      <c r="F60" s="19"/>
      <c r="G60" s="19"/>
      <c r="H60" s="27"/>
      <c r="I60" s="27"/>
      <c r="J60" s="26"/>
    </row>
    <row r="61" spans="1:10" ht="37.5" customHeight="1">
      <c r="A61" s="1"/>
      <c r="B61" s="18">
        <v>51</v>
      </c>
      <c r="C61" s="25"/>
      <c r="D61" s="29"/>
      <c r="E61" s="29"/>
      <c r="F61" s="19"/>
      <c r="G61" s="19"/>
      <c r="H61" s="27"/>
      <c r="I61" s="27"/>
      <c r="J61" s="26"/>
    </row>
    <row r="62" spans="1:10" ht="37.5" customHeight="1">
      <c r="A62" s="1"/>
      <c r="B62" s="18">
        <v>52</v>
      </c>
      <c r="C62" s="25"/>
      <c r="D62" s="29"/>
      <c r="E62" s="29"/>
      <c r="F62" s="19"/>
      <c r="G62" s="19"/>
      <c r="H62" s="27"/>
      <c r="I62" s="27"/>
      <c r="J62" s="26"/>
    </row>
    <row r="63" spans="1:10" ht="37.5" customHeight="1">
      <c r="A63" s="1"/>
      <c r="B63" s="18">
        <v>53</v>
      </c>
      <c r="C63" s="25"/>
      <c r="D63" s="29"/>
      <c r="E63" s="29"/>
      <c r="F63" s="19"/>
      <c r="G63" s="19"/>
      <c r="H63" s="27"/>
      <c r="I63" s="27"/>
      <c r="J63" s="26"/>
    </row>
    <row r="64" spans="1:10" ht="37.5" customHeight="1">
      <c r="A64" s="1"/>
      <c r="B64" s="18">
        <v>54</v>
      </c>
      <c r="C64" s="25"/>
      <c r="D64" s="29"/>
      <c r="E64" s="29"/>
      <c r="F64" s="19"/>
      <c r="G64" s="19"/>
      <c r="H64" s="27"/>
      <c r="I64" s="27"/>
      <c r="J64" s="26"/>
    </row>
    <row r="65" spans="1:10" ht="37.5" customHeight="1">
      <c r="A65" s="1"/>
      <c r="B65" s="18">
        <v>55</v>
      </c>
      <c r="C65" s="25"/>
      <c r="D65" s="29"/>
      <c r="E65" s="29"/>
      <c r="F65" s="19"/>
      <c r="G65" s="19"/>
      <c r="H65" s="27"/>
      <c r="I65" s="27"/>
      <c r="J65" s="26"/>
    </row>
    <row r="66" spans="1:10" ht="37.5" customHeight="1">
      <c r="A66" s="1"/>
      <c r="B66" s="18">
        <v>56</v>
      </c>
      <c r="C66" s="25"/>
      <c r="D66" s="29"/>
      <c r="E66" s="29"/>
      <c r="F66" s="19"/>
      <c r="G66" s="19"/>
      <c r="H66" s="27"/>
      <c r="I66" s="27"/>
      <c r="J66" s="26"/>
    </row>
    <row r="67" spans="1:10" ht="37.5" customHeight="1">
      <c r="A67" s="1"/>
      <c r="B67" s="18">
        <v>57</v>
      </c>
      <c r="C67" s="25"/>
      <c r="D67" s="29"/>
      <c r="E67" s="29"/>
      <c r="F67" s="19"/>
      <c r="G67" s="19"/>
      <c r="H67" s="27"/>
      <c r="I67" s="27"/>
      <c r="J67" s="26"/>
    </row>
    <row r="68" spans="1:10" ht="37.5" customHeight="1">
      <c r="A68" s="1"/>
      <c r="B68" s="18">
        <v>58</v>
      </c>
      <c r="C68" s="25"/>
      <c r="D68" s="29"/>
      <c r="E68" s="29"/>
      <c r="F68" s="19"/>
      <c r="G68" s="19"/>
      <c r="H68" s="27"/>
      <c r="I68" s="27"/>
      <c r="J68" s="26"/>
    </row>
    <row r="69" spans="1:10" ht="37.5" customHeight="1">
      <c r="A69" s="1"/>
      <c r="B69" s="18">
        <v>59</v>
      </c>
      <c r="C69" s="25"/>
      <c r="D69" s="29"/>
      <c r="E69" s="29"/>
      <c r="F69" s="19"/>
      <c r="G69" s="19"/>
      <c r="H69" s="27"/>
      <c r="I69" s="27"/>
      <c r="J69" s="26"/>
    </row>
    <row r="70" spans="1:10" ht="15.75" customHeight="1">
      <c r="A70" s="1"/>
      <c r="B70" s="1"/>
      <c r="D70" s="1"/>
      <c r="E70" s="1"/>
      <c r="F70" s="1"/>
      <c r="G70" s="30" t="s">
        <v>114</v>
      </c>
      <c r="H70" s="31">
        <f t="shared" ref="H70:I70" si="1">SUM(H11:H60)</f>
        <v>37</v>
      </c>
      <c r="I70" s="31">
        <f t="shared" si="1"/>
        <v>37.5</v>
      </c>
      <c r="J70" s="23"/>
    </row>
    <row r="71" spans="1:10" ht="15.75" customHeight="1">
      <c r="A71" s="1"/>
      <c r="B71" s="8"/>
      <c r="C71" s="8"/>
      <c r="D71" s="8">
        <f>COUNTIFS(D11:D60, "&lt;&gt;"&amp;"")</f>
        <v>18</v>
      </c>
      <c r="E71" s="8"/>
      <c r="F71" s="8"/>
      <c r="G71" s="8">
        <f>COUNTIFS(G11:G60, "Concluído",D11:D60, "&lt;&gt;"&amp;"")</f>
        <v>18</v>
      </c>
      <c r="H71" s="1"/>
      <c r="I71" s="1"/>
      <c r="J71" s="23"/>
    </row>
    <row r="72" spans="1:10" ht="15.75" customHeight="1">
      <c r="A72" s="1"/>
      <c r="B72" s="113" t="s">
        <v>115</v>
      </c>
      <c r="C72" s="89"/>
      <c r="D72" s="89"/>
      <c r="E72" s="89"/>
      <c r="F72" s="89"/>
      <c r="G72" s="89"/>
      <c r="H72" s="89"/>
      <c r="I72" s="90"/>
    </row>
    <row r="73" spans="1:10" ht="15.75" customHeight="1">
      <c r="A73" s="1"/>
      <c r="B73" s="114" t="s">
        <v>116</v>
      </c>
      <c r="C73" s="89"/>
      <c r="D73" s="89"/>
      <c r="E73" s="89"/>
      <c r="F73" s="89"/>
      <c r="G73" s="90"/>
      <c r="H73" s="24" t="s">
        <v>117</v>
      </c>
      <c r="I73" s="24" t="s">
        <v>22</v>
      </c>
    </row>
    <row r="74" spans="1:10" ht="15.75" customHeight="1">
      <c r="A74" s="1"/>
      <c r="B74" s="112" t="str">
        <f>'Dados do Projeto'!B10</f>
        <v>Guilherme Gabriel Silva Pereira</v>
      </c>
      <c r="C74" s="89"/>
      <c r="D74" s="89"/>
      <c r="E74" s="89"/>
      <c r="F74" s="89"/>
      <c r="G74" s="90"/>
      <c r="H74" s="32">
        <f>SUMIF($F$11:$F$60,'Dados do Projeto'!$B10,H$11:H$60)</f>
        <v>6</v>
      </c>
      <c r="I74" s="32">
        <f>SUMIF($F$11:$F$60,'Dados do Projeto'!$B10,I$11:I$60)</f>
        <v>6</v>
      </c>
    </row>
    <row r="75" spans="1:10" ht="15.75" customHeight="1">
      <c r="A75" s="1"/>
      <c r="B75" s="112" t="str">
        <f>'Dados do Projeto'!B11</f>
        <v>Henrique Penna Forte Monteiro</v>
      </c>
      <c r="C75" s="89"/>
      <c r="D75" s="89"/>
      <c r="E75" s="89"/>
      <c r="F75" s="89"/>
      <c r="G75" s="90"/>
      <c r="H75" s="32">
        <f>SUMIF(F$11:F$60,'Dados do Projeto'!B11,H$11:H$60)</f>
        <v>4</v>
      </c>
      <c r="I75" s="32">
        <f>SUMIF($F$11:$F$60,'Dados do Projeto'!$B11,I$11:I$60)</f>
        <v>4.5</v>
      </c>
    </row>
    <row r="76" spans="1:10" ht="15.75" customHeight="1">
      <c r="A76" s="1"/>
      <c r="B76" s="112" t="str">
        <f>'Dados do Projeto'!B12</f>
        <v>José Maurício Guimarães França</v>
      </c>
      <c r="C76" s="89"/>
      <c r="D76" s="89"/>
      <c r="E76" s="89"/>
      <c r="F76" s="89"/>
      <c r="G76" s="90"/>
      <c r="H76" s="32">
        <f>SUMIF(F$11:F$60,'Dados do Projeto'!B12,H$11:H$60)</f>
        <v>12</v>
      </c>
      <c r="I76" s="32">
        <f>SUMIF($F$11:$F$60,'Dados do Projeto'!$B12,I$11:I$60)</f>
        <v>10</v>
      </c>
    </row>
    <row r="77" spans="1:10" ht="15.75" customHeight="1">
      <c r="A77" s="1"/>
      <c r="B77" s="112" t="str">
        <f>'Dados do Projeto'!B13</f>
        <v>Lucas Ângelo Oliveira Martins Rocha</v>
      </c>
      <c r="C77" s="89"/>
      <c r="D77" s="89"/>
      <c r="E77" s="89"/>
      <c r="F77" s="89"/>
      <c r="G77" s="90"/>
      <c r="H77" s="32">
        <f>SUMIF(F$11:F$60,'Dados do Projeto'!B13,H$11:H$60)</f>
        <v>10</v>
      </c>
      <c r="I77" s="32">
        <f>SUMIF($F$11:$F$60,'Dados do Projeto'!$B13,I$11:I$60)</f>
        <v>10</v>
      </c>
    </row>
    <row r="78" spans="1:10" ht="15.75" customHeight="1">
      <c r="A78" s="1"/>
      <c r="B78" s="112" t="str">
        <f>'Dados do Projeto'!B14</f>
        <v>Victor Boaventura Goés Campos</v>
      </c>
      <c r="C78" s="89"/>
      <c r="D78" s="89"/>
      <c r="E78" s="89"/>
      <c r="F78" s="89"/>
      <c r="G78" s="90"/>
      <c r="H78" s="32">
        <f>SUMIF(F$11:F$60,'Dados do Projeto'!B14,H$11:H$60)</f>
        <v>5</v>
      </c>
      <c r="I78" s="32">
        <f>SUMIF($F$11:$F$60,'Dados do Projeto'!$B14,I$11:I$60)</f>
        <v>7</v>
      </c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23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23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23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23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23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23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23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23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23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23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23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23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23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23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23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23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23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23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23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23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23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23"/>
    </row>
    <row r="101" spans="1:10" ht="15.75" customHeight="1">
      <c r="A101" s="1"/>
      <c r="B101" s="1"/>
      <c r="D101" s="1"/>
      <c r="E101" s="1"/>
      <c r="F101" s="1"/>
      <c r="G101" s="1"/>
      <c r="H101" s="1"/>
      <c r="I101" s="1"/>
      <c r="J101" s="23"/>
    </row>
    <row r="102" spans="1:10" ht="15.75" customHeight="1">
      <c r="A102" s="1"/>
      <c r="B102" s="1"/>
      <c r="D102" s="1"/>
      <c r="E102" s="1"/>
      <c r="F102" s="1"/>
      <c r="G102" s="1"/>
      <c r="H102" s="1"/>
      <c r="I102" s="1"/>
      <c r="J102" s="23"/>
    </row>
    <row r="103" spans="1:10" ht="15.75" customHeight="1">
      <c r="A103" s="1"/>
      <c r="B103" s="1"/>
      <c r="D103" s="1"/>
      <c r="E103" s="1"/>
      <c r="F103" s="1"/>
      <c r="G103" s="1"/>
      <c r="H103" s="1"/>
      <c r="I103" s="1"/>
      <c r="J103" s="23"/>
    </row>
    <row r="104" spans="1:10" ht="15.75" customHeight="1">
      <c r="A104" s="1"/>
      <c r="B104" s="1"/>
      <c r="D104" s="1"/>
      <c r="E104" s="1"/>
      <c r="F104" s="1"/>
      <c r="G104" s="1"/>
      <c r="H104" s="1"/>
      <c r="I104" s="1"/>
      <c r="J104" s="23"/>
    </row>
    <row r="105" spans="1:10" ht="15.75" customHeight="1">
      <c r="A105" s="1"/>
      <c r="B105" s="1"/>
      <c r="D105" s="1"/>
      <c r="E105" s="1"/>
      <c r="F105" s="1"/>
      <c r="G105" s="1"/>
      <c r="H105" s="1"/>
      <c r="I105" s="1"/>
      <c r="J105" s="23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23"/>
    </row>
    <row r="107" spans="1:10" ht="15.75" customHeight="1">
      <c r="A107" s="1"/>
      <c r="B107" s="1"/>
      <c r="D107" s="1"/>
      <c r="E107" s="1"/>
      <c r="F107" s="1"/>
      <c r="G107" s="1"/>
      <c r="H107" s="1"/>
      <c r="I107" s="1"/>
      <c r="J107" s="23"/>
    </row>
    <row r="108" spans="1:10" ht="15.75" customHeight="1">
      <c r="A108" s="1"/>
      <c r="B108" s="1"/>
      <c r="D108" s="1"/>
      <c r="E108" s="1"/>
      <c r="F108" s="1"/>
      <c r="G108" s="1"/>
      <c r="H108" s="1"/>
      <c r="I108" s="1"/>
      <c r="J108" s="23"/>
    </row>
    <row r="109" spans="1:10" ht="15.75" customHeight="1">
      <c r="A109" s="1"/>
      <c r="B109" s="1"/>
      <c r="D109" s="1"/>
      <c r="E109" s="1"/>
      <c r="F109" s="1"/>
      <c r="G109" s="1"/>
      <c r="H109" s="1"/>
      <c r="I109" s="1"/>
      <c r="J109" s="23"/>
    </row>
    <row r="110" spans="1:10" ht="15.75" customHeight="1">
      <c r="A110" s="1"/>
      <c r="B110" s="1"/>
      <c r="D110" s="4"/>
      <c r="E110" s="4"/>
      <c r="F110" s="1"/>
      <c r="G110" s="4"/>
      <c r="H110" s="1"/>
      <c r="I110" s="1"/>
      <c r="J110" s="23"/>
    </row>
    <row r="111" spans="1:10" ht="15.75" customHeight="1">
      <c r="A111" s="1"/>
      <c r="B111" s="1"/>
      <c r="D111" s="4"/>
      <c r="E111" s="4"/>
      <c r="F111" s="1"/>
      <c r="G111" s="4"/>
      <c r="H111" s="1"/>
      <c r="I111" s="1"/>
      <c r="J111" s="23"/>
    </row>
    <row r="112" spans="1:10" ht="15.75" customHeight="1">
      <c r="A112" s="1"/>
      <c r="B112" s="1"/>
      <c r="D112" s="4"/>
      <c r="E112" s="4"/>
      <c r="F112" s="1"/>
      <c r="G112" s="4"/>
      <c r="H112" s="1"/>
      <c r="I112" s="1"/>
      <c r="J112" s="23"/>
    </row>
    <row r="113" spans="1:10" ht="15.75" customHeight="1">
      <c r="A113" s="1"/>
      <c r="B113" s="1"/>
      <c r="D113" s="4"/>
      <c r="E113" s="4"/>
      <c r="F113" s="1"/>
      <c r="G113" s="4"/>
      <c r="H113" s="1"/>
      <c r="I113" s="1"/>
      <c r="J113" s="23"/>
    </row>
    <row r="114" spans="1:10" ht="15.75" customHeight="1">
      <c r="A114" s="1"/>
      <c r="B114" s="1"/>
      <c r="D114" s="4"/>
      <c r="E114" s="4"/>
      <c r="F114" s="1"/>
      <c r="G114" s="1"/>
      <c r="H114" s="1"/>
      <c r="I114" s="1"/>
      <c r="J114" s="23"/>
    </row>
    <row r="115" spans="1:10" ht="15.75" customHeight="1">
      <c r="A115" s="1"/>
      <c r="B115" s="1"/>
      <c r="D115" s="1"/>
      <c r="E115" s="1"/>
      <c r="F115" s="1"/>
      <c r="G115" s="1"/>
      <c r="H115" s="1"/>
      <c r="I115" s="1"/>
      <c r="J115" s="23"/>
    </row>
    <row r="116" spans="1:10" ht="15.75" customHeight="1">
      <c r="J116" s="6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41" priority="1">
      <formula>NOT(ISERROR(SEARCH(($B$74),(F20))))</formula>
    </cfRule>
  </conditionalFormatting>
  <conditionalFormatting sqref="F20:F25">
    <cfRule type="expression" dxfId="240" priority="2">
      <formula>NOT(ISERROR(SEARCH(($B$75),(F20))))</formula>
    </cfRule>
  </conditionalFormatting>
  <conditionalFormatting sqref="F20:F25">
    <cfRule type="expression" dxfId="239" priority="3">
      <formula>NOT(ISERROR(SEARCH(($B$76),(F20))))</formula>
    </cfRule>
  </conditionalFormatting>
  <conditionalFormatting sqref="F20:F25">
    <cfRule type="expression" dxfId="238" priority="4">
      <formula>NOT(ISERROR(SEARCH(($B$77),(F20))))</formula>
    </cfRule>
  </conditionalFormatting>
  <conditionalFormatting sqref="F20:F25">
    <cfRule type="expression" dxfId="237" priority="5">
      <formula>NOT(ISERROR(SEARCH(($B$78),(F20))))</formula>
    </cfRule>
  </conditionalFormatting>
  <conditionalFormatting sqref="F20:F25">
    <cfRule type="containsBlanks" dxfId="236" priority="6">
      <formula>LEN(TRIM(F20))=0</formula>
    </cfRule>
  </conditionalFormatting>
  <conditionalFormatting sqref="F11:F69">
    <cfRule type="expression" dxfId="235" priority="7">
      <formula>NOT(ISERROR(SEARCH(($B$74),(F11))))</formula>
    </cfRule>
  </conditionalFormatting>
  <conditionalFormatting sqref="F11:F69">
    <cfRule type="expression" dxfId="234" priority="8">
      <formula>NOT(ISERROR(SEARCH(($B$75),(F11))))</formula>
    </cfRule>
  </conditionalFormatting>
  <conditionalFormatting sqref="F11:F69">
    <cfRule type="expression" dxfId="233" priority="9">
      <formula>NOT(ISERROR(SEARCH(($B$76),(F11))))</formula>
    </cfRule>
  </conditionalFormatting>
  <conditionalFormatting sqref="F11:F69">
    <cfRule type="expression" dxfId="232" priority="10">
      <formula>NOT(ISERROR(SEARCH(($B$77),(F11))))</formula>
    </cfRule>
  </conditionalFormatting>
  <conditionalFormatting sqref="F11:F69">
    <cfRule type="expression" dxfId="231" priority="11">
      <formula>NOT(ISERROR(SEARCH(($B$78),(F11))))</formula>
    </cfRule>
  </conditionalFormatting>
  <conditionalFormatting sqref="F11:F69">
    <cfRule type="containsBlanks" dxfId="230" priority="12">
      <formula>LEN(TRIM(F11))=0</formula>
    </cfRule>
  </conditionalFormatting>
  <conditionalFormatting sqref="C11:C69">
    <cfRule type="expression" dxfId="229" priority="13">
      <formula>AND(ISNUMBER(C11),TRUNC(C11)&lt;TODAY())</formula>
    </cfRule>
  </conditionalFormatting>
  <conditionalFormatting sqref="F20:F25">
    <cfRule type="expression" dxfId="228" priority="14">
      <formula>NOT(ISERROR(SEARCH(($B$74),(F20))))</formula>
    </cfRule>
  </conditionalFormatting>
  <conditionalFormatting sqref="F20:F25">
    <cfRule type="expression" dxfId="227" priority="15">
      <formula>NOT(ISERROR(SEARCH(($B$75),(F20))))</formula>
    </cfRule>
  </conditionalFormatting>
  <conditionalFormatting sqref="F20:F25">
    <cfRule type="expression" dxfId="226" priority="16">
      <formula>NOT(ISERROR(SEARCH(($B$76),(F20))))</formula>
    </cfRule>
  </conditionalFormatting>
  <conditionalFormatting sqref="F20:F25">
    <cfRule type="expression" dxfId="225" priority="17">
      <formula>NOT(ISERROR(SEARCH(($B$77),(F20))))</formula>
    </cfRule>
  </conditionalFormatting>
  <conditionalFormatting sqref="F20:F25">
    <cfRule type="expression" dxfId="224" priority="18">
      <formula>NOT(ISERROR(SEARCH(($B$78),(F20))))</formula>
    </cfRule>
  </conditionalFormatting>
  <conditionalFormatting sqref="F20:F25">
    <cfRule type="containsBlanks" dxfId="223" priority="19">
      <formula>LEN(TRIM(F20))=0</formula>
    </cfRule>
  </conditionalFormatting>
  <conditionalFormatting sqref="F11:F69">
    <cfRule type="expression" dxfId="222" priority="20">
      <formula>NOT(ISERROR(SEARCH(($B$74),(F11))))</formula>
    </cfRule>
  </conditionalFormatting>
  <conditionalFormatting sqref="F11:F69">
    <cfRule type="expression" dxfId="221" priority="21">
      <formula>NOT(ISERROR(SEARCH(($B$75),(F11))))</formula>
    </cfRule>
  </conditionalFormatting>
  <conditionalFormatting sqref="F11:F69">
    <cfRule type="expression" dxfId="220" priority="22">
      <formula>NOT(ISERROR(SEARCH(($B$76),(F11))))</formula>
    </cfRule>
  </conditionalFormatting>
  <conditionalFormatting sqref="F11:F69">
    <cfRule type="expression" dxfId="219" priority="23">
      <formula>NOT(ISERROR(SEARCH(($B$77),(F11))))</formula>
    </cfRule>
  </conditionalFormatting>
  <conditionalFormatting sqref="F11:F69">
    <cfRule type="expression" dxfId="218" priority="24">
      <formula>NOT(ISERROR(SEARCH(($B$78),(F11))))</formula>
    </cfRule>
  </conditionalFormatting>
  <conditionalFormatting sqref="F11:F69">
    <cfRule type="containsBlanks" dxfId="217" priority="25">
      <formula>LEN(TRIM(F11))=0</formula>
    </cfRule>
  </conditionalFormatting>
  <conditionalFormatting sqref="C11:C69">
    <cfRule type="expression" dxfId="216" priority="26">
      <formula>AND(ISNUMBER(C11),TRUNC(C11)&lt;TODAY())</formula>
    </cfRule>
  </conditionalFormatting>
  <dataValidations count="2">
    <dataValidation type="list" allowBlank="1" showErrorMessage="1" sqref="C11:C69" xr:uid="{00000000-0002-0000-0300-000000000000}">
      <formula1>$K$1:$K$14</formula1>
    </dataValidation>
    <dataValidation type="list" allowBlank="1" showInputMessage="1" showErrorMessage="1" sqref="F11:F69" xr:uid="{6AA0784D-B6C5-492E-8BFA-9F2500AF4B19}">
      <formula1>$B$74:$B$78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658A2-4B73-48F6-857A-26EA4FBF4581}">
          <x14:formula1>
            <xm:f>'Dados do Projeto'!$M$100:$M$103</xm:f>
          </x14:formula1>
          <xm:sqref>G11:G69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opLeftCell="H1" workbookViewId="0">
      <pane ySplit="1" topLeftCell="A20" activePane="bottomLeft" state="frozen"/>
      <selection pane="bottomLeft" activeCell="D20" sqref="D20"/>
    </sheetView>
  </sheetViews>
  <sheetFormatPr defaultColWidth="14.42578125" defaultRowHeight="15" customHeight="1"/>
  <cols>
    <col min="1" max="1" width="4" customWidth="1"/>
    <col min="2" max="2" width="5.42578125" customWidth="1"/>
    <col min="4" max="5" width="30.42578125" customWidth="1"/>
    <col min="6" max="6" width="40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/>
  </cols>
  <sheetData>
    <row r="1" spans="1:21" ht="21.75" customHeight="1">
      <c r="A1" s="2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2">
        <f>Requisitos!C13</f>
        <v>44305</v>
      </c>
    </row>
    <row r="2" spans="1:21" ht="19.5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2">
        <f t="shared" ref="K2:K14" si="0">K1+1</f>
        <v>44306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2">
        <f t="shared" si="0"/>
        <v>44307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2">
        <f t="shared" si="0"/>
        <v>44308</v>
      </c>
    </row>
    <row r="5" spans="1:21" ht="15.75" customHeight="1">
      <c r="A5" s="1"/>
      <c r="B5" s="115" t="s">
        <v>4</v>
      </c>
      <c r="C5" s="79"/>
      <c r="D5" s="79"/>
      <c r="E5" s="79"/>
      <c r="F5" s="79"/>
      <c r="G5" s="79"/>
      <c r="H5" s="79"/>
      <c r="I5" s="79"/>
      <c r="J5" s="80"/>
      <c r="K5" s="22">
        <f t="shared" si="0"/>
        <v>44309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2">
        <f t="shared" si="0"/>
        <v>44310</v>
      </c>
    </row>
    <row r="7" spans="1:21" ht="21.75" customHeight="1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2">
        <f t="shared" si="0"/>
        <v>44311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2">
        <f t="shared" si="0"/>
        <v>44312</v>
      </c>
    </row>
    <row r="9" spans="1:21" ht="15.75" customHeight="1">
      <c r="A9" s="1"/>
      <c r="B9" s="113" t="s">
        <v>138</v>
      </c>
      <c r="C9" s="89"/>
      <c r="D9" s="89"/>
      <c r="E9" s="89"/>
      <c r="F9" s="89"/>
      <c r="G9" s="89"/>
      <c r="H9" s="89"/>
      <c r="I9" s="90"/>
      <c r="J9" s="47" t="s">
        <v>75</v>
      </c>
      <c r="K9" s="22">
        <f t="shared" si="0"/>
        <v>44313</v>
      </c>
    </row>
    <row r="10" spans="1:21" ht="15.75" customHeight="1">
      <c r="A10" s="1"/>
      <c r="B10" s="24" t="s">
        <v>40</v>
      </c>
      <c r="C10" s="24" t="s">
        <v>76</v>
      </c>
      <c r="D10" s="24" t="s">
        <v>77</v>
      </c>
      <c r="E10" s="24" t="s">
        <v>78</v>
      </c>
      <c r="F10" s="24" t="s">
        <v>79</v>
      </c>
      <c r="G10" s="24" t="s">
        <v>80</v>
      </c>
      <c r="H10" s="24" t="s">
        <v>81</v>
      </c>
      <c r="I10" s="24" t="s">
        <v>82</v>
      </c>
      <c r="J10" s="33" t="s">
        <v>83</v>
      </c>
      <c r="K10" s="22">
        <f t="shared" si="0"/>
        <v>44314</v>
      </c>
    </row>
    <row r="11" spans="1:21" ht="48.75" customHeight="1">
      <c r="A11" s="5"/>
      <c r="B11" s="18">
        <v>1</v>
      </c>
      <c r="C11" s="25">
        <v>44310</v>
      </c>
      <c r="D11" s="26" t="s">
        <v>139</v>
      </c>
      <c r="E11" s="26">
        <v>12</v>
      </c>
      <c r="F11" s="34" t="s">
        <v>8</v>
      </c>
      <c r="G11" s="19" t="s">
        <v>37</v>
      </c>
      <c r="H11" s="27">
        <v>2</v>
      </c>
      <c r="I11" s="27">
        <v>3</v>
      </c>
      <c r="J11" s="65" t="s">
        <v>140</v>
      </c>
      <c r="K11" s="22">
        <f t="shared" si="0"/>
        <v>44315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8">
        <v>2</v>
      </c>
      <c r="C12" s="25">
        <v>44310</v>
      </c>
      <c r="D12" s="26" t="s">
        <v>141</v>
      </c>
      <c r="E12" s="26">
        <v>12</v>
      </c>
      <c r="F12" s="34" t="s">
        <v>16</v>
      </c>
      <c r="G12" s="19" t="s">
        <v>37</v>
      </c>
      <c r="H12" s="27">
        <v>1</v>
      </c>
      <c r="I12" s="27">
        <v>2</v>
      </c>
      <c r="J12" s="65" t="s">
        <v>142</v>
      </c>
      <c r="K12" s="22">
        <f t="shared" si="0"/>
        <v>44316</v>
      </c>
    </row>
    <row r="13" spans="1:21" ht="52.5" customHeight="1">
      <c r="A13" s="1"/>
      <c r="B13" s="18">
        <v>3</v>
      </c>
      <c r="C13" s="25">
        <v>44310</v>
      </c>
      <c r="D13" s="26" t="s">
        <v>143</v>
      </c>
      <c r="E13" s="26">
        <v>12</v>
      </c>
      <c r="F13" s="34" t="s">
        <v>16</v>
      </c>
      <c r="G13" s="19" t="s">
        <v>37</v>
      </c>
      <c r="H13" s="27">
        <v>1</v>
      </c>
      <c r="I13" s="27">
        <v>1</v>
      </c>
      <c r="J13" s="65" t="s">
        <v>144</v>
      </c>
      <c r="K13" s="22">
        <f t="shared" si="0"/>
        <v>44317</v>
      </c>
    </row>
    <row r="14" spans="1:21" ht="51" customHeight="1">
      <c r="A14" s="1"/>
      <c r="B14" s="18">
        <v>4</v>
      </c>
      <c r="C14" s="25">
        <v>44305</v>
      </c>
      <c r="D14" s="26" t="s">
        <v>145</v>
      </c>
      <c r="E14" s="26">
        <v>12</v>
      </c>
      <c r="F14" s="34" t="s">
        <v>14</v>
      </c>
      <c r="G14" s="19" t="s">
        <v>37</v>
      </c>
      <c r="H14" s="27">
        <v>1</v>
      </c>
      <c r="I14" s="27">
        <v>1</v>
      </c>
      <c r="J14" s="65" t="s">
        <v>146</v>
      </c>
      <c r="K14" s="22">
        <f t="shared" si="0"/>
        <v>44318</v>
      </c>
    </row>
    <row r="15" spans="1:21" ht="37.5" customHeight="1">
      <c r="A15" s="1"/>
      <c r="B15" s="18">
        <v>5</v>
      </c>
      <c r="C15" s="25">
        <v>44311</v>
      </c>
      <c r="D15" s="26" t="s">
        <v>147</v>
      </c>
      <c r="E15" s="26">
        <v>12</v>
      </c>
      <c r="F15" s="34" t="s">
        <v>14</v>
      </c>
      <c r="G15" s="19" t="s">
        <v>37</v>
      </c>
      <c r="H15" s="27">
        <v>1</v>
      </c>
      <c r="I15" s="27">
        <v>1</v>
      </c>
      <c r="J15" s="65"/>
    </row>
    <row r="16" spans="1:21" ht="37.5" customHeight="1">
      <c r="A16" s="1"/>
      <c r="B16" s="18">
        <v>6</v>
      </c>
      <c r="C16" s="25">
        <v>44311</v>
      </c>
      <c r="D16" s="26" t="s">
        <v>148</v>
      </c>
      <c r="E16" s="26" t="s">
        <v>133</v>
      </c>
      <c r="F16" s="34" t="s">
        <v>12</v>
      </c>
      <c r="G16" s="19" t="s">
        <v>37</v>
      </c>
      <c r="H16" s="27">
        <v>2</v>
      </c>
      <c r="I16" s="27">
        <v>2</v>
      </c>
      <c r="J16" s="65"/>
    </row>
    <row r="17" spans="1:10" ht="37.5" customHeight="1">
      <c r="A17" s="1"/>
      <c r="B17" s="18">
        <v>7</v>
      </c>
      <c r="C17" s="25">
        <v>44310</v>
      </c>
      <c r="D17" s="26" t="s">
        <v>149</v>
      </c>
      <c r="E17" s="26">
        <v>9</v>
      </c>
      <c r="F17" s="34" t="s">
        <v>10</v>
      </c>
      <c r="G17" s="19" t="s">
        <v>37</v>
      </c>
      <c r="H17" s="27">
        <v>2</v>
      </c>
      <c r="I17" s="27">
        <v>2</v>
      </c>
      <c r="J17" s="65"/>
    </row>
    <row r="18" spans="1:10" ht="37.5" customHeight="1">
      <c r="A18" s="1"/>
      <c r="B18" s="18">
        <v>8</v>
      </c>
      <c r="C18" s="25">
        <v>44305</v>
      </c>
      <c r="D18" s="26" t="s">
        <v>150</v>
      </c>
      <c r="E18" s="26">
        <v>9</v>
      </c>
      <c r="F18" s="34" t="s">
        <v>14</v>
      </c>
      <c r="G18" s="19" t="s">
        <v>37</v>
      </c>
      <c r="H18" s="27">
        <v>1</v>
      </c>
      <c r="I18" s="27">
        <v>1</v>
      </c>
      <c r="J18" s="65"/>
    </row>
    <row r="19" spans="1:10" ht="37.5" customHeight="1">
      <c r="A19" s="1"/>
      <c r="B19" s="18">
        <v>9</v>
      </c>
      <c r="C19" s="25">
        <v>44310</v>
      </c>
      <c r="D19" s="26" t="s">
        <v>151</v>
      </c>
      <c r="E19" s="19">
        <v>9</v>
      </c>
      <c r="F19" s="34" t="s">
        <v>14</v>
      </c>
      <c r="G19" s="19" t="s">
        <v>37</v>
      </c>
      <c r="H19" s="27">
        <v>1</v>
      </c>
      <c r="I19" s="27">
        <v>1</v>
      </c>
      <c r="J19" s="65"/>
    </row>
    <row r="20" spans="1:10" ht="37.5" customHeight="1">
      <c r="A20" s="1"/>
      <c r="B20" s="18">
        <v>10</v>
      </c>
      <c r="C20" s="25">
        <v>44317</v>
      </c>
      <c r="D20" s="26" t="s">
        <v>152</v>
      </c>
      <c r="E20" s="19">
        <v>6</v>
      </c>
      <c r="F20" s="34" t="s">
        <v>14</v>
      </c>
      <c r="G20" s="19" t="s">
        <v>37</v>
      </c>
      <c r="H20" s="27">
        <v>3</v>
      </c>
      <c r="I20" s="27">
        <v>2</v>
      </c>
      <c r="J20" s="67" t="s">
        <v>153</v>
      </c>
    </row>
    <row r="21" spans="1:10" ht="37.5" customHeight="1">
      <c r="A21" s="1"/>
      <c r="B21" s="18">
        <v>11</v>
      </c>
      <c r="C21" s="25">
        <v>44317</v>
      </c>
      <c r="D21" s="26" t="s">
        <v>154</v>
      </c>
      <c r="E21" s="19">
        <v>1</v>
      </c>
      <c r="F21" s="34" t="s">
        <v>10</v>
      </c>
      <c r="G21" s="19" t="s">
        <v>37</v>
      </c>
      <c r="H21" s="27">
        <v>1</v>
      </c>
      <c r="I21" s="27">
        <v>1</v>
      </c>
      <c r="J21" s="67" t="s">
        <v>155</v>
      </c>
    </row>
    <row r="22" spans="1:10" ht="37.5" customHeight="1">
      <c r="A22" s="1"/>
      <c r="B22" s="18">
        <v>12</v>
      </c>
      <c r="C22" s="25">
        <v>44317</v>
      </c>
      <c r="D22" s="26" t="s">
        <v>156</v>
      </c>
      <c r="E22" s="19">
        <v>1</v>
      </c>
      <c r="F22" s="34" t="s">
        <v>8</v>
      </c>
      <c r="G22" s="19" t="s">
        <v>37</v>
      </c>
      <c r="H22" s="27">
        <v>1</v>
      </c>
      <c r="I22" s="27">
        <v>1</v>
      </c>
      <c r="J22" s="67" t="s">
        <v>157</v>
      </c>
    </row>
    <row r="23" spans="1:10" ht="37.5" customHeight="1">
      <c r="A23" s="1"/>
      <c r="B23" s="18">
        <v>13</v>
      </c>
      <c r="C23" s="25">
        <v>44317</v>
      </c>
      <c r="D23" s="26" t="s">
        <v>158</v>
      </c>
      <c r="E23" s="19">
        <v>6</v>
      </c>
      <c r="F23" s="34" t="s">
        <v>16</v>
      </c>
      <c r="G23" s="19" t="s">
        <v>37</v>
      </c>
      <c r="H23" s="27">
        <v>1</v>
      </c>
      <c r="I23" s="27">
        <v>1</v>
      </c>
      <c r="J23" s="67" t="s">
        <v>159</v>
      </c>
    </row>
    <row r="24" spans="1:10" ht="37.5" customHeight="1">
      <c r="A24" s="1"/>
      <c r="B24" s="18">
        <v>14</v>
      </c>
      <c r="C24" s="25">
        <v>44310</v>
      </c>
      <c r="D24" s="26" t="s">
        <v>160</v>
      </c>
      <c r="E24" s="19" t="s">
        <v>161</v>
      </c>
      <c r="F24" s="68" t="s">
        <v>12</v>
      </c>
      <c r="G24" s="19" t="s">
        <v>37</v>
      </c>
      <c r="H24" s="27">
        <v>2</v>
      </c>
      <c r="I24" s="27">
        <v>2</v>
      </c>
      <c r="J24" s="65"/>
    </row>
    <row r="25" spans="1:10" ht="37.5" customHeight="1">
      <c r="A25" s="1"/>
      <c r="B25" s="18">
        <v>15</v>
      </c>
      <c r="C25" s="25"/>
      <c r="D25" s="19"/>
      <c r="E25" s="19"/>
      <c r="F25" s="34"/>
      <c r="G25" s="19"/>
      <c r="H25" s="27">
        <v>0</v>
      </c>
      <c r="I25" s="27">
        <v>0</v>
      </c>
      <c r="J25" s="65"/>
    </row>
    <row r="26" spans="1:10" ht="37.5" customHeight="1">
      <c r="A26" s="1"/>
      <c r="B26" s="18">
        <v>16</v>
      </c>
      <c r="C26" s="25"/>
      <c r="D26" s="19"/>
      <c r="E26" s="19"/>
      <c r="F26" s="34"/>
      <c r="G26" s="19"/>
      <c r="H26" s="27">
        <v>0</v>
      </c>
      <c r="I26" s="27">
        <v>0</v>
      </c>
      <c r="J26" s="65"/>
    </row>
    <row r="27" spans="1:10" ht="37.5" customHeight="1">
      <c r="A27" s="1"/>
      <c r="B27" s="18">
        <v>17</v>
      </c>
      <c r="C27" s="25"/>
      <c r="D27" s="19"/>
      <c r="E27" s="19"/>
      <c r="F27" s="34"/>
      <c r="G27" s="19"/>
      <c r="H27" s="27">
        <v>0</v>
      </c>
      <c r="I27" s="27">
        <v>0</v>
      </c>
      <c r="J27" s="65"/>
    </row>
    <row r="28" spans="1:10" ht="37.5" customHeight="1">
      <c r="A28" s="1"/>
      <c r="B28" s="18">
        <v>18</v>
      </c>
      <c r="C28" s="25"/>
      <c r="D28" s="19"/>
      <c r="E28" s="19"/>
      <c r="F28" s="34"/>
      <c r="G28" s="19"/>
      <c r="H28" s="27">
        <v>0</v>
      </c>
      <c r="I28" s="27">
        <v>0</v>
      </c>
      <c r="J28" s="65"/>
    </row>
    <row r="29" spans="1:10" ht="37.5" customHeight="1">
      <c r="A29" s="1"/>
      <c r="B29" s="18">
        <v>19</v>
      </c>
      <c r="C29" s="25"/>
      <c r="D29" s="19"/>
      <c r="E29" s="19"/>
      <c r="F29" s="34"/>
      <c r="G29" s="19"/>
      <c r="H29" s="27">
        <v>0</v>
      </c>
      <c r="I29" s="27">
        <v>0</v>
      </c>
      <c r="J29" s="65"/>
    </row>
    <row r="30" spans="1:10" ht="37.5" customHeight="1">
      <c r="A30" s="1"/>
      <c r="B30" s="18">
        <v>20</v>
      </c>
      <c r="C30" s="25"/>
      <c r="D30" s="19"/>
      <c r="E30" s="19"/>
      <c r="F30" s="34"/>
      <c r="G30" s="19"/>
      <c r="H30" s="27">
        <v>0</v>
      </c>
      <c r="I30" s="27">
        <v>0</v>
      </c>
      <c r="J30" s="65"/>
    </row>
    <row r="31" spans="1:10" ht="37.5" customHeight="1">
      <c r="A31" s="1"/>
      <c r="B31" s="18">
        <v>21</v>
      </c>
      <c r="C31" s="25"/>
      <c r="D31" s="19"/>
      <c r="E31" s="19"/>
      <c r="F31" s="34"/>
      <c r="G31" s="19"/>
      <c r="H31" s="27">
        <v>0</v>
      </c>
      <c r="I31" s="27">
        <v>0</v>
      </c>
      <c r="J31" s="65"/>
    </row>
    <row r="32" spans="1:10" ht="37.5" customHeight="1">
      <c r="A32" s="1"/>
      <c r="B32" s="18">
        <v>22</v>
      </c>
      <c r="C32" s="25"/>
      <c r="D32" s="19"/>
      <c r="E32" s="19"/>
      <c r="F32" s="34"/>
      <c r="G32" s="19"/>
      <c r="H32" s="27">
        <v>0</v>
      </c>
      <c r="I32" s="27">
        <v>0</v>
      </c>
      <c r="J32" s="65"/>
    </row>
    <row r="33" spans="1:10" ht="37.5" customHeight="1">
      <c r="A33" s="1"/>
      <c r="B33" s="18">
        <v>23</v>
      </c>
      <c r="C33" s="25"/>
      <c r="D33" s="19"/>
      <c r="E33" s="19"/>
      <c r="F33" s="34"/>
      <c r="G33" s="19"/>
      <c r="H33" s="27">
        <v>0</v>
      </c>
      <c r="I33" s="27">
        <v>0</v>
      </c>
      <c r="J33" s="65"/>
    </row>
    <row r="34" spans="1:10" ht="37.5" customHeight="1">
      <c r="A34" s="1"/>
      <c r="B34" s="18">
        <v>24</v>
      </c>
      <c r="C34" s="25"/>
      <c r="D34" s="19"/>
      <c r="E34" s="19"/>
      <c r="F34" s="34"/>
      <c r="G34" s="19"/>
      <c r="H34" s="27">
        <v>0</v>
      </c>
      <c r="I34" s="27">
        <v>0</v>
      </c>
      <c r="J34" s="66"/>
    </row>
    <row r="35" spans="1:10" ht="37.5" customHeight="1">
      <c r="A35" s="1"/>
      <c r="B35" s="18">
        <v>25</v>
      </c>
      <c r="C35" s="25"/>
      <c r="D35" s="19"/>
      <c r="E35" s="19"/>
      <c r="F35" s="34"/>
      <c r="G35" s="19"/>
      <c r="H35" s="27">
        <v>0</v>
      </c>
      <c r="I35" s="27">
        <v>0</v>
      </c>
      <c r="J35" s="66"/>
    </row>
    <row r="36" spans="1:10" ht="37.5" customHeight="1">
      <c r="A36" s="1"/>
      <c r="B36" s="18">
        <v>26</v>
      </c>
      <c r="C36" s="25"/>
      <c r="D36" s="19"/>
      <c r="E36" s="19"/>
      <c r="F36" s="34"/>
      <c r="G36" s="19"/>
      <c r="H36" s="27">
        <v>0</v>
      </c>
      <c r="I36" s="27">
        <v>0</v>
      </c>
      <c r="J36" s="66"/>
    </row>
    <row r="37" spans="1:10" ht="37.5" customHeight="1">
      <c r="A37" s="1"/>
      <c r="B37" s="18">
        <v>27</v>
      </c>
      <c r="C37" s="25"/>
      <c r="D37" s="19"/>
      <c r="E37" s="19"/>
      <c r="F37" s="34"/>
      <c r="G37" s="19"/>
      <c r="H37" s="27">
        <v>0</v>
      </c>
      <c r="I37" s="27">
        <v>0</v>
      </c>
      <c r="J37" s="66"/>
    </row>
    <row r="38" spans="1:10" ht="37.5" customHeight="1">
      <c r="A38" s="1"/>
      <c r="B38" s="18">
        <v>28</v>
      </c>
      <c r="C38" s="25"/>
      <c r="D38" s="19"/>
      <c r="E38" s="19"/>
      <c r="F38" s="34"/>
      <c r="G38" s="19"/>
      <c r="H38" s="27">
        <v>0</v>
      </c>
      <c r="I38" s="27">
        <v>0</v>
      </c>
      <c r="J38" s="66"/>
    </row>
    <row r="39" spans="1:10" ht="37.5" customHeight="1">
      <c r="A39" s="1"/>
      <c r="B39" s="18">
        <v>29</v>
      </c>
      <c r="C39" s="25"/>
      <c r="D39" s="19"/>
      <c r="E39" s="19"/>
      <c r="F39" s="34"/>
      <c r="G39" s="19"/>
      <c r="H39" s="27">
        <v>0</v>
      </c>
      <c r="I39" s="27">
        <v>0</v>
      </c>
      <c r="J39" s="66"/>
    </row>
    <row r="40" spans="1:10" ht="37.5" customHeight="1">
      <c r="A40" s="1"/>
      <c r="B40" s="18">
        <v>30</v>
      </c>
      <c r="C40" s="25"/>
      <c r="D40" s="19"/>
      <c r="E40" s="19"/>
      <c r="F40" s="34"/>
      <c r="G40" s="19"/>
      <c r="H40" s="27">
        <v>0</v>
      </c>
      <c r="I40" s="27">
        <v>0</v>
      </c>
      <c r="J40" s="66"/>
    </row>
    <row r="41" spans="1:10" ht="37.5" customHeight="1">
      <c r="A41" s="1"/>
      <c r="B41" s="18">
        <v>31</v>
      </c>
      <c r="C41" s="25"/>
      <c r="D41" s="19"/>
      <c r="E41" s="19"/>
      <c r="F41" s="34"/>
      <c r="G41" s="19"/>
      <c r="H41" s="27">
        <v>0</v>
      </c>
      <c r="I41" s="27">
        <v>0</v>
      </c>
      <c r="J41" s="66"/>
    </row>
    <row r="42" spans="1:10" ht="37.5" customHeight="1">
      <c r="A42" s="1"/>
      <c r="B42" s="18">
        <v>32</v>
      </c>
      <c r="C42" s="25"/>
      <c r="D42" s="19"/>
      <c r="E42" s="19"/>
      <c r="F42" s="34"/>
      <c r="G42" s="19"/>
      <c r="H42" s="27">
        <v>0</v>
      </c>
      <c r="I42" s="27">
        <v>0</v>
      </c>
      <c r="J42" s="66"/>
    </row>
    <row r="43" spans="1:10" ht="37.5" customHeight="1">
      <c r="A43" s="1"/>
      <c r="B43" s="18">
        <v>33</v>
      </c>
      <c r="C43" s="25"/>
      <c r="D43" s="48"/>
      <c r="E43" s="48"/>
      <c r="F43" s="34"/>
      <c r="G43" s="19"/>
      <c r="H43" s="27">
        <v>0</v>
      </c>
      <c r="I43" s="27">
        <v>0</v>
      </c>
      <c r="J43" s="66"/>
    </row>
    <row r="44" spans="1:10" ht="37.5" customHeight="1">
      <c r="A44" s="1"/>
      <c r="B44" s="18">
        <v>34</v>
      </c>
      <c r="C44" s="25"/>
      <c r="D44" s="19"/>
      <c r="E44" s="19"/>
      <c r="F44" s="34"/>
      <c r="G44" s="19"/>
      <c r="H44" s="27">
        <v>0</v>
      </c>
      <c r="I44" s="27">
        <v>0</v>
      </c>
      <c r="J44" s="66"/>
    </row>
    <row r="45" spans="1:10" ht="37.5" customHeight="1">
      <c r="A45" s="1"/>
      <c r="B45" s="18">
        <v>35</v>
      </c>
      <c r="C45" s="25"/>
      <c r="D45" s="19"/>
      <c r="E45" s="19"/>
      <c r="F45" s="34"/>
      <c r="G45" s="19"/>
      <c r="H45" s="27">
        <v>0</v>
      </c>
      <c r="I45" s="27">
        <v>0</v>
      </c>
      <c r="J45" s="66"/>
    </row>
    <row r="46" spans="1:10" ht="37.5" customHeight="1">
      <c r="A46" s="1"/>
      <c r="B46" s="18">
        <v>36</v>
      </c>
      <c r="C46" s="25"/>
      <c r="D46" s="19"/>
      <c r="E46" s="19"/>
      <c r="F46" s="34"/>
      <c r="G46" s="19"/>
      <c r="H46" s="27">
        <v>0</v>
      </c>
      <c r="I46" s="27">
        <v>0</v>
      </c>
      <c r="J46" s="66"/>
    </row>
    <row r="47" spans="1:10" ht="37.5" customHeight="1">
      <c r="A47" s="1"/>
      <c r="B47" s="18">
        <v>37</v>
      </c>
      <c r="C47" s="25"/>
      <c r="D47" s="19"/>
      <c r="E47" s="19"/>
      <c r="F47" s="34"/>
      <c r="G47" s="19"/>
      <c r="H47" s="27">
        <v>0</v>
      </c>
      <c r="I47" s="27">
        <v>0</v>
      </c>
      <c r="J47" s="66"/>
    </row>
    <row r="48" spans="1:10" ht="37.5" customHeight="1">
      <c r="A48" s="1"/>
      <c r="B48" s="18">
        <v>38</v>
      </c>
      <c r="C48" s="25"/>
      <c r="D48" s="19"/>
      <c r="E48" s="19"/>
      <c r="F48" s="34"/>
      <c r="G48" s="19"/>
      <c r="H48" s="27">
        <v>0</v>
      </c>
      <c r="I48" s="27">
        <v>0</v>
      </c>
      <c r="J48" s="66"/>
    </row>
    <row r="49" spans="1:10" ht="37.5" customHeight="1">
      <c r="A49" s="1"/>
      <c r="B49" s="18">
        <v>39</v>
      </c>
      <c r="C49" s="25"/>
      <c r="D49" s="19"/>
      <c r="E49" s="19"/>
      <c r="F49" s="34"/>
      <c r="G49" s="19"/>
      <c r="H49" s="27">
        <v>0</v>
      </c>
      <c r="I49" s="27">
        <v>0</v>
      </c>
      <c r="J49" s="66"/>
    </row>
    <row r="50" spans="1:10" ht="37.5" customHeight="1">
      <c r="A50" s="1"/>
      <c r="B50" s="18">
        <v>40</v>
      </c>
      <c r="C50" s="25"/>
      <c r="D50" s="19"/>
      <c r="E50" s="19"/>
      <c r="F50" s="34"/>
      <c r="G50" s="19"/>
      <c r="H50" s="27">
        <v>0</v>
      </c>
      <c r="I50" s="27">
        <v>0</v>
      </c>
      <c r="J50" s="66"/>
    </row>
    <row r="51" spans="1:10" ht="37.5" customHeight="1">
      <c r="A51" s="1"/>
      <c r="B51" s="18">
        <v>41</v>
      </c>
      <c r="C51" s="25"/>
      <c r="D51" s="19"/>
      <c r="E51" s="19"/>
      <c r="F51" s="34"/>
      <c r="G51" s="19"/>
      <c r="H51" s="27">
        <v>0</v>
      </c>
      <c r="I51" s="27">
        <v>0</v>
      </c>
      <c r="J51" s="66"/>
    </row>
    <row r="52" spans="1:10" ht="37.5" customHeight="1">
      <c r="A52" s="1"/>
      <c r="B52" s="18">
        <v>42</v>
      </c>
      <c r="C52" s="25"/>
      <c r="D52" s="37"/>
      <c r="E52" s="37"/>
      <c r="F52" s="34"/>
      <c r="G52" s="19"/>
      <c r="H52" s="27">
        <v>0</v>
      </c>
      <c r="I52" s="27">
        <v>0</v>
      </c>
      <c r="J52" s="66"/>
    </row>
    <row r="53" spans="1:10" ht="37.5" customHeight="1">
      <c r="A53" s="1"/>
      <c r="B53" s="18">
        <v>43</v>
      </c>
      <c r="C53" s="25"/>
      <c r="D53" s="29"/>
      <c r="E53" s="29"/>
      <c r="F53" s="34"/>
      <c r="G53" s="19"/>
      <c r="H53" s="27">
        <v>0</v>
      </c>
      <c r="I53" s="27">
        <v>0</v>
      </c>
      <c r="J53" s="66"/>
    </row>
    <row r="54" spans="1:10" ht="37.5" customHeight="1">
      <c r="A54" s="1"/>
      <c r="B54" s="18">
        <v>44</v>
      </c>
      <c r="C54" s="25"/>
      <c r="D54" s="29"/>
      <c r="E54" s="29"/>
      <c r="F54" s="34"/>
      <c r="G54" s="19"/>
      <c r="H54" s="27">
        <v>0</v>
      </c>
      <c r="I54" s="27">
        <v>0</v>
      </c>
      <c r="J54" s="65"/>
    </row>
    <row r="55" spans="1:10" ht="37.5" customHeight="1">
      <c r="A55" s="1"/>
      <c r="B55" s="18">
        <v>45</v>
      </c>
      <c r="C55" s="25"/>
      <c r="D55" s="29"/>
      <c r="E55" s="29"/>
      <c r="F55" s="34"/>
      <c r="G55" s="19"/>
      <c r="H55" s="27">
        <v>0</v>
      </c>
      <c r="I55" s="27">
        <v>0</v>
      </c>
      <c r="J55" s="65"/>
    </row>
    <row r="56" spans="1:10" ht="37.5" customHeight="1">
      <c r="A56" s="1"/>
      <c r="B56" s="18">
        <v>46</v>
      </c>
      <c r="C56" s="25"/>
      <c r="D56" s="29"/>
      <c r="E56" s="29"/>
      <c r="F56" s="34"/>
      <c r="G56" s="19"/>
      <c r="H56" s="27">
        <v>0</v>
      </c>
      <c r="I56" s="27">
        <v>0</v>
      </c>
      <c r="J56" s="65"/>
    </row>
    <row r="57" spans="1:10" ht="37.5" customHeight="1">
      <c r="A57" s="1"/>
      <c r="B57" s="18">
        <v>47</v>
      </c>
      <c r="C57" s="25"/>
      <c r="D57" s="29"/>
      <c r="E57" s="29"/>
      <c r="F57" s="34"/>
      <c r="G57" s="19"/>
      <c r="H57" s="27">
        <v>0</v>
      </c>
      <c r="I57" s="27">
        <v>0</v>
      </c>
      <c r="J57" s="65"/>
    </row>
    <row r="58" spans="1:10" ht="37.5" customHeight="1">
      <c r="A58" s="1"/>
      <c r="B58" s="18">
        <v>48</v>
      </c>
      <c r="C58" s="25"/>
      <c r="D58" s="29"/>
      <c r="E58" s="29"/>
      <c r="F58" s="34"/>
      <c r="G58" s="19"/>
      <c r="H58" s="27">
        <v>0</v>
      </c>
      <c r="I58" s="27">
        <v>0</v>
      </c>
      <c r="J58" s="65"/>
    </row>
    <row r="59" spans="1:10" ht="37.5" customHeight="1">
      <c r="A59" s="1"/>
      <c r="B59" s="18">
        <v>49</v>
      </c>
      <c r="C59" s="25"/>
      <c r="D59" s="29"/>
      <c r="E59" s="29"/>
      <c r="F59" s="34"/>
      <c r="G59" s="19"/>
      <c r="H59" s="27">
        <v>0</v>
      </c>
      <c r="I59" s="27">
        <v>0</v>
      </c>
      <c r="J59" s="65"/>
    </row>
    <row r="60" spans="1:10" ht="37.5" customHeight="1">
      <c r="A60" s="1"/>
      <c r="B60" s="18">
        <v>50</v>
      </c>
      <c r="C60" s="25"/>
      <c r="D60" s="29"/>
      <c r="E60" s="29"/>
      <c r="F60" s="34"/>
      <c r="G60" s="19"/>
      <c r="H60" s="27">
        <v>0</v>
      </c>
      <c r="I60" s="27">
        <v>0</v>
      </c>
      <c r="J60" s="65"/>
    </row>
    <row r="61" spans="1:10" ht="15.75" customHeight="1">
      <c r="A61" s="1"/>
      <c r="B61" s="1"/>
      <c r="D61" s="1"/>
      <c r="E61" s="1"/>
      <c r="F61" s="1"/>
      <c r="G61" s="30" t="s">
        <v>114</v>
      </c>
      <c r="H61" s="31">
        <f t="shared" ref="H61:I61" si="1">SUM(H11:H60)</f>
        <v>20</v>
      </c>
      <c r="I61" s="31">
        <f t="shared" si="1"/>
        <v>21</v>
      </c>
      <c r="J61" s="1"/>
    </row>
    <row r="62" spans="1:10" ht="15.75" customHeight="1">
      <c r="A62" s="1"/>
      <c r="B62" s="8"/>
      <c r="C62" s="8"/>
      <c r="D62" s="8">
        <f>COUNTIFS(D11:D60, "&lt;&gt;"&amp;"")</f>
        <v>14</v>
      </c>
      <c r="E62" s="8"/>
      <c r="F62" s="8"/>
      <c r="G62" s="8">
        <f>COUNTIFS(G11:G60, "Concluído",D11:D60, "&lt;&gt;"&amp;"")</f>
        <v>14</v>
      </c>
      <c r="H62" s="1"/>
      <c r="I62" s="1"/>
      <c r="J62" s="1"/>
    </row>
    <row r="63" spans="1:10" ht="15.75" customHeight="1">
      <c r="A63" s="1"/>
      <c r="B63" s="113" t="s">
        <v>115</v>
      </c>
      <c r="C63" s="89"/>
      <c r="D63" s="89"/>
      <c r="E63" s="89"/>
      <c r="F63" s="89"/>
      <c r="G63" s="89"/>
      <c r="H63" s="89"/>
      <c r="I63" s="90"/>
    </row>
    <row r="64" spans="1:10" ht="15.75" customHeight="1">
      <c r="A64" s="1"/>
      <c r="B64" s="114" t="s">
        <v>116</v>
      </c>
      <c r="C64" s="89"/>
      <c r="D64" s="89"/>
      <c r="E64" s="89"/>
      <c r="F64" s="89"/>
      <c r="G64" s="90"/>
      <c r="H64" s="24" t="s">
        <v>117</v>
      </c>
      <c r="I64" s="24" t="s">
        <v>22</v>
      </c>
    </row>
    <row r="65" spans="1:10" ht="15.75" customHeight="1">
      <c r="A65" s="1"/>
      <c r="B65" s="112" t="str">
        <f>'Dados do Projeto'!B10</f>
        <v>Guilherme Gabriel Silva Pereira</v>
      </c>
      <c r="C65" s="89"/>
      <c r="D65" s="89"/>
      <c r="E65" s="89"/>
      <c r="F65" s="89"/>
      <c r="G65" s="90"/>
      <c r="H65" s="32">
        <f>SUMIF($F$11:$F$60,'Dados do Projeto'!$B10,H$11:H$60)</f>
        <v>3</v>
      </c>
      <c r="I65" s="32">
        <f>SUMIF($F$11:$F$60,'Dados do Projeto'!$B10,I$11:I$60)</f>
        <v>4</v>
      </c>
    </row>
    <row r="66" spans="1:10" ht="15.75" customHeight="1">
      <c r="A66" s="1"/>
      <c r="B66" s="112" t="str">
        <f>'Dados do Projeto'!B11</f>
        <v>Henrique Penna Forte Monteiro</v>
      </c>
      <c r="C66" s="89"/>
      <c r="D66" s="89"/>
      <c r="E66" s="89"/>
      <c r="F66" s="89"/>
      <c r="G66" s="90"/>
      <c r="H66" s="32">
        <f>SUMIF(F$11:F$60,'Dados do Projeto'!B11,H$11:H$60)</f>
        <v>3</v>
      </c>
      <c r="I66" s="32">
        <f>SUMIF($F$11:$F$60,'Dados do Projeto'!$B11,I$11:I$60)</f>
        <v>3</v>
      </c>
    </row>
    <row r="67" spans="1:10" ht="15.75" customHeight="1">
      <c r="A67" s="1"/>
      <c r="B67" s="112" t="str">
        <f>'Dados do Projeto'!B12</f>
        <v>José Maurício Guimarães França</v>
      </c>
      <c r="C67" s="89"/>
      <c r="D67" s="89"/>
      <c r="E67" s="89"/>
      <c r="F67" s="89"/>
      <c r="G67" s="90"/>
      <c r="H67" s="32">
        <f>SUMIF(F$11:F$60,'Dados do Projeto'!B12,H$11:H$60)</f>
        <v>4</v>
      </c>
      <c r="I67" s="32">
        <f>SUMIF($F$11:$F$60,'Dados do Projeto'!$B12,I$11:I$60)</f>
        <v>4</v>
      </c>
    </row>
    <row r="68" spans="1:10" ht="15.75" customHeight="1">
      <c r="A68" s="1"/>
      <c r="B68" s="112" t="str">
        <f>'Dados do Projeto'!B13</f>
        <v>Lucas Ângelo Oliveira Martins Rocha</v>
      </c>
      <c r="C68" s="89"/>
      <c r="D68" s="89"/>
      <c r="E68" s="89"/>
      <c r="F68" s="89"/>
      <c r="G68" s="90"/>
      <c r="H68" s="32">
        <f>SUMIF(F$11:F$60,'Dados do Projeto'!B13,H$11:H$60)</f>
        <v>7</v>
      </c>
      <c r="I68" s="32">
        <f>SUMIF($F$11:$F$60,'Dados do Projeto'!$B13,I$11:I$60)</f>
        <v>6</v>
      </c>
    </row>
    <row r="69" spans="1:10" ht="15.75" customHeight="1">
      <c r="A69" s="1"/>
      <c r="B69" s="112" t="str">
        <f>'Dados do Projeto'!B14</f>
        <v>Victor Boaventura Goés Campos</v>
      </c>
      <c r="C69" s="89"/>
      <c r="D69" s="89"/>
      <c r="E69" s="89"/>
      <c r="F69" s="89"/>
      <c r="G69" s="90"/>
      <c r="H69" s="32">
        <f>SUMIF(F$11:F$60,'Dados do Projeto'!B14,H$11:H$60)</f>
        <v>3</v>
      </c>
      <c r="I69" s="32">
        <f>SUMIF($F$11:$F$60,'Dados do Projeto'!$B14,I$11:I$60)</f>
        <v>4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4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215" priority="1">
      <formula>AND(ISNUMBER(C11),TRUNC(C11)&lt;TODAY())</formula>
    </cfRule>
  </conditionalFormatting>
  <conditionalFormatting sqref="C11:C60">
    <cfRule type="expression" dxfId="214" priority="2">
      <formula>AND(ISNUMBER(C11),TRUNC(C11)&lt;TODAY())</formula>
    </cfRule>
  </conditionalFormatting>
  <conditionalFormatting sqref="F11:F60">
    <cfRule type="containsBlanks" dxfId="213" priority="3">
      <formula>LEN(TRIM(F11))=0</formula>
    </cfRule>
  </conditionalFormatting>
  <conditionalFormatting sqref="F11:F60">
    <cfRule type="expression" dxfId="212" priority="4">
      <formula>NOT(ISERROR(SEARCH(($B$69),(F11))))</formula>
    </cfRule>
  </conditionalFormatting>
  <conditionalFormatting sqref="F11:F60">
    <cfRule type="expression" dxfId="211" priority="5">
      <formula>NOT(ISERROR(SEARCH(($B$68),(F11))))</formula>
    </cfRule>
  </conditionalFormatting>
  <conditionalFormatting sqref="F11:F60">
    <cfRule type="expression" dxfId="210" priority="6">
      <formula>NOT(ISERROR(SEARCH(($B$67),(F11))))</formula>
    </cfRule>
  </conditionalFormatting>
  <conditionalFormatting sqref="F11:F60">
    <cfRule type="expression" dxfId="209" priority="7">
      <formula>NOT(ISERROR(SEARCH(($B$66),(F11))))</formula>
    </cfRule>
  </conditionalFormatting>
  <conditionalFormatting sqref="F11:F60">
    <cfRule type="containsBlanks" dxfId="208" priority="8">
      <formula>LEN(TRIM(F11))=0</formula>
    </cfRule>
  </conditionalFormatting>
  <conditionalFormatting sqref="F11:F60">
    <cfRule type="expression" dxfId="207" priority="9">
      <formula>NOT(ISERROR(SEARCH(($B$69),(F11))))</formula>
    </cfRule>
  </conditionalFormatting>
  <conditionalFormatting sqref="F11:F60">
    <cfRule type="expression" dxfId="206" priority="10">
      <formula>NOT(ISERROR(SEARCH(($B$68),(F11))))</formula>
    </cfRule>
  </conditionalFormatting>
  <conditionalFormatting sqref="F11:F60">
    <cfRule type="expression" dxfId="205" priority="11">
      <formula>NOT(ISERROR(SEARCH(($B$67),(F11))))</formula>
    </cfRule>
  </conditionalFormatting>
  <conditionalFormatting sqref="F11:F60">
    <cfRule type="expression" dxfId="204" priority="12">
      <formula>NOT(ISERROR(SEARCH(($B$66),(F11))))</formula>
    </cfRule>
  </conditionalFormatting>
  <conditionalFormatting sqref="F11:F60">
    <cfRule type="expression" dxfId="203" priority="13">
      <formula>NOT(ISERROR(SEARCH(($B$65),(F11))))</formula>
    </cfRule>
  </conditionalFormatting>
  <conditionalFormatting sqref="F11:F60">
    <cfRule type="expression" dxfId="202" priority="14">
      <formula>NOT(ISERROR(SEARCH(($B$65),(F11))))</formula>
    </cfRule>
  </conditionalFormatting>
  <conditionalFormatting sqref="F17:F20">
    <cfRule type="expression" dxfId="201" priority="15">
      <formula>NOT(ISERROR(SEARCH(($B$65),(F17))))</formula>
    </cfRule>
  </conditionalFormatting>
  <conditionalFormatting sqref="F17:F20">
    <cfRule type="expression" dxfId="200" priority="16">
      <formula>NOT(ISERROR(SEARCH(($B$65),(F17))))</formula>
    </cfRule>
  </conditionalFormatting>
  <conditionalFormatting sqref="F17:F20">
    <cfRule type="expression" dxfId="199" priority="17">
      <formula>NOT(ISERROR(SEARCH(($B$66),(F17))))</formula>
    </cfRule>
  </conditionalFormatting>
  <conditionalFormatting sqref="F17:F20">
    <cfRule type="expression" dxfId="198" priority="18">
      <formula>NOT(ISERROR(SEARCH(($B$67),(F17))))</formula>
    </cfRule>
  </conditionalFormatting>
  <conditionalFormatting sqref="F17:F20">
    <cfRule type="expression" dxfId="197" priority="19">
      <formula>NOT(ISERROR(SEARCH(($B$68),(F17))))</formula>
    </cfRule>
  </conditionalFormatting>
  <conditionalFormatting sqref="F17:F20">
    <cfRule type="expression" dxfId="196" priority="20">
      <formula>NOT(ISERROR(SEARCH(($B$69),(F17))))</formula>
    </cfRule>
  </conditionalFormatting>
  <conditionalFormatting sqref="F17:F20">
    <cfRule type="containsBlanks" dxfId="195" priority="21">
      <formula>LEN(TRIM(F17))=0</formula>
    </cfRule>
  </conditionalFormatting>
  <conditionalFormatting sqref="F17:F20">
    <cfRule type="expression" dxfId="194" priority="22">
      <formula>NOT(ISERROR(SEARCH(($B$66),(F17))))</formula>
    </cfRule>
  </conditionalFormatting>
  <conditionalFormatting sqref="F17:F20">
    <cfRule type="expression" dxfId="193" priority="23">
      <formula>NOT(ISERROR(SEARCH(($B$67),(F17))))</formula>
    </cfRule>
  </conditionalFormatting>
  <conditionalFormatting sqref="F17:F20">
    <cfRule type="expression" dxfId="192" priority="24">
      <formula>NOT(ISERROR(SEARCH(($B$68),(F17))))</formula>
    </cfRule>
  </conditionalFormatting>
  <conditionalFormatting sqref="F17:F20">
    <cfRule type="expression" dxfId="191" priority="25">
      <formula>NOT(ISERROR(SEARCH(($B$69),(F17))))</formula>
    </cfRule>
  </conditionalFormatting>
  <conditionalFormatting sqref="F17:F20">
    <cfRule type="containsBlanks" dxfId="190" priority="26">
      <formula>LEN(TRIM(F17))=0</formula>
    </cfRule>
  </conditionalFormatting>
  <conditionalFormatting sqref="F11:F60">
    <cfRule type="expression" dxfId="189" priority="27">
      <formula>NOT(ISERROR(SEARCH(($B$65),(F11))))</formula>
    </cfRule>
  </conditionalFormatting>
  <conditionalFormatting sqref="F11:F60">
    <cfRule type="expression" dxfId="188" priority="28">
      <formula>NOT(ISERROR(SEARCH(($B$66),(F11))))</formula>
    </cfRule>
  </conditionalFormatting>
  <conditionalFormatting sqref="F11:F60">
    <cfRule type="expression" dxfId="187" priority="29">
      <formula>NOT(ISERROR(SEARCH(($B$67),(F11))))</formula>
    </cfRule>
  </conditionalFormatting>
  <conditionalFormatting sqref="F11:F60">
    <cfRule type="expression" dxfId="186" priority="30">
      <formula>NOT(ISERROR(SEARCH(($B$68),(F11))))</formula>
    </cfRule>
  </conditionalFormatting>
  <conditionalFormatting sqref="F11:F60">
    <cfRule type="expression" dxfId="185" priority="31">
      <formula>NOT(ISERROR(SEARCH(($B$69),(F11))))</formula>
    </cfRule>
  </conditionalFormatting>
  <conditionalFormatting sqref="F11:F60">
    <cfRule type="containsBlanks" dxfId="184" priority="32">
      <formula>LEN(TRIM(F11))=0</formula>
    </cfRule>
  </conditionalFormatting>
  <conditionalFormatting sqref="C11:C60">
    <cfRule type="expression" dxfId="183" priority="33">
      <formula>AND(ISNUMBER(C11),TRUNC(C11)&lt;TODAY())</formula>
    </cfRule>
  </conditionalFormatting>
  <conditionalFormatting sqref="C11:C60">
    <cfRule type="expression" dxfId="182" priority="34">
      <formula>AND(ISNUMBER(C11),TRUNC(C11)&lt;TODAY())</formula>
    </cfRule>
  </conditionalFormatting>
  <conditionalFormatting sqref="C11:C60">
    <cfRule type="expression" dxfId="181" priority="35">
      <formula>AND(ISNUMBER(C11),TRUNC(C11)&lt;TODAY())</formula>
    </cfRule>
  </conditionalFormatting>
  <conditionalFormatting sqref="F11:F60">
    <cfRule type="containsBlanks" dxfId="180" priority="36">
      <formula>LEN(TRIM(F11))=0</formula>
    </cfRule>
  </conditionalFormatting>
  <conditionalFormatting sqref="F11:F60">
    <cfRule type="expression" dxfId="179" priority="37">
      <formula>NOT(ISERROR(SEARCH(($B$69),(F11))))</formula>
    </cfRule>
  </conditionalFormatting>
  <conditionalFormatting sqref="F11:F60">
    <cfRule type="expression" dxfId="178" priority="38">
      <formula>NOT(ISERROR(SEARCH(($B$68),(F11))))</formula>
    </cfRule>
  </conditionalFormatting>
  <conditionalFormatting sqref="F11:F60">
    <cfRule type="expression" dxfId="177" priority="39">
      <formula>NOT(ISERROR(SEARCH(($B$67),(F11))))</formula>
    </cfRule>
  </conditionalFormatting>
  <conditionalFormatting sqref="F11:F60">
    <cfRule type="expression" dxfId="176" priority="40">
      <formula>NOT(ISERROR(SEARCH(($B$66),(F11))))</formula>
    </cfRule>
  </conditionalFormatting>
  <conditionalFormatting sqref="F11:F60">
    <cfRule type="containsBlanks" dxfId="175" priority="41">
      <formula>LEN(TRIM(F11))=0</formula>
    </cfRule>
  </conditionalFormatting>
  <conditionalFormatting sqref="F11:F60">
    <cfRule type="expression" dxfId="174" priority="42">
      <formula>NOT(ISERROR(SEARCH(($B$69),(F11))))</formula>
    </cfRule>
  </conditionalFormatting>
  <conditionalFormatting sqref="F11:F60">
    <cfRule type="expression" dxfId="173" priority="43">
      <formula>NOT(ISERROR(SEARCH(($B$68),(F11))))</formula>
    </cfRule>
  </conditionalFormatting>
  <conditionalFormatting sqref="F11:F60">
    <cfRule type="expression" dxfId="172" priority="44">
      <formula>NOT(ISERROR(SEARCH(($B$67),(F11))))</formula>
    </cfRule>
  </conditionalFormatting>
  <conditionalFormatting sqref="F11:F60">
    <cfRule type="expression" dxfId="171" priority="45">
      <formula>NOT(ISERROR(SEARCH(($B$66),(F11))))</formula>
    </cfRule>
  </conditionalFormatting>
  <conditionalFormatting sqref="F11:F60">
    <cfRule type="expression" dxfId="170" priority="46">
      <formula>NOT(ISERROR(SEARCH(($B$65),(F11))))</formula>
    </cfRule>
  </conditionalFormatting>
  <conditionalFormatting sqref="F11:F60">
    <cfRule type="expression" dxfId="169" priority="47">
      <formula>NOT(ISERROR(SEARCH(($B$65),(F11))))</formula>
    </cfRule>
  </conditionalFormatting>
  <conditionalFormatting sqref="F17:F20">
    <cfRule type="expression" dxfId="168" priority="48">
      <formula>NOT(ISERROR(SEARCH(($B$65),(F17))))</formula>
    </cfRule>
  </conditionalFormatting>
  <conditionalFormatting sqref="F17:F20">
    <cfRule type="expression" dxfId="167" priority="49">
      <formula>NOT(ISERROR(SEARCH(($B$65),(F17))))</formula>
    </cfRule>
  </conditionalFormatting>
  <conditionalFormatting sqref="F17:F20">
    <cfRule type="expression" dxfId="166" priority="50">
      <formula>NOT(ISERROR(SEARCH(($B$66),(F17))))</formula>
    </cfRule>
  </conditionalFormatting>
  <conditionalFormatting sqref="F17:F20">
    <cfRule type="expression" dxfId="165" priority="51">
      <formula>NOT(ISERROR(SEARCH(($B$67),(F17))))</formula>
    </cfRule>
  </conditionalFormatting>
  <conditionalFormatting sqref="F17:F20">
    <cfRule type="expression" dxfId="164" priority="52">
      <formula>NOT(ISERROR(SEARCH(($B$68),(F17))))</formula>
    </cfRule>
  </conditionalFormatting>
  <conditionalFormatting sqref="F17:F20">
    <cfRule type="expression" dxfId="163" priority="53">
      <formula>NOT(ISERROR(SEARCH(($B$69),(F17))))</formula>
    </cfRule>
  </conditionalFormatting>
  <conditionalFormatting sqref="F17:F20">
    <cfRule type="containsBlanks" dxfId="162" priority="54">
      <formula>LEN(TRIM(F17))=0</formula>
    </cfRule>
  </conditionalFormatting>
  <conditionalFormatting sqref="F17:F20">
    <cfRule type="expression" dxfId="161" priority="55">
      <formula>NOT(ISERROR(SEARCH(($B$66),(F17))))</formula>
    </cfRule>
  </conditionalFormatting>
  <conditionalFormatting sqref="F17:F20">
    <cfRule type="expression" dxfId="160" priority="56">
      <formula>NOT(ISERROR(SEARCH(($B$67),(F17))))</formula>
    </cfRule>
  </conditionalFormatting>
  <conditionalFormatting sqref="F17:F20">
    <cfRule type="expression" dxfId="159" priority="57">
      <formula>NOT(ISERROR(SEARCH(($B$68),(F17))))</formula>
    </cfRule>
  </conditionalFormatting>
  <conditionalFormatting sqref="F17:F20">
    <cfRule type="expression" dxfId="158" priority="58">
      <formula>NOT(ISERROR(SEARCH(($B$69),(F17))))</formula>
    </cfRule>
  </conditionalFormatting>
  <conditionalFormatting sqref="F17:F20">
    <cfRule type="containsBlanks" dxfId="157" priority="59">
      <formula>LEN(TRIM(F17))=0</formula>
    </cfRule>
  </conditionalFormatting>
  <conditionalFormatting sqref="F11:F60">
    <cfRule type="expression" dxfId="156" priority="60">
      <formula>NOT(ISERROR(SEARCH(($B$65),(F11))))</formula>
    </cfRule>
  </conditionalFormatting>
  <conditionalFormatting sqref="F11:F60">
    <cfRule type="expression" dxfId="155" priority="61">
      <formula>NOT(ISERROR(SEARCH(($B$66),(F11))))</formula>
    </cfRule>
  </conditionalFormatting>
  <conditionalFormatting sqref="F11:F60">
    <cfRule type="expression" dxfId="154" priority="62">
      <formula>NOT(ISERROR(SEARCH(($B$67),(F11))))</formula>
    </cfRule>
  </conditionalFormatting>
  <conditionalFormatting sqref="F11:F60">
    <cfRule type="expression" dxfId="153" priority="63">
      <formula>NOT(ISERROR(SEARCH(($B$68),(F11))))</formula>
    </cfRule>
  </conditionalFormatting>
  <conditionalFormatting sqref="F11:F60">
    <cfRule type="expression" dxfId="152" priority="64">
      <formula>NOT(ISERROR(SEARCH(($B$69),(F11))))</formula>
    </cfRule>
  </conditionalFormatting>
  <conditionalFormatting sqref="F11:F60">
    <cfRule type="containsBlanks" dxfId="151" priority="65">
      <formula>LEN(TRIM(F11))=0</formula>
    </cfRule>
  </conditionalFormatting>
  <conditionalFormatting sqref="C11:C60">
    <cfRule type="expression" dxfId="150" priority="66">
      <formula>AND(ISNUMBER(C11),TRUNC(C11)&lt;TODAY())</formula>
    </cfRule>
  </conditionalFormatting>
  <dataValidations count="2">
    <dataValidation type="list" allowBlank="1" showErrorMessage="1" sqref="C11:C60" xr:uid="{00000000-0002-0000-0400-000000000000}">
      <formula1>$K$1:$K$14</formula1>
    </dataValidation>
    <dataValidation type="list" allowBlank="1" showInputMessage="1" showErrorMessage="1" sqref="F11:F60" xr:uid="{A4D41A32-B4C1-489B-A022-18140E469771}">
      <formula1>$B$65:$B$69</formula1>
    </dataValidation>
  </dataValidations>
  <hyperlinks>
    <hyperlink ref="J20" r:id="rId1" xr:uid="{E5B93A16-F30F-4F23-ABE2-E263787EF15B}"/>
    <hyperlink ref="J21" r:id="rId2" xr:uid="{F1213D50-06B2-4063-8EF4-EBC876EAE7B1}"/>
    <hyperlink ref="J22" r:id="rId3" xr:uid="{E6890317-9CF4-4604-86F8-2A42036D327D}"/>
    <hyperlink ref="J23" r:id="rId4" xr:uid="{D96E1D99-39F2-43C7-AE79-261B37022293}"/>
  </hyperlinks>
  <pageMargins left="0.75" right="0.75" top="1" bottom="1" header="0" footer="0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65B75-B6C8-4A44-B01D-12211059F2FC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F1" workbookViewId="0">
      <pane ySplit="1" topLeftCell="F12" activePane="bottomLeft" state="frozen"/>
      <selection pane="bottomLeft" activeCell="F12" sqref="F1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35.710937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2">
        <f>Requisitos!C14</f>
        <v>44319</v>
      </c>
    </row>
    <row r="2" spans="1:21" ht="18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2">
        <f t="shared" ref="K2:K14" si="0">K1+1</f>
        <v>44320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2">
        <f t="shared" si="0"/>
        <v>44321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2">
        <f t="shared" si="0"/>
        <v>44322</v>
      </c>
    </row>
    <row r="5" spans="1:21" ht="15.75" customHeight="1">
      <c r="A5" s="1"/>
      <c r="B5" s="115" t="s">
        <v>4</v>
      </c>
      <c r="C5" s="79"/>
      <c r="D5" s="79"/>
      <c r="E5" s="79"/>
      <c r="F5" s="79"/>
      <c r="G5" s="79"/>
      <c r="H5" s="79"/>
      <c r="I5" s="79"/>
      <c r="J5" s="80"/>
      <c r="K5" s="22">
        <f t="shared" si="0"/>
        <v>44323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2">
        <f t="shared" si="0"/>
        <v>44324</v>
      </c>
    </row>
    <row r="7" spans="1:21" ht="22.5" customHeight="1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2">
        <f t="shared" si="0"/>
        <v>44325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2">
        <f t="shared" si="0"/>
        <v>44326</v>
      </c>
    </row>
    <row r="9" spans="1:21" ht="15.75" customHeight="1">
      <c r="A9" s="1"/>
      <c r="B9" s="113" t="s">
        <v>162</v>
      </c>
      <c r="C9" s="89"/>
      <c r="D9" s="89"/>
      <c r="E9" s="89"/>
      <c r="F9" s="89"/>
      <c r="G9" s="89"/>
      <c r="H9" s="89"/>
      <c r="I9" s="90"/>
      <c r="J9" s="47" t="s">
        <v>75</v>
      </c>
      <c r="K9" s="22">
        <f t="shared" si="0"/>
        <v>44327</v>
      </c>
    </row>
    <row r="10" spans="1:21" ht="15.75" customHeight="1">
      <c r="A10" s="1"/>
      <c r="B10" s="24" t="s">
        <v>40</v>
      </c>
      <c r="C10" s="24" t="s">
        <v>76</v>
      </c>
      <c r="D10" s="24" t="s">
        <v>77</v>
      </c>
      <c r="E10" s="24" t="s">
        <v>78</v>
      </c>
      <c r="F10" s="24" t="s">
        <v>79</v>
      </c>
      <c r="G10" s="24" t="s">
        <v>80</v>
      </c>
      <c r="H10" s="24" t="s">
        <v>81</v>
      </c>
      <c r="I10" s="24" t="s">
        <v>82</v>
      </c>
      <c r="J10" s="33" t="s">
        <v>83</v>
      </c>
      <c r="K10" s="22">
        <f t="shared" si="0"/>
        <v>44328</v>
      </c>
    </row>
    <row r="11" spans="1:21" ht="381" customHeight="1">
      <c r="A11" s="5"/>
      <c r="B11" s="18">
        <v>1</v>
      </c>
      <c r="C11" s="25">
        <v>44325</v>
      </c>
      <c r="D11" s="26" t="s">
        <v>163</v>
      </c>
      <c r="E11" s="26" t="s">
        <v>133</v>
      </c>
      <c r="F11" s="19" t="s">
        <v>133</v>
      </c>
      <c r="G11" s="19" t="s">
        <v>37</v>
      </c>
      <c r="H11" s="27">
        <v>2</v>
      </c>
      <c r="I11" s="27">
        <v>0</v>
      </c>
      <c r="J11" s="26" t="s">
        <v>164</v>
      </c>
      <c r="K11" s="22">
        <f t="shared" si="0"/>
        <v>44329</v>
      </c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8">
        <v>2</v>
      </c>
      <c r="C12" s="25">
        <v>44325</v>
      </c>
      <c r="D12" s="26" t="s">
        <v>165</v>
      </c>
      <c r="E12" s="26">
        <v>4</v>
      </c>
      <c r="F12" s="26" t="s">
        <v>14</v>
      </c>
      <c r="G12" s="19" t="s">
        <v>37</v>
      </c>
      <c r="H12" s="27">
        <v>2</v>
      </c>
      <c r="I12" s="27">
        <v>1</v>
      </c>
      <c r="J12" s="69" t="s">
        <v>166</v>
      </c>
      <c r="K12" s="22">
        <f t="shared" si="0"/>
        <v>44330</v>
      </c>
    </row>
    <row r="13" spans="1:21" ht="52.5" customHeight="1">
      <c r="A13" s="1"/>
      <c r="B13" s="18">
        <v>3</v>
      </c>
      <c r="C13" s="25">
        <v>44325</v>
      </c>
      <c r="D13" s="26" t="s">
        <v>167</v>
      </c>
      <c r="E13" s="26">
        <v>13</v>
      </c>
      <c r="F13" s="19" t="s">
        <v>8</v>
      </c>
      <c r="G13" s="19" t="s">
        <v>37</v>
      </c>
      <c r="H13" s="27">
        <v>2</v>
      </c>
      <c r="I13" s="27">
        <v>0</v>
      </c>
      <c r="J13" s="69"/>
      <c r="K13" s="22">
        <f t="shared" si="0"/>
        <v>44331</v>
      </c>
    </row>
    <row r="14" spans="1:21" ht="51" customHeight="1">
      <c r="A14" s="1"/>
      <c r="B14" s="18">
        <v>4</v>
      </c>
      <c r="C14" s="25">
        <v>44325</v>
      </c>
      <c r="D14" s="26" t="s">
        <v>168</v>
      </c>
      <c r="E14" s="19">
        <v>13</v>
      </c>
      <c r="F14" s="19" t="s">
        <v>16</v>
      </c>
      <c r="G14" s="19" t="s">
        <v>37</v>
      </c>
      <c r="H14" s="27">
        <v>2</v>
      </c>
      <c r="I14" s="27">
        <v>1</v>
      </c>
      <c r="J14" s="70" t="s">
        <v>169</v>
      </c>
      <c r="K14" s="22">
        <f t="shared" si="0"/>
        <v>44332</v>
      </c>
    </row>
    <row r="15" spans="1:21" ht="37.5" customHeight="1">
      <c r="A15" s="1"/>
      <c r="B15" s="18">
        <v>5</v>
      </c>
      <c r="C15" s="25">
        <v>44321</v>
      </c>
      <c r="D15" s="26" t="s">
        <v>170</v>
      </c>
      <c r="E15" s="19">
        <v>6</v>
      </c>
      <c r="F15" s="19" t="s">
        <v>8</v>
      </c>
      <c r="G15" s="19" t="s">
        <v>37</v>
      </c>
      <c r="H15" s="27">
        <v>1</v>
      </c>
      <c r="I15" s="27">
        <v>1</v>
      </c>
      <c r="J15" s="69" t="s">
        <v>171</v>
      </c>
      <c r="K15" s="22"/>
    </row>
    <row r="16" spans="1:21" ht="37.5" customHeight="1">
      <c r="A16" s="1"/>
      <c r="B16" s="18">
        <v>6</v>
      </c>
      <c r="C16" s="25">
        <v>44324</v>
      </c>
      <c r="D16" s="26" t="s">
        <v>172</v>
      </c>
      <c r="E16" s="19" t="s">
        <v>173</v>
      </c>
      <c r="F16" s="19" t="s">
        <v>16</v>
      </c>
      <c r="G16" s="19" t="s">
        <v>37</v>
      </c>
      <c r="H16" s="27">
        <v>1</v>
      </c>
      <c r="I16" s="27">
        <v>1</v>
      </c>
      <c r="J16" s="69" t="s">
        <v>174</v>
      </c>
      <c r="K16" s="22"/>
    </row>
    <row r="17" spans="1:11" ht="37.5" customHeight="1">
      <c r="A17" s="1"/>
      <c r="B17" s="18">
        <v>7</v>
      </c>
      <c r="C17" s="25">
        <v>44325</v>
      </c>
      <c r="D17" s="26" t="s">
        <v>175</v>
      </c>
      <c r="E17" s="19">
        <v>1</v>
      </c>
      <c r="F17" s="19" t="s">
        <v>10</v>
      </c>
      <c r="G17" s="19" t="s">
        <v>37</v>
      </c>
      <c r="H17" s="27">
        <v>1</v>
      </c>
      <c r="I17" s="27">
        <v>1</v>
      </c>
      <c r="J17" s="69" t="s">
        <v>176</v>
      </c>
      <c r="K17" s="22"/>
    </row>
    <row r="18" spans="1:11" ht="37.5" customHeight="1">
      <c r="A18" s="1"/>
      <c r="B18" s="18">
        <v>8</v>
      </c>
      <c r="C18" s="25">
        <v>44325</v>
      </c>
      <c r="D18" s="26" t="s">
        <v>177</v>
      </c>
      <c r="E18" s="19">
        <v>8</v>
      </c>
      <c r="F18" s="19" t="s">
        <v>10</v>
      </c>
      <c r="G18" s="19" t="s">
        <v>37</v>
      </c>
      <c r="H18" s="27">
        <v>1</v>
      </c>
      <c r="I18" s="27">
        <v>1</v>
      </c>
      <c r="J18" s="69" t="s">
        <v>178</v>
      </c>
      <c r="K18" s="22"/>
    </row>
    <row r="19" spans="1:11" ht="37.5" customHeight="1">
      <c r="A19" s="1"/>
      <c r="B19" s="18">
        <v>9</v>
      </c>
      <c r="C19" s="25">
        <v>44325</v>
      </c>
      <c r="D19" s="26" t="s">
        <v>179</v>
      </c>
      <c r="E19" s="19">
        <v>8</v>
      </c>
      <c r="F19" s="19" t="s">
        <v>10</v>
      </c>
      <c r="G19" s="19" t="s">
        <v>37</v>
      </c>
      <c r="H19" s="27">
        <v>2</v>
      </c>
      <c r="I19" s="27">
        <v>0</v>
      </c>
      <c r="J19" s="69" t="s">
        <v>180</v>
      </c>
      <c r="K19" s="22"/>
    </row>
    <row r="20" spans="1:11" ht="37.5" customHeight="1">
      <c r="A20" s="1"/>
      <c r="B20" s="18">
        <v>10</v>
      </c>
      <c r="C20" s="25">
        <v>44321</v>
      </c>
      <c r="D20" s="26" t="s">
        <v>181</v>
      </c>
      <c r="E20" s="19">
        <v>6</v>
      </c>
      <c r="F20" s="19" t="s">
        <v>8</v>
      </c>
      <c r="G20" s="19" t="s">
        <v>37</v>
      </c>
      <c r="H20" s="27">
        <v>1</v>
      </c>
      <c r="I20" s="27">
        <v>5</v>
      </c>
      <c r="J20" s="69" t="s">
        <v>174</v>
      </c>
      <c r="K20" s="22"/>
    </row>
    <row r="21" spans="1:11" ht="37.5" customHeight="1">
      <c r="A21" s="1"/>
      <c r="B21" s="18">
        <v>11</v>
      </c>
      <c r="C21" s="25">
        <v>44321</v>
      </c>
      <c r="D21" s="26" t="s">
        <v>182</v>
      </c>
      <c r="E21" s="19">
        <v>12</v>
      </c>
      <c r="F21" s="19" t="s">
        <v>16</v>
      </c>
      <c r="G21" s="19" t="s">
        <v>37</v>
      </c>
      <c r="H21" s="27">
        <v>1</v>
      </c>
      <c r="I21" s="27">
        <v>1</v>
      </c>
      <c r="J21" s="69" t="s">
        <v>183</v>
      </c>
      <c r="K21" s="22"/>
    </row>
    <row r="22" spans="1:11" ht="37.5" customHeight="1">
      <c r="A22" s="1"/>
      <c r="B22" s="18">
        <v>12</v>
      </c>
      <c r="C22" s="25">
        <v>44325</v>
      </c>
      <c r="D22" s="26" t="s">
        <v>184</v>
      </c>
      <c r="E22" s="19">
        <v>10</v>
      </c>
      <c r="F22" s="19" t="s">
        <v>14</v>
      </c>
      <c r="G22" s="19" t="s">
        <v>37</v>
      </c>
      <c r="H22" s="27">
        <v>1</v>
      </c>
      <c r="I22" s="27">
        <v>1</v>
      </c>
      <c r="J22" s="69" t="s">
        <v>185</v>
      </c>
      <c r="K22" s="22"/>
    </row>
    <row r="23" spans="1:11" ht="37.5" customHeight="1">
      <c r="A23" s="1"/>
      <c r="B23" s="18">
        <v>13</v>
      </c>
      <c r="C23" s="25">
        <v>44325</v>
      </c>
      <c r="D23" s="26" t="s">
        <v>186</v>
      </c>
      <c r="E23" s="19">
        <v>2</v>
      </c>
      <c r="F23" s="19" t="s">
        <v>14</v>
      </c>
      <c r="G23" s="19" t="s">
        <v>37</v>
      </c>
      <c r="H23" s="27">
        <v>1</v>
      </c>
      <c r="I23" s="27">
        <v>1</v>
      </c>
      <c r="J23" s="69" t="s">
        <v>187</v>
      </c>
      <c r="K23" s="22"/>
    </row>
    <row r="24" spans="1:11" ht="37.5" customHeight="1">
      <c r="A24" s="1"/>
      <c r="B24" s="18">
        <v>14</v>
      </c>
      <c r="C24" s="25">
        <v>44331</v>
      </c>
      <c r="D24" s="26" t="s">
        <v>188</v>
      </c>
      <c r="E24" s="19">
        <v>10</v>
      </c>
      <c r="F24" s="19" t="s">
        <v>14</v>
      </c>
      <c r="G24" s="19" t="s">
        <v>37</v>
      </c>
      <c r="H24" s="27">
        <v>2</v>
      </c>
      <c r="I24" s="27">
        <v>2</v>
      </c>
      <c r="J24" s="69" t="s">
        <v>189</v>
      </c>
      <c r="K24" s="22"/>
    </row>
    <row r="25" spans="1:11" ht="37.5" customHeight="1">
      <c r="A25" s="1"/>
      <c r="B25" s="18">
        <v>15</v>
      </c>
      <c r="C25" s="25">
        <v>44331</v>
      </c>
      <c r="D25" s="26" t="s">
        <v>190</v>
      </c>
      <c r="E25" s="19">
        <v>10</v>
      </c>
      <c r="F25" s="19" t="s">
        <v>10</v>
      </c>
      <c r="G25" s="19" t="s">
        <v>37</v>
      </c>
      <c r="H25" s="27">
        <v>2</v>
      </c>
      <c r="I25" s="27">
        <v>1</v>
      </c>
      <c r="J25" s="69" t="s">
        <v>189</v>
      </c>
      <c r="K25" s="22"/>
    </row>
    <row r="26" spans="1:11" ht="37.5" customHeight="1">
      <c r="A26" s="1"/>
      <c r="B26" s="18">
        <v>16</v>
      </c>
      <c r="C26" s="25">
        <v>44331</v>
      </c>
      <c r="D26" s="26" t="s">
        <v>191</v>
      </c>
      <c r="E26" s="19">
        <v>12</v>
      </c>
      <c r="F26" s="19" t="s">
        <v>16</v>
      </c>
      <c r="G26" s="19" t="s">
        <v>37</v>
      </c>
      <c r="H26" s="27">
        <v>1</v>
      </c>
      <c r="I26" s="27">
        <v>1</v>
      </c>
      <c r="J26" s="36"/>
      <c r="K26" s="22"/>
    </row>
    <row r="27" spans="1:11" ht="51.75" customHeight="1">
      <c r="A27" s="1"/>
      <c r="B27" s="18">
        <v>17</v>
      </c>
      <c r="C27" s="25">
        <v>44331</v>
      </c>
      <c r="D27" s="26" t="s">
        <v>192</v>
      </c>
      <c r="E27" s="19">
        <v>6</v>
      </c>
      <c r="F27" s="19" t="s">
        <v>16</v>
      </c>
      <c r="G27" s="19" t="s">
        <v>37</v>
      </c>
      <c r="H27" s="27">
        <v>1</v>
      </c>
      <c r="I27" s="27">
        <v>1</v>
      </c>
      <c r="J27" s="36"/>
      <c r="K27" s="22"/>
    </row>
    <row r="28" spans="1:11" ht="54.75" customHeight="1">
      <c r="A28" s="1"/>
      <c r="B28" s="18">
        <v>18</v>
      </c>
      <c r="C28" s="25">
        <v>44331</v>
      </c>
      <c r="D28" s="26" t="s">
        <v>193</v>
      </c>
      <c r="E28" s="19">
        <v>2</v>
      </c>
      <c r="F28" s="19" t="s">
        <v>16</v>
      </c>
      <c r="G28" s="19" t="s">
        <v>37</v>
      </c>
      <c r="H28" s="27">
        <v>1</v>
      </c>
      <c r="I28" s="27">
        <v>1</v>
      </c>
      <c r="J28" s="36"/>
      <c r="K28" s="22"/>
    </row>
    <row r="29" spans="1:11" ht="37.5" customHeight="1">
      <c r="A29" s="1"/>
      <c r="B29" s="18">
        <v>19</v>
      </c>
      <c r="C29" s="25">
        <v>44332</v>
      </c>
      <c r="D29" s="26" t="s">
        <v>194</v>
      </c>
      <c r="E29" s="19" t="s">
        <v>195</v>
      </c>
      <c r="F29" s="19" t="s">
        <v>12</v>
      </c>
      <c r="G29" s="19" t="s">
        <v>37</v>
      </c>
      <c r="H29" s="27">
        <v>1</v>
      </c>
      <c r="I29" s="27">
        <v>1</v>
      </c>
      <c r="J29" s="36"/>
    </row>
    <row r="30" spans="1:11" ht="37.5" customHeight="1">
      <c r="A30" s="1"/>
      <c r="B30" s="18">
        <v>20</v>
      </c>
      <c r="C30" s="25">
        <v>44332</v>
      </c>
      <c r="D30" s="26" t="s">
        <v>196</v>
      </c>
      <c r="E30" s="19" t="s">
        <v>195</v>
      </c>
      <c r="F30" s="19" t="s">
        <v>12</v>
      </c>
      <c r="G30" s="19" t="s">
        <v>37</v>
      </c>
      <c r="H30" s="27">
        <v>2</v>
      </c>
      <c r="I30" s="27">
        <v>2</v>
      </c>
      <c r="J30" s="36"/>
    </row>
    <row r="31" spans="1:11" ht="37.5" customHeight="1">
      <c r="A31" s="1"/>
      <c r="B31" s="18">
        <v>21</v>
      </c>
      <c r="C31" s="25"/>
      <c r="D31" s="19"/>
      <c r="E31" s="19"/>
      <c r="F31" s="19"/>
      <c r="G31" s="19"/>
      <c r="H31" s="27">
        <v>0</v>
      </c>
      <c r="I31" s="27">
        <v>0</v>
      </c>
      <c r="J31" s="36"/>
    </row>
    <row r="32" spans="1:11" ht="37.5" customHeight="1">
      <c r="A32" s="1"/>
      <c r="B32" s="18">
        <v>22</v>
      </c>
      <c r="C32" s="25"/>
      <c r="D32" s="19"/>
      <c r="E32" s="19"/>
      <c r="F32" s="19"/>
      <c r="G32" s="19"/>
      <c r="H32" s="27">
        <v>0</v>
      </c>
      <c r="I32" s="27">
        <v>0</v>
      </c>
      <c r="J32" s="36"/>
    </row>
    <row r="33" spans="1:10" ht="37.5" customHeight="1">
      <c r="A33" s="1"/>
      <c r="B33" s="18">
        <v>23</v>
      </c>
      <c r="C33" s="25"/>
      <c r="D33" s="19"/>
      <c r="E33" s="19"/>
      <c r="F33" s="19"/>
      <c r="G33" s="19"/>
      <c r="H33" s="27">
        <v>0</v>
      </c>
      <c r="I33" s="27">
        <v>0</v>
      </c>
      <c r="J33" s="36"/>
    </row>
    <row r="34" spans="1:10" ht="37.5" customHeight="1">
      <c r="A34" s="1"/>
      <c r="B34" s="18">
        <v>24</v>
      </c>
      <c r="C34" s="25"/>
      <c r="D34" s="19"/>
      <c r="E34" s="19"/>
      <c r="F34" s="19"/>
      <c r="G34" s="19"/>
      <c r="H34" s="27">
        <v>0</v>
      </c>
      <c r="I34" s="27">
        <v>0</v>
      </c>
      <c r="J34" s="26"/>
    </row>
    <row r="35" spans="1:10" ht="37.5" customHeight="1">
      <c r="A35" s="1"/>
      <c r="B35" s="18">
        <v>25</v>
      </c>
      <c r="C35" s="25"/>
      <c r="D35" s="19"/>
      <c r="E35" s="19"/>
      <c r="F35" s="19"/>
      <c r="G35" s="19"/>
      <c r="H35" s="27">
        <v>0</v>
      </c>
      <c r="I35" s="27">
        <v>0</v>
      </c>
      <c r="J35" s="26"/>
    </row>
    <row r="36" spans="1:10" ht="37.5" customHeight="1">
      <c r="A36" s="1"/>
      <c r="B36" s="18">
        <v>26</v>
      </c>
      <c r="C36" s="25"/>
      <c r="D36" s="19"/>
      <c r="E36" s="19"/>
      <c r="F36" s="19"/>
      <c r="G36" s="19"/>
      <c r="H36" s="27">
        <v>0</v>
      </c>
      <c r="I36" s="27">
        <v>0</v>
      </c>
      <c r="J36" s="26"/>
    </row>
    <row r="37" spans="1:10" ht="37.5" customHeight="1">
      <c r="A37" s="1"/>
      <c r="B37" s="18">
        <v>27</v>
      </c>
      <c r="C37" s="25"/>
      <c r="D37" s="19"/>
      <c r="E37" s="19"/>
      <c r="F37" s="19"/>
      <c r="G37" s="19"/>
      <c r="H37" s="27">
        <v>0</v>
      </c>
      <c r="I37" s="27">
        <v>0</v>
      </c>
      <c r="J37" s="26"/>
    </row>
    <row r="38" spans="1:10" ht="37.5" customHeight="1">
      <c r="A38" s="1"/>
      <c r="B38" s="18">
        <v>28</v>
      </c>
      <c r="C38" s="25"/>
      <c r="D38" s="19"/>
      <c r="E38" s="19"/>
      <c r="F38" s="19"/>
      <c r="G38" s="19"/>
      <c r="H38" s="27">
        <v>0</v>
      </c>
      <c r="I38" s="27">
        <v>0</v>
      </c>
      <c r="J38" s="26"/>
    </row>
    <row r="39" spans="1:10" ht="37.5" customHeight="1">
      <c r="A39" s="1"/>
      <c r="B39" s="18">
        <v>29</v>
      </c>
      <c r="C39" s="25"/>
      <c r="D39" s="19"/>
      <c r="E39" s="19"/>
      <c r="F39" s="19"/>
      <c r="G39" s="19"/>
      <c r="H39" s="27">
        <v>0</v>
      </c>
      <c r="I39" s="27">
        <v>0</v>
      </c>
      <c r="J39" s="26"/>
    </row>
    <row r="40" spans="1:10" ht="37.5" customHeight="1">
      <c r="A40" s="1"/>
      <c r="B40" s="18">
        <v>30</v>
      </c>
      <c r="C40" s="25"/>
      <c r="D40" s="19"/>
      <c r="E40" s="19"/>
      <c r="F40" s="19"/>
      <c r="G40" s="19"/>
      <c r="H40" s="27">
        <v>0</v>
      </c>
      <c r="I40" s="27">
        <v>0</v>
      </c>
      <c r="J40" s="26"/>
    </row>
    <row r="41" spans="1:10" ht="37.5" customHeight="1">
      <c r="A41" s="1"/>
      <c r="B41" s="18">
        <v>31</v>
      </c>
      <c r="C41" s="25"/>
      <c r="D41" s="19"/>
      <c r="E41" s="19"/>
      <c r="F41" s="19"/>
      <c r="G41" s="19"/>
      <c r="H41" s="27">
        <v>0</v>
      </c>
      <c r="I41" s="27">
        <v>0</v>
      </c>
      <c r="J41" s="26"/>
    </row>
    <row r="42" spans="1:10" ht="37.5" customHeight="1">
      <c r="A42" s="1"/>
      <c r="B42" s="18">
        <v>32</v>
      </c>
      <c r="C42" s="25"/>
      <c r="D42" s="19"/>
      <c r="E42" s="19"/>
      <c r="F42" s="19"/>
      <c r="G42" s="19"/>
      <c r="H42" s="27">
        <v>0</v>
      </c>
      <c r="I42" s="27">
        <v>0</v>
      </c>
      <c r="J42" s="26"/>
    </row>
    <row r="43" spans="1:10" ht="37.5" customHeight="1">
      <c r="A43" s="1"/>
      <c r="B43" s="18">
        <v>33</v>
      </c>
      <c r="C43" s="25"/>
      <c r="D43" s="19"/>
      <c r="E43" s="19"/>
      <c r="F43" s="19"/>
      <c r="G43" s="19"/>
      <c r="H43" s="27">
        <v>0</v>
      </c>
      <c r="I43" s="27">
        <v>0</v>
      </c>
      <c r="J43" s="26"/>
    </row>
    <row r="44" spans="1:10" ht="37.5" customHeight="1">
      <c r="A44" s="1"/>
      <c r="B44" s="18">
        <v>34</v>
      </c>
      <c r="C44" s="25"/>
      <c r="D44" s="19"/>
      <c r="E44" s="19"/>
      <c r="F44" s="19"/>
      <c r="G44" s="19"/>
      <c r="H44" s="27">
        <v>0</v>
      </c>
      <c r="I44" s="27">
        <v>0</v>
      </c>
      <c r="J44" s="26"/>
    </row>
    <row r="45" spans="1:10" ht="37.5" customHeight="1">
      <c r="A45" s="1"/>
      <c r="B45" s="18">
        <v>35</v>
      </c>
      <c r="C45" s="25"/>
      <c r="D45" s="19"/>
      <c r="E45" s="19"/>
      <c r="F45" s="19"/>
      <c r="G45" s="19"/>
      <c r="H45" s="27">
        <v>0</v>
      </c>
      <c r="I45" s="27">
        <v>0</v>
      </c>
      <c r="J45" s="26"/>
    </row>
    <row r="46" spans="1:10" ht="37.5" customHeight="1">
      <c r="A46" s="1"/>
      <c r="B46" s="18">
        <v>36</v>
      </c>
      <c r="C46" s="25"/>
      <c r="D46" s="19"/>
      <c r="E46" s="19"/>
      <c r="F46" s="19"/>
      <c r="G46" s="19"/>
      <c r="H46" s="27">
        <v>0</v>
      </c>
      <c r="I46" s="27">
        <v>0</v>
      </c>
      <c r="J46" s="26"/>
    </row>
    <row r="47" spans="1:10" ht="37.5" customHeight="1">
      <c r="A47" s="1"/>
      <c r="B47" s="18">
        <v>37</v>
      </c>
      <c r="C47" s="25"/>
      <c r="D47" s="19"/>
      <c r="E47" s="19"/>
      <c r="F47" s="19"/>
      <c r="G47" s="19"/>
      <c r="H47" s="27">
        <v>0</v>
      </c>
      <c r="I47" s="27">
        <v>0</v>
      </c>
      <c r="J47" s="26"/>
    </row>
    <row r="48" spans="1:10" ht="37.5" customHeight="1">
      <c r="A48" s="1"/>
      <c r="B48" s="18">
        <v>38</v>
      </c>
      <c r="C48" s="25"/>
      <c r="D48" s="19"/>
      <c r="E48" s="19"/>
      <c r="F48" s="19"/>
      <c r="G48" s="19"/>
      <c r="H48" s="27">
        <v>0</v>
      </c>
      <c r="I48" s="27">
        <v>0</v>
      </c>
      <c r="J48" s="26"/>
    </row>
    <row r="49" spans="1:10" ht="37.5" customHeight="1">
      <c r="A49" s="1"/>
      <c r="B49" s="18">
        <v>39</v>
      </c>
      <c r="C49" s="25"/>
      <c r="D49" s="19"/>
      <c r="E49" s="19"/>
      <c r="F49" s="19"/>
      <c r="G49" s="19"/>
      <c r="H49" s="27">
        <v>0</v>
      </c>
      <c r="I49" s="27">
        <v>0</v>
      </c>
      <c r="J49" s="26"/>
    </row>
    <row r="50" spans="1:10" ht="37.5" customHeight="1">
      <c r="A50" s="1"/>
      <c r="B50" s="18">
        <v>40</v>
      </c>
      <c r="C50" s="25"/>
      <c r="D50" s="19"/>
      <c r="E50" s="19"/>
      <c r="F50" s="19"/>
      <c r="G50" s="19"/>
      <c r="H50" s="27">
        <v>0</v>
      </c>
      <c r="I50" s="27">
        <v>0</v>
      </c>
      <c r="J50" s="26"/>
    </row>
    <row r="51" spans="1:10" ht="37.5" customHeight="1">
      <c r="A51" s="1"/>
      <c r="B51" s="18">
        <v>41</v>
      </c>
      <c r="C51" s="25"/>
      <c r="D51" s="19"/>
      <c r="E51" s="19"/>
      <c r="F51" s="19"/>
      <c r="G51" s="19"/>
      <c r="H51" s="27">
        <v>0</v>
      </c>
      <c r="I51" s="27">
        <v>0</v>
      </c>
      <c r="J51" s="26"/>
    </row>
    <row r="52" spans="1:10" ht="37.5" customHeight="1">
      <c r="A52" s="1"/>
      <c r="B52" s="18">
        <v>42</v>
      </c>
      <c r="C52" s="25"/>
      <c r="D52" s="38"/>
      <c r="E52" s="38"/>
      <c r="F52" s="19"/>
      <c r="G52" s="19"/>
      <c r="H52" s="27">
        <v>0</v>
      </c>
      <c r="I52" s="27">
        <v>0</v>
      </c>
      <c r="J52" s="26"/>
    </row>
    <row r="53" spans="1:10" ht="37.5" customHeight="1">
      <c r="A53" s="1"/>
      <c r="B53" s="18">
        <v>43</v>
      </c>
      <c r="C53" s="25"/>
      <c r="D53" s="38"/>
      <c r="E53" s="38"/>
      <c r="F53" s="19"/>
      <c r="G53" s="19"/>
      <c r="H53" s="27">
        <v>0</v>
      </c>
      <c r="I53" s="27">
        <v>0</v>
      </c>
      <c r="J53" s="26"/>
    </row>
    <row r="54" spans="1:10" ht="37.5" customHeight="1">
      <c r="A54" s="1"/>
      <c r="B54" s="18">
        <v>44</v>
      </c>
      <c r="C54" s="25"/>
      <c r="D54" s="38"/>
      <c r="E54" s="38"/>
      <c r="F54" s="19"/>
      <c r="G54" s="19"/>
      <c r="H54" s="27">
        <v>0</v>
      </c>
      <c r="I54" s="27">
        <v>0</v>
      </c>
      <c r="J54" s="26"/>
    </row>
    <row r="55" spans="1:10" ht="37.5" customHeight="1">
      <c r="A55" s="1"/>
      <c r="B55" s="18">
        <v>45</v>
      </c>
      <c r="C55" s="25"/>
      <c r="D55" s="38"/>
      <c r="E55" s="38"/>
      <c r="F55" s="19"/>
      <c r="G55" s="19"/>
      <c r="H55" s="27">
        <v>0</v>
      </c>
      <c r="I55" s="27">
        <v>0</v>
      </c>
      <c r="J55" s="26"/>
    </row>
    <row r="56" spans="1:10" ht="37.5" customHeight="1">
      <c r="A56" s="1"/>
      <c r="B56" s="18">
        <v>46</v>
      </c>
      <c r="C56" s="25"/>
      <c r="D56" s="19"/>
      <c r="E56" s="19"/>
      <c r="F56" s="19"/>
      <c r="G56" s="19"/>
      <c r="H56" s="27">
        <v>0</v>
      </c>
      <c r="I56" s="27">
        <v>0</v>
      </c>
      <c r="J56" s="26"/>
    </row>
    <row r="57" spans="1:10" ht="37.5" customHeight="1">
      <c r="A57" s="1"/>
      <c r="B57" s="18">
        <v>47</v>
      </c>
      <c r="C57" s="25"/>
      <c r="D57" s="26"/>
      <c r="E57" s="26"/>
      <c r="F57" s="19"/>
      <c r="G57" s="19"/>
      <c r="H57" s="27">
        <v>0</v>
      </c>
      <c r="I57" s="27">
        <v>0</v>
      </c>
      <c r="J57" s="26"/>
    </row>
    <row r="58" spans="1:10" ht="37.5" customHeight="1">
      <c r="A58" s="1"/>
      <c r="B58" s="18">
        <v>48</v>
      </c>
      <c r="C58" s="25"/>
      <c r="D58" s="26"/>
      <c r="E58" s="26"/>
      <c r="F58" s="19"/>
      <c r="G58" s="19"/>
      <c r="H58" s="27">
        <v>0</v>
      </c>
      <c r="I58" s="27">
        <v>0</v>
      </c>
      <c r="J58" s="26"/>
    </row>
    <row r="59" spans="1:10" ht="37.5" customHeight="1">
      <c r="A59" s="1"/>
      <c r="B59" s="18">
        <v>49</v>
      </c>
      <c r="C59" s="25"/>
      <c r="D59" s="26"/>
      <c r="E59" s="26"/>
      <c r="F59" s="19"/>
      <c r="G59" s="19"/>
      <c r="H59" s="27">
        <v>0</v>
      </c>
      <c r="I59" s="27">
        <v>0</v>
      </c>
      <c r="J59" s="35"/>
    </row>
    <row r="60" spans="1:10" ht="37.5" customHeight="1">
      <c r="A60" s="1"/>
      <c r="B60" s="18">
        <v>50</v>
      </c>
      <c r="C60" s="25"/>
      <c r="D60" s="26"/>
      <c r="E60" s="26"/>
      <c r="F60" s="19"/>
      <c r="G60" s="19"/>
      <c r="H60" s="27">
        <v>0</v>
      </c>
      <c r="I60" s="27">
        <v>0</v>
      </c>
      <c r="J60" s="35"/>
    </row>
    <row r="61" spans="1:10" ht="15.75" customHeight="1">
      <c r="A61" s="1"/>
      <c r="B61" s="1"/>
      <c r="D61" s="1"/>
      <c r="E61" s="1"/>
      <c r="F61" s="1"/>
      <c r="G61" s="30" t="s">
        <v>114</v>
      </c>
      <c r="H61" s="31">
        <f t="shared" ref="H61:I61" si="1">SUM(H11:H60)</f>
        <v>28</v>
      </c>
      <c r="I61" s="31">
        <f t="shared" si="1"/>
        <v>23</v>
      </c>
      <c r="J61" s="1"/>
    </row>
    <row r="62" spans="1:10" ht="15.75" customHeight="1">
      <c r="A62" s="1"/>
      <c r="B62" s="8"/>
      <c r="C62" s="8"/>
      <c r="D62" s="8">
        <f>COUNTIFS(D11:D60, "&lt;&gt;"&amp;"")</f>
        <v>20</v>
      </c>
      <c r="E62" s="8"/>
      <c r="F62" s="8"/>
      <c r="G62" s="8">
        <f>COUNTIFS(G11:G60, "Concluído",D11:D60, "&lt;&gt;"&amp;"")</f>
        <v>20</v>
      </c>
      <c r="H62" s="1"/>
      <c r="I62" s="1"/>
      <c r="J62" s="1"/>
    </row>
    <row r="63" spans="1:10" ht="15.75" customHeight="1">
      <c r="A63" s="1"/>
      <c r="B63" s="113" t="s">
        <v>115</v>
      </c>
      <c r="C63" s="89"/>
      <c r="D63" s="89"/>
      <c r="E63" s="89"/>
      <c r="F63" s="89"/>
      <c r="G63" s="89"/>
      <c r="H63" s="89"/>
      <c r="I63" s="90"/>
    </row>
    <row r="64" spans="1:10" ht="15.75" customHeight="1">
      <c r="A64" s="1"/>
      <c r="B64" s="114" t="s">
        <v>116</v>
      </c>
      <c r="C64" s="89"/>
      <c r="D64" s="89"/>
      <c r="E64" s="89"/>
      <c r="F64" s="89"/>
      <c r="G64" s="90"/>
      <c r="H64" s="24" t="s">
        <v>117</v>
      </c>
      <c r="I64" s="24" t="s">
        <v>22</v>
      </c>
    </row>
    <row r="65" spans="1:10" ht="15.75" customHeight="1">
      <c r="A65" s="1"/>
      <c r="B65" s="112" t="str">
        <f>'Dados do Projeto'!B10</f>
        <v>Guilherme Gabriel Silva Pereira</v>
      </c>
      <c r="C65" s="89"/>
      <c r="D65" s="89"/>
      <c r="E65" s="89"/>
      <c r="F65" s="89"/>
      <c r="G65" s="90"/>
      <c r="H65" s="32">
        <f>SUMIF($F$11:$F$60,'Dados do Projeto'!$B10,H$11:H$60)</f>
        <v>4</v>
      </c>
      <c r="I65" s="32">
        <f>SUMIF($F$11:$F$60,'Dados do Projeto'!$B10,I$11:I$60)</f>
        <v>6</v>
      </c>
    </row>
    <row r="66" spans="1:10" ht="15.75" customHeight="1">
      <c r="A66" s="1"/>
      <c r="B66" s="112" t="str">
        <f>'Dados do Projeto'!B11</f>
        <v>Henrique Penna Forte Monteiro</v>
      </c>
      <c r="C66" s="89"/>
      <c r="D66" s="89"/>
      <c r="E66" s="89"/>
      <c r="F66" s="89"/>
      <c r="G66" s="90"/>
      <c r="H66" s="32">
        <f>SUMIF(F$11:F$60,'Dados do Projeto'!B11,H$11:H$60)</f>
        <v>6</v>
      </c>
      <c r="I66" s="32">
        <f>SUMIF($F$11:$F$60,'Dados do Projeto'!$B11,I$11:I$60)</f>
        <v>3</v>
      </c>
    </row>
    <row r="67" spans="1:10" ht="15.75" customHeight="1">
      <c r="A67" s="1"/>
      <c r="B67" s="112" t="str">
        <f>'Dados do Projeto'!B12</f>
        <v>José Maurício Guimarães França</v>
      </c>
      <c r="C67" s="89"/>
      <c r="D67" s="89"/>
      <c r="E67" s="89"/>
      <c r="F67" s="89"/>
      <c r="G67" s="90"/>
      <c r="H67" s="32">
        <f>SUMIF(F$11:F$60,'Dados do Projeto'!B12,H$11:H$60)</f>
        <v>3</v>
      </c>
      <c r="I67" s="32">
        <f>SUMIF($F$11:$F$60,'Dados do Projeto'!$B12,I$11:I$60)</f>
        <v>3</v>
      </c>
    </row>
    <row r="68" spans="1:10" ht="15.75" customHeight="1">
      <c r="A68" s="1"/>
      <c r="B68" s="112" t="str">
        <f>'Dados do Projeto'!B13</f>
        <v>Lucas Ângelo Oliveira Martins Rocha</v>
      </c>
      <c r="C68" s="89"/>
      <c r="D68" s="89"/>
      <c r="E68" s="89"/>
      <c r="F68" s="89"/>
      <c r="G68" s="90"/>
      <c r="H68" s="32">
        <f>SUMIF(F$11:F$60,'Dados do Projeto'!B13,H$11:H$60)</f>
        <v>6</v>
      </c>
      <c r="I68" s="32">
        <f>SUMIF($F$11:$F$60,'Dados do Projeto'!$B13,I$11:I$60)</f>
        <v>5</v>
      </c>
    </row>
    <row r="69" spans="1:10" ht="15.75" customHeight="1">
      <c r="A69" s="1"/>
      <c r="B69" s="112" t="str">
        <f>'Dados do Projeto'!B14</f>
        <v>Victor Boaventura Goés Campos</v>
      </c>
      <c r="C69" s="89"/>
      <c r="D69" s="89"/>
      <c r="E69" s="89"/>
      <c r="F69" s="89"/>
      <c r="G69" s="90"/>
      <c r="H69" s="32">
        <f>SUMIF(F$11:F$60,'Dados do Projeto'!B14,H$11:H$60)</f>
        <v>7</v>
      </c>
      <c r="I69" s="32">
        <f>SUMIF($F$11:$F$60,'Dados do Projeto'!$B14,I$11:I$60)</f>
        <v>6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49" priority="1">
      <formula>LEN(TRIM(F13))=0</formula>
    </cfRule>
  </conditionalFormatting>
  <conditionalFormatting sqref="F13 F17">
    <cfRule type="expression" dxfId="148" priority="2">
      <formula>NOT(ISERROR(SEARCH(($B$69),(F13))))</formula>
    </cfRule>
  </conditionalFormatting>
  <conditionalFormatting sqref="F13 F17">
    <cfRule type="expression" dxfId="147" priority="3">
      <formula>NOT(ISERROR(SEARCH(($B$68),(F13))))</formula>
    </cfRule>
  </conditionalFormatting>
  <conditionalFormatting sqref="F13 F17">
    <cfRule type="expression" dxfId="146" priority="4">
      <formula>NOT(ISERROR(SEARCH(($B$67),(F13))))</formula>
    </cfRule>
  </conditionalFormatting>
  <conditionalFormatting sqref="F13 F17">
    <cfRule type="expression" dxfId="145" priority="5">
      <formula>NOT(ISERROR(SEARCH(($B$66),(F13))))</formula>
    </cfRule>
  </conditionalFormatting>
  <conditionalFormatting sqref="F13 F17">
    <cfRule type="containsBlanks" dxfId="144" priority="6">
      <formula>LEN(TRIM(F13))=0</formula>
    </cfRule>
  </conditionalFormatting>
  <conditionalFormatting sqref="F13 F17">
    <cfRule type="expression" dxfId="143" priority="7">
      <formula>NOT(ISERROR(SEARCH(($B$69),(F13))))</formula>
    </cfRule>
  </conditionalFormatting>
  <conditionalFormatting sqref="F13 F17">
    <cfRule type="expression" dxfId="142" priority="8">
      <formula>NOT(ISERROR(SEARCH(($B$68),(F13))))</formula>
    </cfRule>
  </conditionalFormatting>
  <conditionalFormatting sqref="F13 F17">
    <cfRule type="expression" dxfId="141" priority="9">
      <formula>NOT(ISERROR(SEARCH(($B$67),(F13))))</formula>
    </cfRule>
  </conditionalFormatting>
  <conditionalFormatting sqref="F13 F17">
    <cfRule type="expression" dxfId="140" priority="10">
      <formula>NOT(ISERROR(SEARCH(($B$66),(F13))))</formula>
    </cfRule>
  </conditionalFormatting>
  <conditionalFormatting sqref="F13 F17">
    <cfRule type="expression" dxfId="139" priority="11">
      <formula>NOT(ISERROR(SEARCH(($B$65),(F13))))</formula>
    </cfRule>
  </conditionalFormatting>
  <conditionalFormatting sqref="F13 F17">
    <cfRule type="expression" dxfId="138" priority="12">
      <formula>NOT(ISERROR(SEARCH(($B$65),(F13))))</formula>
    </cfRule>
  </conditionalFormatting>
  <conditionalFormatting sqref="F11:F60">
    <cfRule type="expression" dxfId="137" priority="13">
      <formula>NOT(ISERROR(SEARCH(($B$65),(F11))))</formula>
    </cfRule>
  </conditionalFormatting>
  <conditionalFormatting sqref="F11:F60">
    <cfRule type="expression" dxfId="136" priority="14">
      <formula>NOT(ISERROR(SEARCH(($B$66),(F11))))</formula>
    </cfRule>
  </conditionalFormatting>
  <conditionalFormatting sqref="F11:F60">
    <cfRule type="expression" dxfId="135" priority="15">
      <formula>NOT(ISERROR(SEARCH(($B$67),(F11))))</formula>
    </cfRule>
  </conditionalFormatting>
  <conditionalFormatting sqref="F11:F60">
    <cfRule type="expression" dxfId="134" priority="16">
      <formula>NOT(ISERROR(SEARCH(($B$68),(F11))))</formula>
    </cfRule>
  </conditionalFormatting>
  <conditionalFormatting sqref="F11:F60">
    <cfRule type="expression" dxfId="133" priority="17">
      <formula>NOT(ISERROR(SEARCH(($B$69),(F11))))</formula>
    </cfRule>
  </conditionalFormatting>
  <conditionalFormatting sqref="F11:F60">
    <cfRule type="containsBlanks" dxfId="132" priority="18">
      <formula>LEN(TRIM(F11))=0</formula>
    </cfRule>
  </conditionalFormatting>
  <conditionalFormatting sqref="C11:C60">
    <cfRule type="expression" dxfId="131" priority="19">
      <formula>AND(ISNUMBER(C11),TRUNC(C11)&lt;TODAY())</formula>
    </cfRule>
  </conditionalFormatting>
  <conditionalFormatting sqref="F13 F17">
    <cfRule type="containsBlanks" dxfId="130" priority="20">
      <formula>LEN(TRIM(F13))=0</formula>
    </cfRule>
  </conditionalFormatting>
  <conditionalFormatting sqref="F13 F17">
    <cfRule type="expression" dxfId="129" priority="21">
      <formula>NOT(ISERROR(SEARCH(($B$69),(F13))))</formula>
    </cfRule>
  </conditionalFormatting>
  <conditionalFormatting sqref="F13 F17">
    <cfRule type="expression" dxfId="128" priority="22">
      <formula>NOT(ISERROR(SEARCH(($B$68),(F13))))</formula>
    </cfRule>
  </conditionalFormatting>
  <conditionalFormatting sqref="F13 F17">
    <cfRule type="expression" dxfId="127" priority="23">
      <formula>NOT(ISERROR(SEARCH(($B$67),(F13))))</formula>
    </cfRule>
  </conditionalFormatting>
  <conditionalFormatting sqref="F13 F17">
    <cfRule type="expression" dxfId="126" priority="24">
      <formula>NOT(ISERROR(SEARCH(($B$66),(F13))))</formula>
    </cfRule>
  </conditionalFormatting>
  <conditionalFormatting sqref="F13 F17">
    <cfRule type="containsBlanks" dxfId="125" priority="25">
      <formula>LEN(TRIM(F13))=0</formula>
    </cfRule>
  </conditionalFormatting>
  <conditionalFormatting sqref="F13 F17">
    <cfRule type="expression" dxfId="124" priority="26">
      <formula>NOT(ISERROR(SEARCH(($B$69),(F13))))</formula>
    </cfRule>
  </conditionalFormatting>
  <conditionalFormatting sqref="F13 F17">
    <cfRule type="expression" dxfId="123" priority="27">
      <formula>NOT(ISERROR(SEARCH(($B$68),(F13))))</formula>
    </cfRule>
  </conditionalFormatting>
  <conditionalFormatting sqref="F13 F17">
    <cfRule type="expression" dxfId="122" priority="28">
      <formula>NOT(ISERROR(SEARCH(($B$67),(F13))))</formula>
    </cfRule>
  </conditionalFormatting>
  <conditionalFormatting sqref="F13 F17">
    <cfRule type="expression" dxfId="121" priority="29">
      <formula>NOT(ISERROR(SEARCH(($B$66),(F13))))</formula>
    </cfRule>
  </conditionalFormatting>
  <conditionalFormatting sqref="F13 F17">
    <cfRule type="expression" dxfId="120" priority="30">
      <formula>NOT(ISERROR(SEARCH(($B$65),(F13))))</formula>
    </cfRule>
  </conditionalFormatting>
  <conditionalFormatting sqref="F13 F17">
    <cfRule type="expression" dxfId="119" priority="31">
      <formula>NOT(ISERROR(SEARCH(($B$65),(F13))))</formula>
    </cfRule>
  </conditionalFormatting>
  <conditionalFormatting sqref="F11:F60">
    <cfRule type="expression" dxfId="118" priority="32">
      <formula>NOT(ISERROR(SEARCH(($B$65),(F11))))</formula>
    </cfRule>
  </conditionalFormatting>
  <conditionalFormatting sqref="F11:F60">
    <cfRule type="expression" dxfId="117" priority="33">
      <formula>NOT(ISERROR(SEARCH(($B$66),(F11))))</formula>
    </cfRule>
  </conditionalFormatting>
  <conditionalFormatting sqref="F11:F60">
    <cfRule type="expression" dxfId="116" priority="34">
      <formula>NOT(ISERROR(SEARCH(($B$67),(F11))))</formula>
    </cfRule>
  </conditionalFormatting>
  <conditionalFormatting sqref="F11:F60">
    <cfRule type="expression" dxfId="115" priority="35">
      <formula>NOT(ISERROR(SEARCH(($B$68),(F11))))</formula>
    </cfRule>
  </conditionalFormatting>
  <conditionalFormatting sqref="F11:F60">
    <cfRule type="expression" dxfId="114" priority="36">
      <formula>NOT(ISERROR(SEARCH(($B$69),(F11))))</formula>
    </cfRule>
  </conditionalFormatting>
  <conditionalFormatting sqref="F11:F60">
    <cfRule type="containsBlanks" dxfId="113" priority="37">
      <formula>LEN(TRIM(F11))=0</formula>
    </cfRule>
  </conditionalFormatting>
  <conditionalFormatting sqref="C11:C60">
    <cfRule type="expression" dxfId="112" priority="38">
      <formula>AND(ISNUMBER(C11),TRUNC(C11)&lt;TODAY())</formula>
    </cfRule>
  </conditionalFormatting>
  <dataValidations count="3">
    <dataValidation type="list" allowBlank="1" showErrorMessage="1" sqref="C12:C60" xr:uid="{00000000-0002-0000-0500-000000000000}">
      <formula1>$K$1:$K$21</formula1>
    </dataValidation>
    <dataValidation type="list" allowBlank="1" showErrorMessage="1" sqref="C11" xr:uid="{00000000-0002-0000-0500-000001000000}">
      <formula1>$K$1:$K$14</formula1>
    </dataValidation>
    <dataValidation type="list" allowBlank="1" showInputMessage="1" showErrorMessage="1" sqref="F11:F60" xr:uid="{6D6DCE64-A8D1-4D90-939F-074452B16C06}">
      <formula1>$B$65:$B$69</formula1>
    </dataValidation>
  </dataValidations>
  <hyperlinks>
    <hyperlink ref="J12" r:id="rId1" xr:uid="{AF2298B7-88E5-469E-AD3E-F9C01FAE049B}"/>
    <hyperlink ref="J16" r:id="rId2" xr:uid="{BBFEBC27-A8EC-4C16-9F00-2F76943E2D18}"/>
    <hyperlink ref="J15" r:id="rId3" xr:uid="{684F7B60-EF96-456C-B90B-755C96398824}"/>
    <hyperlink ref="J17" r:id="rId4" xr:uid="{54F31BAA-3640-41AE-ADA4-65E6A9945C5C}"/>
    <hyperlink ref="J18" r:id="rId5" xr:uid="{FB5576F1-2A8C-4B01-89B0-3FCA1D6ABCD6}"/>
    <hyperlink ref="J19" r:id="rId6" xr:uid="{795D608D-906A-43C3-9B99-A8C2BEF8B8A0}"/>
    <hyperlink ref="J20" r:id="rId7" xr:uid="{CC3160E4-D0C4-4241-843C-616A0ECD08DC}"/>
    <hyperlink ref="J21" r:id="rId8" xr:uid="{B37BDE4D-7A2D-4087-A679-CDE0162F2138}"/>
    <hyperlink ref="J22" r:id="rId9" xr:uid="{8CCA9B40-43FF-4A22-99AF-1CB057A44737}"/>
    <hyperlink ref="J23" r:id="rId10" xr:uid="{E4B3C3FE-892E-46D1-9DD4-291EBD05BE3D}"/>
    <hyperlink ref="J24" r:id="rId11" xr:uid="{D0F9EDB9-059F-4F89-941E-753308211745}"/>
    <hyperlink ref="J25" r:id="rId12" xr:uid="{57E4FFF3-2DB0-4266-9501-F67C734FC139}"/>
  </hyperlinks>
  <pageMargins left="0.75" right="0.75" top="1" bottom="1" header="0" footer="0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442B0C-1854-4AB9-BE04-6D63D3F0E86F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E1" workbookViewId="0">
      <pane ySplit="1" topLeftCell="A13" activePane="bottomLeft" state="frozen"/>
      <selection pane="bottomLeft" activeCell="I12" sqref="I1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6.5703125" style="71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2">
        <f>Requisitos!C15</f>
        <v>44333</v>
      </c>
    </row>
    <row r="2" spans="1:21" ht="18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2">
        <f t="shared" ref="K2:K14" si="0">K1+1</f>
        <v>44334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2">
        <f t="shared" si="0"/>
        <v>44335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2">
        <f t="shared" si="0"/>
        <v>44336</v>
      </c>
    </row>
    <row r="5" spans="1:21" ht="15.75" customHeight="1">
      <c r="A5" s="1"/>
      <c r="B5" s="115" t="s">
        <v>4</v>
      </c>
      <c r="C5" s="79"/>
      <c r="D5" s="79"/>
      <c r="E5" s="79"/>
      <c r="F5" s="79"/>
      <c r="G5" s="79"/>
      <c r="H5" s="79"/>
      <c r="I5" s="79"/>
      <c r="J5" s="80"/>
      <c r="K5" s="22">
        <f t="shared" si="0"/>
        <v>44337</v>
      </c>
    </row>
    <row r="6" spans="1:21" ht="15.75" customHeight="1">
      <c r="A6" s="1"/>
      <c r="B6" s="1"/>
      <c r="D6" s="1"/>
      <c r="E6" s="1"/>
      <c r="G6" s="1"/>
      <c r="H6" s="1"/>
      <c r="I6" s="1"/>
      <c r="J6" s="1"/>
      <c r="K6" s="22">
        <f t="shared" si="0"/>
        <v>44338</v>
      </c>
    </row>
    <row r="7" spans="1:21" ht="22.5" customHeight="1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2">
        <f t="shared" si="0"/>
        <v>44339</v>
      </c>
    </row>
    <row r="8" spans="1:21" ht="15.75" customHeight="1">
      <c r="A8" s="1"/>
      <c r="B8" s="1"/>
      <c r="D8" s="1"/>
      <c r="E8" s="1"/>
      <c r="G8" s="1"/>
      <c r="H8" s="1"/>
      <c r="I8" s="1"/>
      <c r="J8" s="1"/>
      <c r="K8" s="22">
        <f t="shared" si="0"/>
        <v>44340</v>
      </c>
    </row>
    <row r="9" spans="1:21" ht="15.75" customHeight="1">
      <c r="A9" s="1"/>
      <c r="B9" s="113" t="s">
        <v>197</v>
      </c>
      <c r="C9" s="89"/>
      <c r="D9" s="89"/>
      <c r="E9" s="89"/>
      <c r="F9" s="89"/>
      <c r="G9" s="89"/>
      <c r="H9" s="89"/>
      <c r="I9" s="90"/>
      <c r="J9" s="47" t="s">
        <v>75</v>
      </c>
      <c r="K9" s="22">
        <f t="shared" si="0"/>
        <v>44341</v>
      </c>
    </row>
    <row r="10" spans="1:21" ht="15.75" customHeight="1">
      <c r="A10" s="1"/>
      <c r="B10" s="24" t="s">
        <v>40</v>
      </c>
      <c r="C10" s="24" t="s">
        <v>76</v>
      </c>
      <c r="D10" s="24" t="s">
        <v>77</v>
      </c>
      <c r="E10" s="24" t="s">
        <v>78</v>
      </c>
      <c r="F10" s="72" t="s">
        <v>79</v>
      </c>
      <c r="G10" s="24" t="s">
        <v>80</v>
      </c>
      <c r="H10" s="24" t="s">
        <v>81</v>
      </c>
      <c r="I10" s="24" t="s">
        <v>82</v>
      </c>
      <c r="J10" s="33" t="s">
        <v>83</v>
      </c>
      <c r="K10" s="22">
        <f t="shared" si="0"/>
        <v>44342</v>
      </c>
    </row>
    <row r="11" spans="1:21" ht="48.75" customHeight="1">
      <c r="A11" s="5"/>
      <c r="B11" s="18">
        <v>1</v>
      </c>
      <c r="C11" s="25">
        <v>44333</v>
      </c>
      <c r="D11" s="26" t="s">
        <v>198</v>
      </c>
      <c r="E11" s="26">
        <v>11</v>
      </c>
      <c r="F11" s="26" t="s">
        <v>12</v>
      </c>
      <c r="G11" s="19" t="s">
        <v>37</v>
      </c>
      <c r="H11" s="27">
        <v>1</v>
      </c>
      <c r="I11" s="27">
        <v>1</v>
      </c>
      <c r="J11" s="26"/>
      <c r="K11" s="22">
        <f t="shared" si="0"/>
        <v>44343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8">
        <v>2</v>
      </c>
      <c r="C12" s="25">
        <v>44338</v>
      </c>
      <c r="D12" s="26" t="s">
        <v>199</v>
      </c>
      <c r="E12" s="26">
        <v>5</v>
      </c>
      <c r="F12" s="26" t="s">
        <v>10</v>
      </c>
      <c r="G12" s="19" t="s">
        <v>37</v>
      </c>
      <c r="H12" s="27">
        <v>4</v>
      </c>
      <c r="I12" s="27">
        <v>2</v>
      </c>
      <c r="J12" s="19"/>
      <c r="K12" s="22">
        <f t="shared" si="0"/>
        <v>44344</v>
      </c>
    </row>
    <row r="13" spans="1:21" ht="52.5" customHeight="1">
      <c r="A13" s="1"/>
      <c r="B13" s="18">
        <v>3</v>
      </c>
      <c r="C13" s="25">
        <v>44338</v>
      </c>
      <c r="D13" s="26" t="s">
        <v>200</v>
      </c>
      <c r="E13" s="26">
        <v>11</v>
      </c>
      <c r="F13" s="26" t="s">
        <v>10</v>
      </c>
      <c r="G13" s="19" t="s">
        <v>37</v>
      </c>
      <c r="H13" s="27">
        <v>4</v>
      </c>
      <c r="I13" s="27">
        <v>3</v>
      </c>
      <c r="J13" s="19"/>
      <c r="K13" s="22">
        <f t="shared" si="0"/>
        <v>44345</v>
      </c>
    </row>
    <row r="14" spans="1:21" ht="51" customHeight="1">
      <c r="A14" s="1"/>
      <c r="B14" s="18">
        <v>4</v>
      </c>
      <c r="C14" s="25">
        <v>44338</v>
      </c>
      <c r="D14" s="26" t="s">
        <v>201</v>
      </c>
      <c r="E14" s="19">
        <v>11</v>
      </c>
      <c r="F14" s="26" t="s">
        <v>16</v>
      </c>
      <c r="G14" s="19" t="s">
        <v>37</v>
      </c>
      <c r="H14" s="27">
        <v>2</v>
      </c>
      <c r="I14" s="27">
        <v>4</v>
      </c>
      <c r="J14" s="36" t="s">
        <v>202</v>
      </c>
      <c r="K14" s="22">
        <f t="shared" si="0"/>
        <v>44346</v>
      </c>
    </row>
    <row r="15" spans="1:21" ht="37.5" customHeight="1">
      <c r="A15" s="1"/>
      <c r="B15" s="18">
        <v>5</v>
      </c>
      <c r="C15" s="25">
        <v>44338</v>
      </c>
      <c r="D15" s="26" t="s">
        <v>203</v>
      </c>
      <c r="E15" s="19">
        <v>13</v>
      </c>
      <c r="F15" s="26" t="s">
        <v>14</v>
      </c>
      <c r="G15" s="19" t="s">
        <v>37</v>
      </c>
      <c r="H15" s="27">
        <v>2</v>
      </c>
      <c r="I15" s="27">
        <v>1</v>
      </c>
      <c r="J15" s="36"/>
      <c r="K15" s="22"/>
    </row>
    <row r="16" spans="1:21" ht="37.5" customHeight="1">
      <c r="A16" s="1"/>
      <c r="B16" s="18">
        <v>6</v>
      </c>
      <c r="C16" s="25">
        <v>44338</v>
      </c>
      <c r="D16" s="26" t="s">
        <v>204</v>
      </c>
      <c r="E16" s="19">
        <v>14</v>
      </c>
      <c r="F16" s="26" t="s">
        <v>14</v>
      </c>
      <c r="G16" s="19" t="s">
        <v>37</v>
      </c>
      <c r="H16" s="27">
        <v>2</v>
      </c>
      <c r="I16" s="27">
        <v>2</v>
      </c>
      <c r="J16" s="36"/>
      <c r="K16" s="22"/>
    </row>
    <row r="17" spans="1:11" ht="37.5" customHeight="1">
      <c r="A17" s="1"/>
      <c r="B17" s="18">
        <v>7</v>
      </c>
      <c r="C17" s="25">
        <v>44338</v>
      </c>
      <c r="D17" s="26" t="s">
        <v>205</v>
      </c>
      <c r="E17" s="19">
        <v>14</v>
      </c>
      <c r="F17" s="26" t="s">
        <v>16</v>
      </c>
      <c r="G17" s="19" t="s">
        <v>37</v>
      </c>
      <c r="H17" s="27">
        <v>1</v>
      </c>
      <c r="I17" s="27">
        <v>1</v>
      </c>
      <c r="J17" s="36"/>
      <c r="K17" s="22"/>
    </row>
    <row r="18" spans="1:11" ht="37.5" customHeight="1">
      <c r="A18" s="1"/>
      <c r="B18" s="18">
        <v>8</v>
      </c>
      <c r="C18" s="25">
        <v>44338</v>
      </c>
      <c r="D18" s="26" t="s">
        <v>206</v>
      </c>
      <c r="E18" s="19">
        <v>14</v>
      </c>
      <c r="F18" s="26" t="s">
        <v>8</v>
      </c>
      <c r="G18" s="19" t="s">
        <v>37</v>
      </c>
      <c r="H18" s="27">
        <v>2</v>
      </c>
      <c r="I18" s="27">
        <v>1</v>
      </c>
      <c r="J18" s="36"/>
      <c r="K18" s="22"/>
    </row>
    <row r="19" spans="1:11" ht="37.5" customHeight="1">
      <c r="A19" s="1"/>
      <c r="B19" s="18">
        <v>9</v>
      </c>
      <c r="C19" s="25">
        <v>44338</v>
      </c>
      <c r="D19" s="26" t="s">
        <v>207</v>
      </c>
      <c r="E19" s="19">
        <v>14</v>
      </c>
      <c r="F19" s="26" t="s">
        <v>8</v>
      </c>
      <c r="G19" s="19" t="s">
        <v>37</v>
      </c>
      <c r="H19" s="27">
        <v>2</v>
      </c>
      <c r="I19" s="27">
        <v>1</v>
      </c>
      <c r="J19" s="36"/>
      <c r="K19" s="22"/>
    </row>
    <row r="20" spans="1:11" ht="37.5" customHeight="1">
      <c r="A20" s="1"/>
      <c r="B20" s="18">
        <v>10</v>
      </c>
      <c r="C20" s="25">
        <v>44338</v>
      </c>
      <c r="D20" s="26" t="s">
        <v>208</v>
      </c>
      <c r="E20" s="19">
        <v>14</v>
      </c>
      <c r="F20" s="26" t="s">
        <v>16</v>
      </c>
      <c r="G20" s="19" t="s">
        <v>37</v>
      </c>
      <c r="H20" s="27">
        <v>2</v>
      </c>
      <c r="I20" s="27">
        <v>1</v>
      </c>
      <c r="J20" s="36" t="s">
        <v>209</v>
      </c>
      <c r="K20" s="22"/>
    </row>
    <row r="21" spans="1:11" ht="37.5" customHeight="1">
      <c r="A21" s="1"/>
      <c r="B21" s="18">
        <v>11</v>
      </c>
      <c r="C21" s="25">
        <v>44338</v>
      </c>
      <c r="D21" s="26" t="s">
        <v>210</v>
      </c>
      <c r="E21" s="19">
        <v>10</v>
      </c>
      <c r="F21" s="26" t="s">
        <v>12</v>
      </c>
      <c r="G21" s="19" t="s">
        <v>37</v>
      </c>
      <c r="H21" s="27">
        <v>2</v>
      </c>
      <c r="I21" s="27">
        <v>1</v>
      </c>
      <c r="J21" s="36"/>
      <c r="K21" s="22"/>
    </row>
    <row r="22" spans="1:11" ht="37.5" customHeight="1">
      <c r="A22" s="1"/>
      <c r="B22" s="18">
        <v>12</v>
      </c>
      <c r="C22" s="25">
        <v>44338</v>
      </c>
      <c r="D22" s="26" t="s">
        <v>211</v>
      </c>
      <c r="E22" s="19">
        <v>6</v>
      </c>
      <c r="F22" s="19" t="s">
        <v>14</v>
      </c>
      <c r="G22" s="19" t="s">
        <v>37</v>
      </c>
      <c r="H22" s="27">
        <v>1</v>
      </c>
      <c r="I22" s="27">
        <v>1</v>
      </c>
      <c r="J22" s="36"/>
      <c r="K22" s="22"/>
    </row>
    <row r="23" spans="1:11" ht="37.5" customHeight="1">
      <c r="A23" s="1"/>
      <c r="B23" s="18">
        <v>13</v>
      </c>
      <c r="C23" s="25">
        <v>44338</v>
      </c>
      <c r="D23" s="26" t="s">
        <v>212</v>
      </c>
      <c r="E23" s="19">
        <v>10</v>
      </c>
      <c r="F23" s="26" t="s">
        <v>8</v>
      </c>
      <c r="G23" s="19" t="s">
        <v>37</v>
      </c>
      <c r="H23" s="27">
        <v>3</v>
      </c>
      <c r="I23" s="27">
        <v>1</v>
      </c>
      <c r="J23" s="74" t="s">
        <v>213</v>
      </c>
      <c r="K23" s="22"/>
    </row>
    <row r="24" spans="1:11" ht="37.5" customHeight="1">
      <c r="A24" s="1"/>
      <c r="B24" s="18">
        <v>14</v>
      </c>
      <c r="C24" s="25">
        <v>44346</v>
      </c>
      <c r="D24" s="26" t="s">
        <v>194</v>
      </c>
      <c r="E24" s="19" t="s">
        <v>214</v>
      </c>
      <c r="F24" s="19" t="s">
        <v>12</v>
      </c>
      <c r="G24" s="19" t="s">
        <v>37</v>
      </c>
      <c r="H24" s="27">
        <v>1</v>
      </c>
      <c r="I24" s="27">
        <v>1</v>
      </c>
      <c r="J24" s="36"/>
      <c r="K24" s="22"/>
    </row>
    <row r="25" spans="1:11" ht="37.5" customHeight="1">
      <c r="A25" s="1"/>
      <c r="B25" s="18">
        <v>15</v>
      </c>
      <c r="C25" s="25">
        <v>44346</v>
      </c>
      <c r="D25" s="26" t="s">
        <v>196</v>
      </c>
      <c r="E25" s="19" t="s">
        <v>214</v>
      </c>
      <c r="F25" s="26" t="s">
        <v>12</v>
      </c>
      <c r="G25" s="19" t="s">
        <v>37</v>
      </c>
      <c r="H25" s="27">
        <v>2</v>
      </c>
      <c r="I25" s="27">
        <v>2</v>
      </c>
      <c r="J25" s="36"/>
      <c r="K25" s="22"/>
    </row>
    <row r="26" spans="1:11" ht="37.5" customHeight="1">
      <c r="A26" s="1"/>
      <c r="B26" s="18">
        <v>16</v>
      </c>
      <c r="C26" s="25"/>
      <c r="D26" s="19"/>
      <c r="E26" s="19"/>
      <c r="F26" s="26"/>
      <c r="G26" s="19"/>
      <c r="H26" s="27">
        <v>0</v>
      </c>
      <c r="I26" s="27">
        <v>0</v>
      </c>
      <c r="J26" s="36"/>
      <c r="K26" s="22"/>
    </row>
    <row r="27" spans="1:11" ht="37.5" customHeight="1">
      <c r="A27" s="1"/>
      <c r="B27" s="18">
        <v>17</v>
      </c>
      <c r="C27" s="25"/>
      <c r="D27" s="19"/>
      <c r="E27" s="19"/>
      <c r="F27" s="26"/>
      <c r="G27" s="19"/>
      <c r="H27" s="27">
        <v>0</v>
      </c>
      <c r="I27" s="27">
        <v>0</v>
      </c>
      <c r="J27" s="36"/>
      <c r="K27" s="22"/>
    </row>
    <row r="28" spans="1:11" ht="37.5" customHeight="1">
      <c r="A28" s="1"/>
      <c r="B28" s="18">
        <v>18</v>
      </c>
      <c r="C28" s="25"/>
      <c r="D28" s="19"/>
      <c r="E28" s="19"/>
      <c r="F28" s="26"/>
      <c r="G28" s="19"/>
      <c r="H28" s="27">
        <v>0</v>
      </c>
      <c r="I28" s="27">
        <v>0</v>
      </c>
      <c r="J28" s="36"/>
      <c r="K28" s="22"/>
    </row>
    <row r="29" spans="1:11" ht="37.5" customHeight="1">
      <c r="A29" s="1"/>
      <c r="B29" s="18">
        <v>19</v>
      </c>
      <c r="C29" s="25"/>
      <c r="D29" s="19"/>
      <c r="E29" s="19"/>
      <c r="F29" s="26"/>
      <c r="G29" s="19"/>
      <c r="H29" s="27">
        <v>0</v>
      </c>
      <c r="I29" s="27">
        <v>0</v>
      </c>
      <c r="J29" s="36"/>
    </row>
    <row r="30" spans="1:11" ht="37.5" customHeight="1">
      <c r="A30" s="1"/>
      <c r="B30" s="18">
        <v>20</v>
      </c>
      <c r="C30" s="25"/>
      <c r="D30" s="19"/>
      <c r="E30" s="19"/>
      <c r="F30" s="26"/>
      <c r="G30" s="19"/>
      <c r="H30" s="27">
        <v>0</v>
      </c>
      <c r="I30" s="27">
        <v>0</v>
      </c>
      <c r="J30" s="36"/>
    </row>
    <row r="31" spans="1:11" ht="37.5" customHeight="1">
      <c r="A31" s="1"/>
      <c r="B31" s="18">
        <v>21</v>
      </c>
      <c r="C31" s="25"/>
      <c r="D31" s="19"/>
      <c r="E31" s="19"/>
      <c r="F31" s="26"/>
      <c r="G31" s="19"/>
      <c r="H31" s="27">
        <v>0</v>
      </c>
      <c r="I31" s="27">
        <v>0</v>
      </c>
      <c r="J31" s="36"/>
    </row>
    <row r="32" spans="1:11" ht="37.5" customHeight="1">
      <c r="A32" s="1"/>
      <c r="B32" s="18">
        <v>22</v>
      </c>
      <c r="C32" s="25"/>
      <c r="D32" s="19"/>
      <c r="E32" s="19"/>
      <c r="F32" s="26"/>
      <c r="G32" s="19"/>
      <c r="H32" s="27">
        <v>0</v>
      </c>
      <c r="I32" s="27">
        <v>0</v>
      </c>
      <c r="J32" s="36"/>
    </row>
    <row r="33" spans="1:10" ht="37.5" customHeight="1">
      <c r="A33" s="1"/>
      <c r="B33" s="18">
        <v>23</v>
      </c>
      <c r="C33" s="25"/>
      <c r="D33" s="19"/>
      <c r="E33" s="19"/>
      <c r="F33" s="26"/>
      <c r="G33" s="19"/>
      <c r="H33" s="27">
        <v>0</v>
      </c>
      <c r="I33" s="27">
        <v>0</v>
      </c>
      <c r="J33" s="36"/>
    </row>
    <row r="34" spans="1:10" ht="37.5" customHeight="1">
      <c r="A34" s="1"/>
      <c r="B34" s="18">
        <v>24</v>
      </c>
      <c r="C34" s="25"/>
      <c r="D34" s="19"/>
      <c r="E34" s="19"/>
      <c r="F34" s="26"/>
      <c r="G34" s="19"/>
      <c r="H34" s="27">
        <v>0</v>
      </c>
      <c r="I34" s="27">
        <v>0</v>
      </c>
      <c r="J34" s="26"/>
    </row>
    <row r="35" spans="1:10" ht="37.5" customHeight="1">
      <c r="A35" s="1"/>
      <c r="B35" s="18">
        <v>25</v>
      </c>
      <c r="C35" s="25"/>
      <c r="D35" s="19"/>
      <c r="E35" s="19"/>
      <c r="F35" s="26"/>
      <c r="G35" s="19"/>
      <c r="H35" s="27">
        <v>0</v>
      </c>
      <c r="I35" s="27">
        <v>0</v>
      </c>
      <c r="J35" s="26"/>
    </row>
    <row r="36" spans="1:10" ht="37.5" customHeight="1">
      <c r="A36" s="1"/>
      <c r="B36" s="18">
        <v>26</v>
      </c>
      <c r="C36" s="25"/>
      <c r="D36" s="19"/>
      <c r="E36" s="19"/>
      <c r="F36" s="26"/>
      <c r="G36" s="19"/>
      <c r="H36" s="27">
        <v>0</v>
      </c>
      <c r="I36" s="27">
        <v>0</v>
      </c>
      <c r="J36" s="26"/>
    </row>
    <row r="37" spans="1:10" ht="37.5" customHeight="1">
      <c r="A37" s="1"/>
      <c r="B37" s="18">
        <v>27</v>
      </c>
      <c r="C37" s="25"/>
      <c r="D37" s="19"/>
      <c r="E37" s="19"/>
      <c r="F37" s="26"/>
      <c r="G37" s="19"/>
      <c r="H37" s="27">
        <v>0</v>
      </c>
      <c r="I37" s="27">
        <v>0</v>
      </c>
      <c r="J37" s="26"/>
    </row>
    <row r="38" spans="1:10" ht="37.5" customHeight="1">
      <c r="A38" s="1"/>
      <c r="B38" s="18">
        <v>28</v>
      </c>
      <c r="C38" s="25"/>
      <c r="D38" s="19"/>
      <c r="E38" s="19"/>
      <c r="F38" s="26"/>
      <c r="G38" s="19"/>
      <c r="H38" s="27">
        <v>0</v>
      </c>
      <c r="I38" s="27">
        <v>0</v>
      </c>
      <c r="J38" s="26"/>
    </row>
    <row r="39" spans="1:10" ht="37.5" customHeight="1">
      <c r="A39" s="1"/>
      <c r="B39" s="18">
        <v>29</v>
      </c>
      <c r="C39" s="25"/>
      <c r="D39" s="19"/>
      <c r="E39" s="19"/>
      <c r="F39" s="26"/>
      <c r="G39" s="19"/>
      <c r="H39" s="27">
        <v>0</v>
      </c>
      <c r="I39" s="27">
        <v>0</v>
      </c>
      <c r="J39" s="26"/>
    </row>
    <row r="40" spans="1:10" ht="37.5" customHeight="1">
      <c r="A40" s="1"/>
      <c r="B40" s="18">
        <v>30</v>
      </c>
      <c r="C40" s="25"/>
      <c r="D40" s="19"/>
      <c r="E40" s="19"/>
      <c r="F40" s="26"/>
      <c r="G40" s="19"/>
      <c r="H40" s="27">
        <v>0</v>
      </c>
      <c r="I40" s="27">
        <v>0</v>
      </c>
      <c r="J40" s="26"/>
    </row>
    <row r="41" spans="1:10" ht="37.5" customHeight="1">
      <c r="A41" s="1"/>
      <c r="B41" s="18">
        <v>31</v>
      </c>
      <c r="C41" s="25"/>
      <c r="D41" s="19"/>
      <c r="E41" s="19"/>
      <c r="F41" s="26"/>
      <c r="G41" s="19"/>
      <c r="H41" s="27">
        <v>0</v>
      </c>
      <c r="I41" s="27">
        <v>0</v>
      </c>
      <c r="J41" s="26"/>
    </row>
    <row r="42" spans="1:10" ht="37.5" customHeight="1">
      <c r="A42" s="1"/>
      <c r="B42" s="18">
        <v>32</v>
      </c>
      <c r="C42" s="25"/>
      <c r="D42" s="19"/>
      <c r="E42" s="19"/>
      <c r="F42" s="26"/>
      <c r="G42" s="19"/>
      <c r="H42" s="27">
        <v>0</v>
      </c>
      <c r="I42" s="27">
        <v>0</v>
      </c>
      <c r="J42" s="26"/>
    </row>
    <row r="43" spans="1:10" ht="37.5" customHeight="1">
      <c r="A43" s="1"/>
      <c r="B43" s="18">
        <v>33</v>
      </c>
      <c r="C43" s="25"/>
      <c r="D43" s="19"/>
      <c r="E43" s="19"/>
      <c r="F43" s="26"/>
      <c r="G43" s="19"/>
      <c r="H43" s="27">
        <v>0</v>
      </c>
      <c r="I43" s="27">
        <v>0</v>
      </c>
      <c r="J43" s="26"/>
    </row>
    <row r="44" spans="1:10" ht="37.5" customHeight="1">
      <c r="A44" s="1"/>
      <c r="B44" s="18">
        <v>34</v>
      </c>
      <c r="C44" s="25"/>
      <c r="D44" s="19"/>
      <c r="E44" s="19"/>
      <c r="F44" s="26"/>
      <c r="G44" s="19"/>
      <c r="H44" s="27">
        <v>0</v>
      </c>
      <c r="I44" s="27">
        <v>0</v>
      </c>
      <c r="J44" s="26"/>
    </row>
    <row r="45" spans="1:10" ht="37.5" customHeight="1">
      <c r="A45" s="1"/>
      <c r="B45" s="18">
        <v>35</v>
      </c>
      <c r="C45" s="25"/>
      <c r="D45" s="19"/>
      <c r="E45" s="19"/>
      <c r="F45" s="26"/>
      <c r="G45" s="19"/>
      <c r="H45" s="27">
        <v>0</v>
      </c>
      <c r="I45" s="27">
        <v>0</v>
      </c>
      <c r="J45" s="26"/>
    </row>
    <row r="46" spans="1:10" ht="37.5" customHeight="1">
      <c r="A46" s="1"/>
      <c r="B46" s="18">
        <v>36</v>
      </c>
      <c r="C46" s="25"/>
      <c r="D46" s="19"/>
      <c r="E46" s="19"/>
      <c r="F46" s="26"/>
      <c r="G46" s="19"/>
      <c r="H46" s="27">
        <v>0</v>
      </c>
      <c r="I46" s="27">
        <v>0</v>
      </c>
      <c r="J46" s="26"/>
    </row>
    <row r="47" spans="1:10" ht="37.5" customHeight="1">
      <c r="A47" s="1"/>
      <c r="B47" s="18">
        <v>37</v>
      </c>
      <c r="C47" s="25"/>
      <c r="D47" s="19"/>
      <c r="E47" s="19"/>
      <c r="F47" s="26"/>
      <c r="G47" s="19"/>
      <c r="H47" s="27">
        <v>0</v>
      </c>
      <c r="I47" s="27">
        <v>0</v>
      </c>
      <c r="J47" s="26"/>
    </row>
    <row r="48" spans="1:10" ht="37.5" customHeight="1">
      <c r="A48" s="1"/>
      <c r="B48" s="18">
        <v>38</v>
      </c>
      <c r="C48" s="25"/>
      <c r="D48" s="19"/>
      <c r="E48" s="19"/>
      <c r="F48" s="26"/>
      <c r="G48" s="19"/>
      <c r="H48" s="27">
        <v>0</v>
      </c>
      <c r="I48" s="27">
        <v>0</v>
      </c>
      <c r="J48" s="26"/>
    </row>
    <row r="49" spans="1:10" ht="37.5" customHeight="1">
      <c r="A49" s="1"/>
      <c r="B49" s="18">
        <v>39</v>
      </c>
      <c r="C49" s="25"/>
      <c r="D49" s="19"/>
      <c r="E49" s="19"/>
      <c r="F49" s="26"/>
      <c r="G49" s="19"/>
      <c r="H49" s="27">
        <v>0</v>
      </c>
      <c r="I49" s="27">
        <v>0</v>
      </c>
      <c r="J49" s="26"/>
    </row>
    <row r="50" spans="1:10" ht="37.5" customHeight="1">
      <c r="A50" s="1"/>
      <c r="B50" s="18">
        <v>40</v>
      </c>
      <c r="C50" s="25"/>
      <c r="D50" s="19"/>
      <c r="E50" s="19"/>
      <c r="F50" s="26"/>
      <c r="G50" s="19"/>
      <c r="H50" s="27">
        <v>0</v>
      </c>
      <c r="I50" s="27">
        <v>0</v>
      </c>
      <c r="J50" s="26"/>
    </row>
    <row r="51" spans="1:10" ht="37.5" customHeight="1">
      <c r="A51" s="1"/>
      <c r="B51" s="18">
        <v>41</v>
      </c>
      <c r="C51" s="25"/>
      <c r="D51" s="19"/>
      <c r="E51" s="19"/>
      <c r="F51" s="26"/>
      <c r="G51" s="19"/>
      <c r="H51" s="27">
        <v>0</v>
      </c>
      <c r="I51" s="27">
        <v>0</v>
      </c>
      <c r="J51" s="26"/>
    </row>
    <row r="52" spans="1:10" ht="37.5" customHeight="1">
      <c r="A52" s="1"/>
      <c r="B52" s="18">
        <v>42</v>
      </c>
      <c r="C52" s="25"/>
      <c r="D52" s="38"/>
      <c r="E52" s="38"/>
      <c r="F52" s="26"/>
      <c r="G52" s="19"/>
      <c r="H52" s="27">
        <v>0</v>
      </c>
      <c r="I52" s="27">
        <v>0</v>
      </c>
      <c r="J52" s="26"/>
    </row>
    <row r="53" spans="1:10" ht="37.5" customHeight="1">
      <c r="A53" s="1"/>
      <c r="B53" s="18">
        <v>43</v>
      </c>
      <c r="C53" s="25"/>
      <c r="D53" s="38"/>
      <c r="E53" s="38"/>
      <c r="F53" s="26"/>
      <c r="G53" s="19"/>
      <c r="H53" s="27">
        <v>0</v>
      </c>
      <c r="I53" s="27">
        <v>0</v>
      </c>
      <c r="J53" s="26"/>
    </row>
    <row r="54" spans="1:10" ht="37.5" customHeight="1">
      <c r="A54" s="1"/>
      <c r="B54" s="18">
        <v>44</v>
      </c>
      <c r="C54" s="25"/>
      <c r="D54" s="38"/>
      <c r="E54" s="38"/>
      <c r="F54" s="26"/>
      <c r="G54" s="19"/>
      <c r="H54" s="27">
        <v>0</v>
      </c>
      <c r="I54" s="27">
        <v>0</v>
      </c>
      <c r="J54" s="26"/>
    </row>
    <row r="55" spans="1:10" ht="37.5" customHeight="1">
      <c r="A55" s="1"/>
      <c r="B55" s="18">
        <v>45</v>
      </c>
      <c r="C55" s="25"/>
      <c r="D55" s="38"/>
      <c r="E55" s="38"/>
      <c r="F55" s="26"/>
      <c r="G55" s="19"/>
      <c r="H55" s="27">
        <v>0</v>
      </c>
      <c r="I55" s="27">
        <v>0</v>
      </c>
      <c r="J55" s="26"/>
    </row>
    <row r="56" spans="1:10" ht="37.5" customHeight="1">
      <c r="A56" s="1"/>
      <c r="B56" s="18">
        <v>46</v>
      </c>
      <c r="C56" s="25"/>
      <c r="D56" s="19"/>
      <c r="E56" s="19"/>
      <c r="F56" s="26"/>
      <c r="G56" s="19"/>
      <c r="H56" s="27">
        <v>0</v>
      </c>
      <c r="I56" s="27">
        <v>0</v>
      </c>
      <c r="J56" s="26"/>
    </row>
    <row r="57" spans="1:10" ht="37.5" customHeight="1">
      <c r="A57" s="1"/>
      <c r="B57" s="18">
        <v>47</v>
      </c>
      <c r="C57" s="25"/>
      <c r="D57" s="26"/>
      <c r="E57" s="26"/>
      <c r="F57" s="26"/>
      <c r="G57" s="19"/>
      <c r="H57" s="27">
        <v>0</v>
      </c>
      <c r="I57" s="27">
        <v>0</v>
      </c>
      <c r="J57" s="26"/>
    </row>
    <row r="58" spans="1:10" ht="37.5" customHeight="1">
      <c r="A58" s="1"/>
      <c r="B58" s="18">
        <v>48</v>
      </c>
      <c r="C58" s="25"/>
      <c r="D58" s="26"/>
      <c r="E58" s="26"/>
      <c r="F58" s="26"/>
      <c r="G58" s="19"/>
      <c r="H58" s="27">
        <v>0</v>
      </c>
      <c r="I58" s="27">
        <v>0</v>
      </c>
      <c r="J58" s="26"/>
    </row>
    <row r="59" spans="1:10" ht="37.5" customHeight="1">
      <c r="A59" s="1"/>
      <c r="B59" s="18">
        <v>49</v>
      </c>
      <c r="C59" s="25"/>
      <c r="D59" s="26"/>
      <c r="E59" s="26"/>
      <c r="F59" s="26"/>
      <c r="G59" s="19"/>
      <c r="H59" s="27">
        <v>0</v>
      </c>
      <c r="I59" s="27">
        <v>0</v>
      </c>
      <c r="J59" s="35"/>
    </row>
    <row r="60" spans="1:10" ht="37.5" customHeight="1">
      <c r="A60" s="1"/>
      <c r="B60" s="18">
        <v>50</v>
      </c>
      <c r="C60" s="25"/>
      <c r="D60" s="26"/>
      <c r="E60" s="26"/>
      <c r="F60" s="26"/>
      <c r="G60" s="19"/>
      <c r="H60" s="27">
        <v>0</v>
      </c>
      <c r="I60" s="27">
        <v>0</v>
      </c>
      <c r="J60" s="35"/>
    </row>
    <row r="61" spans="1:10" ht="15.75" customHeight="1">
      <c r="A61" s="1"/>
      <c r="B61" s="1"/>
      <c r="D61" s="1"/>
      <c r="E61" s="1"/>
      <c r="G61" s="30" t="s">
        <v>114</v>
      </c>
      <c r="H61" s="31">
        <f t="shared" ref="H61:I61" si="1">SUM(H11:H60)</f>
        <v>31</v>
      </c>
      <c r="I61" s="31">
        <f t="shared" si="1"/>
        <v>23</v>
      </c>
      <c r="J61" s="1"/>
    </row>
    <row r="62" spans="1:10" ht="15.75" customHeight="1">
      <c r="A62" s="1"/>
      <c r="B62" s="8"/>
      <c r="C62" s="8"/>
      <c r="D62" s="8">
        <f>COUNTIFS(D11:D60, "&lt;&gt;"&amp;"")</f>
        <v>15</v>
      </c>
      <c r="E62" s="8"/>
      <c r="F62" s="73"/>
      <c r="G62" s="8">
        <f>COUNTIFS(G11:G60, "Concluído",D11:D60, "&lt;&gt;"&amp;"")</f>
        <v>15</v>
      </c>
      <c r="H62" s="1"/>
      <c r="I62" s="1"/>
      <c r="J62" s="1"/>
    </row>
    <row r="63" spans="1:10" ht="15.75" customHeight="1">
      <c r="A63" s="1"/>
      <c r="B63" s="113" t="s">
        <v>115</v>
      </c>
      <c r="C63" s="89"/>
      <c r="D63" s="89"/>
      <c r="E63" s="89"/>
      <c r="F63" s="89"/>
      <c r="G63" s="89"/>
      <c r="H63" s="89"/>
      <c r="I63" s="90"/>
    </row>
    <row r="64" spans="1:10" ht="15.75" customHeight="1">
      <c r="A64" s="1"/>
      <c r="B64" s="114" t="s">
        <v>116</v>
      </c>
      <c r="C64" s="89"/>
      <c r="D64" s="89"/>
      <c r="E64" s="89"/>
      <c r="F64" s="89"/>
      <c r="G64" s="90"/>
      <c r="H64" s="24" t="s">
        <v>117</v>
      </c>
      <c r="I64" s="24" t="s">
        <v>22</v>
      </c>
    </row>
    <row r="65" spans="1:10" ht="15.75" customHeight="1">
      <c r="A65" s="1"/>
      <c r="B65" s="112" t="str">
        <f>'Dados do Projeto'!B10</f>
        <v>Guilherme Gabriel Silva Pereira</v>
      </c>
      <c r="C65" s="89"/>
      <c r="D65" s="89"/>
      <c r="E65" s="89"/>
      <c r="F65" s="89"/>
      <c r="G65" s="90"/>
      <c r="H65" s="32">
        <f>SUMIF($F$11:$F$60,'Dados do Projeto'!$B10,H$11:H$60)</f>
        <v>7</v>
      </c>
      <c r="I65" s="32">
        <f>SUMIF($F$11:$F$60,'Dados do Projeto'!$B10,I$11:I$60)</f>
        <v>3</v>
      </c>
    </row>
    <row r="66" spans="1:10" ht="15.75" customHeight="1">
      <c r="A66" s="1"/>
      <c r="B66" s="112" t="str">
        <f>'Dados do Projeto'!B11</f>
        <v>Henrique Penna Forte Monteiro</v>
      </c>
      <c r="C66" s="89"/>
      <c r="D66" s="89"/>
      <c r="E66" s="89"/>
      <c r="F66" s="89"/>
      <c r="G66" s="90"/>
      <c r="H66" s="32">
        <f>SUMIF(F$11:F$60,'Dados do Projeto'!B11,H$11:H$60)</f>
        <v>8</v>
      </c>
      <c r="I66" s="32">
        <f>SUMIF($F$11:$F$60,'Dados do Projeto'!$B11,I$11:I$60)</f>
        <v>5</v>
      </c>
    </row>
    <row r="67" spans="1:10" ht="15.75" customHeight="1">
      <c r="A67" s="1"/>
      <c r="B67" s="112" t="str">
        <f>'Dados do Projeto'!B12</f>
        <v>José Maurício Guimarães França</v>
      </c>
      <c r="C67" s="89"/>
      <c r="D67" s="89"/>
      <c r="E67" s="89"/>
      <c r="F67" s="89"/>
      <c r="G67" s="90"/>
      <c r="H67" s="32">
        <f>SUMIF(F$11:F$60,'Dados do Projeto'!B12,H$11:H$60)</f>
        <v>6</v>
      </c>
      <c r="I67" s="32">
        <f>SUMIF($F$11:$F$60,'Dados do Projeto'!$B12,I$11:I$60)</f>
        <v>5</v>
      </c>
    </row>
    <row r="68" spans="1:10" ht="15.75" customHeight="1">
      <c r="A68" s="1"/>
      <c r="B68" s="112" t="str">
        <f>'Dados do Projeto'!B13</f>
        <v>Lucas Ângelo Oliveira Martins Rocha</v>
      </c>
      <c r="C68" s="89"/>
      <c r="D68" s="89"/>
      <c r="E68" s="89"/>
      <c r="F68" s="89"/>
      <c r="G68" s="90"/>
      <c r="H68" s="32">
        <f>SUMIF(F$11:F$60,'Dados do Projeto'!B13,H$11:H$60)</f>
        <v>5</v>
      </c>
      <c r="I68" s="32">
        <f>SUMIF($F$11:$F$60,'Dados do Projeto'!$B13,I$11:I$60)</f>
        <v>4</v>
      </c>
    </row>
    <row r="69" spans="1:10" ht="15.75" customHeight="1">
      <c r="A69" s="1"/>
      <c r="B69" s="112" t="str">
        <f>'Dados do Projeto'!B14</f>
        <v>Victor Boaventura Goés Campos</v>
      </c>
      <c r="C69" s="89"/>
      <c r="D69" s="89"/>
      <c r="E69" s="89"/>
      <c r="F69" s="89"/>
      <c r="G69" s="90"/>
      <c r="H69" s="32">
        <f>SUMIF(F$11:F$60,'Dados do Projeto'!B14,H$11:H$60)</f>
        <v>5</v>
      </c>
      <c r="I69" s="32">
        <f>SUMIF($F$11:$F$60,'Dados do Projeto'!$B14,I$11:I$60)</f>
        <v>6</v>
      </c>
    </row>
    <row r="70" spans="1:10" ht="15.75" customHeight="1">
      <c r="A70" s="1"/>
      <c r="B70" s="1"/>
      <c r="D70" s="1"/>
      <c r="E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1" priority="1">
      <formula>LEN(TRIM(F13))=0</formula>
    </cfRule>
  </conditionalFormatting>
  <conditionalFormatting sqref="F13 F17">
    <cfRule type="expression" dxfId="110" priority="2">
      <formula>NOT(ISERROR(SEARCH(($B$69),(F13))))</formula>
    </cfRule>
  </conditionalFormatting>
  <conditionalFormatting sqref="F13 F17">
    <cfRule type="expression" dxfId="109" priority="3">
      <formula>NOT(ISERROR(SEARCH(($B$68),(F13))))</formula>
    </cfRule>
  </conditionalFormatting>
  <conditionalFormatting sqref="F13 F17">
    <cfRule type="expression" dxfId="108" priority="4">
      <formula>NOT(ISERROR(SEARCH(($B$67),(F13))))</formula>
    </cfRule>
  </conditionalFormatting>
  <conditionalFormatting sqref="F13 F17">
    <cfRule type="expression" dxfId="107" priority="5">
      <formula>NOT(ISERROR(SEARCH(($B$66),(F13))))</formula>
    </cfRule>
  </conditionalFormatting>
  <conditionalFormatting sqref="F13 F17">
    <cfRule type="containsBlanks" dxfId="106" priority="6">
      <formula>LEN(TRIM(F13))=0</formula>
    </cfRule>
  </conditionalFormatting>
  <conditionalFormatting sqref="F13 F17">
    <cfRule type="expression" dxfId="105" priority="7">
      <formula>NOT(ISERROR(SEARCH(($B$69),(F13))))</formula>
    </cfRule>
  </conditionalFormatting>
  <conditionalFormatting sqref="F13 F17">
    <cfRule type="expression" dxfId="104" priority="8">
      <formula>NOT(ISERROR(SEARCH(($B$68),(F13))))</formula>
    </cfRule>
  </conditionalFormatting>
  <conditionalFormatting sqref="F13 F17">
    <cfRule type="expression" dxfId="103" priority="9">
      <formula>NOT(ISERROR(SEARCH(($B$67),(F13))))</formula>
    </cfRule>
  </conditionalFormatting>
  <conditionalFormatting sqref="F13 F17">
    <cfRule type="expression" dxfId="102" priority="10">
      <formula>NOT(ISERROR(SEARCH(($B$66),(F13))))</formula>
    </cfRule>
  </conditionalFormatting>
  <conditionalFormatting sqref="F13 F17">
    <cfRule type="expression" dxfId="101" priority="11">
      <formula>NOT(ISERROR(SEARCH(($B$65),(F13))))</formula>
    </cfRule>
  </conditionalFormatting>
  <conditionalFormatting sqref="F13 F17">
    <cfRule type="expression" dxfId="100" priority="12">
      <formula>NOT(ISERROR(SEARCH(($B$65),(F13))))</formula>
    </cfRule>
  </conditionalFormatting>
  <conditionalFormatting sqref="F11:F60">
    <cfRule type="expression" dxfId="99" priority="13">
      <formula>NOT(ISERROR(SEARCH(($B$65),(F11))))</formula>
    </cfRule>
  </conditionalFormatting>
  <conditionalFormatting sqref="F11:F60">
    <cfRule type="expression" dxfId="98" priority="14">
      <formula>NOT(ISERROR(SEARCH(($B$66),(F11))))</formula>
    </cfRule>
  </conditionalFormatting>
  <conditionalFormatting sqref="F11:F60">
    <cfRule type="expression" dxfId="97" priority="15">
      <formula>NOT(ISERROR(SEARCH(($B$67),(F11))))</formula>
    </cfRule>
  </conditionalFormatting>
  <conditionalFormatting sqref="F11:F60">
    <cfRule type="expression" dxfId="96" priority="16">
      <formula>NOT(ISERROR(SEARCH(($B$68),(F11))))</formula>
    </cfRule>
  </conditionalFormatting>
  <conditionalFormatting sqref="F11:F60">
    <cfRule type="expression" dxfId="95" priority="17">
      <formula>NOT(ISERROR(SEARCH(($B$69),(F11))))</formula>
    </cfRule>
  </conditionalFormatting>
  <conditionalFormatting sqref="F11:F60">
    <cfRule type="containsBlanks" dxfId="94" priority="18">
      <formula>LEN(TRIM(F11))=0</formula>
    </cfRule>
  </conditionalFormatting>
  <conditionalFormatting sqref="C11:C60">
    <cfRule type="expression" dxfId="93" priority="19">
      <formula>AND(ISNUMBER(C11),TRUNC(C11)&lt;TODAY())</formula>
    </cfRule>
  </conditionalFormatting>
  <conditionalFormatting sqref="F13 F17">
    <cfRule type="containsBlanks" dxfId="92" priority="20">
      <formula>LEN(TRIM(F13))=0</formula>
    </cfRule>
  </conditionalFormatting>
  <conditionalFormatting sqref="F13 F17">
    <cfRule type="expression" dxfId="91" priority="21">
      <formula>NOT(ISERROR(SEARCH(($B$69),(F13))))</formula>
    </cfRule>
  </conditionalFormatting>
  <conditionalFormatting sqref="F13 F17">
    <cfRule type="expression" dxfId="90" priority="22">
      <formula>NOT(ISERROR(SEARCH(($B$68),(F13))))</formula>
    </cfRule>
  </conditionalFormatting>
  <conditionalFormatting sqref="F13 F17">
    <cfRule type="expression" dxfId="89" priority="23">
      <formula>NOT(ISERROR(SEARCH(($B$67),(F13))))</formula>
    </cfRule>
  </conditionalFormatting>
  <conditionalFormatting sqref="F13 F17">
    <cfRule type="expression" dxfId="88" priority="24">
      <formula>NOT(ISERROR(SEARCH(($B$66),(F13))))</formula>
    </cfRule>
  </conditionalFormatting>
  <conditionalFormatting sqref="F13 F17">
    <cfRule type="containsBlanks" dxfId="87" priority="25">
      <formula>LEN(TRIM(F13))=0</formula>
    </cfRule>
  </conditionalFormatting>
  <conditionalFormatting sqref="F13 F17">
    <cfRule type="expression" dxfId="86" priority="26">
      <formula>NOT(ISERROR(SEARCH(($B$69),(F13))))</formula>
    </cfRule>
  </conditionalFormatting>
  <conditionalFormatting sqref="F13 F17">
    <cfRule type="expression" dxfId="85" priority="27">
      <formula>NOT(ISERROR(SEARCH(($B$68),(F13))))</formula>
    </cfRule>
  </conditionalFormatting>
  <conditionalFormatting sqref="F13 F17">
    <cfRule type="expression" dxfId="84" priority="28">
      <formula>NOT(ISERROR(SEARCH(($B$67),(F13))))</formula>
    </cfRule>
  </conditionalFormatting>
  <conditionalFormatting sqref="F13 F17">
    <cfRule type="expression" dxfId="83" priority="29">
      <formula>NOT(ISERROR(SEARCH(($B$66),(F13))))</formula>
    </cfRule>
  </conditionalFormatting>
  <conditionalFormatting sqref="F13 F17">
    <cfRule type="expression" dxfId="82" priority="30">
      <formula>NOT(ISERROR(SEARCH(($B$65),(F13))))</formula>
    </cfRule>
  </conditionalFormatting>
  <conditionalFormatting sqref="F13 F17">
    <cfRule type="expression" dxfId="81" priority="31">
      <formula>NOT(ISERROR(SEARCH(($B$65),(F13))))</formula>
    </cfRule>
  </conditionalFormatting>
  <conditionalFormatting sqref="F11:F60">
    <cfRule type="expression" dxfId="80" priority="32">
      <formula>NOT(ISERROR(SEARCH(($B$65),(F11))))</formula>
    </cfRule>
  </conditionalFormatting>
  <conditionalFormatting sqref="F11:F60">
    <cfRule type="expression" dxfId="79" priority="33">
      <formula>NOT(ISERROR(SEARCH(($B$66),(F11))))</formula>
    </cfRule>
  </conditionalFormatting>
  <conditionalFormatting sqref="F11:F60">
    <cfRule type="expression" dxfId="78" priority="34">
      <formula>NOT(ISERROR(SEARCH(($B$67),(F11))))</formula>
    </cfRule>
  </conditionalFormatting>
  <conditionalFormatting sqref="F11:F60">
    <cfRule type="expression" dxfId="77" priority="35">
      <formula>NOT(ISERROR(SEARCH(($B$68),(F11))))</formula>
    </cfRule>
  </conditionalFormatting>
  <conditionalFormatting sqref="F11:F60">
    <cfRule type="expression" dxfId="76" priority="36">
      <formula>NOT(ISERROR(SEARCH(($B$69),(F11))))</formula>
    </cfRule>
  </conditionalFormatting>
  <conditionalFormatting sqref="F11:F60">
    <cfRule type="containsBlanks" dxfId="75" priority="37">
      <formula>LEN(TRIM(F11))=0</formula>
    </cfRule>
  </conditionalFormatting>
  <conditionalFormatting sqref="C11:C60">
    <cfRule type="expression" dxfId="74" priority="38">
      <formula>AND(ISNUMBER(C11),TRUNC(C11)&lt;TODAY())</formula>
    </cfRule>
  </conditionalFormatting>
  <dataValidations count="3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  <dataValidation type="list" allowBlank="1" showInputMessage="1" showErrorMessage="1" sqref="F11:F60" xr:uid="{99E98AF6-69D7-408C-9AA9-C98E14CD22E5}">
      <formula1>$B$65:$B$69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20A6E1-71CC-40A1-9E8F-30ACBEF42DB6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tabSelected="1" workbookViewId="0">
      <pane ySplit="1" topLeftCell="A15" activePane="bottomLeft" state="frozen"/>
      <selection pane="bottomLeft" activeCell="G26" sqref="G26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38.85546875" customWidth="1"/>
    <col min="7" max="7" width="29.42578125" customWidth="1"/>
    <col min="8" max="8" width="21.42578125" customWidth="1"/>
    <col min="9" max="9" width="17.85546875" customWidth="1"/>
    <col min="10" max="10" width="39.85546875" customWidth="1"/>
    <col min="11" max="11" width="0" hidden="1" customWidth="1"/>
  </cols>
  <sheetData>
    <row r="1" spans="1:21" ht="24.75" customHeight="1">
      <c r="A1" s="21"/>
      <c r="B1" s="78" t="s">
        <v>0</v>
      </c>
      <c r="C1" s="79"/>
      <c r="D1" s="79"/>
      <c r="E1" s="79"/>
      <c r="F1" s="79"/>
      <c r="G1" s="79"/>
      <c r="H1" s="79"/>
      <c r="I1" s="79"/>
      <c r="J1" s="80"/>
      <c r="K1" s="22">
        <v>44347</v>
      </c>
    </row>
    <row r="2" spans="1:21" ht="18" customHeight="1">
      <c r="A2" s="1"/>
      <c r="B2" s="81" t="s">
        <v>1</v>
      </c>
      <c r="C2" s="82"/>
      <c r="D2" s="82"/>
      <c r="E2" s="82"/>
      <c r="F2" s="82"/>
      <c r="G2" s="82"/>
      <c r="H2" s="82"/>
      <c r="I2" s="82"/>
      <c r="J2" s="83"/>
      <c r="K2" s="22">
        <f t="shared" ref="K2:K14" si="0">K1+1</f>
        <v>44348</v>
      </c>
    </row>
    <row r="3" spans="1:21" ht="15.75" customHeight="1">
      <c r="A3" s="1"/>
      <c r="B3" s="84" t="s">
        <v>2</v>
      </c>
      <c r="C3" s="82"/>
      <c r="D3" s="82"/>
      <c r="E3" s="82"/>
      <c r="F3" s="82"/>
      <c r="G3" s="82"/>
      <c r="H3" s="82"/>
      <c r="I3" s="82"/>
      <c r="J3" s="83"/>
      <c r="K3" s="22">
        <f t="shared" si="0"/>
        <v>44349</v>
      </c>
    </row>
    <row r="4" spans="1:21" ht="15.75" customHeight="1">
      <c r="A4" s="1"/>
      <c r="B4" s="85" t="s">
        <v>3</v>
      </c>
      <c r="C4" s="86"/>
      <c r="D4" s="86"/>
      <c r="E4" s="86"/>
      <c r="F4" s="86"/>
      <c r="G4" s="86"/>
      <c r="H4" s="86"/>
      <c r="I4" s="86"/>
      <c r="J4" s="87"/>
      <c r="K4" s="22">
        <f t="shared" si="0"/>
        <v>44350</v>
      </c>
    </row>
    <row r="5" spans="1:21" ht="15.75" customHeight="1">
      <c r="A5" s="1"/>
      <c r="B5" s="115" t="s">
        <v>4</v>
      </c>
      <c r="C5" s="79"/>
      <c r="D5" s="79"/>
      <c r="E5" s="79"/>
      <c r="F5" s="79"/>
      <c r="G5" s="79"/>
      <c r="H5" s="79"/>
      <c r="I5" s="79"/>
      <c r="J5" s="80"/>
      <c r="K5" s="22">
        <f t="shared" si="0"/>
        <v>44351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2">
        <f t="shared" si="0"/>
        <v>44352</v>
      </c>
    </row>
    <row r="7" spans="1:21" ht="22.5" customHeight="1">
      <c r="A7" s="1"/>
      <c r="B7" s="88" t="str">
        <f>'Dados do Projeto'!B7</f>
        <v>ParkIO</v>
      </c>
      <c r="C7" s="89"/>
      <c r="D7" s="89"/>
      <c r="E7" s="89"/>
      <c r="F7" s="89"/>
      <c r="G7" s="89"/>
      <c r="H7" s="89"/>
      <c r="I7" s="89"/>
      <c r="J7" s="90"/>
      <c r="K7" s="22">
        <f t="shared" si="0"/>
        <v>44353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2">
        <f t="shared" si="0"/>
        <v>44354</v>
      </c>
    </row>
    <row r="9" spans="1:21" ht="15.75" customHeight="1">
      <c r="A9" s="1"/>
      <c r="B9" s="113" t="s">
        <v>215</v>
      </c>
      <c r="C9" s="89"/>
      <c r="D9" s="89"/>
      <c r="E9" s="89"/>
      <c r="F9" s="89"/>
      <c r="G9" s="89"/>
      <c r="H9" s="89"/>
      <c r="I9" s="90"/>
      <c r="J9" s="47" t="s">
        <v>75</v>
      </c>
      <c r="K9" s="22">
        <f t="shared" si="0"/>
        <v>44355</v>
      </c>
    </row>
    <row r="10" spans="1:21" ht="15.75" customHeight="1">
      <c r="A10" s="1"/>
      <c r="B10" s="24" t="s">
        <v>40</v>
      </c>
      <c r="C10" s="24" t="s">
        <v>76</v>
      </c>
      <c r="D10" s="24" t="s">
        <v>77</v>
      </c>
      <c r="E10" s="24" t="s">
        <v>78</v>
      </c>
      <c r="F10" s="24" t="s">
        <v>79</v>
      </c>
      <c r="G10" s="24" t="s">
        <v>80</v>
      </c>
      <c r="H10" s="24" t="s">
        <v>81</v>
      </c>
      <c r="I10" s="24" t="s">
        <v>82</v>
      </c>
      <c r="J10" s="33" t="s">
        <v>83</v>
      </c>
      <c r="K10" s="22">
        <f t="shared" si="0"/>
        <v>44356</v>
      </c>
    </row>
    <row r="11" spans="1:21" ht="48.75" customHeight="1">
      <c r="A11" s="5"/>
      <c r="B11" s="18">
        <v>1</v>
      </c>
      <c r="C11" s="25">
        <v>44352</v>
      </c>
      <c r="D11" s="26" t="s">
        <v>216</v>
      </c>
      <c r="E11" s="26">
        <v>1</v>
      </c>
      <c r="F11" s="19" t="s">
        <v>16</v>
      </c>
      <c r="G11" s="19" t="s">
        <v>37</v>
      </c>
      <c r="H11" s="27">
        <v>1</v>
      </c>
      <c r="I11" s="27">
        <v>1</v>
      </c>
      <c r="J11" s="69" t="s">
        <v>217</v>
      </c>
      <c r="K11" s="22">
        <f t="shared" si="0"/>
        <v>44357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8">
        <v>2</v>
      </c>
      <c r="C12" s="25">
        <v>44352</v>
      </c>
      <c r="D12" s="26" t="s">
        <v>218</v>
      </c>
      <c r="E12" s="26">
        <v>6</v>
      </c>
      <c r="F12" s="19" t="s">
        <v>14</v>
      </c>
      <c r="G12" s="19" t="s">
        <v>37</v>
      </c>
      <c r="H12" s="27">
        <v>1</v>
      </c>
      <c r="I12" s="27">
        <v>1</v>
      </c>
      <c r="J12" s="69" t="s">
        <v>219</v>
      </c>
      <c r="K12" s="22">
        <f t="shared" si="0"/>
        <v>44358</v>
      </c>
    </row>
    <row r="13" spans="1:21" ht="52.5" customHeight="1">
      <c r="A13" s="1"/>
      <c r="B13" s="18">
        <v>3</v>
      </c>
      <c r="C13" s="25">
        <v>44352</v>
      </c>
      <c r="D13" s="26" t="s">
        <v>220</v>
      </c>
      <c r="E13" s="26" t="s">
        <v>221</v>
      </c>
      <c r="F13" s="19" t="s">
        <v>14</v>
      </c>
      <c r="G13" s="19" t="s">
        <v>37</v>
      </c>
      <c r="H13" s="27">
        <v>1</v>
      </c>
      <c r="I13" s="27">
        <v>1</v>
      </c>
      <c r="J13" s="69" t="s">
        <v>222</v>
      </c>
      <c r="K13" s="22">
        <f t="shared" si="0"/>
        <v>44359</v>
      </c>
    </row>
    <row r="14" spans="1:21" ht="51" customHeight="1">
      <c r="A14" s="1"/>
      <c r="B14" s="18">
        <v>4</v>
      </c>
      <c r="C14" s="25">
        <v>44352</v>
      </c>
      <c r="D14" s="26" t="s">
        <v>223</v>
      </c>
      <c r="E14" s="19">
        <v>1</v>
      </c>
      <c r="F14" s="19" t="s">
        <v>14</v>
      </c>
      <c r="G14" s="19" t="s">
        <v>37</v>
      </c>
      <c r="H14" s="27">
        <v>1</v>
      </c>
      <c r="I14" s="27">
        <v>1</v>
      </c>
      <c r="J14" s="69" t="s">
        <v>224</v>
      </c>
      <c r="K14" s="22">
        <f t="shared" si="0"/>
        <v>44360</v>
      </c>
    </row>
    <row r="15" spans="1:21" ht="37.5" customHeight="1">
      <c r="A15" s="1"/>
      <c r="B15" s="18">
        <v>5</v>
      </c>
      <c r="C15" s="25">
        <v>44352</v>
      </c>
      <c r="D15" s="19" t="s">
        <v>225</v>
      </c>
      <c r="E15" s="19" t="s">
        <v>133</v>
      </c>
      <c r="F15" s="19" t="s">
        <v>10</v>
      </c>
      <c r="G15" s="19" t="s">
        <v>37</v>
      </c>
      <c r="H15" s="27">
        <v>4</v>
      </c>
      <c r="I15" s="27">
        <v>4</v>
      </c>
      <c r="J15" s="69" t="s">
        <v>226</v>
      </c>
      <c r="K15" s="22"/>
    </row>
    <row r="16" spans="1:21" ht="37.5" customHeight="1">
      <c r="A16" s="1"/>
      <c r="B16" s="18">
        <v>6</v>
      </c>
      <c r="C16" s="25">
        <v>44352</v>
      </c>
      <c r="D16" s="26" t="s">
        <v>227</v>
      </c>
      <c r="E16" s="19">
        <v>6</v>
      </c>
      <c r="F16" s="19" t="s">
        <v>10</v>
      </c>
      <c r="G16" s="19" t="s">
        <v>37</v>
      </c>
      <c r="H16" s="27">
        <v>1</v>
      </c>
      <c r="I16" s="27">
        <v>0.5</v>
      </c>
      <c r="J16" s="69" t="s">
        <v>228</v>
      </c>
      <c r="K16" s="22"/>
    </row>
    <row r="17" spans="1:11" ht="37.5" customHeight="1">
      <c r="A17" s="1"/>
      <c r="B17" s="18">
        <v>7</v>
      </c>
      <c r="C17" s="25">
        <v>44352</v>
      </c>
      <c r="D17" s="26" t="s">
        <v>229</v>
      </c>
      <c r="E17" s="19">
        <v>14</v>
      </c>
      <c r="F17" s="19" t="s">
        <v>8</v>
      </c>
      <c r="G17" s="19" t="s">
        <v>37</v>
      </c>
      <c r="H17" s="27">
        <v>4</v>
      </c>
      <c r="I17" s="27">
        <v>2</v>
      </c>
      <c r="J17" s="69" t="s">
        <v>230</v>
      </c>
      <c r="K17" s="22"/>
    </row>
    <row r="18" spans="1:11" ht="37.5" customHeight="1">
      <c r="A18" s="1"/>
      <c r="B18" s="18">
        <v>8</v>
      </c>
      <c r="C18" s="25">
        <v>44352</v>
      </c>
      <c r="D18" s="26" t="s">
        <v>212</v>
      </c>
      <c r="E18" s="19">
        <v>10</v>
      </c>
      <c r="F18" s="19" t="s">
        <v>8</v>
      </c>
      <c r="G18" s="19" t="s">
        <v>37</v>
      </c>
      <c r="H18" s="27">
        <v>3</v>
      </c>
      <c r="I18" s="27">
        <v>2</v>
      </c>
      <c r="J18" s="69" t="s">
        <v>231</v>
      </c>
      <c r="K18" s="22"/>
    </row>
    <row r="19" spans="1:11" ht="37.5" customHeight="1">
      <c r="A19" s="1"/>
      <c r="B19" s="18">
        <v>9</v>
      </c>
      <c r="C19" s="25">
        <v>44347</v>
      </c>
      <c r="D19" s="26" t="s">
        <v>232</v>
      </c>
      <c r="E19" s="19" t="s">
        <v>133</v>
      </c>
      <c r="F19" s="19" t="s">
        <v>14</v>
      </c>
      <c r="G19" s="19" t="s">
        <v>37</v>
      </c>
      <c r="H19" s="27">
        <v>1</v>
      </c>
      <c r="I19" s="27">
        <v>1</v>
      </c>
      <c r="J19" s="69" t="s">
        <v>233</v>
      </c>
      <c r="K19" s="22"/>
    </row>
    <row r="20" spans="1:11" ht="37.5" customHeight="1">
      <c r="A20" s="1"/>
      <c r="B20" s="18">
        <v>10</v>
      </c>
      <c r="C20" s="25">
        <v>44352</v>
      </c>
      <c r="D20" s="26" t="s">
        <v>234</v>
      </c>
      <c r="E20" s="19">
        <v>12</v>
      </c>
      <c r="F20" s="19" t="s">
        <v>16</v>
      </c>
      <c r="G20" s="19" t="s">
        <v>37</v>
      </c>
      <c r="H20" s="27">
        <v>1</v>
      </c>
      <c r="I20" s="27">
        <v>1</v>
      </c>
      <c r="J20" s="69" t="s">
        <v>235</v>
      </c>
      <c r="K20" s="22"/>
    </row>
    <row r="21" spans="1:11" ht="37.5" customHeight="1">
      <c r="A21" s="1"/>
      <c r="B21" s="18">
        <v>11</v>
      </c>
      <c r="C21" s="25">
        <v>44352</v>
      </c>
      <c r="D21" s="26" t="s">
        <v>236</v>
      </c>
      <c r="E21" s="19">
        <v>6</v>
      </c>
      <c r="F21" s="19" t="s">
        <v>16</v>
      </c>
      <c r="G21" s="19" t="s">
        <v>37</v>
      </c>
      <c r="H21" s="27">
        <v>1</v>
      </c>
      <c r="I21" s="27">
        <v>1</v>
      </c>
      <c r="J21" s="69" t="s">
        <v>237</v>
      </c>
      <c r="K21" s="22"/>
    </row>
    <row r="22" spans="1:11" ht="37.5" customHeight="1">
      <c r="A22" s="1"/>
      <c r="B22" s="18">
        <v>12</v>
      </c>
      <c r="C22" s="25">
        <v>44352</v>
      </c>
      <c r="D22" s="26" t="s">
        <v>238</v>
      </c>
      <c r="E22" s="19" t="s">
        <v>133</v>
      </c>
      <c r="F22" s="19" t="s">
        <v>10</v>
      </c>
      <c r="G22" s="19" t="s">
        <v>37</v>
      </c>
      <c r="H22" s="27">
        <v>1</v>
      </c>
      <c r="I22" s="27">
        <v>0.5</v>
      </c>
      <c r="J22" s="69" t="s">
        <v>239</v>
      </c>
      <c r="K22" s="22"/>
    </row>
    <row r="23" spans="1:11" ht="37.5" customHeight="1">
      <c r="A23" s="1"/>
      <c r="B23" s="18">
        <v>13</v>
      </c>
      <c r="C23" s="25">
        <v>44352</v>
      </c>
      <c r="D23" s="26" t="s">
        <v>240</v>
      </c>
      <c r="E23" s="19">
        <v>2</v>
      </c>
      <c r="F23" s="19" t="s">
        <v>16</v>
      </c>
      <c r="G23" s="19" t="s">
        <v>37</v>
      </c>
      <c r="H23" s="27">
        <v>2</v>
      </c>
      <c r="I23" s="27">
        <v>1</v>
      </c>
      <c r="J23" s="69" t="s">
        <v>241</v>
      </c>
      <c r="K23" s="22"/>
    </row>
    <row r="24" spans="1:11" ht="37.5" customHeight="1">
      <c r="A24" s="1"/>
      <c r="B24" s="18">
        <v>14</v>
      </c>
      <c r="C24" s="25">
        <v>44352</v>
      </c>
      <c r="D24" s="26" t="s">
        <v>242</v>
      </c>
      <c r="E24" s="19">
        <v>12</v>
      </c>
      <c r="F24" s="19" t="s">
        <v>10</v>
      </c>
      <c r="G24" s="19" t="s">
        <v>37</v>
      </c>
      <c r="H24" s="27">
        <v>2</v>
      </c>
      <c r="I24" s="27">
        <v>0.5</v>
      </c>
      <c r="J24" s="69" t="s">
        <v>243</v>
      </c>
      <c r="K24" s="22"/>
    </row>
    <row r="25" spans="1:11" ht="37.5" customHeight="1">
      <c r="A25" s="1"/>
      <c r="B25" s="18">
        <v>15</v>
      </c>
      <c r="C25" s="25">
        <v>44352</v>
      </c>
      <c r="D25" s="26" t="s">
        <v>244</v>
      </c>
      <c r="E25" s="19">
        <v>1</v>
      </c>
      <c r="F25" s="19" t="s">
        <v>8</v>
      </c>
      <c r="G25" s="19" t="s">
        <v>37</v>
      </c>
      <c r="H25" s="27">
        <v>1</v>
      </c>
      <c r="I25" s="27">
        <v>1</v>
      </c>
      <c r="J25" s="69" t="s">
        <v>245</v>
      </c>
      <c r="K25" s="22"/>
    </row>
    <row r="26" spans="1:11" ht="37.5" customHeight="1">
      <c r="A26" s="1"/>
      <c r="B26" s="18">
        <v>16</v>
      </c>
      <c r="C26" s="25">
        <v>44352</v>
      </c>
      <c r="D26" s="26" t="s">
        <v>246</v>
      </c>
      <c r="E26" s="19" t="s">
        <v>247</v>
      </c>
      <c r="F26" s="19" t="s">
        <v>8</v>
      </c>
      <c r="G26" s="19" t="s">
        <v>37</v>
      </c>
      <c r="H26" s="27">
        <v>1</v>
      </c>
      <c r="I26" s="27">
        <v>1</v>
      </c>
      <c r="J26" s="69" t="s">
        <v>248</v>
      </c>
      <c r="K26" s="22"/>
    </row>
    <row r="27" spans="1:11" ht="37.5" customHeight="1">
      <c r="A27" s="1"/>
      <c r="B27" s="18">
        <v>17</v>
      </c>
      <c r="C27" s="25">
        <v>44352</v>
      </c>
      <c r="D27" s="19" t="s">
        <v>249</v>
      </c>
      <c r="E27" s="19" t="s">
        <v>133</v>
      </c>
      <c r="F27" s="19" t="s">
        <v>133</v>
      </c>
      <c r="G27" s="19" t="s">
        <v>37</v>
      </c>
      <c r="H27" s="27">
        <v>3</v>
      </c>
      <c r="I27" s="27">
        <v>4</v>
      </c>
      <c r="J27" s="36"/>
      <c r="K27" s="22"/>
    </row>
    <row r="28" spans="1:11" ht="37.5" customHeight="1">
      <c r="A28" s="1"/>
      <c r="B28" s="18">
        <v>18</v>
      </c>
      <c r="C28" s="25"/>
      <c r="D28" s="19"/>
      <c r="E28" s="19"/>
      <c r="F28" s="19"/>
      <c r="G28" s="19"/>
      <c r="H28" s="27">
        <v>0</v>
      </c>
      <c r="I28" s="27">
        <v>0</v>
      </c>
      <c r="J28" s="36"/>
      <c r="K28" s="22"/>
    </row>
    <row r="29" spans="1:11" ht="37.5" customHeight="1">
      <c r="A29" s="1"/>
      <c r="B29" s="18">
        <v>19</v>
      </c>
      <c r="C29" s="25"/>
      <c r="D29" s="19"/>
      <c r="E29" s="19"/>
      <c r="F29" s="19"/>
      <c r="G29" s="19"/>
      <c r="H29" s="27">
        <v>0</v>
      </c>
      <c r="I29" s="27">
        <v>0</v>
      </c>
      <c r="J29" s="36"/>
    </row>
    <row r="30" spans="1:11" ht="37.5" customHeight="1">
      <c r="A30" s="1"/>
      <c r="B30" s="18">
        <v>20</v>
      </c>
      <c r="C30" s="25"/>
      <c r="D30" s="19"/>
      <c r="E30" s="19"/>
      <c r="F30" s="19"/>
      <c r="G30" s="19"/>
      <c r="H30" s="27">
        <v>0</v>
      </c>
      <c r="I30" s="27">
        <v>0</v>
      </c>
      <c r="J30" s="36"/>
    </row>
    <row r="31" spans="1:11" ht="37.5" customHeight="1">
      <c r="A31" s="1"/>
      <c r="B31" s="18">
        <v>21</v>
      </c>
      <c r="C31" s="25"/>
      <c r="D31" s="19"/>
      <c r="E31" s="19"/>
      <c r="F31" s="19"/>
      <c r="G31" s="19"/>
      <c r="H31" s="27">
        <v>0</v>
      </c>
      <c r="I31" s="27">
        <v>0</v>
      </c>
      <c r="J31" s="36"/>
    </row>
    <row r="32" spans="1:11" ht="37.5" customHeight="1">
      <c r="A32" s="1"/>
      <c r="B32" s="18">
        <v>22</v>
      </c>
      <c r="C32" s="25"/>
      <c r="D32" s="19"/>
      <c r="E32" s="19"/>
      <c r="F32" s="19"/>
      <c r="G32" s="19"/>
      <c r="H32" s="27">
        <v>0</v>
      </c>
      <c r="I32" s="27">
        <v>0</v>
      </c>
      <c r="J32" s="36"/>
    </row>
    <row r="33" spans="1:10" ht="37.5" customHeight="1">
      <c r="A33" s="1"/>
      <c r="B33" s="18">
        <v>23</v>
      </c>
      <c r="C33" s="25"/>
      <c r="D33" s="19"/>
      <c r="E33" s="19"/>
      <c r="F33" s="19"/>
      <c r="G33" s="19"/>
      <c r="H33" s="27">
        <v>0</v>
      </c>
      <c r="I33" s="27">
        <v>0</v>
      </c>
      <c r="J33" s="36"/>
    </row>
    <row r="34" spans="1:10" ht="37.5" customHeight="1">
      <c r="A34" s="1"/>
      <c r="B34" s="18">
        <v>24</v>
      </c>
      <c r="C34" s="25"/>
      <c r="D34" s="19"/>
      <c r="E34" s="19"/>
      <c r="F34" s="19"/>
      <c r="G34" s="19"/>
      <c r="H34" s="27">
        <v>0</v>
      </c>
      <c r="I34" s="27">
        <v>0</v>
      </c>
      <c r="J34" s="26"/>
    </row>
    <row r="35" spans="1:10" ht="37.5" customHeight="1">
      <c r="A35" s="1"/>
      <c r="B35" s="18">
        <v>25</v>
      </c>
      <c r="C35" s="25"/>
      <c r="D35" s="19"/>
      <c r="E35" s="19"/>
      <c r="F35" s="19"/>
      <c r="G35" s="19"/>
      <c r="H35" s="27">
        <v>0</v>
      </c>
      <c r="I35" s="27">
        <v>0</v>
      </c>
      <c r="J35" s="26"/>
    </row>
    <row r="36" spans="1:10" ht="37.5" customHeight="1">
      <c r="A36" s="1"/>
      <c r="B36" s="18">
        <v>26</v>
      </c>
      <c r="C36" s="25"/>
      <c r="D36" s="19"/>
      <c r="E36" s="19"/>
      <c r="F36" s="19"/>
      <c r="G36" s="19"/>
      <c r="H36" s="27">
        <v>0</v>
      </c>
      <c r="I36" s="27">
        <v>0</v>
      </c>
      <c r="J36" s="26"/>
    </row>
    <row r="37" spans="1:10" ht="37.5" customHeight="1">
      <c r="A37" s="1"/>
      <c r="B37" s="18">
        <v>27</v>
      </c>
      <c r="C37" s="25"/>
      <c r="D37" s="19"/>
      <c r="E37" s="19"/>
      <c r="F37" s="19"/>
      <c r="G37" s="19"/>
      <c r="H37" s="27">
        <v>0</v>
      </c>
      <c r="I37" s="27">
        <v>0</v>
      </c>
      <c r="J37" s="26"/>
    </row>
    <row r="38" spans="1:10" ht="37.5" customHeight="1">
      <c r="A38" s="1"/>
      <c r="B38" s="18">
        <v>28</v>
      </c>
      <c r="C38" s="25"/>
      <c r="D38" s="19"/>
      <c r="E38" s="19"/>
      <c r="F38" s="19"/>
      <c r="G38" s="19"/>
      <c r="H38" s="27">
        <v>0</v>
      </c>
      <c r="I38" s="27">
        <v>0</v>
      </c>
      <c r="J38" s="26"/>
    </row>
    <row r="39" spans="1:10" ht="37.5" customHeight="1">
      <c r="A39" s="1"/>
      <c r="B39" s="18">
        <v>29</v>
      </c>
      <c r="C39" s="25"/>
      <c r="D39" s="19"/>
      <c r="E39" s="19"/>
      <c r="F39" s="19"/>
      <c r="G39" s="19"/>
      <c r="H39" s="27">
        <v>0</v>
      </c>
      <c r="I39" s="27">
        <v>0</v>
      </c>
      <c r="J39" s="26"/>
    </row>
    <row r="40" spans="1:10" ht="37.5" customHeight="1">
      <c r="A40" s="1"/>
      <c r="B40" s="18">
        <v>30</v>
      </c>
      <c r="C40" s="25"/>
      <c r="D40" s="19"/>
      <c r="E40" s="19"/>
      <c r="F40" s="19"/>
      <c r="G40" s="19"/>
      <c r="H40" s="27">
        <v>0</v>
      </c>
      <c r="I40" s="27">
        <v>0</v>
      </c>
      <c r="J40" s="26"/>
    </row>
    <row r="41" spans="1:10" ht="37.5" customHeight="1">
      <c r="A41" s="1"/>
      <c r="B41" s="18">
        <v>31</v>
      </c>
      <c r="C41" s="25"/>
      <c r="D41" s="19"/>
      <c r="E41" s="19"/>
      <c r="F41" s="19"/>
      <c r="G41" s="19"/>
      <c r="H41" s="27">
        <v>0</v>
      </c>
      <c r="I41" s="27">
        <v>0</v>
      </c>
      <c r="J41" s="26"/>
    </row>
    <row r="42" spans="1:10" ht="37.5" customHeight="1">
      <c r="A42" s="1"/>
      <c r="B42" s="18">
        <v>32</v>
      </c>
      <c r="C42" s="25"/>
      <c r="D42" s="19"/>
      <c r="E42" s="19"/>
      <c r="F42" s="19"/>
      <c r="G42" s="19"/>
      <c r="H42" s="27">
        <v>0</v>
      </c>
      <c r="I42" s="27">
        <v>0</v>
      </c>
      <c r="J42" s="26"/>
    </row>
    <row r="43" spans="1:10" ht="37.5" customHeight="1">
      <c r="A43" s="1"/>
      <c r="B43" s="18">
        <v>33</v>
      </c>
      <c r="C43" s="25"/>
      <c r="D43" s="19"/>
      <c r="E43" s="19"/>
      <c r="F43" s="19"/>
      <c r="G43" s="19"/>
      <c r="H43" s="27">
        <v>0</v>
      </c>
      <c r="I43" s="27">
        <v>0</v>
      </c>
      <c r="J43" s="26"/>
    </row>
    <row r="44" spans="1:10" ht="37.5" customHeight="1">
      <c r="A44" s="1"/>
      <c r="B44" s="18">
        <v>34</v>
      </c>
      <c r="C44" s="25"/>
      <c r="D44" s="19"/>
      <c r="E44" s="19"/>
      <c r="F44" s="19"/>
      <c r="G44" s="19"/>
      <c r="H44" s="27">
        <v>0</v>
      </c>
      <c r="I44" s="27">
        <v>0</v>
      </c>
      <c r="J44" s="26"/>
    </row>
    <row r="45" spans="1:10" ht="37.5" customHeight="1">
      <c r="A45" s="1"/>
      <c r="B45" s="18">
        <v>35</v>
      </c>
      <c r="C45" s="25"/>
      <c r="D45" s="19"/>
      <c r="E45" s="19"/>
      <c r="F45" s="19"/>
      <c r="G45" s="19"/>
      <c r="H45" s="27">
        <v>0</v>
      </c>
      <c r="I45" s="27">
        <v>0</v>
      </c>
      <c r="J45" s="26"/>
    </row>
    <row r="46" spans="1:10" ht="37.5" customHeight="1">
      <c r="A46" s="1"/>
      <c r="B46" s="18">
        <v>36</v>
      </c>
      <c r="C46" s="25"/>
      <c r="D46" s="19"/>
      <c r="E46" s="19"/>
      <c r="F46" s="19"/>
      <c r="G46" s="19"/>
      <c r="H46" s="27">
        <v>0</v>
      </c>
      <c r="I46" s="27">
        <v>0</v>
      </c>
      <c r="J46" s="26"/>
    </row>
    <row r="47" spans="1:10" ht="37.5" customHeight="1">
      <c r="A47" s="1"/>
      <c r="B47" s="18">
        <v>37</v>
      </c>
      <c r="C47" s="25"/>
      <c r="D47" s="19"/>
      <c r="E47" s="19"/>
      <c r="F47" s="19"/>
      <c r="G47" s="19"/>
      <c r="H47" s="27">
        <v>0</v>
      </c>
      <c r="I47" s="27">
        <v>0</v>
      </c>
      <c r="J47" s="26"/>
    </row>
    <row r="48" spans="1:10" ht="37.5" customHeight="1">
      <c r="A48" s="1"/>
      <c r="B48" s="18">
        <v>38</v>
      </c>
      <c r="C48" s="25"/>
      <c r="D48" s="19"/>
      <c r="E48" s="19"/>
      <c r="F48" s="19"/>
      <c r="G48" s="19"/>
      <c r="H48" s="27">
        <v>0</v>
      </c>
      <c r="I48" s="27">
        <v>0</v>
      </c>
      <c r="J48" s="26"/>
    </row>
    <row r="49" spans="1:10" ht="37.5" customHeight="1">
      <c r="A49" s="1"/>
      <c r="B49" s="18">
        <v>39</v>
      </c>
      <c r="C49" s="25"/>
      <c r="D49" s="19"/>
      <c r="E49" s="19"/>
      <c r="F49" s="19"/>
      <c r="G49" s="19"/>
      <c r="H49" s="27">
        <v>0</v>
      </c>
      <c r="I49" s="27">
        <v>0</v>
      </c>
      <c r="J49" s="26"/>
    </row>
    <row r="50" spans="1:10" ht="37.5" customHeight="1">
      <c r="A50" s="1"/>
      <c r="B50" s="18">
        <v>40</v>
      </c>
      <c r="C50" s="25"/>
      <c r="D50" s="19"/>
      <c r="E50" s="19"/>
      <c r="F50" s="19"/>
      <c r="G50" s="19"/>
      <c r="H50" s="27">
        <v>0</v>
      </c>
      <c r="I50" s="27">
        <v>0</v>
      </c>
      <c r="J50" s="26"/>
    </row>
    <row r="51" spans="1:10" ht="37.5" customHeight="1">
      <c r="A51" s="1"/>
      <c r="B51" s="18">
        <v>41</v>
      </c>
      <c r="C51" s="25"/>
      <c r="D51" s="19"/>
      <c r="E51" s="19"/>
      <c r="F51" s="19"/>
      <c r="G51" s="19"/>
      <c r="H51" s="27">
        <v>0</v>
      </c>
      <c r="I51" s="27">
        <v>0</v>
      </c>
      <c r="J51" s="26"/>
    </row>
    <row r="52" spans="1:10" ht="37.5" customHeight="1">
      <c r="A52" s="1"/>
      <c r="B52" s="18">
        <v>42</v>
      </c>
      <c r="C52" s="25"/>
      <c r="D52" s="38"/>
      <c r="E52" s="38"/>
      <c r="F52" s="19"/>
      <c r="G52" s="19"/>
      <c r="H52" s="27">
        <v>0</v>
      </c>
      <c r="I52" s="27">
        <v>0</v>
      </c>
      <c r="J52" s="26"/>
    </row>
    <row r="53" spans="1:10" ht="37.5" customHeight="1">
      <c r="A53" s="1"/>
      <c r="B53" s="18">
        <v>43</v>
      </c>
      <c r="C53" s="25"/>
      <c r="D53" s="38"/>
      <c r="E53" s="38"/>
      <c r="F53" s="19"/>
      <c r="G53" s="19"/>
      <c r="H53" s="27">
        <v>0</v>
      </c>
      <c r="I53" s="27">
        <v>0</v>
      </c>
      <c r="J53" s="26"/>
    </row>
    <row r="54" spans="1:10" ht="37.5" customHeight="1">
      <c r="A54" s="1"/>
      <c r="B54" s="18">
        <v>44</v>
      </c>
      <c r="C54" s="25"/>
      <c r="D54" s="38"/>
      <c r="E54" s="38"/>
      <c r="F54" s="19"/>
      <c r="G54" s="19"/>
      <c r="H54" s="27">
        <v>0</v>
      </c>
      <c r="I54" s="27">
        <v>0</v>
      </c>
      <c r="J54" s="26"/>
    </row>
    <row r="55" spans="1:10" ht="37.5" customHeight="1">
      <c r="A55" s="1"/>
      <c r="B55" s="18">
        <v>45</v>
      </c>
      <c r="C55" s="25"/>
      <c r="D55" s="38"/>
      <c r="E55" s="38"/>
      <c r="F55" s="19"/>
      <c r="G55" s="19"/>
      <c r="H55" s="27">
        <v>0</v>
      </c>
      <c r="I55" s="27">
        <v>0</v>
      </c>
      <c r="J55" s="26"/>
    </row>
    <row r="56" spans="1:10" ht="37.5" customHeight="1">
      <c r="A56" s="1"/>
      <c r="B56" s="18">
        <v>46</v>
      </c>
      <c r="C56" s="25"/>
      <c r="D56" s="19"/>
      <c r="E56" s="19"/>
      <c r="F56" s="19"/>
      <c r="G56" s="19"/>
      <c r="H56" s="27">
        <v>0</v>
      </c>
      <c r="I56" s="27">
        <v>0</v>
      </c>
      <c r="J56" s="26"/>
    </row>
    <row r="57" spans="1:10" ht="37.5" customHeight="1">
      <c r="A57" s="1"/>
      <c r="B57" s="18">
        <v>47</v>
      </c>
      <c r="C57" s="25"/>
      <c r="D57" s="26"/>
      <c r="E57" s="26"/>
      <c r="F57" s="19"/>
      <c r="G57" s="19"/>
      <c r="H57" s="27">
        <v>0</v>
      </c>
      <c r="I57" s="27">
        <v>0</v>
      </c>
      <c r="J57" s="26"/>
    </row>
    <row r="58" spans="1:10" ht="37.5" customHeight="1">
      <c r="A58" s="1"/>
      <c r="B58" s="18">
        <v>48</v>
      </c>
      <c r="C58" s="25"/>
      <c r="D58" s="26"/>
      <c r="E58" s="26"/>
      <c r="F58" s="19"/>
      <c r="G58" s="19"/>
      <c r="H58" s="27">
        <v>0</v>
      </c>
      <c r="I58" s="27">
        <v>0</v>
      </c>
      <c r="J58" s="26"/>
    </row>
    <row r="59" spans="1:10" ht="37.5" customHeight="1">
      <c r="A59" s="1"/>
      <c r="B59" s="18">
        <v>49</v>
      </c>
      <c r="C59" s="25"/>
      <c r="D59" s="26"/>
      <c r="E59" s="26"/>
      <c r="F59" s="19"/>
      <c r="G59" s="19"/>
      <c r="H59" s="27">
        <v>0</v>
      </c>
      <c r="I59" s="27">
        <v>0</v>
      </c>
      <c r="J59" s="35"/>
    </row>
    <row r="60" spans="1:10" ht="37.5" customHeight="1">
      <c r="A60" s="1"/>
      <c r="B60" s="18">
        <v>50</v>
      </c>
      <c r="C60" s="25"/>
      <c r="D60" s="26"/>
      <c r="E60" s="26"/>
      <c r="F60" s="19"/>
      <c r="G60" s="19"/>
      <c r="H60" s="27">
        <v>0</v>
      </c>
      <c r="I60" s="27">
        <v>0</v>
      </c>
      <c r="J60" s="35"/>
    </row>
    <row r="61" spans="1:10" ht="15.75" customHeight="1">
      <c r="A61" s="1"/>
      <c r="B61" s="1"/>
      <c r="D61" s="1"/>
      <c r="E61" s="1"/>
      <c r="F61" s="1"/>
      <c r="G61" s="30" t="s">
        <v>114</v>
      </c>
      <c r="H61" s="31">
        <f t="shared" ref="H61:I61" si="1">SUM(H11:H60)</f>
        <v>29</v>
      </c>
      <c r="I61" s="31">
        <f t="shared" si="1"/>
        <v>23.5</v>
      </c>
      <c r="J61" s="1"/>
    </row>
    <row r="62" spans="1:10" ht="15.75" customHeight="1">
      <c r="A62" s="1"/>
      <c r="B62" s="8"/>
      <c r="C62" s="8"/>
      <c r="D62" s="8">
        <f>COUNTIFS(D11:D60, "&lt;&gt;"&amp;"")</f>
        <v>17</v>
      </c>
      <c r="E62" s="8"/>
      <c r="F62" s="8"/>
      <c r="G62" s="8">
        <f>COUNTIFS(G11:G60, "Concluído",D11:D60, "&lt;&gt;"&amp;"")</f>
        <v>17</v>
      </c>
      <c r="H62" s="1"/>
      <c r="I62" s="1"/>
      <c r="J62" s="1"/>
    </row>
    <row r="63" spans="1:10" ht="15.75" customHeight="1">
      <c r="A63" s="1"/>
      <c r="B63" s="113" t="s">
        <v>115</v>
      </c>
      <c r="C63" s="89"/>
      <c r="D63" s="89"/>
      <c r="E63" s="89"/>
      <c r="F63" s="89"/>
      <c r="G63" s="89"/>
      <c r="H63" s="89"/>
      <c r="I63" s="90"/>
    </row>
    <row r="64" spans="1:10" ht="15.75" customHeight="1">
      <c r="A64" s="1"/>
      <c r="B64" s="114" t="s">
        <v>116</v>
      </c>
      <c r="C64" s="89"/>
      <c r="D64" s="89"/>
      <c r="E64" s="89"/>
      <c r="F64" s="89"/>
      <c r="G64" s="90"/>
      <c r="H64" s="24" t="s">
        <v>117</v>
      </c>
      <c r="I64" s="24" t="s">
        <v>22</v>
      </c>
    </row>
    <row r="65" spans="1:10" ht="15.75" customHeight="1">
      <c r="A65" s="1"/>
      <c r="B65" s="112" t="str">
        <f>'Dados do Projeto'!B10</f>
        <v>Guilherme Gabriel Silva Pereira</v>
      </c>
      <c r="C65" s="89"/>
      <c r="D65" s="89"/>
      <c r="E65" s="89"/>
      <c r="F65" s="89"/>
      <c r="G65" s="90"/>
      <c r="H65" s="32">
        <f>SUMIF($F$11:$F$60,'Dados do Projeto'!$B10,H$11:H$60)</f>
        <v>9</v>
      </c>
      <c r="I65" s="32">
        <f>SUMIF($F$11:$F$60,'Dados do Projeto'!$B10,I$11:I$60)</f>
        <v>6</v>
      </c>
    </row>
    <row r="66" spans="1:10" ht="15.75" customHeight="1">
      <c r="A66" s="1"/>
      <c r="B66" s="112" t="str">
        <f>'Dados do Projeto'!B11</f>
        <v>Henrique Penna Forte Monteiro</v>
      </c>
      <c r="C66" s="89"/>
      <c r="D66" s="89"/>
      <c r="E66" s="89"/>
      <c r="F66" s="89"/>
      <c r="G66" s="90"/>
      <c r="H66" s="32">
        <f>SUMIF(F$11:F$60,'Dados do Projeto'!B11,H$11:H$60)</f>
        <v>8</v>
      </c>
      <c r="I66" s="32">
        <f>SUMIF($F$11:$F$60,'Dados do Projeto'!$B11,I$11:I$60)</f>
        <v>5.5</v>
      </c>
    </row>
    <row r="67" spans="1:10" ht="15.75" customHeight="1">
      <c r="A67" s="1"/>
      <c r="B67" s="112" t="str">
        <f>'Dados do Projeto'!B12</f>
        <v>José Maurício Guimarães França</v>
      </c>
      <c r="C67" s="89"/>
      <c r="D67" s="89"/>
      <c r="E67" s="89"/>
      <c r="F67" s="89"/>
      <c r="G67" s="90"/>
      <c r="H67" s="32">
        <f>SUMIF(F$11:F$60,'Dados do Projeto'!B12,H$11:H$60)</f>
        <v>0</v>
      </c>
      <c r="I67" s="32">
        <f>SUMIF($F$11:$F$60,'Dados do Projeto'!$B12,I$11:I$60)</f>
        <v>0</v>
      </c>
    </row>
    <row r="68" spans="1:10" ht="15.75" customHeight="1">
      <c r="A68" s="1"/>
      <c r="B68" s="112" t="str">
        <f>'Dados do Projeto'!B13</f>
        <v>Lucas Ângelo Oliveira Martins Rocha</v>
      </c>
      <c r="C68" s="89"/>
      <c r="D68" s="89"/>
      <c r="E68" s="89"/>
      <c r="F68" s="89"/>
      <c r="G68" s="90"/>
      <c r="H68" s="32">
        <f>SUMIF(F$11:F$60,'Dados do Projeto'!B13,H$11:H$60)</f>
        <v>4</v>
      </c>
      <c r="I68" s="32">
        <f>SUMIF($F$11:$F$60,'Dados do Projeto'!$B13,I$11:I$60)</f>
        <v>4</v>
      </c>
    </row>
    <row r="69" spans="1:10" ht="15.75" customHeight="1">
      <c r="A69" s="1"/>
      <c r="B69" s="112" t="str">
        <f>'Dados do Projeto'!B14</f>
        <v>Victor Boaventura Goés Campos</v>
      </c>
      <c r="C69" s="89"/>
      <c r="D69" s="89"/>
      <c r="E69" s="89"/>
      <c r="F69" s="89"/>
      <c r="G69" s="90"/>
      <c r="H69" s="32">
        <f>SUMIF(F$11:F$60,'Dados do Projeto'!B14,H$11:H$60)</f>
        <v>5</v>
      </c>
      <c r="I69" s="32">
        <f>SUMIF($F$11:$F$60,'Dados do Projeto'!$B14,I$11:I$60)</f>
        <v>4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73" priority="37">
      <formula>LEN(TRIM(F13))=0</formula>
    </cfRule>
  </conditionalFormatting>
  <conditionalFormatting sqref="F13 F17">
    <cfRule type="expression" dxfId="72" priority="38">
      <formula>NOT(ISERROR(SEARCH(($B$69),(F13))))</formula>
    </cfRule>
  </conditionalFormatting>
  <conditionalFormatting sqref="F13 F17">
    <cfRule type="expression" dxfId="71" priority="39">
      <formula>NOT(ISERROR(SEARCH(($B$68),(F13))))</formula>
    </cfRule>
  </conditionalFormatting>
  <conditionalFormatting sqref="F13 F17">
    <cfRule type="expression" dxfId="70" priority="40">
      <formula>NOT(ISERROR(SEARCH(($B$67),(F13))))</formula>
    </cfRule>
  </conditionalFormatting>
  <conditionalFormatting sqref="F13 F17">
    <cfRule type="expression" dxfId="69" priority="41">
      <formula>NOT(ISERROR(SEARCH(($B$66),(F13))))</formula>
    </cfRule>
  </conditionalFormatting>
  <conditionalFormatting sqref="F13 F17">
    <cfRule type="containsBlanks" dxfId="68" priority="42">
      <formula>LEN(TRIM(F13))=0</formula>
    </cfRule>
  </conditionalFormatting>
  <conditionalFormatting sqref="F13 F17">
    <cfRule type="expression" dxfId="67" priority="43">
      <formula>NOT(ISERROR(SEARCH(($B$69),(F13))))</formula>
    </cfRule>
  </conditionalFormatting>
  <conditionalFormatting sqref="F13 F17">
    <cfRule type="expression" dxfId="66" priority="44">
      <formula>NOT(ISERROR(SEARCH(($B$68),(F13))))</formula>
    </cfRule>
  </conditionalFormatting>
  <conditionalFormatting sqref="F13 F17">
    <cfRule type="expression" dxfId="65" priority="45">
      <formula>NOT(ISERROR(SEARCH(($B$67),(F13))))</formula>
    </cfRule>
  </conditionalFormatting>
  <conditionalFormatting sqref="F13 F17">
    <cfRule type="expression" dxfId="64" priority="46">
      <formula>NOT(ISERROR(SEARCH(($B$66),(F13))))</formula>
    </cfRule>
  </conditionalFormatting>
  <conditionalFormatting sqref="F13 F17">
    <cfRule type="expression" dxfId="63" priority="47">
      <formula>NOT(ISERROR(SEARCH(($B$65),(F13))))</formula>
    </cfRule>
  </conditionalFormatting>
  <conditionalFormatting sqref="F13 F17">
    <cfRule type="expression" dxfId="62" priority="48">
      <formula>NOT(ISERROR(SEARCH(($B$65),(F13))))</formula>
    </cfRule>
  </conditionalFormatting>
  <conditionalFormatting sqref="F11:F60">
    <cfRule type="expression" dxfId="61" priority="49">
      <formula>NOT(ISERROR(SEARCH(($B$65),(F11))))</formula>
    </cfRule>
  </conditionalFormatting>
  <conditionalFormatting sqref="F11:F60">
    <cfRule type="expression" dxfId="60" priority="50">
      <formula>NOT(ISERROR(SEARCH(($B$66),(F11))))</formula>
    </cfRule>
  </conditionalFormatting>
  <conditionalFormatting sqref="F11:F60">
    <cfRule type="expression" dxfId="59" priority="51">
      <formula>NOT(ISERROR(SEARCH(($B$67),(F11))))</formula>
    </cfRule>
  </conditionalFormatting>
  <conditionalFormatting sqref="F11:F60">
    <cfRule type="expression" dxfId="58" priority="52">
      <formula>NOT(ISERROR(SEARCH(($B$68),(F11))))</formula>
    </cfRule>
  </conditionalFormatting>
  <conditionalFormatting sqref="F11:F60">
    <cfRule type="expression" dxfId="57" priority="53">
      <formula>NOT(ISERROR(SEARCH(($B$69),(F11))))</formula>
    </cfRule>
  </conditionalFormatting>
  <conditionalFormatting sqref="F11:F60">
    <cfRule type="containsBlanks" dxfId="56" priority="54">
      <formula>LEN(TRIM(F11))=0</formula>
    </cfRule>
  </conditionalFormatting>
  <conditionalFormatting sqref="C11:C60">
    <cfRule type="expression" dxfId="55" priority="55">
      <formula>AND(ISNUMBER(C11),TRUNC(C11)&lt;TODAY())</formula>
    </cfRule>
  </conditionalFormatting>
  <conditionalFormatting sqref="F13 F17">
    <cfRule type="containsBlanks" dxfId="54" priority="56">
      <formula>LEN(TRIM(F13))=0</formula>
    </cfRule>
  </conditionalFormatting>
  <conditionalFormatting sqref="F13 F17">
    <cfRule type="expression" dxfId="53" priority="57">
      <formula>NOT(ISERROR(SEARCH(($B$69),(F13))))</formula>
    </cfRule>
  </conditionalFormatting>
  <conditionalFormatting sqref="F13 F17">
    <cfRule type="expression" dxfId="52" priority="58">
      <formula>NOT(ISERROR(SEARCH(($B$68),(F13))))</formula>
    </cfRule>
  </conditionalFormatting>
  <conditionalFormatting sqref="F13 F17">
    <cfRule type="expression" dxfId="51" priority="59">
      <formula>NOT(ISERROR(SEARCH(($B$67),(F13))))</formula>
    </cfRule>
  </conditionalFormatting>
  <conditionalFormatting sqref="F13 F17">
    <cfRule type="expression" dxfId="50" priority="60">
      <formula>NOT(ISERROR(SEARCH(($B$66),(F13))))</formula>
    </cfRule>
  </conditionalFormatting>
  <conditionalFormatting sqref="F13 F17">
    <cfRule type="containsBlanks" dxfId="49" priority="61">
      <formula>LEN(TRIM(F13))=0</formula>
    </cfRule>
  </conditionalFormatting>
  <conditionalFormatting sqref="F13 F17">
    <cfRule type="expression" dxfId="48" priority="62">
      <formula>NOT(ISERROR(SEARCH(($B$69),(F13))))</formula>
    </cfRule>
  </conditionalFormatting>
  <conditionalFormatting sqref="F13 F17">
    <cfRule type="expression" dxfId="47" priority="63">
      <formula>NOT(ISERROR(SEARCH(($B$68),(F13))))</formula>
    </cfRule>
  </conditionalFormatting>
  <conditionalFormatting sqref="F13 F17">
    <cfRule type="expression" dxfId="46" priority="64">
      <formula>NOT(ISERROR(SEARCH(($B$67),(F13))))</formula>
    </cfRule>
  </conditionalFormatting>
  <conditionalFormatting sqref="F13 F17">
    <cfRule type="expression" dxfId="45" priority="65">
      <formula>NOT(ISERROR(SEARCH(($B$66),(F13))))</formula>
    </cfRule>
  </conditionalFormatting>
  <conditionalFormatting sqref="F13 F17">
    <cfRule type="expression" dxfId="44" priority="66">
      <formula>NOT(ISERROR(SEARCH(($B$65),(F13))))</formula>
    </cfRule>
  </conditionalFormatting>
  <conditionalFormatting sqref="F13 F17">
    <cfRule type="expression" dxfId="43" priority="67">
      <formula>NOT(ISERROR(SEARCH(($B$65),(F13))))</formula>
    </cfRule>
  </conditionalFormatting>
  <conditionalFormatting sqref="F11:F60">
    <cfRule type="expression" dxfId="42" priority="68">
      <formula>NOT(ISERROR(SEARCH(($B$65),(F11))))</formula>
    </cfRule>
  </conditionalFormatting>
  <conditionalFormatting sqref="F11:F60">
    <cfRule type="expression" dxfId="41" priority="69">
      <formula>NOT(ISERROR(SEARCH(($B$66),(F11))))</formula>
    </cfRule>
  </conditionalFormatting>
  <conditionalFormatting sqref="F11:F60">
    <cfRule type="expression" dxfId="40" priority="70">
      <formula>NOT(ISERROR(SEARCH(($B$67),(F11))))</formula>
    </cfRule>
  </conditionalFormatting>
  <conditionalFormatting sqref="F11:F60">
    <cfRule type="expression" dxfId="39" priority="71">
      <formula>NOT(ISERROR(SEARCH(($B$68),(F11))))</formula>
    </cfRule>
  </conditionalFormatting>
  <conditionalFormatting sqref="F11:F60">
    <cfRule type="expression" dxfId="38" priority="72">
      <formula>NOT(ISERROR(SEARCH(($B$69),(F11))))</formula>
    </cfRule>
  </conditionalFormatting>
  <conditionalFormatting sqref="F11:F60">
    <cfRule type="containsBlanks" dxfId="37" priority="73">
      <formula>LEN(TRIM(F11))=0</formula>
    </cfRule>
  </conditionalFormatting>
  <conditionalFormatting sqref="C11:C60">
    <cfRule type="expression" dxfId="36" priority="74">
      <formula>AND(ISNUMBER(C11),TRUNC(C11)&lt;TODAY())</formula>
    </cfRule>
  </conditionalFormatting>
  <conditionalFormatting sqref="D21">
    <cfRule type="containsBlanks" dxfId="35" priority="1">
      <formula>LEN(TRIM(D21))=0</formula>
    </cfRule>
  </conditionalFormatting>
  <conditionalFormatting sqref="D21">
    <cfRule type="expression" dxfId="34" priority="2">
      <formula>NOT(ISERROR(SEARCH(($B$69),(D21))))</formula>
    </cfRule>
  </conditionalFormatting>
  <conditionalFormatting sqref="D21">
    <cfRule type="expression" dxfId="33" priority="3">
      <formula>NOT(ISERROR(SEARCH(($B$68),(D21))))</formula>
    </cfRule>
  </conditionalFormatting>
  <conditionalFormatting sqref="D21">
    <cfRule type="expression" dxfId="32" priority="4">
      <formula>NOT(ISERROR(SEARCH(($B$67),(D21))))</formula>
    </cfRule>
  </conditionalFormatting>
  <conditionalFormatting sqref="D21">
    <cfRule type="expression" dxfId="31" priority="5">
      <formula>NOT(ISERROR(SEARCH(($B$66),(D21))))</formula>
    </cfRule>
  </conditionalFormatting>
  <conditionalFormatting sqref="D21">
    <cfRule type="containsBlanks" dxfId="30" priority="6">
      <formula>LEN(TRIM(D21))=0</formula>
    </cfRule>
  </conditionalFormatting>
  <conditionalFormatting sqref="D21">
    <cfRule type="expression" dxfId="29" priority="7">
      <formula>NOT(ISERROR(SEARCH(($B$69),(D21))))</formula>
    </cfRule>
  </conditionalFormatting>
  <conditionalFormatting sqref="D21">
    <cfRule type="expression" dxfId="28" priority="8">
      <formula>NOT(ISERROR(SEARCH(($B$68),(D21))))</formula>
    </cfRule>
  </conditionalFormatting>
  <conditionalFormatting sqref="D21">
    <cfRule type="expression" dxfId="27" priority="9">
      <formula>NOT(ISERROR(SEARCH(($B$67),(D21))))</formula>
    </cfRule>
  </conditionalFormatting>
  <conditionalFormatting sqref="D21">
    <cfRule type="expression" dxfId="26" priority="10">
      <formula>NOT(ISERROR(SEARCH(($B$66),(D21))))</formula>
    </cfRule>
  </conditionalFormatting>
  <conditionalFormatting sqref="D21">
    <cfRule type="expression" dxfId="25" priority="11">
      <formula>NOT(ISERROR(SEARCH(($B$65),(D21))))</formula>
    </cfRule>
  </conditionalFormatting>
  <conditionalFormatting sqref="D21">
    <cfRule type="expression" dxfId="24" priority="12">
      <formula>NOT(ISERROR(SEARCH(($B$65),(D21))))</formula>
    </cfRule>
  </conditionalFormatting>
  <conditionalFormatting sqref="D19:D23">
    <cfRule type="expression" dxfId="23" priority="13">
      <formula>NOT(ISERROR(SEARCH(($B$65),(D19))))</formula>
    </cfRule>
  </conditionalFormatting>
  <conditionalFormatting sqref="D19:D23">
    <cfRule type="expression" dxfId="22" priority="14">
      <formula>NOT(ISERROR(SEARCH(($B$66),(D19))))</formula>
    </cfRule>
  </conditionalFormatting>
  <conditionalFormatting sqref="D19:D23">
    <cfRule type="expression" dxfId="21" priority="15">
      <formula>NOT(ISERROR(SEARCH(($B$67),(D19))))</formula>
    </cfRule>
  </conditionalFormatting>
  <conditionalFormatting sqref="D19:D23">
    <cfRule type="expression" dxfId="20" priority="16">
      <formula>NOT(ISERROR(SEARCH(($B$68),(D19))))</formula>
    </cfRule>
  </conditionalFormatting>
  <conditionalFormatting sqref="D19:D23">
    <cfRule type="expression" dxfId="19" priority="17">
      <formula>NOT(ISERROR(SEARCH(($B$69),(D19))))</formula>
    </cfRule>
  </conditionalFormatting>
  <conditionalFormatting sqref="D19:D23">
    <cfRule type="containsBlanks" dxfId="18" priority="18">
      <formula>LEN(TRIM(D19))=0</formula>
    </cfRule>
  </conditionalFormatting>
  <conditionalFormatting sqref="D21">
    <cfRule type="containsBlanks" dxfId="17" priority="19">
      <formula>LEN(TRIM(D21))=0</formula>
    </cfRule>
  </conditionalFormatting>
  <conditionalFormatting sqref="D21">
    <cfRule type="expression" dxfId="16" priority="20">
      <formula>NOT(ISERROR(SEARCH(($B$69),(D21))))</formula>
    </cfRule>
  </conditionalFormatting>
  <conditionalFormatting sqref="D21">
    <cfRule type="expression" dxfId="15" priority="21">
      <formula>NOT(ISERROR(SEARCH(($B$68),(D21))))</formula>
    </cfRule>
  </conditionalFormatting>
  <conditionalFormatting sqref="D21">
    <cfRule type="expression" dxfId="14" priority="22">
      <formula>NOT(ISERROR(SEARCH(($B$67),(D21))))</formula>
    </cfRule>
  </conditionalFormatting>
  <conditionalFormatting sqref="D21">
    <cfRule type="expression" dxfId="13" priority="23">
      <formula>NOT(ISERROR(SEARCH(($B$66),(D21))))</formula>
    </cfRule>
  </conditionalFormatting>
  <conditionalFormatting sqref="D21">
    <cfRule type="containsBlanks" dxfId="12" priority="24">
      <formula>LEN(TRIM(D21))=0</formula>
    </cfRule>
  </conditionalFormatting>
  <conditionalFormatting sqref="D21">
    <cfRule type="expression" dxfId="11" priority="25">
      <formula>NOT(ISERROR(SEARCH(($B$69),(D21))))</formula>
    </cfRule>
  </conditionalFormatting>
  <conditionalFormatting sqref="D21">
    <cfRule type="expression" dxfId="10" priority="26">
      <formula>NOT(ISERROR(SEARCH(($B$68),(D21))))</formula>
    </cfRule>
  </conditionalFormatting>
  <conditionalFormatting sqref="D21">
    <cfRule type="expression" dxfId="9" priority="27">
      <formula>NOT(ISERROR(SEARCH(($B$67),(D21))))</formula>
    </cfRule>
  </conditionalFormatting>
  <conditionalFormatting sqref="D21">
    <cfRule type="expression" dxfId="8" priority="28">
      <formula>NOT(ISERROR(SEARCH(($B$66),(D21))))</formula>
    </cfRule>
  </conditionalFormatting>
  <conditionalFormatting sqref="D21">
    <cfRule type="expression" dxfId="7" priority="29">
      <formula>NOT(ISERROR(SEARCH(($B$65),(D21))))</formula>
    </cfRule>
  </conditionalFormatting>
  <conditionalFormatting sqref="D21">
    <cfRule type="expression" dxfId="6" priority="30">
      <formula>NOT(ISERROR(SEARCH(($B$65),(D21))))</formula>
    </cfRule>
  </conditionalFormatting>
  <conditionalFormatting sqref="D19:D23">
    <cfRule type="expression" dxfId="5" priority="31">
      <formula>NOT(ISERROR(SEARCH(($B$65),(D19))))</formula>
    </cfRule>
  </conditionalFormatting>
  <conditionalFormatting sqref="D19:D23">
    <cfRule type="expression" dxfId="4" priority="32">
      <formula>NOT(ISERROR(SEARCH(($B$66),(D19))))</formula>
    </cfRule>
  </conditionalFormatting>
  <conditionalFormatting sqref="D19:D23">
    <cfRule type="expression" dxfId="3" priority="33">
      <formula>NOT(ISERROR(SEARCH(($B$67),(D19))))</formula>
    </cfRule>
  </conditionalFormatting>
  <conditionalFormatting sqref="D19:D23">
    <cfRule type="expression" dxfId="2" priority="34">
      <formula>NOT(ISERROR(SEARCH(($B$68),(D19))))</formula>
    </cfRule>
  </conditionalFormatting>
  <conditionalFormatting sqref="D19:D23">
    <cfRule type="expression" dxfId="1" priority="35">
      <formula>NOT(ISERROR(SEARCH(($B$69),(D19))))</formula>
    </cfRule>
  </conditionalFormatting>
  <conditionalFormatting sqref="D19:D23">
    <cfRule type="containsBlanks" dxfId="0" priority="36">
      <formula>LEN(TRIM(D19))=0</formula>
    </cfRule>
  </conditionalFormatting>
  <dataValidations count="3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  <dataValidation type="list" allowBlank="1" showInputMessage="1" showErrorMessage="1" sqref="F11 F12:F60" xr:uid="{CD89E829-E41B-41D3-AD38-4AA43B54AC28}">
      <formula1>$B$65:$B$69</formula1>
    </dataValidation>
  </dataValidations>
  <hyperlinks>
    <hyperlink ref="J11" r:id="rId1" xr:uid="{9838743C-98BA-4E10-88A6-6208D1AABDB1}"/>
    <hyperlink ref="J12" r:id="rId2" xr:uid="{720D7194-763E-4880-AAE3-C368A98F1709}"/>
    <hyperlink ref="J13" r:id="rId3" xr:uid="{6D88820E-8416-4D71-8DD8-A13CB4A6326B}"/>
    <hyperlink ref="J14" r:id="rId4" xr:uid="{D3D448DE-1C9C-40F3-B282-484040D3B26D}"/>
    <hyperlink ref="J15" r:id="rId5" xr:uid="{1BA39E32-C2DA-4EAB-B1CA-E0FDE5945378}"/>
    <hyperlink ref="J16" r:id="rId6" xr:uid="{9AB460D8-9AA7-4450-B222-14CF2CF63A6E}"/>
    <hyperlink ref="J17" r:id="rId7" xr:uid="{464CC205-0624-49D4-94B0-C3ED54B71EE4}"/>
    <hyperlink ref="J18" r:id="rId8" xr:uid="{6B53217D-C25F-4660-9496-2016078B3C91}"/>
    <hyperlink ref="J19" r:id="rId9" xr:uid="{CC97F484-AFF7-4625-8DCF-5901D55B871C}"/>
    <hyperlink ref="J20" r:id="rId10" xr:uid="{6B85420B-58E2-4760-A5F4-2F209A5DCB81}"/>
    <hyperlink ref="J21" r:id="rId11" xr:uid="{5F15F10A-B58A-4BB1-9EF9-86F2359E90D2}"/>
    <hyperlink ref="J22" r:id="rId12" xr:uid="{A475824D-830C-4DD8-AE8C-96456E2BD8FB}"/>
    <hyperlink ref="J23" r:id="rId13" xr:uid="{36E32CDB-8D99-4A62-9D21-260E486B27E0}"/>
    <hyperlink ref="J24" r:id="rId14" xr:uid="{9BB93714-B8F8-4B57-945B-6EB2DA53ECC5}"/>
    <hyperlink ref="J25" r:id="rId15" xr:uid="{0F77B8A6-03AF-4D4A-B537-D27F7349FAB0}"/>
    <hyperlink ref="J26" r:id="rId16" xr:uid="{2C5CFA92-56C8-4A17-BF8E-CD0284C2D3B2}"/>
  </hyperlinks>
  <pageMargins left="0.75" right="0.75" top="1" bottom="1" header="0" footer="0"/>
  <legacyDrawing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D5CD2E-BF09-4EE3-BBE9-742766487388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07E1920DA0244181F4A5E68B236D03" ma:contentTypeVersion="6" ma:contentTypeDescription="Crie um novo documento." ma:contentTypeScope="" ma:versionID="f93176ac4c7b0499f4c793ef7a260ff7">
  <xsd:schema xmlns:xsd="http://www.w3.org/2001/XMLSchema" xmlns:xs="http://www.w3.org/2001/XMLSchema" xmlns:p="http://schemas.microsoft.com/office/2006/metadata/properties" xmlns:ns2="d841e270-8762-48f1-af0f-95d6f11e59ea" targetNamespace="http://schemas.microsoft.com/office/2006/metadata/properties" ma:root="true" ma:fieldsID="e08dd84ed401fbaad7197cdcae1eb72f" ns2:_="">
    <xsd:import namespace="d841e270-8762-48f1-af0f-95d6f11e5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270-8762-48f1-af0f-95d6f11e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A15D46-B256-4EDE-A7D0-6A4D07704ACB}"/>
</file>

<file path=customXml/itemProps2.xml><?xml version="1.0" encoding="utf-8"?>
<ds:datastoreItem xmlns:ds="http://schemas.openxmlformats.org/officeDocument/2006/customXml" ds:itemID="{5FC0B413-BAC6-4036-8CEB-C5632804ED21}"/>
</file>

<file path=customXml/itemProps3.xml><?xml version="1.0" encoding="utf-8"?>
<ds:datastoreItem xmlns:ds="http://schemas.openxmlformats.org/officeDocument/2006/customXml" ds:itemID="{D1AE7633-9F17-461A-8B68-7FAC2F42E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Lucas Ângelo Oliveira Martins Rocha</cp:lastModifiedBy>
  <cp:revision/>
  <dcterms:created xsi:type="dcterms:W3CDTF">2021-02-02T12:31:19Z</dcterms:created>
  <dcterms:modified xsi:type="dcterms:W3CDTF">2021-06-14T22:39:09Z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0x0101009407E1920DA0244181F4A5E68B236D03</vt:lpwstr>
  </property>
</Properties>
</file>