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repositorios_github\plf-es-2023-2-ti3-6653100-fabrica-do-saber\Artefatos\sprints\"/>
    </mc:Choice>
  </mc:AlternateContent>
  <xr:revisionPtr revIDLastSave="0" documentId="13_ncr:1_{44EEF05C-5262-4B09-A995-E7F5DFD48C0E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Dados do Projeto" sheetId="1" r:id="rId1"/>
    <sheet name="Requisitos" sheetId="2" r:id="rId2"/>
    <sheet name="Sprint #1" sheetId="3" r:id="rId3"/>
    <sheet name="Sprint #2" sheetId="4" r:id="rId4"/>
    <sheet name="Sprint #3" sheetId="9" r:id="rId5"/>
    <sheet name="Sprint #4" sheetId="10" r:id="rId6"/>
    <sheet name="Sprint #5" sheetId="8" r:id="rId7"/>
  </sheets>
  <definedNames>
    <definedName name="_xlnm._FilterDatabase" localSheetId="2" hidden="1">'Sprint #1'!$B$10:$J$60</definedName>
    <definedName name="_xlnm._FilterDatabase" localSheetId="6" hidden="1">'Sprint #5'!$B$10:$J$60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7xBzvd2nWlJpysffgV5Zouq5p7w=="/>
    </ext>
  </extLst>
</workbook>
</file>

<file path=xl/calcChain.xml><?xml version="1.0" encoding="utf-8"?>
<calcChain xmlns="http://schemas.openxmlformats.org/spreadsheetml/2006/main">
  <c r="K11" i="3" l="1"/>
  <c r="K12" i="3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B66" i="3"/>
  <c r="H66" i="3"/>
  <c r="H65" i="3"/>
  <c r="H67" i="3"/>
  <c r="H68" i="3"/>
  <c r="H69" i="3"/>
  <c r="H70" i="3"/>
  <c r="I68" i="3"/>
  <c r="B68" i="3"/>
  <c r="H104" i="1"/>
  <c r="H105" i="1"/>
  <c r="L101" i="1"/>
  <c r="K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C13" i="2"/>
  <c r="K1" i="9"/>
  <c r="K2" i="9" s="1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7" i="9" s="1"/>
  <c r="K18" i="9" s="1"/>
  <c r="K19" i="9" s="1"/>
  <c r="K20" i="9" s="1"/>
  <c r="K21" i="9" s="1"/>
  <c r="K22" i="9" s="1"/>
  <c r="K1" i="3"/>
  <c r="K2" i="3"/>
  <c r="K3" i="3"/>
  <c r="K4" i="3"/>
  <c r="K5" i="3"/>
  <c r="K6" i="3"/>
  <c r="K7" i="3"/>
  <c r="K8" i="3"/>
  <c r="K9" i="3"/>
  <c r="K10" i="3"/>
  <c r="I61" i="8"/>
  <c r="I105" i="1"/>
  <c r="H61" i="8"/>
  <c r="I70" i="10"/>
  <c r="I104" i="1"/>
  <c r="I71" i="9"/>
  <c r="I103" i="1" s="1"/>
  <c r="H70" i="10"/>
  <c r="H71" i="9"/>
  <c r="H103" i="1" s="1"/>
  <c r="I78" i="10"/>
  <c r="H78" i="10"/>
  <c r="B78" i="10"/>
  <c r="I77" i="10"/>
  <c r="H77" i="10"/>
  <c r="B77" i="10"/>
  <c r="I76" i="10"/>
  <c r="H76" i="10"/>
  <c r="B76" i="10"/>
  <c r="I75" i="10"/>
  <c r="H75" i="10"/>
  <c r="B75" i="10"/>
  <c r="I74" i="10"/>
  <c r="H74" i="10"/>
  <c r="B74" i="10"/>
  <c r="G71" i="10"/>
  <c r="D71" i="10"/>
  <c r="B7" i="10"/>
  <c r="I79" i="9"/>
  <c r="H79" i="9"/>
  <c r="B79" i="9"/>
  <c r="I78" i="9"/>
  <c r="H78" i="9"/>
  <c r="B78" i="9"/>
  <c r="I77" i="9"/>
  <c r="H77" i="9"/>
  <c r="B77" i="9"/>
  <c r="I76" i="9"/>
  <c r="H76" i="9"/>
  <c r="B76" i="9"/>
  <c r="I75" i="9"/>
  <c r="H75" i="9"/>
  <c r="B75" i="9"/>
  <c r="G72" i="9"/>
  <c r="D72" i="9"/>
  <c r="B7" i="9"/>
  <c r="K1" i="8"/>
  <c r="I69" i="8"/>
  <c r="H69" i="8"/>
  <c r="B69" i="8"/>
  <c r="I68" i="8"/>
  <c r="H68" i="8"/>
  <c r="B68" i="8"/>
  <c r="I67" i="8"/>
  <c r="H67" i="8"/>
  <c r="B67" i="8"/>
  <c r="I66" i="8"/>
  <c r="H66" i="8"/>
  <c r="B66" i="8"/>
  <c r="I65" i="8"/>
  <c r="H65" i="8"/>
  <c r="B65" i="8"/>
  <c r="G62" i="8"/>
  <c r="D62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B7" i="8"/>
  <c r="D15" i="2"/>
  <c r="I78" i="4"/>
  <c r="H78" i="4"/>
  <c r="B78" i="4"/>
  <c r="I77" i="4"/>
  <c r="H77" i="4"/>
  <c r="B77" i="4"/>
  <c r="I76" i="4"/>
  <c r="H76" i="4"/>
  <c r="B76" i="4"/>
  <c r="I75" i="4"/>
  <c r="H75" i="4"/>
  <c r="B75" i="4"/>
  <c r="I74" i="4"/>
  <c r="H74" i="4"/>
  <c r="B74" i="4"/>
  <c r="G71" i="4"/>
  <c r="D71" i="4"/>
  <c r="I70" i="4"/>
  <c r="I102" i="1" s="1"/>
  <c r="H70" i="4"/>
  <c r="H102" i="1" s="1"/>
  <c r="K1" i="4"/>
  <c r="K2" i="4" s="1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B7" i="4"/>
  <c r="I70" i="3"/>
  <c r="B70" i="3"/>
  <c r="I69" i="3"/>
  <c r="B69" i="3"/>
  <c r="I67" i="3"/>
  <c r="B67" i="3"/>
  <c r="I66" i="3"/>
  <c r="I65" i="3"/>
  <c r="B65" i="3"/>
  <c r="G62" i="3"/>
  <c r="D62" i="3"/>
  <c r="I61" i="3"/>
  <c r="I101" i="1" s="1"/>
  <c r="H61" i="3"/>
  <c r="B7" i="3"/>
  <c r="D12" i="2"/>
  <c r="B7" i="2"/>
  <c r="L105" i="1"/>
  <c r="K105" i="1"/>
  <c r="L104" i="1"/>
  <c r="K104" i="1"/>
  <c r="L103" i="1"/>
  <c r="K103" i="1"/>
  <c r="L102" i="1"/>
  <c r="K102" i="1"/>
  <c r="K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ID#AAAAEJHs_WI
    (2019-08-02 12:46:53)
Selecione a distribuição de responsabilidades.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AESyiqWAtF/2KmvA5V64l7B1lf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ID#AAAAEJHs_V8
    (2019-08-02 12:46:53)
"Tarefas Criadas": Tarefas geradas e distribuídas nas sprints.
"Tarefas Concluídas": Todas tarefas concluídas.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ibPevFUe91c4j9wBqqm3ctkoWgh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200-000001000000}">
      <text>
        <r>
          <rPr>
            <sz val="10"/>
            <color rgb="FF000000"/>
            <rFont val="Arial"/>
            <family val="2"/>
          </rPr>
          <t>======
ID#AAAAEJHs_WQ
    (2019-08-02 12:46:53)
Informações dos integrantes do grupo para serem discutidas em reunião diárias ou de final de Sprint.</t>
        </r>
      </text>
    </comment>
    <comment ref="B63" authorId="0" shapeId="0" xr:uid="{00000000-0006-0000-0200-000002000000}">
      <text>
        <r>
          <rPr>
            <sz val="10"/>
            <color rgb="FF000000"/>
            <rFont val="Arial"/>
            <family val="2"/>
          </rPr>
          <t>======
ID#AAAAEJHs_WE
    (2019-08-02 12:46:53)
Distribuição de tarefas e esforço por aluno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5LfNTX1kqhsAkZje76KKP5CrQL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300-000001000000}">
      <text>
        <r>
          <rPr>
            <sz val="10"/>
            <color rgb="FF000000"/>
            <rFont val="Arial"/>
            <family val="2"/>
          </rPr>
          <t>======
ID#AAAAEJHs_WM
    (2019-08-02 12:46:53)
Informações dos integrantes do grupo para serem discutidas em reunião diárias ou de final de Sprint.</t>
        </r>
      </text>
    </comment>
    <comment ref="B72" authorId="0" shapeId="0" xr:uid="{00000000-0006-0000-0300-000002000000}">
      <text>
        <r>
          <rPr>
            <sz val="10"/>
            <color rgb="FF000000"/>
            <rFont val="Arial"/>
            <family val="2"/>
          </rPr>
          <t>======
ID#AAAAEJHs_Wc
    (2019-08-02 12:46:53)
Distribuição de tarefas e esforço por aluno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jMITZkEBXVMYIfl8ux2mmQbikZB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ID#AAAAEJHs_WM
    (2019-08-02 12:46:53)
Informações dos integrantes do grupo para serem discutidas em reunião diárias ou de final de Sprint.</t>
        </r>
      </text>
    </comment>
    <comment ref="B73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ID#AAAAEJHs_Wc
    (2019-08-02 12:46:53)
Distribuição de tarefas e esforço por aluno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500-000001000000}">
      <text>
        <r>
          <rPr>
            <sz val="10"/>
            <color rgb="FF000000"/>
            <rFont val="Arial"/>
            <family val="2"/>
          </rPr>
          <t>======
ID#AAAAEJHs_WM
    (2019-08-02 12:46:53)
Informações dos integrantes do grupo para serem discutidas em reunião diárias ou de final de Sprint.</t>
        </r>
      </text>
    </comment>
    <comment ref="B72" authorId="0" shapeId="0" xr:uid="{00000000-0006-0000-0500-000002000000}">
      <text>
        <r>
          <rPr>
            <sz val="10"/>
            <color rgb="FF000000"/>
            <rFont val="Arial"/>
            <family val="2"/>
          </rPr>
          <t>======
ID#AAAAEJHs_Wc
    (2019-08-02 12:46:53)
Distribuição de tarefas e esforço por aluno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600-000001000000}">
      <text>
        <r>
          <rPr>
            <sz val="10"/>
            <color rgb="FF000000"/>
            <rFont val="Arial"/>
            <family val="2"/>
          </rPr>
          <t>======
ID#AAAAEJHs_V4
    (2019-08-02 12:46:53)
Informações dos integrantes do grupo para serem discutidas em reunião diárias ou de final de Sprint.</t>
        </r>
      </text>
    </comment>
    <comment ref="B63" authorId="0" shapeId="0" xr:uid="{00000000-0006-0000-0600-000002000000}">
      <text>
        <r>
          <rPr>
            <sz val="10"/>
            <color rgb="FF000000"/>
            <rFont val="Arial"/>
            <family val="2"/>
          </rPr>
          <t>======
ID#AAAAEJHs_Wg
    (2019-08-02 12:46:53)
Distribuição de tarefas e esforço por aluno</t>
        </r>
      </text>
    </comment>
  </commentList>
</comments>
</file>

<file path=xl/sharedStrings.xml><?xml version="1.0" encoding="utf-8"?>
<sst xmlns="http://schemas.openxmlformats.org/spreadsheetml/2006/main" count="503" uniqueCount="153">
  <si>
    <t>PONTIFÍCIA UNIVERSIDADE CATÓLICA DE MINAS GERAIS</t>
  </si>
  <si>
    <t>Instituto de Ciências Exatas e Informática</t>
  </si>
  <si>
    <r>
      <t xml:space="preserve">Departamento de Engenharia de </t>
    </r>
    <r>
      <rPr>
        <i/>
        <sz val="11"/>
        <color rgb="FFFFFFFF"/>
        <rFont val="Arial"/>
        <family val="2"/>
      </rPr>
      <t>Software</t>
    </r>
    <r>
      <rPr>
        <sz val="11"/>
        <color rgb="FFFFFFFF"/>
        <rFont val="Arial"/>
        <family val="2"/>
      </rPr>
      <t xml:space="preserve"> e Sistemas de Informação</t>
    </r>
  </si>
  <si>
    <r>
      <t xml:space="preserve">Engenharia de </t>
    </r>
    <r>
      <rPr>
        <i/>
        <sz val="11"/>
        <color rgb="FFFFFFFF"/>
        <rFont val="Arial"/>
        <family val="2"/>
      </rPr>
      <t>Software</t>
    </r>
  </si>
  <si>
    <t>Trabalho Interdisciplinar: Aplicações para Cenários Reais</t>
  </si>
  <si>
    <t>Fábrica do Saber</t>
  </si>
  <si>
    <t>INTEGRANTES</t>
  </si>
  <si>
    <t>PAPEL PRINCIPAL</t>
  </si>
  <si>
    <t>Guilherme Lage</t>
  </si>
  <si>
    <t>Programador</t>
  </si>
  <si>
    <t>João Gabriel Perez</t>
  </si>
  <si>
    <t>Lucas Soares</t>
  </si>
  <si>
    <t>Maria Eduarda Amaral</t>
  </si>
  <si>
    <t>Marlene Moraes</t>
  </si>
  <si>
    <t>Vitor Stahlberg</t>
  </si>
  <si>
    <t xml:space="preserve">           </t>
  </si>
  <si>
    <t>Papel principal</t>
  </si>
  <si>
    <t>Status Integrante</t>
  </si>
  <si>
    <t>Tempo Previsto</t>
  </si>
  <si>
    <t>Tempo Gasto</t>
  </si>
  <si>
    <t>Horas Trabalhadas</t>
  </si>
  <si>
    <t>Status Tarefa</t>
  </si>
  <si>
    <t>Situação Integrante</t>
  </si>
  <si>
    <t>Gerente de Projeto</t>
  </si>
  <si>
    <t>Ativo</t>
  </si>
  <si>
    <t>Sprint #1</t>
  </si>
  <si>
    <t>Planejado</t>
  </si>
  <si>
    <t>Adiantado</t>
  </si>
  <si>
    <t>Analista de Requisitos</t>
  </si>
  <si>
    <t>Inativo</t>
  </si>
  <si>
    <t>Sprint #2</t>
  </si>
  <si>
    <t>Executando</t>
  </si>
  <si>
    <t>Normal</t>
  </si>
  <si>
    <t>Arquiteto de Software</t>
  </si>
  <si>
    <t>Sprint #3</t>
  </si>
  <si>
    <t>Atrasado</t>
  </si>
  <si>
    <t>Sprint #4</t>
  </si>
  <si>
    <t>Concluído</t>
  </si>
  <si>
    <t>Testador</t>
  </si>
  <si>
    <t>Sprint #5</t>
  </si>
  <si>
    <t>SPRINTS</t>
  </si>
  <si>
    <t>Nº</t>
  </si>
  <si>
    <t>Início</t>
  </si>
  <si>
    <t>Fim</t>
  </si>
  <si>
    <t>Observações Auxiliares</t>
  </si>
  <si>
    <t>Progresso</t>
  </si>
  <si>
    <t>LISTA DE REQUISITOS</t>
  </si>
  <si>
    <t>STATUS</t>
  </si>
  <si>
    <t>Selecionar</t>
  </si>
  <si>
    <t>O administrador gerencia os alunos cadastrados.</t>
  </si>
  <si>
    <t>Tarefas Concluídas</t>
  </si>
  <si>
    <t>O administrador gerencia os funcionários cadastrados.</t>
  </si>
  <si>
    <t>O administrador gerencia as turmas.</t>
  </si>
  <si>
    <t>O administrador deve iniciar uma nova creche de férias.</t>
  </si>
  <si>
    <t>Pendente</t>
  </si>
  <si>
    <t>O administrador visualiza graficamente as entradas.</t>
  </si>
  <si>
    <t>O administrador visualiza graficamente as saídas.</t>
  </si>
  <si>
    <t>O usuário emite relatório de alunos.</t>
  </si>
  <si>
    <t>Tarefas Criadas</t>
  </si>
  <si>
    <t>O usuário emite relatório de turmas.</t>
  </si>
  <si>
    <t>O usuário emite relatório de professores.</t>
  </si>
  <si>
    <t>O administrador cadastra despesas.</t>
  </si>
  <si>
    <t>O administrador cadastra receitas.</t>
  </si>
  <si>
    <t>O administrador emite boletos.</t>
  </si>
  <si>
    <t>O administrador pode logar no sistema</t>
  </si>
  <si>
    <t>PROGRESSO</t>
  </si>
  <si>
    <t xml:space="preserve">SPRINT #1 </t>
  </si>
  <si>
    <t>FEEDBACK</t>
  </si>
  <si>
    <t>Finalizar Até</t>
  </si>
  <si>
    <t>Descrição da tarefa</t>
  </si>
  <si>
    <t>Requisito relacionado</t>
  </si>
  <si>
    <t>Responsável</t>
  </si>
  <si>
    <t>Status</t>
  </si>
  <si>
    <t>Tempo Estimado (h)</t>
  </si>
  <si>
    <t>Tempo Gasto (h)</t>
  </si>
  <si>
    <t>Observações sobre a tarefa</t>
  </si>
  <si>
    <t>Documento de interface de usuário</t>
  </si>
  <si>
    <t>1 e 13</t>
  </si>
  <si>
    <t>Diagramas de casos de uso</t>
  </si>
  <si>
    <t>Wireframes</t>
  </si>
  <si>
    <t>Usuario model</t>
  </si>
  <si>
    <t>Usuario service</t>
  </si>
  <si>
    <t>Usuario controller</t>
  </si>
  <si>
    <t>Responsavel model</t>
  </si>
  <si>
    <t>Responsavel service</t>
  </si>
  <si>
    <t>Responsavel controller</t>
  </si>
  <si>
    <t>Aluno model</t>
  </si>
  <si>
    <t>Aluno service</t>
  </si>
  <si>
    <t>Aluno controller</t>
  </si>
  <si>
    <t>Pagina de login</t>
  </si>
  <si>
    <t>Pagina de visualizacao de alunos cadastrados</t>
  </si>
  <si>
    <t>Pagina de edicao de aluno</t>
  </si>
  <si>
    <t>Autenticacao JWT</t>
  </si>
  <si>
    <t>Tarefa nao concluida, movida para Sprint 2</t>
  </si>
  <si>
    <t>Pagina de cadastro de aluno</t>
  </si>
  <si>
    <t>Pagina de cadastro de usuario</t>
  </si>
  <si>
    <t>Pagina inicial(home)</t>
  </si>
  <si>
    <t>Integracao back-end + front-end</t>
  </si>
  <si>
    <t>Total:</t>
  </si>
  <si>
    <t>Distribuição de Tarefas</t>
  </si>
  <si>
    <t>Nome do Aluno</t>
  </si>
  <si>
    <t>Tempo Estimado</t>
  </si>
  <si>
    <t xml:space="preserve">SPRINT #2 </t>
  </si>
  <si>
    <t>Integracao back-end + front-end (Sprint 1)</t>
  </si>
  <si>
    <t>Tarefa remanescente da sprint 1</t>
  </si>
  <si>
    <t>Integracao back-end + front-end (Sprint 2)</t>
  </si>
  <si>
    <t>2 e 3</t>
  </si>
  <si>
    <t>Professor model</t>
  </si>
  <si>
    <t>Professor service</t>
  </si>
  <si>
    <t>Professor controller</t>
  </si>
  <si>
    <t>Turma model</t>
  </si>
  <si>
    <t>Turma service</t>
  </si>
  <si>
    <t>Turma controller</t>
  </si>
  <si>
    <t>Pagina de cadastro de turma</t>
  </si>
  <si>
    <t>Pagina de edicao de turma</t>
  </si>
  <si>
    <t>Pagina de cadastro de Professor</t>
  </si>
  <si>
    <t>Pagina de edição de Professor</t>
  </si>
  <si>
    <t>Pagina de visualização de professores cadastrados</t>
  </si>
  <si>
    <t>Pagina de visualização de turmas cadastradas</t>
  </si>
  <si>
    <t>Wireframes e style guide</t>
  </si>
  <si>
    <t>Ajudante: Vitor Lagares
Tarefa nao concluida, movida para Sprint 3</t>
  </si>
  <si>
    <t>Ajudante: Guilherme Lagares</t>
  </si>
  <si>
    <t xml:space="preserve">João Gabriel Perez </t>
  </si>
  <si>
    <t>Ajudante: Lucas Soares</t>
  </si>
  <si>
    <t>Professor repository</t>
  </si>
  <si>
    <t>Pessoa model</t>
  </si>
  <si>
    <t>Serie enumeration</t>
  </si>
  <si>
    <t>Estado enumeration</t>
  </si>
  <si>
    <t>Raca enumeration</t>
  </si>
  <si>
    <t>Religiao enumeration</t>
  </si>
  <si>
    <t>SPRINT #3</t>
  </si>
  <si>
    <t>Documento de interface</t>
  </si>
  <si>
    <t>7 e 9</t>
  </si>
  <si>
    <t>Casos de uso</t>
  </si>
  <si>
    <t>Diagrama de classes de dominio</t>
  </si>
  <si>
    <t>Planejamento sprint 4</t>
  </si>
  <si>
    <t>-</t>
  </si>
  <si>
    <t>Criacao de DTOs</t>
  </si>
  <si>
    <t>Criar interface do relatorio - Aluno (lista)</t>
  </si>
  <si>
    <t>Criar funcionalidade de impressao relatorio - Aluno (lista)</t>
  </si>
  <si>
    <t>Criar interface do relatorio - Professor (lista)</t>
  </si>
  <si>
    <t>Criar funcionalidade de impressao relatorio - Professor (lista)</t>
  </si>
  <si>
    <t>Criar funcionalidade de impressao relatorio - Aluno (id)</t>
  </si>
  <si>
    <t>Criar funcionalidade de impressao relatorio - Professor (id)</t>
  </si>
  <si>
    <t>Wireframes e style guide (Sprint 2 e 3)</t>
  </si>
  <si>
    <t>Tarefa remanescente da sprint 2 + sprint 3</t>
  </si>
  <si>
    <t>Refatorar front-end conforme o style guide</t>
  </si>
  <si>
    <t>Conseguir acesso a API Inter</t>
  </si>
  <si>
    <t>Metodos de recuperacao de Enums</t>
  </si>
  <si>
    <t>Integracao back-end + front-end (Sprint 3)</t>
  </si>
  <si>
    <t>Tratamento de excecao</t>
  </si>
  <si>
    <t>SPRINT #4</t>
  </si>
  <si>
    <t>SPRINT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</si>
</sst>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m"/>
    <numFmt numFmtId="165" formatCode="dd&quot;/&quot;mmm&quot;/&quot;yyyy&quot; &quot;"/>
  </numFmts>
  <fonts count="2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6"/>
      <color rgb="FFFFFFFF"/>
      <name val="Arial"/>
      <family val="2"/>
    </font>
    <font>
      <sz val="10"/>
      <name val="Arial"/>
      <family val="2"/>
    </font>
    <font>
      <sz val="14"/>
      <color rgb="FFFFFFFF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b/>
      <sz val="2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5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B050"/>
        <bgColor rgb="FFF3F3F3"/>
      </patternFill>
    </fill>
    <fill>
      <patternFill patternType="solid">
        <fgColor theme="9" tint="0.39997558519241921"/>
        <bgColor rgb="FFF3F3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1" fontId="6" fillId="3" borderId="8" xfId="0" applyNumberFormat="1" applyFont="1" applyFill="1" applyBorder="1" applyAlignment="1">
      <alignment horizontal="center" vertical="center"/>
    </xf>
    <xf numFmtId="165" fontId="6" fillId="9" borderId="8" xfId="0" applyNumberFormat="1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6" fillId="0" borderId="0" xfId="0" applyFont="1"/>
    <xf numFmtId="0" fontId="6" fillId="10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6" fillId="0" borderId="12" xfId="0" applyFont="1" applyBorder="1"/>
    <xf numFmtId="0" fontId="6" fillId="10" borderId="11" xfId="0" applyFont="1" applyFill="1" applyBorder="1" applyAlignment="1">
      <alignment horizontal="center" vertical="center"/>
    </xf>
    <xf numFmtId="0" fontId="6" fillId="10" borderId="8" xfId="0" applyFont="1" applyFill="1" applyBorder="1"/>
    <xf numFmtId="0" fontId="17" fillId="0" borderId="0" xfId="0" applyFont="1"/>
    <xf numFmtId="0" fontId="15" fillId="0" borderId="0" xfId="0" applyFont="1"/>
    <xf numFmtId="0" fontId="1" fillId="3" borderId="8" xfId="0" applyFont="1" applyFill="1" applyBorder="1"/>
    <xf numFmtId="1" fontId="1" fillId="3" borderId="8" xfId="0" applyNumberFormat="1" applyFont="1" applyFill="1" applyBorder="1"/>
    <xf numFmtId="0" fontId="19" fillId="9" borderId="8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" fillId="7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49" fontId="0" fillId="0" borderId="0" xfId="0" applyNumberFormat="1"/>
    <xf numFmtId="49" fontId="1" fillId="8" borderId="8" xfId="0" applyNumberFormat="1" applyFont="1" applyFill="1" applyBorder="1" applyAlignment="1">
      <alignment horizontal="center"/>
    </xf>
    <xf numFmtId="49" fontId="6" fillId="3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/>
    <xf numFmtId="49" fontId="15" fillId="0" borderId="0" xfId="0" applyNumberFormat="1" applyFont="1"/>
    <xf numFmtId="49" fontId="6" fillId="0" borderId="0" xfId="0" applyNumberFormat="1" applyFont="1"/>
    <xf numFmtId="0" fontId="12" fillId="9" borderId="7" xfId="0" applyFont="1" applyFill="1" applyBorder="1" applyAlignment="1">
      <alignment horizontal="center" vertical="center"/>
    </xf>
    <xf numFmtId="0" fontId="3" fillId="0" borderId="10" xfId="0" applyFont="1" applyBorder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15" fillId="9" borderId="13" xfId="0" applyFont="1" applyFill="1" applyBorder="1"/>
    <xf numFmtId="0" fontId="13" fillId="9" borderId="13" xfId="0" applyFont="1" applyFill="1" applyBorder="1"/>
    <xf numFmtId="0" fontId="13" fillId="9" borderId="13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8" fillId="9" borderId="13" xfId="0" applyFont="1" applyFill="1" applyBorder="1"/>
    <xf numFmtId="1" fontId="13" fillId="9" borderId="13" xfId="0" applyNumberFormat="1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8" xfId="0" quotePrefix="1" applyFont="1" applyFill="1" applyBorder="1" applyAlignment="1">
      <alignment horizontal="center" vertical="center"/>
    </xf>
    <xf numFmtId="0" fontId="25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7" fillId="3" borderId="7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0" fillId="4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6" fillId="9" borderId="13" xfId="0" applyFont="1" applyFill="1" applyBorder="1" applyAlignment="1">
      <alignment horizontal="center"/>
    </xf>
    <xf numFmtId="0" fontId="16" fillId="9" borderId="13" xfId="0" applyFont="1" applyFill="1" applyBorder="1"/>
    <xf numFmtId="0" fontId="18" fillId="9" borderId="13" xfId="0" applyFont="1" applyFill="1" applyBorder="1"/>
    <xf numFmtId="0" fontId="18" fillId="9" borderId="13" xfId="0" applyFont="1" applyFill="1" applyBorder="1" applyAlignment="1">
      <alignment horizontal="left"/>
    </xf>
    <xf numFmtId="0" fontId="23" fillId="3" borderId="7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12" borderId="7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</cellXfs>
  <cellStyles count="17"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" xfId="13" builtinId="8" hidden="1"/>
    <cellStyle name="Hiperlink" xfId="15" builtinId="8" hidden="1"/>
    <cellStyle name="Hiperlink" xfId="11" builtinId="8" hidden="1"/>
    <cellStyle name="Hiperlink" xfId="9" builtinId="8" hidden="1"/>
    <cellStyle name="Hiperlink Visitado" xfId="10" builtinId="9" hidden="1"/>
    <cellStyle name="Hiperlink Visitado" xfId="4" builtinId="9" hidden="1"/>
    <cellStyle name="Hiperlink Visitado" xfId="2" builtinId="9" hidden="1"/>
    <cellStyle name="Hiperlink Visitado" xfId="16" builtinId="9" hidden="1"/>
    <cellStyle name="Hiperlink Visitado" xfId="6" builtinId="9" hidden="1"/>
    <cellStyle name="Hiperlink Visitado" xfId="8" builtinId="9" hidden="1"/>
    <cellStyle name="Hiperlink Visitado" xfId="14" builtinId="9" hidden="1"/>
    <cellStyle name="Hiperlink Visitado" xfId="12" builtinId="9" hidden="1"/>
    <cellStyle name="Normal" xfId="0" builtinId="0"/>
  </cellStyles>
  <dxfs count="123"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E69138"/>
          <bgColor rgb="FFE69138"/>
        </patternFill>
      </fill>
      <alignment wrapText="0" shrinkToFit="0"/>
    </dxf>
    <dxf>
      <fill>
        <patternFill patternType="solid">
          <fgColor rgb="FFF3F3F3"/>
          <bgColor rgb="FFF3F3F3"/>
        </patternFill>
      </fill>
      <alignment wrapText="0" shrinkToFit="0"/>
    </dxf>
    <dxf>
      <fill>
        <patternFill patternType="solid">
          <fgColor rgb="FFFFA1A1"/>
          <bgColor rgb="FFFFA1A1"/>
        </patternFill>
      </fill>
      <alignment wrapText="0" shrinkToFit="0"/>
    </dxf>
    <dxf>
      <fill>
        <patternFill patternType="solid">
          <fgColor rgb="FFEAD1DC"/>
          <bgColor rgb="FFEAD1DC"/>
        </patternFill>
      </fill>
      <alignment wrapText="0" shrinkToFit="0"/>
    </dxf>
    <dxf>
      <fill>
        <patternFill patternType="solid">
          <fgColor rgb="FFC9DAF8"/>
          <bgColor rgb="FFC9DAF8"/>
        </patternFill>
      </fill>
      <alignment wrapText="0" shrinkToFit="0"/>
    </dxf>
    <dxf>
      <fill>
        <patternFill patternType="solid">
          <fgColor rgb="FFB7E1CD"/>
          <bgColor rgb="FFB7E1CD"/>
        </patternFill>
      </fill>
      <alignment wrapText="0" shrinkToFit="0"/>
    </dxf>
    <dxf>
      <fill>
        <patternFill patternType="solid">
          <fgColor rgb="FFFCE5CD"/>
          <bgColor rgb="FFFCE5CD"/>
        </patternFill>
      </fill>
      <alignment wrapText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18"/>
  <c:chart>
    <c:title>
      <c:tx>
        <c:rich>
          <a:bodyPr/>
          <a:lstStyle/>
          <a:p>
            <a:pPr lvl="0">
              <a:defRPr sz="1600" b="1" i="0">
                <a:solidFill>
                  <a:srgbClr val="000000"/>
                </a:solidFill>
                <a:latin typeface="+mn-lt"/>
              </a:defRPr>
            </a:pPr>
            <a:r>
              <a:rPr lang="en-US"/>
              <a:t>Tempo Previsto x Tempo Gasto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52442339635082"/>
          <c:y val="0.15663902696520501"/>
          <c:w val="0.72365983237602505"/>
          <c:h val="0.67090177275326601"/>
        </c:manualLayout>
      </c:layout>
      <c:areaChart>
        <c:grouping val="standard"/>
        <c:varyColors val="1"/>
        <c:ser>
          <c:idx val="0"/>
          <c:order val="0"/>
          <c:tx>
            <c:strRef>
              <c:f>'Dados do Projeto'!$H$100</c:f>
              <c:strCache>
                <c:ptCount val="1"/>
                <c:pt idx="0">
                  <c:v>Tempo Previsto</c:v>
                </c:pt>
              </c:strCache>
            </c:strRef>
          </c:tx>
          <c:cat>
            <c:strRef>
              <c:f>'Dados do Projeto'!$G$101:$G$106</c:f>
              <c:strCache>
                <c:ptCount val="5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  <c:pt idx="4">
                  <c:v>Sprint #5</c:v>
                </c:pt>
              </c:strCache>
            </c:strRef>
          </c:cat>
          <c:val>
            <c:numRef>
              <c:f>'Dados do Projeto'!$H$101:$H$106</c:f>
              <c:numCache>
                <c:formatCode>0</c:formatCode>
                <c:ptCount val="6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F4-4CF9-A98B-7EA224503FBB}"/>
            </c:ext>
          </c:extLst>
        </c:ser>
        <c:ser>
          <c:idx val="1"/>
          <c:order val="1"/>
          <c:tx>
            <c:strRef>
              <c:f>'Dados do Projeto'!$I$100</c:f>
              <c:strCache>
                <c:ptCount val="1"/>
                <c:pt idx="0">
                  <c:v>Tempo Gasto</c:v>
                </c:pt>
              </c:strCache>
            </c:strRef>
          </c:tx>
          <c:spPr>
            <a:ln w="25400">
              <a:noFill/>
            </a:ln>
          </c:spPr>
          <c:cat>
            <c:strRef>
              <c:f>'Dados do Projeto'!$G$101:$G$106</c:f>
              <c:strCache>
                <c:ptCount val="5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  <c:pt idx="4">
                  <c:v>Sprint #5</c:v>
                </c:pt>
              </c:strCache>
            </c:strRef>
          </c:cat>
          <c:val>
            <c:numRef>
              <c:f>'Dados do Projeto'!$I$101:$I$106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F4-4CF9-A98B-7EA22450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532728"/>
        <c:axId val="2077539592"/>
      </c:areaChart>
      <c:catAx>
        <c:axId val="207753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77539592"/>
        <c:crosses val="autoZero"/>
        <c:auto val="1"/>
        <c:lblAlgn val="ctr"/>
        <c:lblOffset val="100"/>
        <c:noMultiLvlLbl val="1"/>
      </c:catAx>
      <c:valAx>
        <c:axId val="2077539592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2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Horas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77532728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CFE2F3"/>
    </a:solidFill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16</xdr:row>
      <xdr:rowOff>123825</xdr:rowOff>
    </xdr:from>
    <xdr:ext cx="7886700" cy="4543425"/>
    <xdr:graphicFrame macro="">
      <xdr:nvGraphicFramePr>
        <xdr:cNvPr id="18" name="Chart 1" title="Chart">
          <a:extLst>
            <a:ext uri="{FF2B5EF4-FFF2-40B4-BE49-F238E27FC236}">
              <a16:creationId xmlns:a16="http://schemas.microsoft.com/office/drawing/2014/main" id="{00000000-0008-0000-0000-0000D959E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1001"/>
  <sheetViews>
    <sheetView topLeftCell="A3" workbookViewId="0">
      <selection activeCell="J15" sqref="J15"/>
    </sheetView>
  </sheetViews>
  <sheetFormatPr defaultColWidth="14.42578125" defaultRowHeight="15" customHeight="1" x14ac:dyDescent="0.2"/>
  <cols>
    <col min="1" max="7" width="14.42578125" customWidth="1"/>
    <col min="8" max="8" width="16.85546875" customWidth="1"/>
    <col min="9" max="15" width="14.42578125" customWidth="1"/>
  </cols>
  <sheetData>
    <row r="1" spans="2:11" ht="24" customHeight="1" x14ac:dyDescent="0.3">
      <c r="B1" s="63" t="s">
        <v>0</v>
      </c>
      <c r="C1" s="64"/>
      <c r="D1" s="64"/>
      <c r="E1" s="64"/>
      <c r="F1" s="64"/>
      <c r="G1" s="64"/>
      <c r="H1" s="65"/>
    </row>
    <row r="2" spans="2:11" ht="18" x14ac:dyDescent="0.25">
      <c r="B2" s="66" t="s">
        <v>1</v>
      </c>
      <c r="C2" s="67"/>
      <c r="D2" s="67"/>
      <c r="E2" s="67"/>
      <c r="F2" s="67"/>
      <c r="G2" s="67"/>
      <c r="H2" s="68"/>
    </row>
    <row r="3" spans="2:11" ht="14.25" x14ac:dyDescent="0.2">
      <c r="B3" s="69" t="s">
        <v>2</v>
      </c>
      <c r="C3" s="67"/>
      <c r="D3" s="67"/>
      <c r="E3" s="67"/>
      <c r="F3" s="67"/>
      <c r="G3" s="67"/>
      <c r="H3" s="68"/>
    </row>
    <row r="4" spans="2:11" ht="15.75" customHeight="1" x14ac:dyDescent="0.2">
      <c r="B4" s="70" t="s">
        <v>3</v>
      </c>
      <c r="C4" s="71"/>
      <c r="D4" s="71"/>
      <c r="E4" s="71"/>
      <c r="F4" s="71"/>
      <c r="G4" s="71"/>
      <c r="H4" s="72"/>
    </row>
    <row r="5" spans="2:11" ht="15.75" customHeight="1" x14ac:dyDescent="0.2">
      <c r="B5" s="70" t="s">
        <v>4</v>
      </c>
      <c r="C5" s="71"/>
      <c r="D5" s="71"/>
      <c r="E5" s="71"/>
      <c r="F5" s="71"/>
      <c r="G5" s="71"/>
      <c r="H5" s="72"/>
    </row>
    <row r="6" spans="2:11" ht="15.75" customHeight="1" x14ac:dyDescent="0.2"/>
    <row r="7" spans="2:11" ht="26.25" x14ac:dyDescent="0.4">
      <c r="B7" s="73" t="s">
        <v>5</v>
      </c>
      <c r="C7" s="74"/>
      <c r="D7" s="74"/>
      <c r="E7" s="74"/>
      <c r="F7" s="74"/>
      <c r="G7" s="74"/>
      <c r="H7" s="75"/>
    </row>
    <row r="8" spans="2:11" ht="15.75" customHeight="1" x14ac:dyDescent="0.2"/>
    <row r="9" spans="2:11" ht="19.5" x14ac:dyDescent="0.3">
      <c r="B9" s="76" t="s">
        <v>6</v>
      </c>
      <c r="C9" s="74"/>
      <c r="D9" s="74"/>
      <c r="E9" s="75"/>
      <c r="F9" s="76" t="s">
        <v>7</v>
      </c>
      <c r="G9" s="74"/>
      <c r="H9" s="75"/>
    </row>
    <row r="10" spans="2:11" ht="15.75" customHeight="1" x14ac:dyDescent="0.2">
      <c r="B10" s="77" t="s">
        <v>8</v>
      </c>
      <c r="C10" s="74"/>
      <c r="D10" s="74"/>
      <c r="E10" s="75"/>
      <c r="F10" s="78" t="s">
        <v>9</v>
      </c>
      <c r="G10" s="79"/>
      <c r="H10" s="80"/>
    </row>
    <row r="11" spans="2:11" ht="15.75" customHeight="1" x14ac:dyDescent="0.2">
      <c r="B11" s="81" t="s">
        <v>10</v>
      </c>
      <c r="C11" s="71"/>
      <c r="D11" s="71"/>
      <c r="E11" s="72"/>
      <c r="F11" s="78" t="s">
        <v>9</v>
      </c>
      <c r="G11" s="79"/>
      <c r="H11" s="80"/>
    </row>
    <row r="12" spans="2:11" ht="15.75" customHeight="1" x14ac:dyDescent="0.2">
      <c r="B12" s="81" t="s">
        <v>11</v>
      </c>
      <c r="C12" s="71"/>
      <c r="D12" s="71"/>
      <c r="E12" s="72"/>
      <c r="F12" s="78" t="s">
        <v>9</v>
      </c>
      <c r="G12" s="79"/>
      <c r="H12" s="80"/>
      <c r="K12" s="47"/>
    </row>
    <row r="13" spans="2:11" ht="15.75" customHeight="1" x14ac:dyDescent="0.2">
      <c r="B13" s="81" t="s">
        <v>12</v>
      </c>
      <c r="C13" s="71"/>
      <c r="D13" s="71"/>
      <c r="E13" s="72"/>
      <c r="F13" s="78" t="s">
        <v>9</v>
      </c>
      <c r="G13" s="79"/>
      <c r="H13" s="80"/>
      <c r="I13" s="16"/>
    </row>
    <row r="14" spans="2:11" ht="15.75" customHeight="1" x14ac:dyDescent="0.2">
      <c r="B14" s="81" t="s">
        <v>13</v>
      </c>
      <c r="C14" s="71"/>
      <c r="D14" s="71"/>
      <c r="E14" s="72"/>
      <c r="F14" s="78" t="s">
        <v>9</v>
      </c>
      <c r="G14" s="79"/>
      <c r="H14" s="80"/>
      <c r="I14" s="16"/>
    </row>
    <row r="15" spans="2:11" ht="15.75" customHeight="1" x14ac:dyDescent="0.2">
      <c r="B15" s="86" t="s">
        <v>14</v>
      </c>
      <c r="C15" s="74"/>
      <c r="D15" s="74"/>
      <c r="E15" s="75"/>
      <c r="F15" s="78" t="s">
        <v>9</v>
      </c>
      <c r="G15" s="79"/>
      <c r="H15" s="80"/>
    </row>
    <row r="16" spans="2:11" ht="15.75" customHeight="1" x14ac:dyDescent="0.2">
      <c r="E16" s="18"/>
    </row>
    <row r="17" spans="10:10" ht="15.75" customHeight="1" x14ac:dyDescent="0.2"/>
    <row r="18" spans="10:10" ht="15.75" customHeight="1" x14ac:dyDescent="0.2"/>
    <row r="19" spans="10:10" ht="15.75" customHeight="1" x14ac:dyDescent="0.2"/>
    <row r="20" spans="10:10" ht="15.75" customHeight="1" x14ac:dyDescent="0.2"/>
    <row r="21" spans="10:10" ht="15.75" customHeight="1" x14ac:dyDescent="0.2"/>
    <row r="22" spans="10:10" ht="15.75" customHeight="1" x14ac:dyDescent="0.2">
      <c r="J22" s="19" t="s">
        <v>15</v>
      </c>
    </row>
    <row r="23" spans="10:10" ht="15.75" customHeight="1" x14ac:dyDescent="0.2"/>
    <row r="24" spans="10:10" ht="15.75" customHeight="1" x14ac:dyDescent="0.2"/>
    <row r="25" spans="10:10" ht="15.75" customHeight="1" x14ac:dyDescent="0.2"/>
    <row r="26" spans="10:10" ht="15.75" customHeight="1" x14ac:dyDescent="0.2"/>
    <row r="27" spans="10:10" ht="15.75" customHeight="1" x14ac:dyDescent="0.2"/>
    <row r="28" spans="10:10" ht="15.75" customHeight="1" x14ac:dyDescent="0.2"/>
    <row r="29" spans="10:10" ht="15.75" customHeight="1" x14ac:dyDescent="0.2"/>
    <row r="30" spans="10:10" ht="15.75" customHeight="1" x14ac:dyDescent="0.2"/>
    <row r="31" spans="10:10" ht="15.75" customHeight="1" x14ac:dyDescent="0.2"/>
    <row r="32" spans="10:10" ht="15.75" customHeight="1" x14ac:dyDescent="0.2"/>
    <row r="33" spans="2:10" ht="15.75" customHeight="1" x14ac:dyDescent="0.2"/>
    <row r="34" spans="2:10" ht="15.75" customHeight="1" x14ac:dyDescent="0.2"/>
    <row r="35" spans="2:10" ht="15.75" customHeight="1" x14ac:dyDescent="0.2"/>
    <row r="36" spans="2:10" ht="15.75" customHeight="1" x14ac:dyDescent="0.2"/>
    <row r="37" spans="2:10" ht="15.75" customHeight="1" x14ac:dyDescent="0.2">
      <c r="B37" s="3"/>
    </row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>
      <c r="J44" s="19"/>
    </row>
    <row r="45" spans="2:10" ht="15.75" customHeight="1" x14ac:dyDescent="0.2">
      <c r="J45" s="19"/>
    </row>
    <row r="46" spans="2:10" ht="15.75" customHeight="1" x14ac:dyDescent="0.2"/>
    <row r="47" spans="2:10" ht="15.75" customHeight="1" x14ac:dyDescent="0.2"/>
    <row r="48" spans="2:10" ht="15.75" customHeight="1" x14ac:dyDescent="0.2"/>
    <row r="49" spans="10:10" ht="15.75" customHeight="1" x14ac:dyDescent="0.2">
      <c r="J49" s="24"/>
    </row>
    <row r="50" spans="10:10" ht="15.75" customHeight="1" x14ac:dyDescent="0.2"/>
    <row r="51" spans="10:10" ht="15.75" customHeight="1" x14ac:dyDescent="0.2"/>
    <row r="52" spans="10:10" ht="15.75" customHeight="1" x14ac:dyDescent="0.2"/>
    <row r="53" spans="10:10" ht="15.75" customHeight="1" x14ac:dyDescent="0.2"/>
    <row r="54" spans="10:10" ht="15.75" customHeight="1" x14ac:dyDescent="0.2"/>
    <row r="55" spans="10:10" ht="15.75" customHeight="1" x14ac:dyDescent="0.2"/>
    <row r="56" spans="10:10" ht="15.75" customHeight="1" x14ac:dyDescent="0.2"/>
    <row r="57" spans="10:10" ht="15.75" customHeight="1" x14ac:dyDescent="0.2"/>
    <row r="58" spans="10:10" ht="15.75" customHeight="1" x14ac:dyDescent="0.2"/>
    <row r="59" spans="10:10" ht="15.75" customHeight="1" x14ac:dyDescent="0.2"/>
    <row r="60" spans="10:10" ht="15.75" customHeight="1" x14ac:dyDescent="0.2"/>
    <row r="61" spans="10:10" ht="15.75" customHeight="1" x14ac:dyDescent="0.2"/>
    <row r="62" spans="10:10" ht="15.75" customHeight="1" x14ac:dyDescent="0.2"/>
    <row r="63" spans="10:10" ht="15.75" customHeight="1" x14ac:dyDescent="0.2"/>
    <row r="64" spans="10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spans="1:15" ht="15.75" customHeight="1" x14ac:dyDescent="0.2"/>
    <row r="98" spans="1:15" ht="15.75" customHeight="1" x14ac:dyDescent="0.2"/>
    <row r="99" spans="1:15" ht="12.75" x14ac:dyDescent="0.2"/>
    <row r="100" spans="1:15" x14ac:dyDescent="0.25">
      <c r="A100" s="50"/>
      <c r="B100" s="82"/>
      <c r="C100" s="67"/>
      <c r="D100" s="83" t="s">
        <v>16</v>
      </c>
      <c r="E100" s="67"/>
      <c r="F100" s="83" t="s">
        <v>17</v>
      </c>
      <c r="G100" s="67"/>
      <c r="H100" s="51" t="s">
        <v>18</v>
      </c>
      <c r="I100" s="52" t="s">
        <v>19</v>
      </c>
      <c r="J100" s="53"/>
      <c r="K100" s="54"/>
      <c r="L100" s="54" t="s">
        <v>20</v>
      </c>
      <c r="M100" s="51" t="s">
        <v>21</v>
      </c>
      <c r="N100" s="29" t="s">
        <v>22</v>
      </c>
      <c r="O100" s="30"/>
    </row>
    <row r="101" spans="1:15" ht="14.25" x14ac:dyDescent="0.2">
      <c r="A101" s="50"/>
      <c r="B101" s="85"/>
      <c r="C101" s="67"/>
      <c r="D101" s="84" t="s">
        <v>23</v>
      </c>
      <c r="E101" s="67"/>
      <c r="F101" s="53" t="s">
        <v>24</v>
      </c>
      <c r="G101" s="54" t="s">
        <v>25</v>
      </c>
      <c r="H101" s="56">
        <v>20</v>
      </c>
      <c r="I101" s="56">
        <f>'Sprint #1'!I$61</f>
        <v>0</v>
      </c>
      <c r="J101" s="53"/>
      <c r="K101" s="54" t="str">
        <f>B10</f>
        <v>Guilherme Lage</v>
      </c>
      <c r="L101" s="54" t="e">
        <f xml:space="preserve"> SUM('Sprint #1'!$I65, 'Sprint #2'!$I74,#REF!,#REF!)</f>
        <v>#REF!</v>
      </c>
      <c r="M101" s="53" t="s">
        <v>26</v>
      </c>
      <c r="N101" s="30" t="s">
        <v>27</v>
      </c>
      <c r="O101" s="30"/>
    </row>
    <row r="102" spans="1:15" ht="14.25" x14ac:dyDescent="0.2">
      <c r="A102" s="50"/>
      <c r="B102" s="85"/>
      <c r="C102" s="67"/>
      <c r="D102" s="84" t="s">
        <v>28</v>
      </c>
      <c r="E102" s="67"/>
      <c r="F102" s="53" t="s">
        <v>29</v>
      </c>
      <c r="G102" s="54" t="s">
        <v>30</v>
      </c>
      <c r="H102" s="56">
        <f>'Sprint #2'!H$70</f>
        <v>0</v>
      </c>
      <c r="I102" s="56">
        <f>'Sprint #2'!I$70</f>
        <v>0</v>
      </c>
      <c r="J102" s="53"/>
      <c r="K102" s="54" t="str">
        <f>B11</f>
        <v>João Gabriel Perez</v>
      </c>
      <c r="L102" s="54" t="e">
        <f xml:space="preserve"> SUM('Sprint #1'!$I66, 'Sprint #2'!$I75,#REF!,#REF!)</f>
        <v>#REF!</v>
      </c>
      <c r="M102" s="53" t="s">
        <v>31</v>
      </c>
      <c r="N102" s="30" t="s">
        <v>32</v>
      </c>
      <c r="O102" s="30"/>
    </row>
    <row r="103" spans="1:15" ht="14.25" x14ac:dyDescent="0.2">
      <c r="A103" s="50"/>
      <c r="B103" s="85"/>
      <c r="C103" s="67"/>
      <c r="D103" s="84" t="s">
        <v>33</v>
      </c>
      <c r="E103" s="67"/>
      <c r="F103" s="53"/>
      <c r="G103" s="54" t="s">
        <v>34</v>
      </c>
      <c r="H103" s="56">
        <f>'Sprint #3'!H$71</f>
        <v>0</v>
      </c>
      <c r="I103" s="56">
        <f>'Sprint #3'!I$71</f>
        <v>0</v>
      </c>
      <c r="J103" s="53"/>
      <c r="K103" s="54" t="str">
        <f>B12</f>
        <v>Lucas Soares</v>
      </c>
      <c r="L103" s="54" t="e">
        <f xml:space="preserve"> SUM('Sprint #1'!$I67, 'Sprint #2'!$I76,#REF!,#REF!)</f>
        <v>#REF!</v>
      </c>
      <c r="M103" s="53" t="s">
        <v>35</v>
      </c>
      <c r="N103" s="30" t="s">
        <v>35</v>
      </c>
      <c r="O103" s="30"/>
    </row>
    <row r="104" spans="1:15" ht="14.25" x14ac:dyDescent="0.2">
      <c r="A104" s="50"/>
      <c r="B104" s="85"/>
      <c r="C104" s="67"/>
      <c r="D104" s="84" t="s">
        <v>9</v>
      </c>
      <c r="E104" s="67"/>
      <c r="F104" s="53"/>
      <c r="G104" s="54" t="s">
        <v>36</v>
      </c>
      <c r="H104" s="56">
        <f>'Sprint #4'!H$70</f>
        <v>0</v>
      </c>
      <c r="I104" s="56">
        <f>'Sprint #4'!I$70</f>
        <v>0</v>
      </c>
      <c r="J104" s="53"/>
      <c r="K104" s="54" t="str">
        <f t="shared" ref="K104:K105" si="0">B14</f>
        <v>Marlene Moraes</v>
      </c>
      <c r="L104" s="54" t="e">
        <f xml:space="preserve"> SUM('Sprint #1'!$I69, 'Sprint #2'!$I77,#REF!,#REF!)</f>
        <v>#REF!</v>
      </c>
      <c r="M104" s="53" t="s">
        <v>37</v>
      </c>
      <c r="N104" s="30"/>
      <c r="O104" s="30"/>
    </row>
    <row r="105" spans="1:15" ht="14.25" x14ac:dyDescent="0.2">
      <c r="A105" s="50"/>
      <c r="B105" s="85"/>
      <c r="C105" s="67"/>
      <c r="D105" s="84" t="s">
        <v>38</v>
      </c>
      <c r="E105" s="67"/>
      <c r="F105" s="53"/>
      <c r="G105" s="54" t="s">
        <v>39</v>
      </c>
      <c r="H105" s="56">
        <f>'Sprint #5'!H$61</f>
        <v>0</v>
      </c>
      <c r="I105" s="56">
        <f>'Sprint #5'!I$61</f>
        <v>0</v>
      </c>
      <c r="J105" s="53"/>
      <c r="K105" s="54" t="str">
        <f t="shared" si="0"/>
        <v>Vitor Stahlberg</v>
      </c>
      <c r="L105" s="54" t="e">
        <f xml:space="preserve"> SUM('Sprint #1'!$I70, 'Sprint #2'!$I78,#REF!,#REF!)</f>
        <v>#REF!</v>
      </c>
    </row>
    <row r="106" spans="1:15" ht="14.25" x14ac:dyDescent="0.2">
      <c r="A106" s="50"/>
      <c r="B106" s="85"/>
      <c r="C106" s="67"/>
      <c r="F106" s="53"/>
      <c r="G106" s="54"/>
      <c r="H106" s="53"/>
      <c r="I106" s="53"/>
      <c r="J106" s="53"/>
      <c r="K106" s="30"/>
      <c r="L106" s="30"/>
    </row>
    <row r="107" spans="1:15" ht="15.75" customHeight="1" x14ac:dyDescent="0.2">
      <c r="A107" s="50"/>
      <c r="B107" s="85"/>
      <c r="C107" s="67"/>
      <c r="D107" s="55"/>
      <c r="E107" s="53"/>
      <c r="F107" s="53"/>
      <c r="G107" s="53"/>
      <c r="H107" s="53"/>
      <c r="I107" s="53"/>
      <c r="J107" s="53"/>
      <c r="K107" s="30"/>
      <c r="L107" s="30"/>
    </row>
    <row r="108" spans="1:15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30"/>
      <c r="L108" s="30"/>
    </row>
    <row r="109" spans="1:15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30"/>
      <c r="L109" s="30"/>
    </row>
    <row r="110" spans="1:15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30"/>
      <c r="L110" s="30"/>
    </row>
    <row r="111" spans="1:15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</row>
    <row r="112" spans="1:15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5">
    <mergeCell ref="B105:C105"/>
    <mergeCell ref="B106:C106"/>
    <mergeCell ref="B107:C107"/>
    <mergeCell ref="B101:C101"/>
    <mergeCell ref="B15:E15"/>
    <mergeCell ref="D105:E105"/>
    <mergeCell ref="F15:H15"/>
    <mergeCell ref="B100:C100"/>
    <mergeCell ref="D100:E100"/>
    <mergeCell ref="F100:G100"/>
    <mergeCell ref="D104:E104"/>
    <mergeCell ref="D101:E101"/>
    <mergeCell ref="B102:C102"/>
    <mergeCell ref="D102:E102"/>
    <mergeCell ref="B103:C103"/>
    <mergeCell ref="D103:E103"/>
    <mergeCell ref="B104:C104"/>
    <mergeCell ref="B11:E11"/>
    <mergeCell ref="F11:H11"/>
    <mergeCell ref="B12:E12"/>
    <mergeCell ref="F12:H12"/>
    <mergeCell ref="B14:E14"/>
    <mergeCell ref="F14:H14"/>
    <mergeCell ref="B13:E13"/>
    <mergeCell ref="F13:H13"/>
    <mergeCell ref="B7:H7"/>
    <mergeCell ref="F9:H9"/>
    <mergeCell ref="B9:E9"/>
    <mergeCell ref="B10:E10"/>
    <mergeCell ref="F10:H10"/>
    <mergeCell ref="B1:H1"/>
    <mergeCell ref="B2:H2"/>
    <mergeCell ref="B3:H3"/>
    <mergeCell ref="B4:H4"/>
    <mergeCell ref="B5:H5"/>
  </mergeCells>
  <dataValidations count="1">
    <dataValidation type="list" allowBlank="1" sqref="F10:F15" xr:uid="{49EDF03A-7EFB-435C-A992-40D98DE85B41}">
      <formula1>$D$101:$E$105</formula1>
    </dataValidation>
  </dataValidations>
  <pageMargins left="0.75" right="0.75" top="1" bottom="1" header="0" footer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C78D8"/>
  </sheetPr>
  <dimension ref="A1:R1000"/>
  <sheetViews>
    <sheetView topLeftCell="A16" zoomScale="115" zoomScaleNormal="115" workbookViewId="0">
      <selection activeCell="C32" sqref="C32:G32"/>
    </sheetView>
  </sheetViews>
  <sheetFormatPr defaultColWidth="14.42578125" defaultRowHeight="15" customHeight="1" x14ac:dyDescent="0.2"/>
  <cols>
    <col min="1" max="1" width="1.140625" customWidth="1"/>
    <col min="2" max="2" width="5.140625" customWidth="1"/>
    <col min="3" max="3" width="13.42578125" customWidth="1"/>
    <col min="4" max="4" width="13.85546875" customWidth="1"/>
    <col min="5" max="6" width="14.42578125" customWidth="1"/>
    <col min="7" max="7" width="19.140625" customWidth="1"/>
    <col min="8" max="8" width="16.85546875" customWidth="1"/>
    <col min="9" max="9" width="3" customWidth="1"/>
    <col min="10" max="18" width="14.42578125" customWidth="1"/>
  </cols>
  <sheetData>
    <row r="1" spans="2:8" ht="25.5" customHeight="1" x14ac:dyDescent="0.3">
      <c r="B1" s="63" t="s">
        <v>0</v>
      </c>
      <c r="C1" s="64"/>
      <c r="D1" s="64"/>
      <c r="E1" s="64"/>
      <c r="F1" s="64"/>
      <c r="G1" s="64"/>
      <c r="H1" s="65"/>
    </row>
    <row r="2" spans="2:8" ht="18.75" customHeight="1" x14ac:dyDescent="0.25">
      <c r="B2" s="66" t="s">
        <v>1</v>
      </c>
      <c r="C2" s="67"/>
      <c r="D2" s="67"/>
      <c r="E2" s="67"/>
      <c r="F2" s="67"/>
      <c r="G2" s="67"/>
      <c r="H2" s="68"/>
    </row>
    <row r="3" spans="2:8" ht="14.25" x14ac:dyDescent="0.2">
      <c r="B3" s="69" t="s">
        <v>2</v>
      </c>
      <c r="C3" s="67"/>
      <c r="D3" s="67"/>
      <c r="E3" s="67"/>
      <c r="F3" s="67"/>
      <c r="G3" s="67"/>
      <c r="H3" s="68"/>
    </row>
    <row r="4" spans="2:8" ht="14.25" x14ac:dyDescent="0.2">
      <c r="B4" s="70" t="s">
        <v>3</v>
      </c>
      <c r="C4" s="71"/>
      <c r="D4" s="71"/>
      <c r="E4" s="71"/>
      <c r="F4" s="71"/>
      <c r="G4" s="71"/>
      <c r="H4" s="72"/>
    </row>
    <row r="5" spans="2:8" ht="15.75" customHeight="1" x14ac:dyDescent="0.2">
      <c r="B5" s="70" t="s">
        <v>4</v>
      </c>
      <c r="C5" s="71"/>
      <c r="D5" s="71"/>
      <c r="E5" s="71"/>
      <c r="F5" s="71"/>
      <c r="G5" s="71"/>
      <c r="H5" s="72"/>
    </row>
    <row r="6" spans="2:8" ht="15.75" customHeight="1" x14ac:dyDescent="0.2">
      <c r="B6" s="3"/>
      <c r="C6" s="4"/>
      <c r="D6" s="4"/>
      <c r="E6" s="4"/>
      <c r="F6" s="4"/>
      <c r="G6" s="4"/>
      <c r="H6" s="3"/>
    </row>
    <row r="7" spans="2:8" ht="26.25" x14ac:dyDescent="0.2">
      <c r="B7" s="95" t="str">
        <f>'Dados do Projeto'!B7</f>
        <v>Fábrica do Saber</v>
      </c>
      <c r="C7" s="74"/>
      <c r="D7" s="74"/>
      <c r="E7" s="74"/>
      <c r="F7" s="74"/>
      <c r="G7" s="74"/>
      <c r="H7" s="75"/>
    </row>
    <row r="8" spans="2:8" ht="15.75" customHeight="1" x14ac:dyDescent="0.2">
      <c r="B8" s="3"/>
      <c r="C8" s="4"/>
      <c r="D8" s="4"/>
      <c r="E8" s="4"/>
      <c r="F8" s="4"/>
      <c r="G8" s="4"/>
      <c r="H8" s="3"/>
    </row>
    <row r="9" spans="2:8" ht="14.25" customHeight="1" x14ac:dyDescent="0.2">
      <c r="B9" s="96" t="s">
        <v>40</v>
      </c>
      <c r="C9" s="74"/>
      <c r="D9" s="74"/>
      <c r="E9" s="74"/>
      <c r="F9" s="74"/>
      <c r="G9" s="74"/>
      <c r="H9" s="75"/>
    </row>
    <row r="10" spans="2:8" ht="21" customHeight="1" x14ac:dyDescent="0.2">
      <c r="B10" s="6" t="s">
        <v>41</v>
      </c>
      <c r="C10" s="6" t="s">
        <v>42</v>
      </c>
      <c r="D10" s="6" t="s">
        <v>43</v>
      </c>
      <c r="E10" s="97" t="s">
        <v>44</v>
      </c>
      <c r="F10" s="74"/>
      <c r="G10" s="75"/>
      <c r="H10" s="6" t="s">
        <v>45</v>
      </c>
    </row>
    <row r="11" spans="2:8" ht="15.75" customHeight="1" x14ac:dyDescent="0.2">
      <c r="B11" s="8">
        <v>1</v>
      </c>
      <c r="C11" s="14">
        <v>45170</v>
      </c>
      <c r="D11" s="14">
        <v>45190</v>
      </c>
      <c r="E11" s="87"/>
      <c r="F11" s="74"/>
      <c r="G11" s="75"/>
      <c r="H11" s="15"/>
    </row>
    <row r="12" spans="2:8" ht="15.75" customHeight="1" x14ac:dyDescent="0.2">
      <c r="B12" s="8">
        <v>2</v>
      </c>
      <c r="C12" s="14">
        <v>45191</v>
      </c>
      <c r="D12" s="14">
        <f t="shared" ref="D12" si="0">C12+13</f>
        <v>45204</v>
      </c>
      <c r="E12" s="87"/>
      <c r="F12" s="74"/>
      <c r="G12" s="74"/>
      <c r="H12" s="15"/>
    </row>
    <row r="13" spans="2:8" ht="15.75" customHeight="1" x14ac:dyDescent="0.2">
      <c r="B13" s="8">
        <v>3</v>
      </c>
      <c r="C13" s="14">
        <f t="shared" ref="C13" si="1">C12+14</f>
        <v>45205</v>
      </c>
      <c r="D13" s="14">
        <v>45225</v>
      </c>
      <c r="E13" s="87"/>
      <c r="F13" s="74"/>
      <c r="G13" s="75"/>
      <c r="H13" s="15"/>
    </row>
    <row r="14" spans="2:8" ht="15.75" customHeight="1" x14ac:dyDescent="0.2">
      <c r="B14" s="8">
        <v>4</v>
      </c>
      <c r="C14" s="14">
        <v>45226</v>
      </c>
      <c r="D14" s="14">
        <v>45246</v>
      </c>
      <c r="E14" s="88"/>
      <c r="F14" s="74"/>
      <c r="G14" s="74"/>
      <c r="H14" s="15"/>
    </row>
    <row r="15" spans="2:8" ht="15.75" customHeight="1" x14ac:dyDescent="0.2">
      <c r="B15" s="8">
        <v>5</v>
      </c>
      <c r="C15" s="14">
        <v>45247</v>
      </c>
      <c r="D15" s="14">
        <f xml:space="preserve"> C15 + 13</f>
        <v>45260</v>
      </c>
      <c r="E15" s="45"/>
      <c r="F15" s="46"/>
      <c r="G15" s="46"/>
      <c r="H15" s="15"/>
    </row>
    <row r="16" spans="2:8" ht="15.75" customHeight="1" x14ac:dyDescent="0.2">
      <c r="B16" s="3"/>
      <c r="C16" s="4"/>
      <c r="D16" s="4"/>
      <c r="E16" s="4"/>
      <c r="F16" s="4"/>
      <c r="G16" s="4"/>
      <c r="H16" s="3"/>
    </row>
    <row r="17" spans="1:18" ht="15.75" customHeight="1" x14ac:dyDescent="0.2">
      <c r="B17" s="3"/>
      <c r="C17" s="4"/>
      <c r="D17" s="4"/>
      <c r="E17" s="4"/>
      <c r="F17" s="4"/>
      <c r="G17" s="4"/>
      <c r="H17" s="3"/>
    </row>
    <row r="18" spans="1:18" ht="15.75" customHeight="1" x14ac:dyDescent="0.2">
      <c r="B18" s="20"/>
      <c r="C18" s="89" t="s">
        <v>46</v>
      </c>
      <c r="D18" s="74"/>
      <c r="E18" s="74"/>
      <c r="F18" s="74"/>
      <c r="G18" s="74"/>
      <c r="H18" s="22" t="s">
        <v>47</v>
      </c>
    </row>
    <row r="19" spans="1:18" ht="15.75" customHeight="1" x14ac:dyDescent="0.2">
      <c r="B19" s="23" t="s">
        <v>41</v>
      </c>
      <c r="C19" s="90"/>
      <c r="D19" s="74"/>
      <c r="E19" s="74"/>
      <c r="F19" s="74"/>
      <c r="G19" s="75"/>
      <c r="H19" s="25" t="s">
        <v>48</v>
      </c>
    </row>
    <row r="20" spans="1:18" ht="20.25" customHeight="1" x14ac:dyDescent="0.2">
      <c r="A20" s="26"/>
      <c r="B20" s="27">
        <v>0</v>
      </c>
      <c r="C20" s="91"/>
      <c r="D20" s="74"/>
      <c r="E20" s="74"/>
      <c r="F20" s="74"/>
      <c r="G20" s="75"/>
      <c r="H20" s="28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5.75" customHeight="1" x14ac:dyDescent="0.2">
      <c r="B21" s="9">
        <v>1</v>
      </c>
      <c r="C21" s="92" t="s">
        <v>49</v>
      </c>
      <c r="D21" s="93"/>
      <c r="E21" s="93"/>
      <c r="F21" s="93"/>
      <c r="G21" s="94"/>
      <c r="H21" s="12" t="s">
        <v>50</v>
      </c>
      <c r="J21" s="48"/>
    </row>
    <row r="22" spans="1:18" ht="15.75" customHeight="1" x14ac:dyDescent="0.2">
      <c r="B22" s="27">
        <v>2</v>
      </c>
      <c r="C22" s="92" t="s">
        <v>51</v>
      </c>
      <c r="D22" s="93"/>
      <c r="E22" s="93"/>
      <c r="F22" s="93"/>
      <c r="G22" s="94"/>
      <c r="H22" s="12" t="s">
        <v>50</v>
      </c>
    </row>
    <row r="23" spans="1:18" ht="15.75" customHeight="1" x14ac:dyDescent="0.2">
      <c r="B23" s="9">
        <v>3</v>
      </c>
      <c r="C23" s="92" t="s">
        <v>52</v>
      </c>
      <c r="D23" s="93"/>
      <c r="E23" s="93"/>
      <c r="F23" s="93"/>
      <c r="G23" s="94"/>
      <c r="H23" s="12" t="s">
        <v>50</v>
      </c>
    </row>
    <row r="24" spans="1:18" ht="15.75" customHeight="1" x14ac:dyDescent="0.2">
      <c r="B24" s="27">
        <v>4</v>
      </c>
      <c r="C24" s="98" t="s">
        <v>53</v>
      </c>
      <c r="D24" s="99"/>
      <c r="E24" s="99"/>
      <c r="F24" s="99"/>
      <c r="G24" s="100"/>
      <c r="H24" s="12" t="s">
        <v>54</v>
      </c>
    </row>
    <row r="25" spans="1:18" ht="15.75" customHeight="1" x14ac:dyDescent="0.2">
      <c r="B25" s="9">
        <v>5</v>
      </c>
      <c r="C25" s="101" t="s">
        <v>55</v>
      </c>
      <c r="D25" s="102"/>
      <c r="E25" s="102"/>
      <c r="F25" s="102"/>
      <c r="G25" s="103"/>
      <c r="H25" s="12" t="s">
        <v>54</v>
      </c>
    </row>
    <row r="26" spans="1:18" ht="15.75" customHeight="1" x14ac:dyDescent="0.2">
      <c r="B26" s="27">
        <v>6</v>
      </c>
      <c r="C26" s="101" t="s">
        <v>56</v>
      </c>
      <c r="D26" s="102"/>
      <c r="E26" s="102"/>
      <c r="F26" s="102"/>
      <c r="G26" s="103"/>
      <c r="H26" s="12" t="s">
        <v>54</v>
      </c>
    </row>
    <row r="27" spans="1:18" ht="15.75" customHeight="1" x14ac:dyDescent="0.2">
      <c r="B27" s="9">
        <v>7</v>
      </c>
      <c r="C27" s="104" t="s">
        <v>57</v>
      </c>
      <c r="D27" s="105"/>
      <c r="E27" s="105"/>
      <c r="F27" s="105"/>
      <c r="G27" s="106"/>
      <c r="H27" s="12" t="s">
        <v>58</v>
      </c>
    </row>
    <row r="28" spans="1:18" ht="15.75" customHeight="1" x14ac:dyDescent="0.2">
      <c r="B28" s="27">
        <v>8</v>
      </c>
      <c r="C28" s="98" t="s">
        <v>59</v>
      </c>
      <c r="D28" s="99"/>
      <c r="E28" s="99"/>
      <c r="F28" s="99"/>
      <c r="G28" s="100"/>
      <c r="H28" s="12" t="s">
        <v>54</v>
      </c>
    </row>
    <row r="29" spans="1:18" ht="15.75" customHeight="1" x14ac:dyDescent="0.2">
      <c r="B29" s="9">
        <v>9</v>
      </c>
      <c r="C29" s="104" t="s">
        <v>60</v>
      </c>
      <c r="D29" s="105"/>
      <c r="E29" s="105"/>
      <c r="F29" s="105"/>
      <c r="G29" s="106"/>
      <c r="H29" s="12" t="s">
        <v>58</v>
      </c>
    </row>
    <row r="30" spans="1:18" ht="15.75" customHeight="1" x14ac:dyDescent="0.2">
      <c r="B30" s="27">
        <v>10</v>
      </c>
      <c r="C30" s="101" t="s">
        <v>61</v>
      </c>
      <c r="D30" s="102"/>
      <c r="E30" s="102"/>
      <c r="F30" s="102"/>
      <c r="G30" s="103"/>
      <c r="H30" s="12" t="s">
        <v>54</v>
      </c>
    </row>
    <row r="31" spans="1:18" ht="15.75" customHeight="1" x14ac:dyDescent="0.2">
      <c r="B31" s="9">
        <v>11</v>
      </c>
      <c r="C31" s="101" t="s">
        <v>62</v>
      </c>
      <c r="D31" s="102"/>
      <c r="E31" s="102"/>
      <c r="F31" s="102"/>
      <c r="G31" s="103"/>
      <c r="H31" s="12" t="s">
        <v>54</v>
      </c>
    </row>
    <row r="32" spans="1:18" ht="15.75" customHeight="1" x14ac:dyDescent="0.2">
      <c r="B32" s="27">
        <v>12</v>
      </c>
      <c r="C32" s="101" t="s">
        <v>63</v>
      </c>
      <c r="D32" s="102"/>
      <c r="E32" s="102"/>
      <c r="F32" s="102"/>
      <c r="G32" s="103"/>
      <c r="H32" s="12" t="s">
        <v>58</v>
      </c>
    </row>
    <row r="33" spans="2:8" ht="15.75" customHeight="1" x14ac:dyDescent="0.2">
      <c r="B33" s="9">
        <v>13</v>
      </c>
      <c r="C33" s="92" t="s">
        <v>64</v>
      </c>
      <c r="D33" s="93"/>
      <c r="E33" s="93"/>
      <c r="F33" s="93"/>
      <c r="G33" s="94"/>
      <c r="H33" s="12" t="s">
        <v>50</v>
      </c>
    </row>
    <row r="34" spans="2:8" ht="18" customHeight="1" x14ac:dyDescent="0.2">
      <c r="B34" s="27">
        <v>14</v>
      </c>
      <c r="C34" s="101"/>
      <c r="D34" s="102"/>
      <c r="E34" s="102"/>
      <c r="F34" s="102"/>
      <c r="G34" s="103"/>
      <c r="H34" s="12" t="s">
        <v>54</v>
      </c>
    </row>
    <row r="35" spans="2:8" ht="18" customHeight="1" x14ac:dyDescent="0.2">
      <c r="B35" s="9">
        <v>15</v>
      </c>
      <c r="C35" s="101"/>
      <c r="D35" s="102"/>
      <c r="E35" s="102"/>
      <c r="F35" s="102"/>
      <c r="G35" s="103"/>
      <c r="H35" s="12" t="s">
        <v>54</v>
      </c>
    </row>
    <row r="36" spans="2:8" ht="18" customHeight="1" x14ac:dyDescent="0.2">
      <c r="B36" s="27">
        <v>16</v>
      </c>
      <c r="C36" s="101"/>
      <c r="D36" s="74"/>
      <c r="E36" s="74"/>
      <c r="F36" s="74"/>
      <c r="G36" s="75"/>
      <c r="H36" s="12" t="s">
        <v>54</v>
      </c>
    </row>
    <row r="37" spans="2:8" ht="18" customHeight="1" x14ac:dyDescent="0.2">
      <c r="B37" s="9">
        <v>17</v>
      </c>
      <c r="C37" s="101"/>
      <c r="D37" s="74"/>
      <c r="E37" s="74"/>
      <c r="F37" s="74"/>
      <c r="G37" s="75"/>
      <c r="H37" s="12" t="s">
        <v>54</v>
      </c>
    </row>
    <row r="38" spans="2:8" ht="18" customHeight="1" x14ac:dyDescent="0.2">
      <c r="B38" s="27">
        <v>18</v>
      </c>
      <c r="C38" s="101"/>
      <c r="D38" s="74"/>
      <c r="E38" s="74"/>
      <c r="F38" s="74"/>
      <c r="G38" s="75"/>
      <c r="H38" s="12" t="s">
        <v>54</v>
      </c>
    </row>
    <row r="39" spans="2:8" ht="18" customHeight="1" x14ac:dyDescent="0.2">
      <c r="B39" s="9">
        <v>19</v>
      </c>
      <c r="C39" s="101"/>
      <c r="D39" s="74"/>
      <c r="E39" s="74"/>
      <c r="F39" s="74"/>
      <c r="G39" s="75"/>
      <c r="H39" s="12" t="s">
        <v>54</v>
      </c>
    </row>
    <row r="40" spans="2:8" ht="18" customHeight="1" x14ac:dyDescent="0.2">
      <c r="B40" s="27">
        <v>20</v>
      </c>
      <c r="C40" s="101"/>
      <c r="D40" s="74"/>
      <c r="E40" s="74"/>
      <c r="F40" s="74"/>
      <c r="G40" s="75"/>
      <c r="H40" s="12" t="s">
        <v>54</v>
      </c>
    </row>
    <row r="41" spans="2:8" ht="18" customHeight="1" x14ac:dyDescent="0.2">
      <c r="B41" s="9">
        <v>21</v>
      </c>
      <c r="C41" s="101"/>
      <c r="D41" s="74"/>
      <c r="E41" s="74"/>
      <c r="F41" s="74"/>
      <c r="G41" s="75"/>
      <c r="H41" s="12" t="s">
        <v>54</v>
      </c>
    </row>
    <row r="42" spans="2:8" ht="18" customHeight="1" x14ac:dyDescent="0.2">
      <c r="B42" s="27">
        <v>22</v>
      </c>
      <c r="C42" s="101"/>
      <c r="D42" s="74"/>
      <c r="E42" s="74"/>
      <c r="F42" s="74"/>
      <c r="G42" s="75"/>
      <c r="H42" s="12" t="s">
        <v>54</v>
      </c>
    </row>
    <row r="43" spans="2:8" ht="18" customHeight="1" x14ac:dyDescent="0.2">
      <c r="B43" s="9">
        <v>23</v>
      </c>
      <c r="C43" s="101"/>
      <c r="D43" s="74"/>
      <c r="E43" s="74"/>
      <c r="F43" s="74"/>
      <c r="G43" s="75"/>
      <c r="H43" s="12" t="s">
        <v>54</v>
      </c>
    </row>
    <row r="44" spans="2:8" ht="18" customHeight="1" x14ac:dyDescent="0.2">
      <c r="B44" s="27">
        <v>24</v>
      </c>
      <c r="C44" s="101"/>
      <c r="D44" s="74"/>
      <c r="E44" s="74"/>
      <c r="F44" s="74"/>
      <c r="G44" s="75"/>
      <c r="H44" s="12" t="s">
        <v>54</v>
      </c>
    </row>
    <row r="45" spans="2:8" ht="18" customHeight="1" x14ac:dyDescent="0.2">
      <c r="B45" s="9">
        <v>25</v>
      </c>
      <c r="C45" s="101"/>
      <c r="D45" s="74"/>
      <c r="E45" s="74"/>
      <c r="F45" s="74"/>
      <c r="G45" s="75"/>
      <c r="H45" s="12" t="s">
        <v>54</v>
      </c>
    </row>
    <row r="46" spans="2:8" ht="18" customHeight="1" x14ac:dyDescent="0.2">
      <c r="B46" s="27">
        <v>26</v>
      </c>
      <c r="C46" s="101"/>
      <c r="D46" s="74"/>
      <c r="E46" s="74"/>
      <c r="F46" s="74"/>
      <c r="G46" s="75"/>
      <c r="H46" s="12" t="s">
        <v>54</v>
      </c>
    </row>
    <row r="47" spans="2:8" ht="15.75" customHeight="1" x14ac:dyDescent="0.2">
      <c r="B47" s="9">
        <v>27</v>
      </c>
      <c r="C47" s="101"/>
      <c r="D47" s="74"/>
      <c r="E47" s="74"/>
      <c r="F47" s="74"/>
      <c r="G47" s="75"/>
      <c r="H47" s="12" t="s">
        <v>54</v>
      </c>
    </row>
    <row r="48" spans="2:8" ht="15.75" customHeight="1" x14ac:dyDescent="0.2">
      <c r="B48" s="27">
        <v>28</v>
      </c>
      <c r="C48" s="101"/>
      <c r="D48" s="74"/>
      <c r="E48" s="74"/>
      <c r="F48" s="74"/>
      <c r="G48" s="75"/>
      <c r="H48" s="12" t="s">
        <v>54</v>
      </c>
    </row>
    <row r="49" spans="2:8" ht="15.75" customHeight="1" x14ac:dyDescent="0.2">
      <c r="B49" s="9">
        <v>29</v>
      </c>
      <c r="C49" s="101"/>
      <c r="D49" s="74"/>
      <c r="E49" s="74"/>
      <c r="F49" s="74"/>
      <c r="G49" s="75"/>
      <c r="H49" s="12" t="s">
        <v>54</v>
      </c>
    </row>
    <row r="50" spans="2:8" ht="15.75" customHeight="1" x14ac:dyDescent="0.2">
      <c r="B50" s="27">
        <v>30</v>
      </c>
      <c r="C50" s="101"/>
      <c r="D50" s="74"/>
      <c r="E50" s="74"/>
      <c r="F50" s="74"/>
      <c r="G50" s="75"/>
      <c r="H50" s="12" t="s">
        <v>54</v>
      </c>
    </row>
    <row r="51" spans="2:8" ht="15.75" customHeight="1" x14ac:dyDescent="0.2">
      <c r="B51" s="9">
        <v>31</v>
      </c>
      <c r="C51" s="101"/>
      <c r="D51" s="74"/>
      <c r="E51" s="74"/>
      <c r="F51" s="74"/>
      <c r="G51" s="75"/>
      <c r="H51" s="12" t="s">
        <v>54</v>
      </c>
    </row>
    <row r="52" spans="2:8" ht="15.75" customHeight="1" x14ac:dyDescent="0.2">
      <c r="B52" s="27">
        <v>32</v>
      </c>
      <c r="C52" s="101"/>
      <c r="D52" s="74"/>
      <c r="E52" s="74"/>
      <c r="F52" s="74"/>
      <c r="G52" s="75"/>
      <c r="H52" s="12" t="s">
        <v>54</v>
      </c>
    </row>
    <row r="53" spans="2:8" ht="15.75" customHeight="1" x14ac:dyDescent="0.2">
      <c r="B53" s="9">
        <v>33</v>
      </c>
      <c r="C53" s="101"/>
      <c r="D53" s="74"/>
      <c r="E53" s="74"/>
      <c r="F53" s="74"/>
      <c r="G53" s="75"/>
      <c r="H53" s="12" t="s">
        <v>54</v>
      </c>
    </row>
    <row r="54" spans="2:8" ht="15.75" customHeight="1" x14ac:dyDescent="0.2">
      <c r="B54" s="27">
        <v>34</v>
      </c>
      <c r="C54" s="101"/>
      <c r="D54" s="74"/>
      <c r="E54" s="74"/>
      <c r="F54" s="74"/>
      <c r="G54" s="75"/>
      <c r="H54" s="12" t="s">
        <v>54</v>
      </c>
    </row>
    <row r="55" spans="2:8" ht="15.75" customHeight="1" x14ac:dyDescent="0.2">
      <c r="B55" s="9">
        <v>35</v>
      </c>
      <c r="C55" s="101"/>
      <c r="D55" s="74"/>
      <c r="E55" s="74"/>
      <c r="F55" s="74"/>
      <c r="G55" s="75"/>
      <c r="H55" s="12" t="s">
        <v>54</v>
      </c>
    </row>
    <row r="56" spans="2:8" ht="15.75" customHeight="1" x14ac:dyDescent="0.2">
      <c r="B56" s="27">
        <v>36</v>
      </c>
      <c r="C56" s="101"/>
      <c r="D56" s="74"/>
      <c r="E56" s="74"/>
      <c r="F56" s="74"/>
      <c r="G56" s="75"/>
      <c r="H56" s="12" t="s">
        <v>54</v>
      </c>
    </row>
    <row r="57" spans="2:8" ht="15.75" customHeight="1" x14ac:dyDescent="0.2">
      <c r="B57" s="9">
        <v>37</v>
      </c>
      <c r="C57" s="101"/>
      <c r="D57" s="74"/>
      <c r="E57" s="74"/>
      <c r="F57" s="74"/>
      <c r="G57" s="75"/>
      <c r="H57" s="12" t="s">
        <v>54</v>
      </c>
    </row>
    <row r="58" spans="2:8" ht="15.75" customHeight="1" x14ac:dyDescent="0.2">
      <c r="B58" s="27">
        <v>38</v>
      </c>
      <c r="C58" s="101"/>
      <c r="D58" s="74"/>
      <c r="E58" s="74"/>
      <c r="F58" s="74"/>
      <c r="G58" s="75"/>
      <c r="H58" s="12" t="s">
        <v>54</v>
      </c>
    </row>
    <row r="59" spans="2:8" ht="15.75" customHeight="1" x14ac:dyDescent="0.2">
      <c r="B59" s="9">
        <v>39</v>
      </c>
      <c r="C59" s="101"/>
      <c r="D59" s="74"/>
      <c r="E59" s="74"/>
      <c r="F59" s="74"/>
      <c r="G59" s="75"/>
      <c r="H59" s="12" t="s">
        <v>54</v>
      </c>
    </row>
    <row r="60" spans="2:8" ht="15.75" customHeight="1" x14ac:dyDescent="0.2">
      <c r="B60" s="27">
        <v>40</v>
      </c>
      <c r="C60" s="101"/>
      <c r="D60" s="74"/>
      <c r="E60" s="74"/>
      <c r="F60" s="74"/>
      <c r="G60" s="75"/>
      <c r="H60" s="12" t="s">
        <v>54</v>
      </c>
    </row>
    <row r="61" spans="2:8" ht="15.75" customHeight="1" x14ac:dyDescent="0.2">
      <c r="B61" s="9">
        <v>41</v>
      </c>
      <c r="C61" s="101"/>
      <c r="D61" s="74"/>
      <c r="E61" s="74"/>
      <c r="F61" s="74"/>
      <c r="G61" s="75"/>
      <c r="H61" s="12" t="s">
        <v>54</v>
      </c>
    </row>
    <row r="62" spans="2:8" ht="15.75" customHeight="1" x14ac:dyDescent="0.2">
      <c r="B62" s="27">
        <v>42</v>
      </c>
      <c r="C62" s="101"/>
      <c r="D62" s="74"/>
      <c r="E62" s="74"/>
      <c r="F62" s="74"/>
      <c r="G62" s="75"/>
      <c r="H62" s="12" t="s">
        <v>54</v>
      </c>
    </row>
    <row r="63" spans="2:8" ht="15.75" customHeight="1" x14ac:dyDescent="0.2">
      <c r="B63" s="9">
        <v>43</v>
      </c>
      <c r="C63" s="101"/>
      <c r="D63" s="74"/>
      <c r="E63" s="74"/>
      <c r="F63" s="74"/>
      <c r="G63" s="75"/>
      <c r="H63" s="12" t="s">
        <v>54</v>
      </c>
    </row>
    <row r="64" spans="2:8" ht="15.75" customHeight="1" x14ac:dyDescent="0.2">
      <c r="B64" s="27">
        <v>44</v>
      </c>
      <c r="C64" s="101"/>
      <c r="D64" s="74"/>
      <c r="E64" s="74"/>
      <c r="F64" s="74"/>
      <c r="G64" s="75"/>
      <c r="H64" s="12" t="s">
        <v>54</v>
      </c>
    </row>
    <row r="65" spans="2:8" ht="15.75" customHeight="1" x14ac:dyDescent="0.2">
      <c r="B65" s="9">
        <v>45</v>
      </c>
      <c r="C65" s="101"/>
      <c r="D65" s="74"/>
      <c r="E65" s="74"/>
      <c r="F65" s="74"/>
      <c r="G65" s="75"/>
      <c r="H65" s="12" t="s">
        <v>54</v>
      </c>
    </row>
    <row r="66" spans="2:8" ht="15.75" customHeight="1" x14ac:dyDescent="0.2">
      <c r="B66" s="27">
        <v>46</v>
      </c>
      <c r="C66" s="101"/>
      <c r="D66" s="74"/>
      <c r="E66" s="74"/>
      <c r="F66" s="74"/>
      <c r="G66" s="75"/>
      <c r="H66" s="12" t="s">
        <v>54</v>
      </c>
    </row>
    <row r="67" spans="2:8" ht="15.75" customHeight="1" x14ac:dyDescent="0.2">
      <c r="B67" s="9">
        <v>47</v>
      </c>
      <c r="C67" s="101"/>
      <c r="D67" s="74"/>
      <c r="E67" s="74"/>
      <c r="F67" s="74"/>
      <c r="G67" s="75"/>
      <c r="H67" s="12" t="s">
        <v>54</v>
      </c>
    </row>
    <row r="68" spans="2:8" ht="15.75" customHeight="1" x14ac:dyDescent="0.2">
      <c r="B68" s="27">
        <v>48</v>
      </c>
      <c r="C68" s="101"/>
      <c r="D68" s="74"/>
      <c r="E68" s="74"/>
      <c r="F68" s="74"/>
      <c r="G68" s="75"/>
      <c r="H68" s="12" t="s">
        <v>54</v>
      </c>
    </row>
    <row r="69" spans="2:8" ht="15.75" customHeight="1" x14ac:dyDescent="0.2">
      <c r="B69" s="9">
        <v>49</v>
      </c>
      <c r="C69" s="101"/>
      <c r="D69" s="74"/>
      <c r="E69" s="74"/>
      <c r="F69" s="74"/>
      <c r="G69" s="75"/>
      <c r="H69" s="12" t="s">
        <v>54</v>
      </c>
    </row>
    <row r="70" spans="2:8" ht="15.75" customHeight="1" x14ac:dyDescent="0.2">
      <c r="B70" s="27">
        <v>50</v>
      </c>
      <c r="C70" s="101"/>
      <c r="D70" s="74"/>
      <c r="E70" s="74"/>
      <c r="F70" s="74"/>
      <c r="G70" s="75"/>
      <c r="H70" s="12" t="s">
        <v>54</v>
      </c>
    </row>
    <row r="71" spans="2:8" ht="15.75" customHeight="1" x14ac:dyDescent="0.2">
      <c r="B71" s="9">
        <v>51</v>
      </c>
      <c r="C71" s="101"/>
      <c r="D71" s="74"/>
      <c r="E71" s="74"/>
      <c r="F71" s="74"/>
      <c r="G71" s="75"/>
      <c r="H71" s="12" t="s">
        <v>54</v>
      </c>
    </row>
    <row r="72" spans="2:8" ht="15.75" customHeight="1" x14ac:dyDescent="0.2">
      <c r="B72" s="27">
        <v>52</v>
      </c>
      <c r="C72" s="101"/>
      <c r="D72" s="74"/>
      <c r="E72" s="74"/>
      <c r="F72" s="74"/>
      <c r="G72" s="75"/>
      <c r="H72" s="12" t="s">
        <v>54</v>
      </c>
    </row>
    <row r="73" spans="2:8" ht="15.75" customHeight="1" x14ac:dyDescent="0.2">
      <c r="B73" s="9">
        <v>53</v>
      </c>
      <c r="C73" s="101"/>
      <c r="D73" s="74"/>
      <c r="E73" s="74"/>
      <c r="F73" s="74"/>
      <c r="G73" s="75"/>
      <c r="H73" s="12" t="s">
        <v>54</v>
      </c>
    </row>
    <row r="74" spans="2:8" ht="15.75" customHeight="1" x14ac:dyDescent="0.2">
      <c r="B74" s="27">
        <v>54</v>
      </c>
      <c r="C74" s="101"/>
      <c r="D74" s="74"/>
      <c r="E74" s="74"/>
      <c r="F74" s="74"/>
      <c r="G74" s="75"/>
      <c r="H74" s="12" t="s">
        <v>54</v>
      </c>
    </row>
    <row r="75" spans="2:8" ht="15.75" customHeight="1" x14ac:dyDescent="0.2">
      <c r="B75" s="9">
        <v>55</v>
      </c>
      <c r="C75" s="101"/>
      <c r="D75" s="74"/>
      <c r="E75" s="74"/>
      <c r="F75" s="74"/>
      <c r="G75" s="75"/>
      <c r="H75" s="12" t="s">
        <v>54</v>
      </c>
    </row>
    <row r="76" spans="2:8" ht="15.75" customHeight="1" x14ac:dyDescent="0.2">
      <c r="B76" s="27">
        <v>56</v>
      </c>
      <c r="C76" s="101"/>
      <c r="D76" s="74"/>
      <c r="E76" s="74"/>
      <c r="F76" s="74"/>
      <c r="G76" s="75"/>
      <c r="H76" s="12" t="s">
        <v>54</v>
      </c>
    </row>
    <row r="77" spans="2:8" ht="15.75" customHeight="1" x14ac:dyDescent="0.2">
      <c r="B77" s="9">
        <v>57</v>
      </c>
      <c r="C77" s="101"/>
      <c r="D77" s="74"/>
      <c r="E77" s="74"/>
      <c r="F77" s="74"/>
      <c r="G77" s="75"/>
      <c r="H77" s="12" t="s">
        <v>54</v>
      </c>
    </row>
    <row r="78" spans="2:8" ht="15.75" customHeight="1" x14ac:dyDescent="0.2">
      <c r="B78" s="27">
        <v>58</v>
      </c>
      <c r="C78" s="101"/>
      <c r="D78" s="74"/>
      <c r="E78" s="74"/>
      <c r="F78" s="74"/>
      <c r="G78" s="75"/>
      <c r="H78" s="12" t="s">
        <v>54</v>
      </c>
    </row>
    <row r="79" spans="2:8" ht="15.75" customHeight="1" x14ac:dyDescent="0.2">
      <c r="B79" s="9">
        <v>59</v>
      </c>
      <c r="C79" s="101"/>
      <c r="D79" s="74"/>
      <c r="E79" s="74"/>
      <c r="F79" s="74"/>
      <c r="G79" s="75"/>
      <c r="H79" s="12" t="s">
        <v>54</v>
      </c>
    </row>
    <row r="80" spans="2:8" ht="15.75" customHeight="1" x14ac:dyDescent="0.2">
      <c r="B80" s="27">
        <v>60</v>
      </c>
      <c r="C80" s="101"/>
      <c r="D80" s="74"/>
      <c r="E80" s="74"/>
      <c r="F80" s="74"/>
      <c r="G80" s="75"/>
      <c r="H80" s="12" t="s">
        <v>54</v>
      </c>
    </row>
    <row r="81" spans="2:8" ht="15.75" customHeight="1" x14ac:dyDescent="0.2">
      <c r="B81" s="9">
        <v>61</v>
      </c>
      <c r="C81" s="101"/>
      <c r="D81" s="74"/>
      <c r="E81" s="74"/>
      <c r="F81" s="74"/>
      <c r="G81" s="75"/>
      <c r="H81" s="12" t="s">
        <v>54</v>
      </c>
    </row>
    <row r="82" spans="2:8" ht="15.75" customHeight="1" x14ac:dyDescent="0.2">
      <c r="B82" s="27">
        <v>62</v>
      </c>
      <c r="C82" s="101"/>
      <c r="D82" s="74"/>
      <c r="E82" s="74"/>
      <c r="F82" s="74"/>
      <c r="G82" s="75"/>
      <c r="H82" s="12" t="s">
        <v>54</v>
      </c>
    </row>
    <row r="83" spans="2:8" ht="15.75" customHeight="1" x14ac:dyDescent="0.2">
      <c r="B83" s="9">
        <v>63</v>
      </c>
      <c r="C83" s="101"/>
      <c r="D83" s="74"/>
      <c r="E83" s="74"/>
      <c r="F83" s="74"/>
      <c r="G83" s="75"/>
      <c r="H83" s="12" t="s">
        <v>54</v>
      </c>
    </row>
    <row r="84" spans="2:8" ht="15.75" customHeight="1" x14ac:dyDescent="0.2">
      <c r="B84" s="27">
        <v>64</v>
      </c>
      <c r="C84" s="101"/>
      <c r="D84" s="74"/>
      <c r="E84" s="74"/>
      <c r="F84" s="74"/>
      <c r="G84" s="75"/>
      <c r="H84" s="12" t="s">
        <v>54</v>
      </c>
    </row>
    <row r="85" spans="2:8" ht="15.75" customHeight="1" x14ac:dyDescent="0.2">
      <c r="B85" s="9">
        <v>65</v>
      </c>
      <c r="C85" s="101"/>
      <c r="D85" s="74"/>
      <c r="E85" s="74"/>
      <c r="F85" s="74"/>
      <c r="G85" s="75"/>
      <c r="H85" s="12" t="s">
        <v>54</v>
      </c>
    </row>
    <row r="86" spans="2:8" ht="15.75" customHeight="1" x14ac:dyDescent="0.2">
      <c r="B86" s="27">
        <v>66</v>
      </c>
      <c r="C86" s="101"/>
      <c r="D86" s="74"/>
      <c r="E86" s="74"/>
      <c r="F86" s="74"/>
      <c r="G86" s="75"/>
      <c r="H86" s="12" t="s">
        <v>54</v>
      </c>
    </row>
    <row r="87" spans="2:8" ht="15.75" customHeight="1" x14ac:dyDescent="0.2">
      <c r="B87" s="9">
        <v>67</v>
      </c>
      <c r="C87" s="101"/>
      <c r="D87" s="74"/>
      <c r="E87" s="74"/>
      <c r="F87" s="74"/>
      <c r="G87" s="75"/>
      <c r="H87" s="12" t="s">
        <v>54</v>
      </c>
    </row>
    <row r="88" spans="2:8" ht="15.75" customHeight="1" x14ac:dyDescent="0.2">
      <c r="B88" s="27">
        <v>68</v>
      </c>
      <c r="C88" s="101"/>
      <c r="D88" s="74"/>
      <c r="E88" s="74"/>
      <c r="F88" s="74"/>
      <c r="G88" s="75"/>
      <c r="H88" s="12" t="s">
        <v>54</v>
      </c>
    </row>
    <row r="89" spans="2:8" ht="15.75" customHeight="1" x14ac:dyDescent="0.2">
      <c r="B89" s="9">
        <v>69</v>
      </c>
      <c r="C89" s="101"/>
      <c r="D89" s="74"/>
      <c r="E89" s="74"/>
      <c r="F89" s="74"/>
      <c r="G89" s="75"/>
      <c r="H89" s="12" t="s">
        <v>54</v>
      </c>
    </row>
    <row r="90" spans="2:8" ht="15.75" customHeight="1" x14ac:dyDescent="0.2">
      <c r="B90" s="27">
        <v>70</v>
      </c>
      <c r="C90" s="101"/>
      <c r="D90" s="74"/>
      <c r="E90" s="74"/>
      <c r="F90" s="74"/>
      <c r="G90" s="75"/>
      <c r="H90" s="12" t="s">
        <v>54</v>
      </c>
    </row>
    <row r="91" spans="2:8" ht="15.75" customHeight="1" x14ac:dyDescent="0.2">
      <c r="B91" s="9">
        <v>71</v>
      </c>
      <c r="C91" s="101"/>
      <c r="D91" s="74"/>
      <c r="E91" s="74"/>
      <c r="F91" s="74"/>
      <c r="G91" s="75"/>
      <c r="H91" s="12" t="s">
        <v>54</v>
      </c>
    </row>
    <row r="92" spans="2:8" ht="15.75" customHeight="1" x14ac:dyDescent="0.2">
      <c r="B92" s="27">
        <v>72</v>
      </c>
      <c r="C92" s="101"/>
      <c r="D92" s="74"/>
      <c r="E92" s="74"/>
      <c r="F92" s="74"/>
      <c r="G92" s="75"/>
      <c r="H92" s="12" t="s">
        <v>54</v>
      </c>
    </row>
    <row r="93" spans="2:8" ht="15.75" customHeight="1" x14ac:dyDescent="0.2">
      <c r="B93" s="9">
        <v>73</v>
      </c>
      <c r="C93" s="101"/>
      <c r="D93" s="74"/>
      <c r="E93" s="74"/>
      <c r="F93" s="74"/>
      <c r="G93" s="75"/>
      <c r="H93" s="12" t="s">
        <v>54</v>
      </c>
    </row>
    <row r="94" spans="2:8" ht="15.75" customHeight="1" x14ac:dyDescent="0.2">
      <c r="B94" s="27">
        <v>74</v>
      </c>
      <c r="C94" s="101"/>
      <c r="D94" s="74"/>
      <c r="E94" s="74"/>
      <c r="F94" s="74"/>
      <c r="G94" s="75"/>
      <c r="H94" s="12" t="s">
        <v>54</v>
      </c>
    </row>
    <row r="95" spans="2:8" ht="15.75" customHeight="1" x14ac:dyDescent="0.2">
      <c r="B95" s="9">
        <v>75</v>
      </c>
      <c r="C95" s="101"/>
      <c r="D95" s="74"/>
      <c r="E95" s="74"/>
      <c r="F95" s="74"/>
      <c r="G95" s="75"/>
      <c r="H95" s="12" t="s">
        <v>54</v>
      </c>
    </row>
    <row r="96" spans="2:8" ht="15.75" customHeight="1" x14ac:dyDescent="0.2">
      <c r="B96" s="27">
        <v>76</v>
      </c>
      <c r="C96" s="101"/>
      <c r="D96" s="74"/>
      <c r="E96" s="74"/>
      <c r="F96" s="74"/>
      <c r="G96" s="75"/>
      <c r="H96" s="12" t="s">
        <v>54</v>
      </c>
    </row>
    <row r="97" spans="2:8" ht="15.75" customHeight="1" x14ac:dyDescent="0.2">
      <c r="B97" s="9">
        <v>77</v>
      </c>
      <c r="C97" s="101"/>
      <c r="D97" s="74"/>
      <c r="E97" s="74"/>
      <c r="F97" s="74"/>
      <c r="G97" s="75"/>
      <c r="H97" s="12" t="s">
        <v>54</v>
      </c>
    </row>
    <row r="98" spans="2:8" ht="15.75" customHeight="1" x14ac:dyDescent="0.2">
      <c r="B98" s="27">
        <v>78</v>
      </c>
      <c r="C98" s="101"/>
      <c r="D98" s="74"/>
      <c r="E98" s="74"/>
      <c r="F98" s="74"/>
      <c r="G98" s="75"/>
      <c r="H98" s="12" t="s">
        <v>54</v>
      </c>
    </row>
    <row r="99" spans="2:8" ht="15.75" customHeight="1" x14ac:dyDescent="0.2">
      <c r="B99" s="9">
        <v>79</v>
      </c>
      <c r="C99" s="101"/>
      <c r="D99" s="74"/>
      <c r="E99" s="74"/>
      <c r="F99" s="74"/>
      <c r="G99" s="75"/>
      <c r="H99" s="12" t="s">
        <v>54</v>
      </c>
    </row>
    <row r="100" spans="2:8" ht="15.75" customHeight="1" x14ac:dyDescent="0.2">
      <c r="B100" s="27">
        <v>80</v>
      </c>
      <c r="C100" s="101"/>
      <c r="D100" s="74"/>
      <c r="E100" s="74"/>
      <c r="F100" s="74"/>
      <c r="G100" s="75"/>
      <c r="H100" s="12" t="s">
        <v>54</v>
      </c>
    </row>
    <row r="101" spans="2:8" ht="15.75" customHeight="1" x14ac:dyDescent="0.2">
      <c r="B101" s="9">
        <v>81</v>
      </c>
      <c r="C101" s="101"/>
      <c r="D101" s="74"/>
      <c r="E101" s="74"/>
      <c r="F101" s="74"/>
      <c r="G101" s="75"/>
      <c r="H101" s="12" t="s">
        <v>54</v>
      </c>
    </row>
    <row r="102" spans="2:8" ht="15.75" customHeight="1" x14ac:dyDescent="0.2">
      <c r="B102" s="27">
        <v>82</v>
      </c>
      <c r="C102" s="101"/>
      <c r="D102" s="74"/>
      <c r="E102" s="74"/>
      <c r="F102" s="74"/>
      <c r="G102" s="75"/>
      <c r="H102" s="12" t="s">
        <v>54</v>
      </c>
    </row>
    <row r="103" spans="2:8" ht="15.75" customHeight="1" x14ac:dyDescent="0.2">
      <c r="B103" s="9">
        <v>83</v>
      </c>
      <c r="C103" s="101"/>
      <c r="D103" s="74"/>
      <c r="E103" s="74"/>
      <c r="F103" s="74"/>
      <c r="G103" s="75"/>
      <c r="H103" s="12" t="s">
        <v>54</v>
      </c>
    </row>
    <row r="104" spans="2:8" ht="15.75" customHeight="1" x14ac:dyDescent="0.2">
      <c r="B104" s="27">
        <v>84</v>
      </c>
      <c r="C104" s="101"/>
      <c r="D104" s="74"/>
      <c r="E104" s="74"/>
      <c r="F104" s="74"/>
      <c r="G104" s="75"/>
      <c r="H104" s="12" t="s">
        <v>54</v>
      </c>
    </row>
    <row r="105" spans="2:8" ht="15.75" customHeight="1" x14ac:dyDescent="0.2">
      <c r="B105" s="9">
        <v>85</v>
      </c>
      <c r="C105" s="101"/>
      <c r="D105" s="74"/>
      <c r="E105" s="74"/>
      <c r="F105" s="74"/>
      <c r="G105" s="75"/>
      <c r="H105" s="12" t="s">
        <v>54</v>
      </c>
    </row>
    <row r="106" spans="2:8" ht="15.75" customHeight="1" x14ac:dyDescent="0.2">
      <c r="B106" s="27">
        <v>86</v>
      </c>
      <c r="C106" s="101"/>
      <c r="D106" s="74"/>
      <c r="E106" s="74"/>
      <c r="F106" s="74"/>
      <c r="G106" s="75"/>
      <c r="H106" s="12" t="s">
        <v>54</v>
      </c>
    </row>
    <row r="107" spans="2:8" ht="15.75" customHeight="1" x14ac:dyDescent="0.2">
      <c r="B107" s="9">
        <v>87</v>
      </c>
      <c r="C107" s="101"/>
      <c r="D107" s="74"/>
      <c r="E107" s="74"/>
      <c r="F107" s="74"/>
      <c r="G107" s="75"/>
      <c r="H107" s="12" t="s">
        <v>54</v>
      </c>
    </row>
    <row r="108" spans="2:8" ht="15.75" customHeight="1" x14ac:dyDescent="0.2">
      <c r="B108" s="27">
        <v>88</v>
      </c>
      <c r="C108" s="101"/>
      <c r="D108" s="74"/>
      <c r="E108" s="74"/>
      <c r="F108" s="74"/>
      <c r="G108" s="75"/>
      <c r="H108" s="12" t="s">
        <v>54</v>
      </c>
    </row>
    <row r="109" spans="2:8" ht="15.75" customHeight="1" x14ac:dyDescent="0.2">
      <c r="B109" s="9">
        <v>89</v>
      </c>
      <c r="C109" s="101"/>
      <c r="D109" s="74"/>
      <c r="E109" s="74"/>
      <c r="F109" s="74"/>
      <c r="G109" s="75"/>
      <c r="H109" s="12" t="s">
        <v>54</v>
      </c>
    </row>
    <row r="110" spans="2:8" ht="15.75" customHeight="1" x14ac:dyDescent="0.2">
      <c r="B110" s="27">
        <v>90</v>
      </c>
      <c r="C110" s="101"/>
      <c r="D110" s="74"/>
      <c r="E110" s="74"/>
      <c r="F110" s="74"/>
      <c r="G110" s="75"/>
      <c r="H110" s="12" t="s">
        <v>54</v>
      </c>
    </row>
    <row r="111" spans="2:8" ht="15.75" customHeight="1" x14ac:dyDescent="0.2">
      <c r="B111" s="9">
        <v>91</v>
      </c>
      <c r="C111" s="101"/>
      <c r="D111" s="74"/>
      <c r="E111" s="74"/>
      <c r="F111" s="74"/>
      <c r="G111" s="75"/>
      <c r="H111" s="12" t="s">
        <v>54</v>
      </c>
    </row>
    <row r="112" spans="2:8" ht="15.75" customHeight="1" x14ac:dyDescent="0.2">
      <c r="B112" s="27">
        <v>92</v>
      </c>
      <c r="C112" s="101"/>
      <c r="D112" s="74"/>
      <c r="E112" s="74"/>
      <c r="F112" s="74"/>
      <c r="G112" s="75"/>
      <c r="H112" s="12" t="s">
        <v>54</v>
      </c>
    </row>
    <row r="113" spans="2:8" ht="15.75" customHeight="1" x14ac:dyDescent="0.2">
      <c r="B113" s="9">
        <v>93</v>
      </c>
      <c r="C113" s="101"/>
      <c r="D113" s="74"/>
      <c r="E113" s="74"/>
      <c r="F113" s="74"/>
      <c r="G113" s="75"/>
      <c r="H113" s="12" t="s">
        <v>54</v>
      </c>
    </row>
    <row r="114" spans="2:8" ht="15.75" customHeight="1" x14ac:dyDescent="0.2">
      <c r="B114" s="27">
        <v>94</v>
      </c>
      <c r="C114" s="101"/>
      <c r="D114" s="74"/>
      <c r="E114" s="74"/>
      <c r="F114" s="74"/>
      <c r="G114" s="75"/>
      <c r="H114" s="12" t="s">
        <v>54</v>
      </c>
    </row>
    <row r="115" spans="2:8" ht="15.75" customHeight="1" x14ac:dyDescent="0.2">
      <c r="B115" s="9">
        <v>95</v>
      </c>
      <c r="C115" s="101"/>
      <c r="D115" s="74"/>
      <c r="E115" s="74"/>
      <c r="F115" s="74"/>
      <c r="G115" s="75"/>
      <c r="H115" s="12" t="s">
        <v>54</v>
      </c>
    </row>
    <row r="116" spans="2:8" ht="15.75" customHeight="1" x14ac:dyDescent="0.2">
      <c r="B116" s="27">
        <v>96</v>
      </c>
      <c r="C116" s="101"/>
      <c r="D116" s="74"/>
      <c r="E116" s="74"/>
      <c r="F116" s="74"/>
      <c r="G116" s="75"/>
      <c r="H116" s="12" t="s">
        <v>54</v>
      </c>
    </row>
    <row r="117" spans="2:8" ht="15.75" customHeight="1" x14ac:dyDescent="0.2">
      <c r="B117" s="9">
        <v>97</v>
      </c>
      <c r="C117" s="101"/>
      <c r="D117" s="74"/>
      <c r="E117" s="74"/>
      <c r="F117" s="74"/>
      <c r="G117" s="75"/>
      <c r="H117" s="12" t="s">
        <v>54</v>
      </c>
    </row>
    <row r="118" spans="2:8" ht="15.75" customHeight="1" x14ac:dyDescent="0.2">
      <c r="B118" s="27">
        <v>98</v>
      </c>
      <c r="C118" s="101"/>
      <c r="D118" s="74"/>
      <c r="E118" s="74"/>
      <c r="F118" s="74"/>
      <c r="G118" s="75"/>
      <c r="H118" s="12" t="s">
        <v>54</v>
      </c>
    </row>
    <row r="119" spans="2:8" ht="15.75" customHeight="1" x14ac:dyDescent="0.2">
      <c r="B119" s="9">
        <v>99</v>
      </c>
      <c r="C119" s="101"/>
      <c r="D119" s="74"/>
      <c r="E119" s="74"/>
      <c r="F119" s="74"/>
      <c r="G119" s="75"/>
      <c r="H119" s="12" t="s">
        <v>54</v>
      </c>
    </row>
    <row r="120" spans="2:8" ht="15.75" customHeight="1" x14ac:dyDescent="0.2">
      <c r="B120" s="27">
        <v>100</v>
      </c>
      <c r="C120" s="101"/>
      <c r="D120" s="74"/>
      <c r="E120" s="74"/>
      <c r="F120" s="74"/>
      <c r="G120" s="75"/>
      <c r="H120" s="12" t="s">
        <v>54</v>
      </c>
    </row>
    <row r="121" spans="2:8" ht="15.75" customHeight="1" x14ac:dyDescent="0.2">
      <c r="B121" s="3"/>
      <c r="C121" s="4"/>
      <c r="D121" s="4"/>
      <c r="E121" s="4"/>
      <c r="F121" s="4"/>
      <c r="G121" s="4"/>
      <c r="H121" s="3"/>
    </row>
    <row r="122" spans="2:8" ht="15.75" customHeight="1" x14ac:dyDescent="0.2">
      <c r="B122" s="3"/>
      <c r="C122" s="4"/>
      <c r="D122" s="4"/>
      <c r="E122" s="4"/>
      <c r="F122" s="4"/>
      <c r="G122" s="4"/>
      <c r="H122" s="3"/>
    </row>
    <row r="123" spans="2:8" ht="15.75" customHeight="1" x14ac:dyDescent="0.2">
      <c r="B123" s="3"/>
      <c r="C123" s="4"/>
      <c r="D123" s="4"/>
      <c r="E123" s="4"/>
      <c r="F123" s="4"/>
      <c r="G123" s="4"/>
      <c r="H123" s="3"/>
    </row>
    <row r="124" spans="2:8" ht="15.75" customHeight="1" x14ac:dyDescent="0.2">
      <c r="B124" s="3"/>
      <c r="C124" s="4"/>
      <c r="D124" s="4"/>
      <c r="E124" s="4"/>
      <c r="F124" s="4"/>
      <c r="G124" s="4"/>
      <c r="H124" s="3"/>
    </row>
    <row r="125" spans="2:8" ht="15.75" customHeight="1" x14ac:dyDescent="0.2">
      <c r="B125" s="3"/>
      <c r="C125" s="4"/>
      <c r="D125" s="4"/>
      <c r="E125" s="4"/>
      <c r="F125" s="4"/>
      <c r="G125" s="4"/>
      <c r="H125" s="3"/>
    </row>
    <row r="126" spans="2:8" ht="15.75" customHeight="1" x14ac:dyDescent="0.2">
      <c r="B126" s="3"/>
      <c r="C126" s="4"/>
      <c r="D126" s="4"/>
      <c r="E126" s="4"/>
      <c r="F126" s="4"/>
      <c r="G126" s="4"/>
      <c r="H126" s="3"/>
    </row>
    <row r="127" spans="2:8" ht="15.75" customHeight="1" x14ac:dyDescent="0.2">
      <c r="B127" s="3"/>
      <c r="C127" s="4"/>
      <c r="D127" s="4"/>
      <c r="E127" s="4"/>
      <c r="F127" s="4"/>
      <c r="G127" s="4"/>
      <c r="H127" s="3"/>
    </row>
    <row r="128" spans="2:8" ht="15.75" customHeight="1" x14ac:dyDescent="0.2">
      <c r="B128" s="3"/>
      <c r="C128" s="4"/>
      <c r="D128" s="4"/>
      <c r="E128" s="4"/>
      <c r="F128" s="4"/>
      <c r="G128" s="4"/>
      <c r="H128" s="3"/>
    </row>
    <row r="129" spans="2:8" ht="15.75" customHeight="1" x14ac:dyDescent="0.2">
      <c r="B129" s="3"/>
      <c r="C129" s="4"/>
      <c r="D129" s="4"/>
      <c r="E129" s="4"/>
      <c r="F129" s="4"/>
      <c r="G129" s="4"/>
      <c r="H129" s="3"/>
    </row>
    <row r="130" spans="2:8" ht="15.75" customHeight="1" x14ac:dyDescent="0.2">
      <c r="B130" s="3"/>
      <c r="C130" s="4"/>
      <c r="D130" s="4"/>
      <c r="E130" s="4"/>
      <c r="F130" s="4"/>
      <c r="G130" s="4"/>
      <c r="H130" s="3"/>
    </row>
    <row r="131" spans="2:8" ht="15.75" customHeight="1" x14ac:dyDescent="0.2">
      <c r="B131" s="3"/>
      <c r="C131" s="4"/>
      <c r="D131" s="4"/>
      <c r="E131" s="4"/>
      <c r="F131" s="4"/>
      <c r="G131" s="4"/>
      <c r="H131" s="3"/>
    </row>
    <row r="132" spans="2:8" ht="15.75" customHeight="1" x14ac:dyDescent="0.2">
      <c r="B132" s="3"/>
      <c r="C132" s="4"/>
      <c r="D132" s="4"/>
      <c r="E132" s="4"/>
      <c r="F132" s="4"/>
      <c r="G132" s="4"/>
      <c r="H132" s="3"/>
    </row>
    <row r="133" spans="2:8" ht="15.75" customHeight="1" x14ac:dyDescent="0.2">
      <c r="B133" s="3"/>
      <c r="C133" s="4"/>
      <c r="D133" s="4"/>
      <c r="E133" s="4"/>
      <c r="F133" s="4"/>
      <c r="G133" s="4"/>
      <c r="H133" s="3"/>
    </row>
    <row r="134" spans="2:8" ht="15.75" customHeight="1" x14ac:dyDescent="0.2">
      <c r="B134" s="3"/>
      <c r="C134" s="4"/>
      <c r="D134" s="4"/>
      <c r="E134" s="4"/>
      <c r="F134" s="4"/>
      <c r="G134" s="4"/>
      <c r="H134" s="3"/>
    </row>
    <row r="135" spans="2:8" ht="15.75" customHeight="1" x14ac:dyDescent="0.2">
      <c r="B135" s="3"/>
      <c r="C135" s="4"/>
      <c r="D135" s="4"/>
      <c r="E135" s="4"/>
      <c r="F135" s="4"/>
      <c r="G135" s="4"/>
      <c r="H135" s="3"/>
    </row>
    <row r="136" spans="2:8" ht="15.75" customHeight="1" x14ac:dyDescent="0.2">
      <c r="B136" s="3"/>
      <c r="C136" s="4"/>
      <c r="D136" s="4"/>
      <c r="E136" s="4"/>
      <c r="F136" s="4"/>
      <c r="G136" s="4"/>
      <c r="H136" s="3"/>
    </row>
    <row r="137" spans="2:8" ht="15.75" customHeight="1" x14ac:dyDescent="0.2">
      <c r="B137" s="3"/>
      <c r="C137" s="4"/>
      <c r="D137" s="4"/>
      <c r="E137" s="4"/>
      <c r="F137" s="4"/>
      <c r="G137" s="4"/>
      <c r="H137" s="3"/>
    </row>
    <row r="138" spans="2:8" ht="15.75" customHeight="1" x14ac:dyDescent="0.2">
      <c r="B138" s="3"/>
      <c r="C138" s="4"/>
      <c r="D138" s="4"/>
      <c r="E138" s="4"/>
      <c r="F138" s="4"/>
      <c r="G138" s="4"/>
      <c r="H138" s="3"/>
    </row>
    <row r="139" spans="2:8" ht="15.75" customHeight="1" x14ac:dyDescent="0.2">
      <c r="B139" s="3"/>
      <c r="C139" s="4"/>
      <c r="D139" s="4"/>
      <c r="E139" s="4"/>
      <c r="F139" s="4"/>
      <c r="G139" s="4"/>
      <c r="H139" s="3"/>
    </row>
    <row r="140" spans="2:8" ht="15.75" customHeight="1" x14ac:dyDescent="0.2">
      <c r="B140" s="3"/>
      <c r="C140" s="4"/>
      <c r="D140" s="4"/>
      <c r="E140" s="4"/>
      <c r="F140" s="4"/>
      <c r="G140" s="4"/>
      <c r="H140" s="3"/>
    </row>
    <row r="141" spans="2:8" ht="15.75" customHeight="1" x14ac:dyDescent="0.2">
      <c r="B141" s="3"/>
      <c r="C141" s="4"/>
      <c r="D141" s="4"/>
      <c r="E141" s="4"/>
      <c r="F141" s="4"/>
      <c r="G141" s="4"/>
      <c r="H141" s="3"/>
    </row>
    <row r="142" spans="2:8" ht="15.75" customHeight="1" x14ac:dyDescent="0.2">
      <c r="B142" s="3"/>
      <c r="C142" s="4"/>
      <c r="D142" s="4"/>
      <c r="E142" s="4"/>
      <c r="F142" s="4"/>
      <c r="G142" s="4"/>
      <c r="H142" s="3"/>
    </row>
    <row r="143" spans="2:8" ht="15.75" customHeight="1" x14ac:dyDescent="0.2">
      <c r="B143" s="3"/>
      <c r="C143" s="4"/>
      <c r="D143" s="4"/>
      <c r="E143" s="4"/>
      <c r="F143" s="4"/>
      <c r="G143" s="4"/>
      <c r="H143" s="3"/>
    </row>
    <row r="144" spans="2:8" ht="15.75" customHeight="1" x14ac:dyDescent="0.2">
      <c r="B144" s="3"/>
      <c r="C144" s="4"/>
      <c r="D144" s="4"/>
      <c r="E144" s="4"/>
      <c r="F144" s="4"/>
      <c r="G144" s="4"/>
      <c r="H144" s="3"/>
    </row>
    <row r="145" spans="2:8" ht="15.75" customHeight="1" x14ac:dyDescent="0.2">
      <c r="B145" s="3"/>
      <c r="C145" s="4"/>
      <c r="D145" s="4"/>
      <c r="E145" s="4"/>
      <c r="F145" s="4"/>
      <c r="G145" s="4"/>
      <c r="H145" s="3"/>
    </row>
    <row r="146" spans="2:8" ht="15.75" customHeight="1" x14ac:dyDescent="0.2">
      <c r="B146" s="3"/>
      <c r="C146" s="4"/>
      <c r="D146" s="4"/>
      <c r="E146" s="4"/>
      <c r="F146" s="4"/>
      <c r="G146" s="4"/>
      <c r="H146" s="3"/>
    </row>
    <row r="147" spans="2:8" ht="15.75" customHeight="1" x14ac:dyDescent="0.2">
      <c r="B147" s="3"/>
      <c r="C147" s="4"/>
      <c r="D147" s="4"/>
      <c r="E147" s="4"/>
      <c r="F147" s="4"/>
      <c r="G147" s="4"/>
      <c r="H147" s="3"/>
    </row>
    <row r="148" spans="2:8" ht="15.75" customHeight="1" x14ac:dyDescent="0.2">
      <c r="B148" s="3"/>
      <c r="C148" s="4"/>
      <c r="D148" s="4"/>
      <c r="E148" s="4"/>
      <c r="F148" s="4"/>
      <c r="G148" s="4"/>
      <c r="H148" s="3"/>
    </row>
    <row r="149" spans="2:8" ht="15.75" customHeight="1" x14ac:dyDescent="0.2">
      <c r="B149" s="3"/>
      <c r="C149" s="4"/>
      <c r="D149" s="4"/>
      <c r="E149" s="4"/>
      <c r="F149" s="4"/>
      <c r="G149" s="4"/>
      <c r="H149" s="3"/>
    </row>
    <row r="150" spans="2:8" ht="15.75" customHeight="1" x14ac:dyDescent="0.2">
      <c r="B150" s="3"/>
      <c r="C150" s="4"/>
      <c r="D150" s="4"/>
      <c r="E150" s="4"/>
      <c r="F150" s="4"/>
      <c r="G150" s="4"/>
      <c r="H150" s="3"/>
    </row>
    <row r="151" spans="2:8" ht="15.75" customHeight="1" x14ac:dyDescent="0.2">
      <c r="B151" s="3"/>
      <c r="C151" s="4"/>
      <c r="D151" s="4"/>
      <c r="E151" s="4"/>
      <c r="F151" s="4"/>
      <c r="G151" s="4"/>
      <c r="H151" s="3"/>
    </row>
    <row r="152" spans="2:8" ht="15.75" customHeight="1" x14ac:dyDescent="0.2">
      <c r="B152" s="3"/>
      <c r="C152" s="4"/>
      <c r="D152" s="4"/>
      <c r="E152" s="4"/>
      <c r="F152" s="4"/>
      <c r="G152" s="4"/>
      <c r="H152" s="3"/>
    </row>
    <row r="153" spans="2:8" ht="15.75" customHeight="1" x14ac:dyDescent="0.2">
      <c r="B153" s="3"/>
      <c r="C153" s="4"/>
      <c r="D153" s="4"/>
      <c r="E153" s="4"/>
      <c r="F153" s="4"/>
      <c r="G153" s="4"/>
      <c r="H153" s="3"/>
    </row>
    <row r="154" spans="2:8" ht="15.75" customHeight="1" x14ac:dyDescent="0.2">
      <c r="B154" s="3"/>
      <c r="C154" s="4"/>
      <c r="D154" s="4"/>
      <c r="E154" s="4"/>
      <c r="F154" s="4"/>
      <c r="G154" s="4"/>
      <c r="H154" s="3"/>
    </row>
    <row r="155" spans="2:8" ht="15.75" customHeight="1" x14ac:dyDescent="0.2">
      <c r="B155" s="3"/>
      <c r="C155" s="4"/>
      <c r="D155" s="4"/>
      <c r="E155" s="4"/>
      <c r="F155" s="4"/>
      <c r="G155" s="4"/>
      <c r="H155" s="3"/>
    </row>
    <row r="156" spans="2:8" ht="15.75" customHeight="1" x14ac:dyDescent="0.2">
      <c r="B156" s="3"/>
      <c r="C156" s="4"/>
      <c r="D156" s="4"/>
      <c r="E156" s="4"/>
      <c r="F156" s="4"/>
      <c r="G156" s="4"/>
      <c r="H156" s="3"/>
    </row>
    <row r="157" spans="2:8" ht="15.75" customHeight="1" x14ac:dyDescent="0.2">
      <c r="B157" s="3"/>
      <c r="C157" s="4"/>
      <c r="D157" s="4"/>
      <c r="E157" s="4"/>
      <c r="F157" s="4"/>
      <c r="G157" s="4"/>
      <c r="H157" s="3"/>
    </row>
    <row r="158" spans="2:8" ht="15.75" customHeight="1" x14ac:dyDescent="0.2">
      <c r="B158" s="3"/>
      <c r="C158" s="4"/>
      <c r="D158" s="4"/>
      <c r="E158" s="4"/>
      <c r="F158" s="4"/>
      <c r="G158" s="4"/>
      <c r="H158" s="3"/>
    </row>
    <row r="159" spans="2:8" ht="15.75" customHeight="1" x14ac:dyDescent="0.2">
      <c r="B159" s="3"/>
      <c r="C159" s="4"/>
      <c r="D159" s="4"/>
      <c r="E159" s="4"/>
      <c r="F159" s="4"/>
      <c r="G159" s="4"/>
      <c r="H159" s="3"/>
    </row>
    <row r="160" spans="2:8" ht="15.75" customHeight="1" x14ac:dyDescent="0.2">
      <c r="B160" s="3"/>
      <c r="C160" s="4"/>
      <c r="D160" s="4"/>
      <c r="E160" s="4"/>
      <c r="F160" s="4"/>
      <c r="G160" s="4"/>
      <c r="H160" s="3"/>
    </row>
    <row r="161" spans="2:8" ht="15.75" customHeight="1" x14ac:dyDescent="0.2">
      <c r="B161" s="3"/>
      <c r="C161" s="4"/>
      <c r="D161" s="4"/>
      <c r="E161" s="4"/>
      <c r="F161" s="4"/>
      <c r="G161" s="4"/>
      <c r="H161" s="3"/>
    </row>
    <row r="162" spans="2:8" ht="15.75" customHeight="1" x14ac:dyDescent="0.2">
      <c r="B162" s="3"/>
      <c r="C162" s="4"/>
      <c r="D162" s="4"/>
      <c r="E162" s="4"/>
      <c r="F162" s="4"/>
      <c r="G162" s="4"/>
      <c r="H162" s="3"/>
    </row>
    <row r="163" spans="2:8" ht="15.75" customHeight="1" x14ac:dyDescent="0.2">
      <c r="B163" s="3"/>
      <c r="C163" s="4"/>
      <c r="D163" s="4"/>
      <c r="E163" s="4"/>
      <c r="F163" s="4"/>
      <c r="G163" s="4"/>
      <c r="H163" s="3"/>
    </row>
    <row r="164" spans="2:8" ht="15.75" customHeight="1" x14ac:dyDescent="0.2">
      <c r="B164" s="3"/>
      <c r="C164" s="4"/>
      <c r="D164" s="4"/>
      <c r="E164" s="4"/>
      <c r="F164" s="4"/>
      <c r="G164" s="4"/>
      <c r="H164" s="3"/>
    </row>
    <row r="165" spans="2:8" ht="15.75" customHeight="1" x14ac:dyDescent="0.2">
      <c r="B165" s="3"/>
      <c r="C165" s="4"/>
      <c r="D165" s="4"/>
      <c r="E165" s="4"/>
      <c r="F165" s="4"/>
      <c r="G165" s="4"/>
      <c r="H165" s="3"/>
    </row>
    <row r="166" spans="2:8" ht="15.75" customHeight="1" x14ac:dyDescent="0.2">
      <c r="B166" s="3"/>
      <c r="C166" s="4"/>
      <c r="D166" s="4"/>
      <c r="E166" s="4"/>
      <c r="F166" s="4"/>
      <c r="G166" s="4"/>
      <c r="H166" s="3"/>
    </row>
    <row r="167" spans="2:8" ht="15.75" customHeight="1" x14ac:dyDescent="0.2">
      <c r="B167" s="3"/>
      <c r="C167" s="4"/>
      <c r="D167" s="4"/>
      <c r="E167" s="4"/>
      <c r="F167" s="4"/>
      <c r="G167" s="4"/>
      <c r="H167" s="3"/>
    </row>
    <row r="168" spans="2:8" ht="15.75" customHeight="1" x14ac:dyDescent="0.2">
      <c r="B168" s="3"/>
      <c r="C168" s="4"/>
      <c r="D168" s="4"/>
      <c r="E168" s="4"/>
      <c r="F168" s="4"/>
      <c r="G168" s="4"/>
      <c r="H168" s="3"/>
    </row>
    <row r="169" spans="2:8" ht="15.75" customHeight="1" x14ac:dyDescent="0.2">
      <c r="B169" s="3"/>
      <c r="C169" s="4"/>
      <c r="D169" s="4"/>
      <c r="E169" s="4"/>
      <c r="F169" s="4"/>
      <c r="G169" s="4"/>
      <c r="H169" s="3"/>
    </row>
    <row r="170" spans="2:8" ht="15.75" customHeight="1" x14ac:dyDescent="0.2">
      <c r="B170" s="3"/>
      <c r="C170" s="4"/>
      <c r="D170" s="4"/>
      <c r="E170" s="4"/>
      <c r="F170" s="4"/>
      <c r="G170" s="4"/>
      <c r="H170" s="3"/>
    </row>
    <row r="171" spans="2:8" ht="15.75" customHeight="1" x14ac:dyDescent="0.2">
      <c r="B171" s="3"/>
      <c r="C171" s="4"/>
      <c r="D171" s="4"/>
      <c r="E171" s="4"/>
      <c r="F171" s="4"/>
      <c r="G171" s="4"/>
      <c r="H171" s="3"/>
    </row>
    <row r="172" spans="2:8" ht="15.75" customHeight="1" x14ac:dyDescent="0.2">
      <c r="B172" s="3"/>
      <c r="C172" s="4"/>
      <c r="D172" s="4"/>
      <c r="E172" s="4"/>
      <c r="F172" s="4"/>
      <c r="G172" s="4"/>
      <c r="H172" s="3"/>
    </row>
    <row r="173" spans="2:8" ht="15.75" customHeight="1" x14ac:dyDescent="0.2">
      <c r="B173" s="3"/>
      <c r="C173" s="4"/>
      <c r="D173" s="4"/>
      <c r="E173" s="4"/>
      <c r="F173" s="4"/>
      <c r="G173" s="4"/>
      <c r="H173" s="3"/>
    </row>
    <row r="174" spans="2:8" ht="15.75" customHeight="1" x14ac:dyDescent="0.2">
      <c r="B174" s="3"/>
      <c r="C174" s="4"/>
      <c r="D174" s="4"/>
      <c r="E174" s="4"/>
      <c r="F174" s="4"/>
      <c r="G174" s="4"/>
      <c r="H174" s="3"/>
    </row>
    <row r="175" spans="2:8" ht="15.75" customHeight="1" x14ac:dyDescent="0.2">
      <c r="B175" s="3"/>
      <c r="C175" s="4"/>
      <c r="D175" s="4"/>
      <c r="E175" s="4"/>
      <c r="F175" s="4"/>
      <c r="G175" s="4"/>
      <c r="H175" s="3"/>
    </row>
    <row r="176" spans="2:8" ht="15.75" customHeight="1" x14ac:dyDescent="0.2">
      <c r="B176" s="3"/>
      <c r="C176" s="4"/>
      <c r="D176" s="4"/>
      <c r="E176" s="4"/>
      <c r="F176" s="4"/>
      <c r="G176" s="4"/>
      <c r="H176" s="3"/>
    </row>
    <row r="177" spans="2:8" ht="15.75" customHeight="1" x14ac:dyDescent="0.2">
      <c r="B177" s="3"/>
      <c r="C177" s="4"/>
      <c r="D177" s="4"/>
      <c r="E177" s="4"/>
      <c r="F177" s="4"/>
      <c r="G177" s="4"/>
      <c r="H177" s="3"/>
    </row>
    <row r="178" spans="2:8" ht="15.75" customHeight="1" x14ac:dyDescent="0.2">
      <c r="B178" s="3"/>
      <c r="C178" s="4"/>
      <c r="D178" s="4"/>
      <c r="E178" s="4"/>
      <c r="F178" s="4"/>
      <c r="G178" s="4"/>
      <c r="H178" s="3"/>
    </row>
    <row r="179" spans="2:8" ht="15.75" customHeight="1" x14ac:dyDescent="0.2">
      <c r="B179" s="3"/>
      <c r="C179" s="4"/>
      <c r="D179" s="4"/>
      <c r="E179" s="4"/>
      <c r="F179" s="4"/>
      <c r="G179" s="4"/>
      <c r="H179" s="3"/>
    </row>
    <row r="180" spans="2:8" ht="15.75" customHeight="1" x14ac:dyDescent="0.2">
      <c r="B180" s="3"/>
      <c r="C180" s="4"/>
      <c r="D180" s="4"/>
      <c r="E180" s="4"/>
      <c r="F180" s="4"/>
      <c r="G180" s="4"/>
      <c r="H180" s="3"/>
    </row>
    <row r="181" spans="2:8" ht="15.75" customHeight="1" x14ac:dyDescent="0.2">
      <c r="B181" s="3"/>
      <c r="C181" s="4"/>
      <c r="D181" s="4"/>
      <c r="E181" s="4"/>
      <c r="F181" s="4"/>
      <c r="G181" s="4"/>
      <c r="H181" s="3"/>
    </row>
    <row r="182" spans="2:8" ht="15.75" customHeight="1" x14ac:dyDescent="0.2">
      <c r="B182" s="3"/>
      <c r="C182" s="4"/>
      <c r="D182" s="4"/>
      <c r="E182" s="4"/>
      <c r="F182" s="4"/>
      <c r="G182" s="4"/>
      <c r="H182" s="3"/>
    </row>
    <row r="183" spans="2:8" ht="15.75" customHeight="1" x14ac:dyDescent="0.2">
      <c r="B183" s="3"/>
      <c r="C183" s="4"/>
      <c r="D183" s="4"/>
      <c r="E183" s="4"/>
      <c r="F183" s="4"/>
      <c r="G183" s="4"/>
      <c r="H183" s="3"/>
    </row>
    <row r="184" spans="2:8" ht="15.75" customHeight="1" x14ac:dyDescent="0.2">
      <c r="B184" s="3"/>
      <c r="C184" s="4"/>
      <c r="D184" s="4"/>
      <c r="E184" s="4"/>
      <c r="F184" s="4"/>
      <c r="G184" s="4"/>
      <c r="H184" s="3"/>
    </row>
    <row r="185" spans="2:8" ht="15.75" customHeight="1" x14ac:dyDescent="0.2">
      <c r="B185" s="3"/>
      <c r="C185" s="4"/>
      <c r="D185" s="4"/>
      <c r="E185" s="4"/>
      <c r="F185" s="4"/>
      <c r="G185" s="4"/>
      <c r="H185" s="3"/>
    </row>
    <row r="186" spans="2:8" ht="15.75" customHeight="1" x14ac:dyDescent="0.2">
      <c r="B186" s="3"/>
      <c r="C186" s="4"/>
      <c r="D186" s="4"/>
      <c r="E186" s="4"/>
      <c r="F186" s="4"/>
      <c r="G186" s="4"/>
      <c r="H186" s="3"/>
    </row>
    <row r="187" spans="2:8" ht="15.75" customHeight="1" x14ac:dyDescent="0.2">
      <c r="B187" s="3"/>
      <c r="C187" s="4"/>
      <c r="D187" s="4"/>
      <c r="E187" s="4"/>
      <c r="F187" s="4"/>
      <c r="G187" s="4"/>
      <c r="H187" s="3"/>
    </row>
    <row r="188" spans="2:8" ht="15.75" customHeight="1" x14ac:dyDescent="0.2">
      <c r="B188" s="3"/>
      <c r="C188" s="4"/>
      <c r="D188" s="4"/>
      <c r="E188" s="4"/>
      <c r="F188" s="4"/>
      <c r="G188" s="4"/>
      <c r="H188" s="3"/>
    </row>
    <row r="189" spans="2:8" ht="15.75" customHeight="1" x14ac:dyDescent="0.2">
      <c r="B189" s="3"/>
      <c r="C189" s="4"/>
      <c r="D189" s="4"/>
      <c r="E189" s="4"/>
      <c r="F189" s="4"/>
      <c r="G189" s="4"/>
      <c r="H189" s="3"/>
    </row>
    <row r="190" spans="2:8" ht="15.75" customHeight="1" x14ac:dyDescent="0.2">
      <c r="B190" s="3"/>
      <c r="C190" s="4"/>
      <c r="D190" s="4"/>
      <c r="E190" s="4"/>
      <c r="F190" s="4"/>
      <c r="G190" s="4"/>
      <c r="H190" s="3"/>
    </row>
    <row r="191" spans="2:8" ht="15.75" customHeight="1" x14ac:dyDescent="0.2">
      <c r="B191" s="3"/>
      <c r="C191" s="4"/>
      <c r="D191" s="4"/>
      <c r="E191" s="4"/>
      <c r="F191" s="4"/>
      <c r="G191" s="4"/>
      <c r="H191" s="3"/>
    </row>
    <row r="192" spans="2:8" ht="15.75" customHeight="1" x14ac:dyDescent="0.2">
      <c r="B192" s="3"/>
      <c r="C192" s="4"/>
      <c r="D192" s="4"/>
      <c r="E192" s="4"/>
      <c r="F192" s="4"/>
      <c r="G192" s="4"/>
      <c r="H192" s="3"/>
    </row>
    <row r="193" spans="2:8" ht="15.75" customHeight="1" x14ac:dyDescent="0.2">
      <c r="B193" s="3"/>
      <c r="C193" s="4"/>
      <c r="D193" s="4"/>
      <c r="E193" s="4"/>
      <c r="F193" s="4"/>
      <c r="G193" s="4"/>
      <c r="H193" s="3"/>
    </row>
    <row r="194" spans="2:8" ht="15.75" customHeight="1" x14ac:dyDescent="0.2">
      <c r="B194" s="3"/>
      <c r="C194" s="4"/>
      <c r="D194" s="4"/>
      <c r="E194" s="4"/>
      <c r="F194" s="4"/>
      <c r="G194" s="4"/>
      <c r="H194" s="3"/>
    </row>
    <row r="195" spans="2:8" ht="15.75" customHeight="1" x14ac:dyDescent="0.2">
      <c r="B195" s="3"/>
      <c r="C195" s="4"/>
      <c r="D195" s="4"/>
      <c r="E195" s="4"/>
      <c r="F195" s="4"/>
      <c r="G195" s="4"/>
      <c r="H195" s="3"/>
    </row>
    <row r="196" spans="2:8" ht="15.75" customHeight="1" x14ac:dyDescent="0.2">
      <c r="B196" s="3"/>
      <c r="C196" s="4"/>
      <c r="D196" s="4"/>
      <c r="E196" s="4"/>
      <c r="F196" s="4"/>
      <c r="G196" s="4"/>
      <c r="H196" s="3"/>
    </row>
    <row r="197" spans="2:8" ht="15.75" customHeight="1" x14ac:dyDescent="0.2">
      <c r="B197" s="3"/>
      <c r="C197" s="4"/>
      <c r="D197" s="4"/>
      <c r="E197" s="4"/>
      <c r="F197" s="4"/>
      <c r="G197" s="4"/>
      <c r="H197" s="3"/>
    </row>
    <row r="198" spans="2:8" ht="15.75" customHeight="1" x14ac:dyDescent="0.2">
      <c r="B198" s="3"/>
      <c r="C198" s="4"/>
      <c r="D198" s="4"/>
      <c r="E198" s="4"/>
      <c r="F198" s="4"/>
      <c r="G198" s="4"/>
      <c r="H198" s="3"/>
    </row>
    <row r="199" spans="2:8" ht="15.75" customHeight="1" x14ac:dyDescent="0.2">
      <c r="B199" s="3"/>
      <c r="C199" s="4"/>
      <c r="D199" s="4"/>
      <c r="E199" s="4"/>
      <c r="F199" s="4"/>
      <c r="G199" s="4"/>
      <c r="H199" s="3"/>
    </row>
    <row r="200" spans="2:8" ht="15.75" customHeight="1" x14ac:dyDescent="0.2">
      <c r="B200" s="3"/>
      <c r="C200" s="4"/>
      <c r="D200" s="4"/>
      <c r="E200" s="4"/>
      <c r="F200" s="4"/>
      <c r="G200" s="4"/>
      <c r="H200" s="3"/>
    </row>
    <row r="201" spans="2:8" ht="15.75" customHeight="1" x14ac:dyDescent="0.2">
      <c r="B201" s="3"/>
      <c r="C201" s="4"/>
      <c r="D201" s="4"/>
      <c r="E201" s="4"/>
      <c r="F201" s="4"/>
      <c r="G201" s="4"/>
      <c r="H201" s="3"/>
    </row>
    <row r="202" spans="2:8" ht="15.75" customHeight="1" x14ac:dyDescent="0.2">
      <c r="B202" s="3"/>
      <c r="C202" s="4"/>
      <c r="D202" s="4"/>
      <c r="E202" s="4"/>
      <c r="F202" s="4"/>
      <c r="G202" s="4"/>
      <c r="H202" s="3"/>
    </row>
    <row r="203" spans="2:8" ht="15.75" customHeight="1" x14ac:dyDescent="0.2">
      <c r="B203" s="3"/>
      <c r="C203" s="4"/>
      <c r="D203" s="4"/>
      <c r="E203" s="4"/>
      <c r="F203" s="4"/>
      <c r="G203" s="4"/>
      <c r="H203" s="3"/>
    </row>
    <row r="204" spans="2:8" ht="15.75" customHeight="1" x14ac:dyDescent="0.2">
      <c r="B204" s="3"/>
      <c r="C204" s="4"/>
      <c r="D204" s="4"/>
      <c r="E204" s="4"/>
      <c r="F204" s="4"/>
      <c r="G204" s="4"/>
      <c r="H204" s="3"/>
    </row>
    <row r="205" spans="2:8" ht="15.75" customHeight="1" x14ac:dyDescent="0.2">
      <c r="B205" s="3"/>
      <c r="C205" s="4"/>
      <c r="D205" s="4"/>
      <c r="E205" s="4"/>
      <c r="F205" s="4"/>
      <c r="G205" s="4"/>
      <c r="H205" s="3"/>
    </row>
    <row r="206" spans="2:8" ht="15.75" customHeight="1" x14ac:dyDescent="0.2">
      <c r="B206" s="3"/>
      <c r="C206" s="4"/>
      <c r="D206" s="4"/>
      <c r="E206" s="4"/>
      <c r="F206" s="4"/>
      <c r="G206" s="4"/>
      <c r="H206" s="3"/>
    </row>
    <row r="207" spans="2:8" ht="15.75" customHeight="1" x14ac:dyDescent="0.2">
      <c r="B207" s="3"/>
      <c r="C207" s="4"/>
      <c r="D207" s="4"/>
      <c r="E207" s="4"/>
      <c r="F207" s="4"/>
      <c r="G207" s="4"/>
      <c r="H207" s="3"/>
    </row>
    <row r="208" spans="2:8" ht="15.75" customHeight="1" x14ac:dyDescent="0.2">
      <c r="B208" s="3"/>
      <c r="C208" s="4"/>
      <c r="D208" s="4"/>
      <c r="E208" s="4"/>
      <c r="F208" s="4"/>
      <c r="G208" s="4"/>
      <c r="H208" s="3"/>
    </row>
    <row r="209" spans="2:8" ht="15.75" customHeight="1" x14ac:dyDescent="0.2">
      <c r="B209" s="3"/>
      <c r="C209" s="4"/>
      <c r="D209" s="4"/>
      <c r="E209" s="4"/>
      <c r="F209" s="4"/>
      <c r="G209" s="4"/>
      <c r="H209" s="3"/>
    </row>
    <row r="210" spans="2:8" ht="15.75" customHeight="1" x14ac:dyDescent="0.2">
      <c r="B210" s="3"/>
      <c r="C210" s="4"/>
      <c r="D210" s="4"/>
      <c r="E210" s="4"/>
      <c r="F210" s="4"/>
      <c r="G210" s="4"/>
      <c r="H210" s="3"/>
    </row>
    <row r="211" spans="2:8" ht="15.75" customHeight="1" x14ac:dyDescent="0.2">
      <c r="B211" s="34" t="s">
        <v>47</v>
      </c>
      <c r="C211" s="34"/>
      <c r="D211" s="34" t="s">
        <v>65</v>
      </c>
      <c r="E211" s="4"/>
      <c r="F211" s="4"/>
      <c r="G211" s="4"/>
      <c r="H211" s="3"/>
    </row>
    <row r="212" spans="2:8" ht="15.75" customHeight="1" x14ac:dyDescent="0.2">
      <c r="B212" s="34" t="s">
        <v>54</v>
      </c>
      <c r="C212" s="34"/>
      <c r="D212" s="34" t="s">
        <v>26</v>
      </c>
      <c r="E212" s="4"/>
      <c r="F212" s="4"/>
      <c r="G212" s="4"/>
      <c r="H212" s="3"/>
    </row>
    <row r="213" spans="2:8" ht="15.75" customHeight="1" x14ac:dyDescent="0.2">
      <c r="B213" s="34" t="s">
        <v>58</v>
      </c>
      <c r="C213" s="34"/>
      <c r="D213" s="34" t="s">
        <v>31</v>
      </c>
      <c r="E213" s="4"/>
      <c r="F213" s="4"/>
      <c r="G213" s="4"/>
      <c r="H213" s="3"/>
    </row>
    <row r="214" spans="2:8" ht="15.75" customHeight="1" x14ac:dyDescent="0.2">
      <c r="B214" s="34" t="s">
        <v>50</v>
      </c>
      <c r="C214" s="34"/>
      <c r="D214" s="34" t="s">
        <v>35</v>
      </c>
      <c r="E214" s="4"/>
      <c r="F214" s="4"/>
      <c r="G214" s="4"/>
      <c r="H214" s="3"/>
    </row>
    <row r="215" spans="2:8" ht="15.75" customHeight="1" x14ac:dyDescent="0.2">
      <c r="B215" s="34"/>
      <c r="C215" s="34"/>
      <c r="D215" s="34" t="s">
        <v>37</v>
      </c>
      <c r="E215" s="4"/>
      <c r="F215" s="4"/>
      <c r="G215" s="4"/>
      <c r="H215" s="3"/>
    </row>
    <row r="216" spans="2:8" ht="15.75" customHeight="1" x14ac:dyDescent="0.2">
      <c r="B216" s="3"/>
      <c r="C216" s="4"/>
      <c r="D216" s="4"/>
      <c r="E216" s="4"/>
      <c r="F216" s="4"/>
      <c r="G216" s="4"/>
      <c r="H216" s="3"/>
    </row>
    <row r="217" spans="2:8" ht="15.75" customHeight="1" x14ac:dyDescent="0.2">
      <c r="C217" s="4"/>
      <c r="D217" s="4"/>
      <c r="E217" s="4"/>
      <c r="F217" s="4"/>
      <c r="G217" s="4"/>
    </row>
    <row r="218" spans="2:8" ht="15.75" customHeight="1" x14ac:dyDescent="0.2"/>
    <row r="219" spans="2:8" ht="15.75" customHeight="1" x14ac:dyDescent="0.2"/>
    <row r="220" spans="2:8" ht="15.75" customHeight="1" x14ac:dyDescent="0.2"/>
    <row r="221" spans="2:8" ht="15.75" customHeight="1" x14ac:dyDescent="0.2"/>
    <row r="222" spans="2:8" ht="15.75" customHeight="1" x14ac:dyDescent="0.2"/>
    <row r="223" spans="2:8" ht="15.75" customHeight="1" x14ac:dyDescent="0.2"/>
    <row r="224" spans="2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5">
    <mergeCell ref="C96:G96"/>
    <mergeCell ref="C97:G97"/>
    <mergeCell ref="C98:G98"/>
    <mergeCell ref="C99:G99"/>
    <mergeCell ref="C100:G100"/>
    <mergeCell ref="C101:G101"/>
    <mergeCell ref="C102:G102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69:G69"/>
    <mergeCell ref="C70:G70"/>
    <mergeCell ref="C71:G71"/>
    <mergeCell ref="C72:G72"/>
    <mergeCell ref="C73:G73"/>
    <mergeCell ref="C74:G74"/>
    <mergeCell ref="C75:G75"/>
    <mergeCell ref="C76:G76"/>
    <mergeCell ref="C77:G77"/>
    <mergeCell ref="C108:G108"/>
    <mergeCell ref="C109:G109"/>
    <mergeCell ref="C117:G117"/>
    <mergeCell ref="C118:G118"/>
    <mergeCell ref="C119:G119"/>
    <mergeCell ref="C120:G120"/>
    <mergeCell ref="C110:G110"/>
    <mergeCell ref="C111:G111"/>
    <mergeCell ref="C112:G112"/>
    <mergeCell ref="C113:G113"/>
    <mergeCell ref="C114:G114"/>
    <mergeCell ref="C115:G115"/>
    <mergeCell ref="C116:G116"/>
    <mergeCell ref="C50:G50"/>
    <mergeCell ref="C51:G51"/>
    <mergeCell ref="C52:G52"/>
    <mergeCell ref="C53:G53"/>
    <mergeCell ref="C103:G103"/>
    <mergeCell ref="C104:G104"/>
    <mergeCell ref="C105:G105"/>
    <mergeCell ref="C106:G106"/>
    <mergeCell ref="C107:G107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E12:G12"/>
    <mergeCell ref="E13:G13"/>
    <mergeCell ref="E14:G14"/>
    <mergeCell ref="C18:G18"/>
    <mergeCell ref="C19:G19"/>
    <mergeCell ref="C20:G20"/>
    <mergeCell ref="C21:G21"/>
    <mergeCell ref="C22:G22"/>
    <mergeCell ref="B1:H1"/>
    <mergeCell ref="B2:H2"/>
    <mergeCell ref="B3:H3"/>
    <mergeCell ref="B4:H4"/>
    <mergeCell ref="B5:H5"/>
    <mergeCell ref="B7:H7"/>
    <mergeCell ref="B9:H9"/>
    <mergeCell ref="E10:G10"/>
    <mergeCell ref="E11:G11"/>
  </mergeCells>
  <dataValidations disablePrompts="1" count="1">
    <dataValidation type="list" allowBlank="1" showErrorMessage="1" sqref="H21:H120" xr:uid="{00000000-0002-0000-0100-000000000000}">
      <formula1>$B$212:$B$214</formula1>
    </dataValidation>
  </dataValidations>
  <pageMargins left="0.75" right="0.75" top="1" bottom="1" header="0" footer="0"/>
  <ignoredErrors>
    <ignoredError sqref="D15" formula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</sheetPr>
  <dimension ref="A1:U1001"/>
  <sheetViews>
    <sheetView zoomScaleNormal="100" workbookViewId="0">
      <pane ySplit="1" topLeftCell="A3" activePane="bottomLeft" state="frozen"/>
      <selection pane="bottomLeft" activeCell="H29" sqref="H29"/>
    </sheetView>
  </sheetViews>
  <sheetFormatPr defaultColWidth="14.42578125" defaultRowHeight="15" customHeight="1" x14ac:dyDescent="0.2"/>
  <cols>
    <col min="1" max="1" width="1.85546875" customWidth="1"/>
    <col min="2" max="2" width="6.28515625" customWidth="1"/>
    <col min="3" max="3" width="15.42578125" customWidth="1"/>
    <col min="4" max="4" width="27.85546875" customWidth="1"/>
    <col min="5" max="5" width="27.85546875" style="16" customWidth="1"/>
    <col min="6" max="6" width="23.7109375" customWidth="1"/>
    <col min="7" max="7" width="14.42578125" style="39" customWidth="1"/>
    <col min="8" max="8" width="21.42578125" customWidth="1"/>
    <col min="9" max="9" width="18.42578125" customWidth="1"/>
    <col min="10" max="10" width="40.85546875" customWidth="1"/>
    <col min="11" max="11" width="14.42578125" hidden="1" customWidth="1"/>
    <col min="12" max="21" width="14.42578125" customWidth="1"/>
  </cols>
  <sheetData>
    <row r="1" spans="1:21" ht="25.5" customHeight="1" x14ac:dyDescent="0.3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5"/>
      <c r="K1" s="2">
        <f>Requisitos!C11</f>
        <v>45170</v>
      </c>
    </row>
    <row r="2" spans="1:21" ht="16.5" customHeight="1" x14ac:dyDescent="0.25">
      <c r="B2" s="66" t="s">
        <v>1</v>
      </c>
      <c r="C2" s="67"/>
      <c r="D2" s="67"/>
      <c r="E2" s="67"/>
      <c r="F2" s="67"/>
      <c r="G2" s="67"/>
      <c r="H2" s="67"/>
      <c r="I2" s="67"/>
      <c r="J2" s="68"/>
      <c r="K2" s="2">
        <f t="shared" ref="K2:K65" si="0">K1+1</f>
        <v>45171</v>
      </c>
    </row>
    <row r="3" spans="1:21" ht="14.25" x14ac:dyDescent="0.2">
      <c r="B3" s="69" t="s">
        <v>2</v>
      </c>
      <c r="C3" s="67"/>
      <c r="D3" s="67"/>
      <c r="E3" s="67"/>
      <c r="F3" s="67"/>
      <c r="G3" s="67"/>
      <c r="H3" s="67"/>
      <c r="I3" s="67"/>
      <c r="J3" s="68"/>
      <c r="K3" s="2">
        <f t="shared" si="0"/>
        <v>45172</v>
      </c>
    </row>
    <row r="4" spans="1:21" ht="15.75" customHeight="1" x14ac:dyDescent="0.2">
      <c r="B4" s="70" t="s">
        <v>3</v>
      </c>
      <c r="C4" s="71"/>
      <c r="D4" s="71"/>
      <c r="E4" s="71"/>
      <c r="F4" s="71"/>
      <c r="G4" s="71"/>
      <c r="H4" s="71"/>
      <c r="I4" s="71"/>
      <c r="J4" s="72"/>
      <c r="K4" s="2">
        <f t="shared" si="0"/>
        <v>45173</v>
      </c>
    </row>
    <row r="5" spans="1:21" ht="15.75" customHeight="1" x14ac:dyDescent="0.2">
      <c r="B5" s="69" t="s">
        <v>4</v>
      </c>
      <c r="C5" s="67"/>
      <c r="D5" s="67"/>
      <c r="E5" s="67"/>
      <c r="F5" s="67"/>
      <c r="G5" s="67"/>
      <c r="H5" s="67"/>
      <c r="I5" s="67"/>
      <c r="J5" s="68"/>
      <c r="K5" s="2">
        <f t="shared" si="0"/>
        <v>45174</v>
      </c>
    </row>
    <row r="6" spans="1:21" ht="15.75" customHeight="1" x14ac:dyDescent="0.2">
      <c r="J6" s="5"/>
      <c r="K6" s="2">
        <f t="shared" si="0"/>
        <v>45175</v>
      </c>
    </row>
    <row r="7" spans="1:21" ht="26.25" x14ac:dyDescent="0.4">
      <c r="B7" s="73" t="str">
        <f>'Dados do Projeto'!B7</f>
        <v>Fábrica do Saber</v>
      </c>
      <c r="C7" s="74"/>
      <c r="D7" s="74"/>
      <c r="E7" s="74"/>
      <c r="F7" s="74"/>
      <c r="G7" s="74"/>
      <c r="H7" s="74"/>
      <c r="I7" s="74"/>
      <c r="J7" s="75"/>
      <c r="K7" s="2">
        <f t="shared" si="0"/>
        <v>45176</v>
      </c>
    </row>
    <row r="8" spans="1:21" ht="15.75" customHeight="1" x14ac:dyDescent="0.2">
      <c r="J8" s="5"/>
      <c r="K8" s="2">
        <f t="shared" si="0"/>
        <v>45177</v>
      </c>
    </row>
    <row r="9" spans="1:21" ht="15.75" customHeight="1" x14ac:dyDescent="0.25">
      <c r="B9" s="108" t="s">
        <v>66</v>
      </c>
      <c r="C9" s="74"/>
      <c r="D9" s="74"/>
      <c r="E9" s="74"/>
      <c r="F9" s="74"/>
      <c r="G9" s="74"/>
      <c r="H9" s="74"/>
      <c r="I9" s="75"/>
      <c r="J9" s="57" t="s">
        <v>67</v>
      </c>
      <c r="K9" s="2">
        <f t="shared" si="0"/>
        <v>45178</v>
      </c>
    </row>
    <row r="10" spans="1:21" ht="18" customHeight="1" x14ac:dyDescent="0.2">
      <c r="B10" s="7" t="s">
        <v>41</v>
      </c>
      <c r="C10" s="7" t="s">
        <v>68</v>
      </c>
      <c r="D10" s="7" t="s">
        <v>69</v>
      </c>
      <c r="E10" s="7" t="s">
        <v>70</v>
      </c>
      <c r="F10" s="7" t="s">
        <v>71</v>
      </c>
      <c r="G10" s="40" t="s">
        <v>72</v>
      </c>
      <c r="H10" s="7" t="s">
        <v>73</v>
      </c>
      <c r="I10" s="7" t="s">
        <v>74</v>
      </c>
      <c r="J10" s="6" t="s">
        <v>75</v>
      </c>
      <c r="K10" s="2">
        <f t="shared" si="0"/>
        <v>45179</v>
      </c>
    </row>
    <row r="11" spans="1:21" ht="30" customHeight="1" x14ac:dyDescent="0.2">
      <c r="A11" s="3"/>
      <c r="B11" s="9">
        <v>1</v>
      </c>
      <c r="C11" s="10">
        <v>45190</v>
      </c>
      <c r="D11" s="11" t="s">
        <v>76</v>
      </c>
      <c r="E11" s="11" t="s">
        <v>77</v>
      </c>
      <c r="F11" s="12" t="s">
        <v>8</v>
      </c>
      <c r="G11" s="41" t="s">
        <v>37</v>
      </c>
      <c r="H11" s="13">
        <v>0</v>
      </c>
      <c r="I11" s="13">
        <v>0</v>
      </c>
      <c r="J11" s="11"/>
      <c r="K11" s="2">
        <f t="shared" si="0"/>
        <v>45180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30" customHeight="1" x14ac:dyDescent="0.2">
      <c r="B12" s="9">
        <v>2</v>
      </c>
      <c r="C12" s="10">
        <v>45190</v>
      </c>
      <c r="D12" s="12" t="s">
        <v>78</v>
      </c>
      <c r="E12" s="12" t="s">
        <v>77</v>
      </c>
      <c r="F12" s="12" t="s">
        <v>11</v>
      </c>
      <c r="G12" s="41" t="s">
        <v>37</v>
      </c>
      <c r="H12" s="13">
        <v>0</v>
      </c>
      <c r="I12" s="13">
        <v>0</v>
      </c>
      <c r="J12" s="11"/>
      <c r="K12" s="2">
        <f t="shared" si="0"/>
        <v>45181</v>
      </c>
      <c r="M12" s="49"/>
      <c r="N12" s="49"/>
    </row>
    <row r="13" spans="1:21" ht="30" customHeight="1" x14ac:dyDescent="0.2">
      <c r="B13" s="9">
        <v>3</v>
      </c>
      <c r="C13" s="10">
        <v>45190</v>
      </c>
      <c r="D13" s="11" t="s">
        <v>79</v>
      </c>
      <c r="E13" s="11" t="s">
        <v>77</v>
      </c>
      <c r="F13" s="12" t="s">
        <v>14</v>
      </c>
      <c r="G13" s="41" t="s">
        <v>37</v>
      </c>
      <c r="H13" s="13">
        <v>0</v>
      </c>
      <c r="I13" s="13">
        <v>0</v>
      </c>
      <c r="J13" s="17"/>
      <c r="K13" s="2">
        <f t="shared" si="0"/>
        <v>45182</v>
      </c>
    </row>
    <row r="14" spans="1:21" ht="30" customHeight="1" x14ac:dyDescent="0.2">
      <c r="B14" s="9">
        <v>4</v>
      </c>
      <c r="C14" s="10">
        <v>45190</v>
      </c>
      <c r="D14" s="11" t="s">
        <v>80</v>
      </c>
      <c r="E14" s="11">
        <v>13</v>
      </c>
      <c r="F14" s="12" t="s">
        <v>12</v>
      </c>
      <c r="G14" s="41" t="s">
        <v>37</v>
      </c>
      <c r="H14" s="13">
        <v>0</v>
      </c>
      <c r="I14" s="13">
        <v>0</v>
      </c>
      <c r="J14" s="11"/>
      <c r="K14" s="2">
        <f t="shared" si="0"/>
        <v>45183</v>
      </c>
      <c r="M14" s="47"/>
    </row>
    <row r="15" spans="1:21" ht="30" customHeight="1" x14ac:dyDescent="0.2">
      <c r="B15" s="9">
        <v>5</v>
      </c>
      <c r="C15" s="10">
        <v>45190</v>
      </c>
      <c r="D15" s="11" t="s">
        <v>81</v>
      </c>
      <c r="E15" s="11">
        <v>13</v>
      </c>
      <c r="F15" s="12" t="s">
        <v>11</v>
      </c>
      <c r="G15" s="41" t="s">
        <v>37</v>
      </c>
      <c r="H15" s="13">
        <v>0</v>
      </c>
      <c r="I15" s="13">
        <v>0</v>
      </c>
      <c r="J15" s="11"/>
      <c r="K15" s="2">
        <f t="shared" si="0"/>
        <v>45184</v>
      </c>
      <c r="M15" s="47"/>
    </row>
    <row r="16" spans="1:21" ht="30" customHeight="1" x14ac:dyDescent="0.2">
      <c r="B16" s="9">
        <v>6</v>
      </c>
      <c r="C16" s="10">
        <v>45190</v>
      </c>
      <c r="D16" s="11" t="s">
        <v>82</v>
      </c>
      <c r="E16" s="11">
        <v>13</v>
      </c>
      <c r="F16" s="12" t="s">
        <v>12</v>
      </c>
      <c r="G16" s="41" t="s">
        <v>37</v>
      </c>
      <c r="H16" s="13">
        <v>0</v>
      </c>
      <c r="I16" s="13">
        <v>0</v>
      </c>
      <c r="J16" s="11"/>
      <c r="K16" s="2">
        <f t="shared" si="0"/>
        <v>45185</v>
      </c>
      <c r="M16" s="47"/>
    </row>
    <row r="17" spans="2:17" ht="30" customHeight="1" x14ac:dyDescent="0.2">
      <c r="B17" s="9">
        <v>7</v>
      </c>
      <c r="C17" s="10">
        <v>45190</v>
      </c>
      <c r="D17" s="12" t="s">
        <v>83</v>
      </c>
      <c r="E17" s="11">
        <v>1</v>
      </c>
      <c r="F17" s="12" t="s">
        <v>10</v>
      </c>
      <c r="G17" s="41" t="s">
        <v>37</v>
      </c>
      <c r="H17" s="13">
        <v>0</v>
      </c>
      <c r="I17" s="13">
        <v>0</v>
      </c>
      <c r="J17" s="11"/>
      <c r="K17" s="2">
        <f t="shared" si="0"/>
        <v>45186</v>
      </c>
      <c r="L17" s="47"/>
      <c r="M17" s="47"/>
      <c r="N17" s="47"/>
      <c r="Q17" s="47"/>
    </row>
    <row r="18" spans="2:17" ht="30" customHeight="1" x14ac:dyDescent="0.2">
      <c r="B18" s="9">
        <v>8</v>
      </c>
      <c r="C18" s="10">
        <v>45190</v>
      </c>
      <c r="D18" s="12" t="s">
        <v>84</v>
      </c>
      <c r="E18" s="11">
        <v>1</v>
      </c>
      <c r="F18" s="12" t="s">
        <v>12</v>
      </c>
      <c r="G18" s="41" t="s">
        <v>37</v>
      </c>
      <c r="H18" s="13">
        <v>0</v>
      </c>
      <c r="I18" s="13">
        <v>0</v>
      </c>
      <c r="J18" s="11"/>
      <c r="K18" s="2">
        <f t="shared" si="0"/>
        <v>45187</v>
      </c>
      <c r="L18" s="47"/>
      <c r="M18" s="47"/>
      <c r="N18" s="47"/>
    </row>
    <row r="19" spans="2:17" ht="30" customHeight="1" x14ac:dyDescent="0.2">
      <c r="B19" s="9">
        <v>9</v>
      </c>
      <c r="C19" s="10">
        <v>45190</v>
      </c>
      <c r="D19" s="12" t="s">
        <v>85</v>
      </c>
      <c r="E19" s="11">
        <v>1</v>
      </c>
      <c r="F19" s="12" t="s">
        <v>10</v>
      </c>
      <c r="G19" s="41" t="s">
        <v>37</v>
      </c>
      <c r="H19" s="13">
        <v>0</v>
      </c>
      <c r="I19" s="13">
        <v>0</v>
      </c>
      <c r="J19" s="11"/>
      <c r="K19" s="2">
        <f t="shared" si="0"/>
        <v>45188</v>
      </c>
      <c r="L19" s="47"/>
      <c r="M19" s="47"/>
      <c r="O19" s="47"/>
    </row>
    <row r="20" spans="2:17" ht="30" customHeight="1" x14ac:dyDescent="0.2">
      <c r="B20" s="9">
        <v>10</v>
      </c>
      <c r="C20" s="10">
        <v>45190</v>
      </c>
      <c r="D20" s="12" t="s">
        <v>86</v>
      </c>
      <c r="E20" s="11">
        <v>1</v>
      </c>
      <c r="F20" s="12" t="s">
        <v>11</v>
      </c>
      <c r="G20" s="41" t="s">
        <v>37</v>
      </c>
      <c r="H20" s="13">
        <v>0</v>
      </c>
      <c r="I20" s="13">
        <v>0</v>
      </c>
      <c r="J20" s="11"/>
      <c r="K20" s="2">
        <f t="shared" si="0"/>
        <v>45189</v>
      </c>
      <c r="L20" s="47"/>
      <c r="M20" s="47"/>
    </row>
    <row r="21" spans="2:17" ht="30" customHeight="1" x14ac:dyDescent="0.2">
      <c r="B21" s="9">
        <v>11</v>
      </c>
      <c r="C21" s="10">
        <v>45190</v>
      </c>
      <c r="D21" s="11" t="s">
        <v>87</v>
      </c>
      <c r="E21" s="11">
        <v>1</v>
      </c>
      <c r="F21" s="12" t="s">
        <v>12</v>
      </c>
      <c r="G21" s="41" t="s">
        <v>37</v>
      </c>
      <c r="H21" s="13">
        <v>0</v>
      </c>
      <c r="I21" s="13">
        <v>0</v>
      </c>
      <c r="J21" s="11"/>
      <c r="K21" s="2">
        <f t="shared" si="0"/>
        <v>45190</v>
      </c>
      <c r="L21" s="47"/>
      <c r="M21" s="47"/>
    </row>
    <row r="22" spans="2:17" ht="30" customHeight="1" x14ac:dyDescent="0.2">
      <c r="B22" s="9">
        <v>12</v>
      </c>
      <c r="C22" s="10">
        <v>45190</v>
      </c>
      <c r="D22" s="11" t="s">
        <v>88</v>
      </c>
      <c r="E22" s="11">
        <v>1</v>
      </c>
      <c r="F22" s="12" t="s">
        <v>12</v>
      </c>
      <c r="G22" s="41" t="s">
        <v>37</v>
      </c>
      <c r="H22" s="13">
        <v>0</v>
      </c>
      <c r="I22" s="13">
        <v>0</v>
      </c>
      <c r="J22" s="11"/>
      <c r="K22" s="2">
        <f t="shared" si="0"/>
        <v>45191</v>
      </c>
      <c r="L22" s="47"/>
      <c r="M22" s="47"/>
    </row>
    <row r="23" spans="2:17" ht="30" customHeight="1" x14ac:dyDescent="0.2">
      <c r="B23" s="9">
        <v>13</v>
      </c>
      <c r="C23" s="10">
        <v>45190</v>
      </c>
      <c r="D23" s="11" t="s">
        <v>89</v>
      </c>
      <c r="E23" s="11">
        <v>13</v>
      </c>
      <c r="F23" s="12" t="s">
        <v>8</v>
      </c>
      <c r="G23" s="41" t="s">
        <v>37</v>
      </c>
      <c r="H23" s="13">
        <v>0</v>
      </c>
      <c r="I23" s="13">
        <v>0</v>
      </c>
      <c r="J23" s="11"/>
      <c r="K23" s="2">
        <f t="shared" si="0"/>
        <v>45192</v>
      </c>
      <c r="L23" s="47"/>
      <c r="M23" s="47"/>
    </row>
    <row r="24" spans="2:17" ht="30" customHeight="1" x14ac:dyDescent="0.2">
      <c r="B24" s="9">
        <v>14</v>
      </c>
      <c r="C24" s="10">
        <v>45190</v>
      </c>
      <c r="D24" s="11" t="s">
        <v>90</v>
      </c>
      <c r="E24" s="11">
        <v>1</v>
      </c>
      <c r="F24" s="12" t="s">
        <v>8</v>
      </c>
      <c r="G24" s="41" t="s">
        <v>37</v>
      </c>
      <c r="H24" s="13">
        <v>0</v>
      </c>
      <c r="I24" s="13">
        <v>0</v>
      </c>
      <c r="J24" s="11"/>
      <c r="K24" s="2">
        <f t="shared" si="0"/>
        <v>45193</v>
      </c>
      <c r="L24" s="47"/>
      <c r="M24" s="47"/>
    </row>
    <row r="25" spans="2:17" ht="30" customHeight="1" x14ac:dyDescent="0.2">
      <c r="B25" s="9">
        <v>15</v>
      </c>
      <c r="C25" s="10">
        <v>45190</v>
      </c>
      <c r="D25" s="11" t="s">
        <v>91</v>
      </c>
      <c r="E25" s="11">
        <v>1</v>
      </c>
      <c r="F25" s="12" t="s">
        <v>8</v>
      </c>
      <c r="G25" s="41" t="s">
        <v>37</v>
      </c>
      <c r="H25" s="13">
        <v>0</v>
      </c>
      <c r="I25" s="13">
        <v>0</v>
      </c>
      <c r="J25" s="11"/>
      <c r="K25" s="2">
        <f t="shared" si="0"/>
        <v>45194</v>
      </c>
      <c r="L25" s="47"/>
    </row>
    <row r="26" spans="2:17" ht="30" customHeight="1" x14ac:dyDescent="0.2">
      <c r="B26" s="9">
        <v>16</v>
      </c>
      <c r="C26" s="10">
        <v>45190</v>
      </c>
      <c r="D26" s="11" t="s">
        <v>92</v>
      </c>
      <c r="E26" s="11">
        <v>13</v>
      </c>
      <c r="F26" s="12" t="s">
        <v>11</v>
      </c>
      <c r="G26" s="41" t="s">
        <v>35</v>
      </c>
      <c r="H26" s="13">
        <v>0</v>
      </c>
      <c r="I26" s="13">
        <v>0</v>
      </c>
      <c r="J26" s="11" t="s">
        <v>93</v>
      </c>
      <c r="K26" s="2">
        <f t="shared" si="0"/>
        <v>45195</v>
      </c>
    </row>
    <row r="27" spans="2:17" ht="30" customHeight="1" x14ac:dyDescent="0.2">
      <c r="B27" s="9">
        <v>17</v>
      </c>
      <c r="C27" s="10">
        <v>45190</v>
      </c>
      <c r="D27" s="11" t="s">
        <v>94</v>
      </c>
      <c r="E27" s="11">
        <v>1</v>
      </c>
      <c r="F27" s="12" t="s">
        <v>13</v>
      </c>
      <c r="G27" s="41" t="s">
        <v>37</v>
      </c>
      <c r="H27" s="13">
        <v>0</v>
      </c>
      <c r="I27" s="13">
        <v>0</v>
      </c>
      <c r="J27" s="11"/>
      <c r="K27" s="2">
        <f t="shared" si="0"/>
        <v>45196</v>
      </c>
    </row>
    <row r="28" spans="2:17" ht="30" customHeight="1" x14ac:dyDescent="0.2">
      <c r="B28" s="9">
        <v>18</v>
      </c>
      <c r="C28" s="10">
        <v>45190</v>
      </c>
      <c r="D28" s="11" t="s">
        <v>95</v>
      </c>
      <c r="E28" s="11">
        <v>1</v>
      </c>
      <c r="F28" s="12" t="s">
        <v>13</v>
      </c>
      <c r="G28" s="41" t="s">
        <v>37</v>
      </c>
      <c r="H28" s="13">
        <v>0</v>
      </c>
      <c r="I28" s="13">
        <v>0</v>
      </c>
      <c r="J28" s="11"/>
      <c r="K28" s="2">
        <f t="shared" si="0"/>
        <v>45197</v>
      </c>
    </row>
    <row r="29" spans="2:17" ht="30" customHeight="1" x14ac:dyDescent="0.2">
      <c r="B29" s="9">
        <v>19</v>
      </c>
      <c r="C29" s="10">
        <v>45190</v>
      </c>
      <c r="D29" s="11" t="s">
        <v>96</v>
      </c>
      <c r="E29" s="11" t="s">
        <v>77</v>
      </c>
      <c r="F29" s="12" t="s">
        <v>14</v>
      </c>
      <c r="G29" s="41" t="s">
        <v>37</v>
      </c>
      <c r="H29" s="13">
        <v>0</v>
      </c>
      <c r="I29" s="13">
        <v>0</v>
      </c>
      <c r="J29" s="11"/>
      <c r="K29" s="2">
        <f t="shared" si="0"/>
        <v>45198</v>
      </c>
    </row>
    <row r="30" spans="2:17" ht="30" customHeight="1" x14ac:dyDescent="0.2">
      <c r="B30" s="9">
        <v>20</v>
      </c>
      <c r="C30" s="10">
        <v>45190</v>
      </c>
      <c r="D30" s="21" t="s">
        <v>97</v>
      </c>
      <c r="E30" s="11" t="s">
        <v>77</v>
      </c>
      <c r="F30" s="12" t="s">
        <v>8</v>
      </c>
      <c r="G30" s="41" t="s">
        <v>35</v>
      </c>
      <c r="H30" s="13">
        <v>0</v>
      </c>
      <c r="I30" s="13">
        <v>0</v>
      </c>
      <c r="J30" s="11" t="s">
        <v>93</v>
      </c>
      <c r="K30" s="2">
        <f t="shared" si="0"/>
        <v>45199</v>
      </c>
    </row>
    <row r="31" spans="2:17" ht="30" customHeight="1" x14ac:dyDescent="0.2">
      <c r="B31" s="9">
        <v>21</v>
      </c>
      <c r="C31" s="10"/>
      <c r="D31" s="21"/>
      <c r="E31" s="11"/>
      <c r="F31" s="12"/>
      <c r="G31" s="41"/>
      <c r="H31" s="13">
        <v>0</v>
      </c>
      <c r="I31" s="13">
        <v>0</v>
      </c>
      <c r="J31" s="11"/>
      <c r="K31" s="2">
        <f t="shared" si="0"/>
        <v>45200</v>
      </c>
    </row>
    <row r="32" spans="2:17" ht="30" customHeight="1" x14ac:dyDescent="0.2">
      <c r="B32" s="9">
        <v>22</v>
      </c>
      <c r="C32" s="10"/>
      <c r="D32" s="21"/>
      <c r="E32" s="11"/>
      <c r="F32" s="12"/>
      <c r="G32" s="41"/>
      <c r="H32" s="13">
        <v>0</v>
      </c>
      <c r="I32" s="13">
        <v>0</v>
      </c>
      <c r="J32" s="11"/>
      <c r="K32" s="2">
        <f t="shared" si="0"/>
        <v>45201</v>
      </c>
    </row>
    <row r="33" spans="2:11" ht="30" customHeight="1" x14ac:dyDescent="0.2">
      <c r="B33" s="9">
        <v>23</v>
      </c>
      <c r="C33" s="10"/>
      <c r="D33" s="21"/>
      <c r="E33" s="11"/>
      <c r="F33" s="12"/>
      <c r="G33" s="41"/>
      <c r="H33" s="13">
        <v>0</v>
      </c>
      <c r="I33" s="13">
        <v>0</v>
      </c>
      <c r="J33" s="11"/>
      <c r="K33" s="2">
        <f t="shared" si="0"/>
        <v>45202</v>
      </c>
    </row>
    <row r="34" spans="2:11" ht="30" customHeight="1" x14ac:dyDescent="0.2">
      <c r="B34" s="9">
        <v>24</v>
      </c>
      <c r="C34" s="10"/>
      <c r="D34" s="21"/>
      <c r="E34" s="11"/>
      <c r="F34" s="12"/>
      <c r="G34" s="41"/>
      <c r="H34" s="13">
        <v>0</v>
      </c>
      <c r="I34" s="13">
        <v>0</v>
      </c>
      <c r="J34" s="11"/>
      <c r="K34" s="2">
        <f t="shared" si="0"/>
        <v>45203</v>
      </c>
    </row>
    <row r="35" spans="2:11" ht="30" customHeight="1" x14ac:dyDescent="0.2">
      <c r="B35" s="9">
        <v>25</v>
      </c>
      <c r="C35" s="10"/>
      <c r="D35" s="21"/>
      <c r="E35" s="11"/>
      <c r="F35" s="12"/>
      <c r="G35" s="41"/>
      <c r="H35" s="13">
        <v>0</v>
      </c>
      <c r="I35" s="13">
        <v>0</v>
      </c>
      <c r="J35" s="11"/>
      <c r="K35" s="2">
        <f t="shared" si="0"/>
        <v>45204</v>
      </c>
    </row>
    <row r="36" spans="2:11" ht="30" customHeight="1" x14ac:dyDescent="0.2">
      <c r="B36" s="9">
        <v>26</v>
      </c>
      <c r="C36" s="10"/>
      <c r="D36" s="21"/>
      <c r="E36" s="11"/>
      <c r="F36" s="12"/>
      <c r="G36" s="41"/>
      <c r="H36" s="13">
        <v>0</v>
      </c>
      <c r="I36" s="13">
        <v>0</v>
      </c>
      <c r="J36" s="11"/>
      <c r="K36" s="2">
        <f t="shared" si="0"/>
        <v>45205</v>
      </c>
    </row>
    <row r="37" spans="2:11" ht="30" customHeight="1" x14ac:dyDescent="0.2">
      <c r="B37" s="9">
        <v>27</v>
      </c>
      <c r="C37" s="10"/>
      <c r="D37" s="21"/>
      <c r="E37" s="11"/>
      <c r="F37" s="12"/>
      <c r="G37" s="41"/>
      <c r="H37" s="13">
        <v>0</v>
      </c>
      <c r="I37" s="13">
        <v>0</v>
      </c>
      <c r="J37" s="11"/>
      <c r="K37" s="2">
        <f t="shared" si="0"/>
        <v>45206</v>
      </c>
    </row>
    <row r="38" spans="2:11" ht="30" customHeight="1" x14ac:dyDescent="0.2">
      <c r="B38" s="9">
        <v>28</v>
      </c>
      <c r="C38" s="10"/>
      <c r="D38" s="21"/>
      <c r="E38" s="11"/>
      <c r="F38" s="12"/>
      <c r="G38" s="41"/>
      <c r="H38" s="13">
        <v>0</v>
      </c>
      <c r="I38" s="13">
        <v>0</v>
      </c>
      <c r="J38" s="11"/>
      <c r="K38" s="2">
        <f t="shared" si="0"/>
        <v>45207</v>
      </c>
    </row>
    <row r="39" spans="2:11" ht="30" customHeight="1" x14ac:dyDescent="0.2">
      <c r="B39" s="9">
        <v>29</v>
      </c>
      <c r="C39" s="10"/>
      <c r="D39" s="21"/>
      <c r="E39" s="11"/>
      <c r="F39" s="12"/>
      <c r="G39" s="41"/>
      <c r="H39" s="13">
        <v>0</v>
      </c>
      <c r="I39" s="13">
        <v>0</v>
      </c>
      <c r="J39" s="11"/>
      <c r="K39" s="2">
        <f t="shared" si="0"/>
        <v>45208</v>
      </c>
    </row>
    <row r="40" spans="2:11" ht="30" customHeight="1" x14ac:dyDescent="0.2">
      <c r="B40" s="9">
        <v>30</v>
      </c>
      <c r="C40" s="10"/>
      <c r="D40" s="21"/>
      <c r="E40" s="11"/>
      <c r="F40" s="12"/>
      <c r="G40" s="41"/>
      <c r="H40" s="13">
        <v>0</v>
      </c>
      <c r="I40" s="13">
        <v>0</v>
      </c>
      <c r="J40" s="11"/>
      <c r="K40" s="2">
        <f t="shared" si="0"/>
        <v>45209</v>
      </c>
    </row>
    <row r="41" spans="2:11" ht="30" customHeight="1" x14ac:dyDescent="0.2">
      <c r="B41" s="9">
        <v>31</v>
      </c>
      <c r="C41" s="10"/>
      <c r="D41" s="21"/>
      <c r="E41" s="11"/>
      <c r="F41" s="12"/>
      <c r="G41" s="41"/>
      <c r="H41" s="13">
        <v>0</v>
      </c>
      <c r="I41" s="13">
        <v>0</v>
      </c>
      <c r="J41" s="11"/>
      <c r="K41" s="2">
        <f t="shared" si="0"/>
        <v>45210</v>
      </c>
    </row>
    <row r="42" spans="2:11" ht="30" customHeight="1" x14ac:dyDescent="0.2">
      <c r="B42" s="9">
        <v>32</v>
      </c>
      <c r="C42" s="10"/>
      <c r="D42" s="21"/>
      <c r="E42" s="11"/>
      <c r="F42" s="12"/>
      <c r="G42" s="41"/>
      <c r="H42" s="13">
        <v>0</v>
      </c>
      <c r="I42" s="13">
        <v>0</v>
      </c>
      <c r="J42" s="11"/>
      <c r="K42" s="2">
        <f t="shared" si="0"/>
        <v>45211</v>
      </c>
    </row>
    <row r="43" spans="2:11" ht="30" customHeight="1" x14ac:dyDescent="0.2">
      <c r="B43" s="9">
        <v>33</v>
      </c>
      <c r="C43" s="10"/>
      <c r="D43" s="21"/>
      <c r="E43" s="11"/>
      <c r="F43" s="12"/>
      <c r="G43" s="41"/>
      <c r="H43" s="13">
        <v>0</v>
      </c>
      <c r="I43" s="13">
        <v>0</v>
      </c>
      <c r="J43" s="11"/>
      <c r="K43" s="2">
        <f t="shared" si="0"/>
        <v>45212</v>
      </c>
    </row>
    <row r="44" spans="2:11" ht="30" customHeight="1" x14ac:dyDescent="0.2">
      <c r="B44" s="9">
        <v>34</v>
      </c>
      <c r="C44" s="10"/>
      <c r="D44" s="21"/>
      <c r="E44" s="11"/>
      <c r="F44" s="12"/>
      <c r="G44" s="41"/>
      <c r="H44" s="13">
        <v>0</v>
      </c>
      <c r="I44" s="13">
        <v>0</v>
      </c>
      <c r="J44" s="11"/>
      <c r="K44" s="2">
        <f t="shared" si="0"/>
        <v>45213</v>
      </c>
    </row>
    <row r="45" spans="2:11" ht="30" customHeight="1" x14ac:dyDescent="0.2">
      <c r="B45" s="9">
        <v>35</v>
      </c>
      <c r="C45" s="10"/>
      <c r="D45" s="21"/>
      <c r="E45" s="11"/>
      <c r="F45" s="12"/>
      <c r="G45" s="41"/>
      <c r="H45" s="13">
        <v>0</v>
      </c>
      <c r="I45" s="13">
        <v>0</v>
      </c>
      <c r="J45" s="11"/>
      <c r="K45" s="2">
        <f t="shared" si="0"/>
        <v>45214</v>
      </c>
    </row>
    <row r="46" spans="2:11" ht="30" customHeight="1" x14ac:dyDescent="0.2">
      <c r="B46" s="9">
        <v>36</v>
      </c>
      <c r="C46" s="10"/>
      <c r="D46" s="21"/>
      <c r="E46" s="11"/>
      <c r="F46" s="12"/>
      <c r="G46" s="41"/>
      <c r="H46" s="13">
        <v>0</v>
      </c>
      <c r="I46" s="13">
        <v>0</v>
      </c>
      <c r="J46" s="11"/>
      <c r="K46" s="2">
        <f t="shared" si="0"/>
        <v>45215</v>
      </c>
    </row>
    <row r="47" spans="2:11" ht="30" customHeight="1" x14ac:dyDescent="0.2">
      <c r="B47" s="9">
        <v>37</v>
      </c>
      <c r="C47" s="10"/>
      <c r="D47" s="21"/>
      <c r="E47" s="11"/>
      <c r="F47" s="12"/>
      <c r="G47" s="41"/>
      <c r="H47" s="13">
        <v>0</v>
      </c>
      <c r="I47" s="13">
        <v>0</v>
      </c>
      <c r="J47" s="11"/>
      <c r="K47" s="2">
        <f t="shared" si="0"/>
        <v>45216</v>
      </c>
    </row>
    <row r="48" spans="2:11" ht="30" customHeight="1" x14ac:dyDescent="0.2">
      <c r="B48" s="9">
        <v>38</v>
      </c>
      <c r="C48" s="10"/>
      <c r="D48" s="21"/>
      <c r="E48" s="11"/>
      <c r="F48" s="12"/>
      <c r="G48" s="41"/>
      <c r="H48" s="13">
        <v>0</v>
      </c>
      <c r="I48" s="13">
        <v>0</v>
      </c>
      <c r="J48" s="11"/>
      <c r="K48" s="2">
        <f t="shared" si="0"/>
        <v>45217</v>
      </c>
    </row>
    <row r="49" spans="2:11" ht="30" customHeight="1" x14ac:dyDescent="0.2">
      <c r="B49" s="9">
        <v>39</v>
      </c>
      <c r="C49" s="10"/>
      <c r="D49" s="21"/>
      <c r="E49" s="11"/>
      <c r="F49" s="12"/>
      <c r="G49" s="41"/>
      <c r="H49" s="13">
        <v>0</v>
      </c>
      <c r="I49" s="13">
        <v>0</v>
      </c>
      <c r="J49" s="11"/>
      <c r="K49" s="2">
        <f t="shared" si="0"/>
        <v>45218</v>
      </c>
    </row>
    <row r="50" spans="2:11" ht="30" customHeight="1" x14ac:dyDescent="0.2">
      <c r="B50" s="9">
        <v>40</v>
      </c>
      <c r="C50" s="10"/>
      <c r="D50" s="21"/>
      <c r="E50" s="11"/>
      <c r="F50" s="12"/>
      <c r="G50" s="41"/>
      <c r="H50" s="13">
        <v>0</v>
      </c>
      <c r="I50" s="13">
        <v>0</v>
      </c>
      <c r="J50" s="11"/>
      <c r="K50" s="2">
        <f t="shared" si="0"/>
        <v>45219</v>
      </c>
    </row>
    <row r="51" spans="2:11" ht="30" customHeight="1" x14ac:dyDescent="0.2">
      <c r="B51" s="9">
        <v>41</v>
      </c>
      <c r="C51" s="10"/>
      <c r="D51" s="21"/>
      <c r="E51" s="11"/>
      <c r="F51" s="12"/>
      <c r="G51" s="41"/>
      <c r="H51" s="13">
        <v>0</v>
      </c>
      <c r="I51" s="13">
        <v>0</v>
      </c>
      <c r="J51" s="11"/>
      <c r="K51" s="2">
        <f t="shared" si="0"/>
        <v>45220</v>
      </c>
    </row>
    <row r="52" spans="2:11" ht="30" customHeight="1" x14ac:dyDescent="0.2">
      <c r="B52" s="9">
        <v>42</v>
      </c>
      <c r="C52" s="10"/>
      <c r="D52" s="21"/>
      <c r="E52" s="11"/>
      <c r="F52" s="12"/>
      <c r="G52" s="41"/>
      <c r="H52" s="13">
        <v>0</v>
      </c>
      <c r="I52" s="13">
        <v>0</v>
      </c>
      <c r="J52" s="11"/>
      <c r="K52" s="2">
        <f t="shared" si="0"/>
        <v>45221</v>
      </c>
    </row>
    <row r="53" spans="2:11" ht="30" customHeight="1" x14ac:dyDescent="0.2">
      <c r="B53" s="9">
        <v>43</v>
      </c>
      <c r="C53" s="10"/>
      <c r="D53" s="21"/>
      <c r="E53" s="11"/>
      <c r="F53" s="12"/>
      <c r="G53" s="41"/>
      <c r="H53" s="13">
        <v>0</v>
      </c>
      <c r="I53" s="13">
        <v>0</v>
      </c>
      <c r="J53" s="11"/>
      <c r="K53" s="2">
        <f t="shared" si="0"/>
        <v>45222</v>
      </c>
    </row>
    <row r="54" spans="2:11" ht="30" customHeight="1" x14ac:dyDescent="0.2">
      <c r="B54" s="9">
        <v>44</v>
      </c>
      <c r="C54" s="10"/>
      <c r="D54" s="21"/>
      <c r="E54" s="11"/>
      <c r="F54" s="12"/>
      <c r="G54" s="41"/>
      <c r="H54" s="13">
        <v>0</v>
      </c>
      <c r="I54" s="13">
        <v>0</v>
      </c>
      <c r="J54" s="11"/>
      <c r="K54" s="2">
        <f t="shared" si="0"/>
        <v>45223</v>
      </c>
    </row>
    <row r="55" spans="2:11" ht="30" customHeight="1" x14ac:dyDescent="0.2">
      <c r="B55" s="9">
        <v>45</v>
      </c>
      <c r="C55" s="10"/>
      <c r="D55" s="21"/>
      <c r="E55" s="11"/>
      <c r="F55" s="12"/>
      <c r="G55" s="41"/>
      <c r="H55" s="13">
        <v>0</v>
      </c>
      <c r="I55" s="13">
        <v>0</v>
      </c>
      <c r="J55" s="11"/>
      <c r="K55" s="2">
        <f t="shared" si="0"/>
        <v>45224</v>
      </c>
    </row>
    <row r="56" spans="2:11" ht="30" customHeight="1" x14ac:dyDescent="0.2">
      <c r="B56" s="9">
        <v>46</v>
      </c>
      <c r="C56" s="10"/>
      <c r="D56" s="21"/>
      <c r="E56" s="11"/>
      <c r="F56" s="12"/>
      <c r="G56" s="41"/>
      <c r="H56" s="13">
        <v>0</v>
      </c>
      <c r="I56" s="13">
        <v>0</v>
      </c>
      <c r="J56" s="11"/>
      <c r="K56" s="2">
        <f t="shared" si="0"/>
        <v>45225</v>
      </c>
    </row>
    <row r="57" spans="2:11" ht="30" customHeight="1" x14ac:dyDescent="0.2">
      <c r="B57" s="9">
        <v>47</v>
      </c>
      <c r="C57" s="10"/>
      <c r="D57" s="21"/>
      <c r="E57" s="11"/>
      <c r="F57" s="12"/>
      <c r="G57" s="41"/>
      <c r="H57" s="13">
        <v>0</v>
      </c>
      <c r="I57" s="13">
        <v>0</v>
      </c>
      <c r="J57" s="11"/>
      <c r="K57" s="2">
        <f t="shared" si="0"/>
        <v>45226</v>
      </c>
    </row>
    <row r="58" spans="2:11" ht="30" customHeight="1" x14ac:dyDescent="0.2">
      <c r="B58" s="9">
        <v>48</v>
      </c>
      <c r="C58" s="10"/>
      <c r="D58" s="21"/>
      <c r="E58" s="11"/>
      <c r="F58" s="12"/>
      <c r="G58" s="41"/>
      <c r="H58" s="13">
        <v>0</v>
      </c>
      <c r="I58" s="13">
        <v>0</v>
      </c>
      <c r="J58" s="11"/>
      <c r="K58" s="2">
        <f t="shared" si="0"/>
        <v>45227</v>
      </c>
    </row>
    <row r="59" spans="2:11" ht="30" customHeight="1" x14ac:dyDescent="0.2">
      <c r="B59" s="9">
        <v>49</v>
      </c>
      <c r="C59" s="10"/>
      <c r="D59" s="21"/>
      <c r="E59" s="11"/>
      <c r="F59" s="12"/>
      <c r="G59" s="41"/>
      <c r="H59" s="13">
        <v>0</v>
      </c>
      <c r="I59" s="13">
        <v>0</v>
      </c>
      <c r="J59" s="11"/>
      <c r="K59" s="2">
        <f t="shared" si="0"/>
        <v>45228</v>
      </c>
    </row>
    <row r="60" spans="2:11" ht="30" customHeight="1" x14ac:dyDescent="0.2">
      <c r="B60" s="9">
        <v>50</v>
      </c>
      <c r="C60" s="10"/>
      <c r="D60" s="21"/>
      <c r="E60" s="11"/>
      <c r="F60" s="12"/>
      <c r="G60" s="41"/>
      <c r="H60" s="13">
        <v>0</v>
      </c>
      <c r="I60" s="13">
        <v>0</v>
      </c>
      <c r="J60" s="11"/>
      <c r="K60" s="2">
        <f t="shared" si="0"/>
        <v>45229</v>
      </c>
    </row>
    <row r="61" spans="2:11" ht="15.75" customHeight="1" x14ac:dyDescent="0.2">
      <c r="G61" s="42" t="s">
        <v>98</v>
      </c>
      <c r="H61" s="32">
        <f t="shared" ref="H61:I61" si="1">SUM(H11:H60)</f>
        <v>0</v>
      </c>
      <c r="I61" s="32">
        <f t="shared" si="1"/>
        <v>0</v>
      </c>
      <c r="J61" s="5"/>
      <c r="K61" s="2">
        <f t="shared" si="0"/>
        <v>45230</v>
      </c>
    </row>
    <row r="62" spans="2:11" ht="15.75" customHeight="1" x14ac:dyDescent="0.2">
      <c r="B62" s="30"/>
      <c r="C62" s="30"/>
      <c r="D62" s="30">
        <f>COUNTIFS(D11:D60, "&lt;&gt;"&amp;"")</f>
        <v>20</v>
      </c>
      <c r="E62" s="59"/>
      <c r="F62" s="30"/>
      <c r="G62" s="43">
        <f>COUNTIFS(G11:G60, "Concluído",D11:D60, "&lt;&gt;"&amp;"")</f>
        <v>18</v>
      </c>
      <c r="J62" s="5"/>
      <c r="K62" s="2">
        <f t="shared" si="0"/>
        <v>45231</v>
      </c>
    </row>
    <row r="63" spans="2:11" ht="15.75" customHeight="1" x14ac:dyDescent="0.25">
      <c r="B63" s="108" t="s">
        <v>99</v>
      </c>
      <c r="C63" s="74"/>
      <c r="D63" s="74"/>
      <c r="E63" s="74"/>
      <c r="F63" s="74"/>
      <c r="G63" s="74"/>
      <c r="H63" s="74"/>
      <c r="I63" s="75"/>
      <c r="K63" s="2">
        <f t="shared" si="0"/>
        <v>45232</v>
      </c>
    </row>
    <row r="64" spans="2:11" ht="15.75" customHeight="1" x14ac:dyDescent="0.2">
      <c r="B64" s="109" t="s">
        <v>100</v>
      </c>
      <c r="C64" s="74"/>
      <c r="D64" s="74"/>
      <c r="E64" s="74"/>
      <c r="F64" s="74"/>
      <c r="G64" s="75"/>
      <c r="H64" s="7" t="s">
        <v>101</v>
      </c>
      <c r="I64" s="7" t="s">
        <v>19</v>
      </c>
      <c r="K64" s="2">
        <f t="shared" si="0"/>
        <v>45233</v>
      </c>
    </row>
    <row r="65" spans="2:11" ht="15.75" customHeight="1" x14ac:dyDescent="0.2">
      <c r="B65" s="107" t="str">
        <f>'Dados do Projeto'!B10</f>
        <v>Guilherme Lage</v>
      </c>
      <c r="C65" s="74"/>
      <c r="D65" s="74"/>
      <c r="E65" s="74"/>
      <c r="F65" s="74"/>
      <c r="G65" s="75"/>
      <c r="H65" s="33">
        <f>SUMIF(F$11:F$60,'Dados do Projeto'!B10,H$11:H$60)</f>
        <v>0</v>
      </c>
      <c r="I65" s="33">
        <f>SUMIF($F$11:$F$60,'Dados do Projeto'!$B10,I$11:I$60)</f>
        <v>0</v>
      </c>
      <c r="K65" s="2">
        <f t="shared" si="0"/>
        <v>45234</v>
      </c>
    </row>
    <row r="66" spans="2:11" ht="15.75" customHeight="1" x14ac:dyDescent="0.2">
      <c r="B66" s="107" t="str">
        <f>'Dados do Projeto'!B11</f>
        <v>João Gabriel Perez</v>
      </c>
      <c r="C66" s="74"/>
      <c r="D66" s="74"/>
      <c r="E66" s="74"/>
      <c r="F66" s="74"/>
      <c r="G66" s="75"/>
      <c r="H66" s="33">
        <f>SUMIF(F$11:F$60,'Dados do Projeto'!B11,H$11:H$60)</f>
        <v>0</v>
      </c>
      <c r="I66" s="33">
        <f>SUMIF($F$11:$F$60,'Dados do Projeto'!$B11,I$11:I$60)</f>
        <v>0</v>
      </c>
      <c r="K66" s="2">
        <f t="shared" ref="K66:K70" si="2">K65+1</f>
        <v>45235</v>
      </c>
    </row>
    <row r="67" spans="2:11" ht="15.75" customHeight="1" x14ac:dyDescent="0.2">
      <c r="B67" s="107" t="str">
        <f>'Dados do Projeto'!B12</f>
        <v>Lucas Soares</v>
      </c>
      <c r="C67" s="74"/>
      <c r="D67" s="74"/>
      <c r="E67" s="74"/>
      <c r="F67" s="74"/>
      <c r="G67" s="75"/>
      <c r="H67" s="33">
        <f>SUMIF(F$11:F$60,'Dados do Projeto'!B12,H$11:H$60)</f>
        <v>0</v>
      </c>
      <c r="I67" s="33">
        <f>SUMIF($F$11:$F$60,'Dados do Projeto'!$B12,I$11:I$60)</f>
        <v>0</v>
      </c>
      <c r="K67" s="2">
        <f t="shared" si="2"/>
        <v>45236</v>
      </c>
    </row>
    <row r="68" spans="2:11" ht="15.75" customHeight="1" x14ac:dyDescent="0.2">
      <c r="B68" s="107" t="str">
        <f>'Dados do Projeto'!B13</f>
        <v>Maria Eduarda Amaral</v>
      </c>
      <c r="C68" s="74"/>
      <c r="D68" s="74"/>
      <c r="E68" s="74"/>
      <c r="F68" s="74"/>
      <c r="G68" s="75"/>
      <c r="H68" s="33">
        <f>SUMIF(F$11:F$60,'Dados do Projeto'!B13,H$11:H$60)</f>
        <v>0</v>
      </c>
      <c r="I68" s="33">
        <f>SUMIF($F$11:$F$60,'Dados do Projeto'!$B13,I$11:I$60)</f>
        <v>0</v>
      </c>
      <c r="K68" s="2">
        <f t="shared" si="2"/>
        <v>45237</v>
      </c>
    </row>
    <row r="69" spans="2:11" ht="15.75" customHeight="1" x14ac:dyDescent="0.2">
      <c r="B69" s="107" t="str">
        <f>'Dados do Projeto'!B14</f>
        <v>Marlene Moraes</v>
      </c>
      <c r="C69" s="74"/>
      <c r="D69" s="74"/>
      <c r="E69" s="74"/>
      <c r="F69" s="74"/>
      <c r="G69" s="75"/>
      <c r="H69" s="33">
        <f>SUMIF(F$11:F$60,'Dados do Projeto'!B14,H$11:H$60)</f>
        <v>0</v>
      </c>
      <c r="I69" s="33">
        <f>SUMIF($F$11:$F$60,'Dados do Projeto'!$B14,I$11:I$60)</f>
        <v>0</v>
      </c>
      <c r="K69" s="2">
        <f t="shared" si="2"/>
        <v>45238</v>
      </c>
    </row>
    <row r="70" spans="2:11" ht="15.75" customHeight="1" x14ac:dyDescent="0.2">
      <c r="B70" s="107" t="str">
        <f>'Dados do Projeto'!B15</f>
        <v>Vitor Stahlberg</v>
      </c>
      <c r="C70" s="74"/>
      <c r="D70" s="74"/>
      <c r="E70" s="74"/>
      <c r="F70" s="74"/>
      <c r="G70" s="75"/>
      <c r="H70" s="33">
        <f>SUMIF(F$11:F$60,'Dados do Projeto'!B15,H$11:H$60)</f>
        <v>0</v>
      </c>
      <c r="I70" s="33">
        <f>SUMIF($F$11:$F$60,'Dados do Projeto'!$B15,I$11:I$60)</f>
        <v>0</v>
      </c>
      <c r="K70" s="2">
        <f t="shared" si="2"/>
        <v>45239</v>
      </c>
    </row>
    <row r="71" spans="2:11" ht="15.75" customHeight="1" x14ac:dyDescent="0.2">
      <c r="J71" s="5"/>
    </row>
    <row r="72" spans="2:11" ht="15.75" customHeight="1" x14ac:dyDescent="0.2">
      <c r="J72" s="5"/>
    </row>
    <row r="73" spans="2:11" ht="15.75" customHeight="1" x14ac:dyDescent="0.2">
      <c r="J73" s="5"/>
    </row>
    <row r="74" spans="2:11" ht="15.75" customHeight="1" x14ac:dyDescent="0.2">
      <c r="J74" s="5"/>
    </row>
    <row r="75" spans="2:11" ht="15.75" customHeight="1" x14ac:dyDescent="0.2">
      <c r="J75" s="5"/>
    </row>
    <row r="76" spans="2:11" ht="15.75" customHeight="1" x14ac:dyDescent="0.2">
      <c r="J76" s="5"/>
    </row>
    <row r="77" spans="2:11" ht="15.75" customHeight="1" x14ac:dyDescent="0.2">
      <c r="J77" s="5"/>
    </row>
    <row r="78" spans="2:11" ht="15.75" customHeight="1" x14ac:dyDescent="0.2">
      <c r="J78" s="5"/>
    </row>
    <row r="79" spans="2:11" ht="15.75" customHeight="1" x14ac:dyDescent="0.2">
      <c r="J79" s="5"/>
    </row>
    <row r="80" spans="2:11" ht="15.75" customHeight="1" x14ac:dyDescent="0.2">
      <c r="J80" s="5"/>
    </row>
    <row r="81" spans="10:10" ht="15.75" customHeight="1" x14ac:dyDescent="0.2">
      <c r="J81" s="5"/>
    </row>
    <row r="82" spans="10:10" ht="15.75" customHeight="1" x14ac:dyDescent="0.2">
      <c r="J82" s="5"/>
    </row>
    <row r="83" spans="10:10" ht="15.75" customHeight="1" x14ac:dyDescent="0.2">
      <c r="J83" s="5"/>
    </row>
    <row r="84" spans="10:10" ht="15.75" customHeight="1" x14ac:dyDescent="0.2">
      <c r="J84" s="5"/>
    </row>
    <row r="85" spans="10:10" ht="15.75" customHeight="1" x14ac:dyDescent="0.2">
      <c r="J85" s="5"/>
    </row>
    <row r="86" spans="10:10" ht="15.75" customHeight="1" x14ac:dyDescent="0.2">
      <c r="J86" s="5"/>
    </row>
    <row r="87" spans="10:10" ht="15.75" customHeight="1" x14ac:dyDescent="0.2">
      <c r="J87" s="5"/>
    </row>
    <row r="88" spans="10:10" ht="15.75" customHeight="1" x14ac:dyDescent="0.2">
      <c r="J88" s="5"/>
    </row>
    <row r="89" spans="10:10" ht="15.75" customHeight="1" x14ac:dyDescent="0.2">
      <c r="J89" s="5"/>
    </row>
    <row r="90" spans="10:10" ht="15.75" customHeight="1" x14ac:dyDescent="0.2">
      <c r="J90" s="5"/>
    </row>
    <row r="91" spans="10:10" ht="15.75" customHeight="1" x14ac:dyDescent="0.2">
      <c r="J91" s="5"/>
    </row>
    <row r="92" spans="10:10" ht="15.75" customHeight="1" x14ac:dyDescent="0.2">
      <c r="J92" s="5"/>
    </row>
    <row r="93" spans="10:10" ht="15.75" customHeight="1" x14ac:dyDescent="0.2">
      <c r="J93" s="5"/>
    </row>
    <row r="94" spans="10:10" ht="15.75" customHeight="1" x14ac:dyDescent="0.2">
      <c r="J94" s="5"/>
    </row>
    <row r="95" spans="10:10" ht="15.75" customHeight="1" x14ac:dyDescent="0.2">
      <c r="J95" s="5"/>
    </row>
    <row r="96" spans="10:10" ht="15.75" customHeight="1" x14ac:dyDescent="0.2">
      <c r="J96" s="5"/>
    </row>
    <row r="97" spans="4:10" ht="15.75" customHeight="1" x14ac:dyDescent="0.2">
      <c r="J97" s="5"/>
    </row>
    <row r="98" spans="4:10" ht="15.75" customHeight="1" x14ac:dyDescent="0.2">
      <c r="J98" s="5"/>
    </row>
    <row r="99" spans="4:10" ht="15.75" customHeight="1" x14ac:dyDescent="0.2">
      <c r="J99" s="5"/>
    </row>
    <row r="100" spans="4:10" ht="15.75" customHeight="1" x14ac:dyDescent="0.2">
      <c r="J100" s="5"/>
    </row>
    <row r="101" spans="4:10" ht="15.75" customHeight="1" x14ac:dyDescent="0.2">
      <c r="J101" s="5"/>
    </row>
    <row r="102" spans="4:10" ht="15.75" customHeight="1" x14ac:dyDescent="0.2">
      <c r="D102" s="19"/>
      <c r="E102" s="60"/>
      <c r="G102" s="44"/>
      <c r="J102" s="5"/>
    </row>
    <row r="103" spans="4:10" ht="15.75" customHeight="1" x14ac:dyDescent="0.2">
      <c r="D103" s="19"/>
      <c r="E103" s="60"/>
      <c r="G103" s="44"/>
      <c r="J103" s="5"/>
    </row>
    <row r="104" spans="4:10" ht="15.75" customHeight="1" x14ac:dyDescent="0.2">
      <c r="D104" s="19"/>
      <c r="E104" s="60"/>
      <c r="G104" s="44"/>
      <c r="J104" s="5"/>
    </row>
    <row r="105" spans="4:10" ht="15.75" customHeight="1" x14ac:dyDescent="0.2">
      <c r="D105" s="19"/>
      <c r="E105" s="60"/>
      <c r="G105" s="44"/>
      <c r="J105" s="5"/>
    </row>
    <row r="106" spans="4:10" ht="15.75" customHeight="1" x14ac:dyDescent="0.2">
      <c r="D106" s="19"/>
      <c r="E106" s="60"/>
      <c r="J106" s="5"/>
    </row>
    <row r="107" spans="4:10" ht="15.75" customHeight="1" x14ac:dyDescent="0.2">
      <c r="J107" s="24"/>
    </row>
    <row r="108" spans="4:10" ht="15.75" customHeight="1" x14ac:dyDescent="0.2"/>
    <row r="109" spans="4:10" ht="15.75" customHeight="1" x14ac:dyDescent="0.2"/>
    <row r="110" spans="4:10" ht="15.75" customHeight="1" x14ac:dyDescent="0.2"/>
    <row r="111" spans="4:10" ht="15.75" customHeight="1" x14ac:dyDescent="0.2"/>
    <row r="112" spans="4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autoFilter ref="B10:J60" xr:uid="{00000000-0009-0000-0000-000002000000}"/>
  <mergeCells count="15">
    <mergeCell ref="B69:G69"/>
    <mergeCell ref="B70:G70"/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</mergeCells>
  <conditionalFormatting sqref="F11:F60">
    <cfRule type="expression" dxfId="122" priority="3">
      <formula>NOT(ISERROR(SEARCH(($B$65),(F11))))</formula>
    </cfRule>
  </conditionalFormatting>
  <conditionalFormatting sqref="F11:F60">
    <cfRule type="expression" dxfId="121" priority="4">
      <formula>NOT(ISERROR(SEARCH(($B$66),(F11))))</formula>
    </cfRule>
  </conditionalFormatting>
  <conditionalFormatting sqref="F11:F60">
    <cfRule type="expression" dxfId="120" priority="5">
      <formula>NOT(ISERROR(SEARCH(($B$67),(F11))))</formula>
    </cfRule>
  </conditionalFormatting>
  <conditionalFormatting sqref="F11:F60">
    <cfRule type="expression" dxfId="119" priority="6">
      <formula>NOT(ISERROR(SEARCH(($B$69),(F11))))</formula>
    </cfRule>
  </conditionalFormatting>
  <conditionalFormatting sqref="F11:F60">
    <cfRule type="expression" dxfId="118" priority="7">
      <formula>NOT(ISERROR(SEARCH(($B$70),(F11))))</formula>
    </cfRule>
  </conditionalFormatting>
  <conditionalFormatting sqref="F11:F60">
    <cfRule type="containsBlanks" dxfId="117" priority="8">
      <formula>LEN(TRIM(F11))=0</formula>
    </cfRule>
  </conditionalFormatting>
  <conditionalFormatting sqref="C11:C60">
    <cfRule type="expression" dxfId="116" priority="1">
      <formula>AND(ISNUMBER(C11),TRUNC(C11)&lt;TODAY())</formula>
    </cfRule>
  </conditionalFormatting>
  <conditionalFormatting sqref="C11:C60">
    <cfRule type="expression" dxfId="115" priority="2">
      <formula>AND(ISNUMBER(C11),TRUNC(C11)&lt;TODAY())</formula>
    </cfRule>
  </conditionalFormatting>
  <dataValidations count="2">
    <dataValidation type="list" allowBlank="1" showErrorMessage="1" sqref="C11:C60" xr:uid="{00000000-0002-0000-0200-000000000000}">
      <formula1>$K$1:$K$28</formula1>
    </dataValidation>
    <dataValidation type="list" allowBlank="1" showInputMessage="1" showErrorMessage="1" sqref="F11:F60" xr:uid="{AE3E4F21-C8FC-42F1-99A1-AD74ADA48B90}">
      <formula1>"Guilherme Lage, João Gabriel Perez, Lucas Soares, Marlene Moraes, Vitor Stahlberg, Maria Eduarda Amaral"</formula1>
    </dataValidation>
  </dataValidations>
  <pageMargins left="0.75" right="0.75" top="1" bottom="1" header="0" footer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'Dados do Projeto'!$M$101:$M$104</xm:f>
          </x14:formula1>
          <xm:sqref>G11:G50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</sheetPr>
  <dimension ref="A1:U1000"/>
  <sheetViews>
    <sheetView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"/>
  <cols>
    <col min="1" max="1" width="2.28515625" customWidth="1"/>
    <col min="2" max="2" width="5.42578125" customWidth="1"/>
    <col min="3" max="3" width="14.42578125" customWidth="1"/>
    <col min="4" max="5" width="31.7109375" customWidth="1"/>
    <col min="6" max="6" width="19.85546875" customWidth="1"/>
    <col min="7" max="7" width="12.42578125" customWidth="1"/>
    <col min="8" max="8" width="22" customWidth="1"/>
    <col min="9" max="9" width="18.7109375" customWidth="1"/>
    <col min="10" max="10" width="40.85546875" customWidth="1"/>
    <col min="11" max="11" width="14.42578125" hidden="1" customWidth="1"/>
    <col min="12" max="21" width="14.42578125" customWidth="1"/>
  </cols>
  <sheetData>
    <row r="1" spans="1:21" ht="27" customHeight="1" x14ac:dyDescent="0.3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5"/>
      <c r="K1" s="2">
        <f>Requisitos!C12</f>
        <v>45191</v>
      </c>
    </row>
    <row r="2" spans="1:21" ht="21" customHeight="1" x14ac:dyDescent="0.25">
      <c r="B2" s="66" t="s">
        <v>1</v>
      </c>
      <c r="C2" s="67"/>
      <c r="D2" s="67"/>
      <c r="E2" s="67"/>
      <c r="F2" s="67"/>
      <c r="G2" s="67"/>
      <c r="H2" s="67"/>
      <c r="I2" s="67"/>
      <c r="J2" s="68"/>
      <c r="K2" s="2">
        <f t="shared" ref="K2:K14" si="0">K1+1</f>
        <v>45192</v>
      </c>
    </row>
    <row r="3" spans="1:21" ht="15.75" customHeight="1" x14ac:dyDescent="0.2">
      <c r="B3" s="69" t="s">
        <v>2</v>
      </c>
      <c r="C3" s="67"/>
      <c r="D3" s="67"/>
      <c r="E3" s="67"/>
      <c r="F3" s="67"/>
      <c r="G3" s="67"/>
      <c r="H3" s="67"/>
      <c r="I3" s="67"/>
      <c r="J3" s="68"/>
      <c r="K3" s="2">
        <f t="shared" si="0"/>
        <v>45193</v>
      </c>
    </row>
    <row r="4" spans="1:21" ht="15.75" customHeight="1" x14ac:dyDescent="0.2">
      <c r="B4" s="70" t="s">
        <v>3</v>
      </c>
      <c r="C4" s="71"/>
      <c r="D4" s="71"/>
      <c r="E4" s="71"/>
      <c r="F4" s="71"/>
      <c r="G4" s="71"/>
      <c r="H4" s="71"/>
      <c r="I4" s="71"/>
      <c r="J4" s="72"/>
      <c r="K4" s="2">
        <f t="shared" si="0"/>
        <v>45194</v>
      </c>
    </row>
    <row r="5" spans="1:21" ht="15.75" customHeight="1" x14ac:dyDescent="0.2">
      <c r="B5" s="69" t="s">
        <v>4</v>
      </c>
      <c r="C5" s="67"/>
      <c r="D5" s="67"/>
      <c r="E5" s="67"/>
      <c r="F5" s="67"/>
      <c r="G5" s="67"/>
      <c r="H5" s="67"/>
      <c r="I5" s="67"/>
      <c r="J5" s="68"/>
      <c r="K5" s="2">
        <f t="shared" si="0"/>
        <v>45195</v>
      </c>
    </row>
    <row r="6" spans="1:21" ht="15.75" customHeight="1" x14ac:dyDescent="0.2">
      <c r="J6" s="5"/>
      <c r="K6" s="2">
        <f t="shared" si="0"/>
        <v>45196</v>
      </c>
    </row>
    <row r="7" spans="1:21" ht="26.25" x14ac:dyDescent="0.4">
      <c r="B7" s="73" t="str">
        <f>'Dados do Projeto'!B7</f>
        <v>Fábrica do Saber</v>
      </c>
      <c r="C7" s="74"/>
      <c r="D7" s="74"/>
      <c r="E7" s="74"/>
      <c r="F7" s="74"/>
      <c r="G7" s="74"/>
      <c r="H7" s="74"/>
      <c r="I7" s="74"/>
      <c r="J7" s="75"/>
      <c r="K7" s="2">
        <f t="shared" si="0"/>
        <v>45197</v>
      </c>
    </row>
    <row r="8" spans="1:21" ht="15.75" customHeight="1" x14ac:dyDescent="0.2">
      <c r="J8" s="5"/>
      <c r="K8" s="2">
        <f t="shared" si="0"/>
        <v>45198</v>
      </c>
    </row>
    <row r="9" spans="1:21" ht="15.75" customHeight="1" x14ac:dyDescent="0.25">
      <c r="B9" s="108" t="s">
        <v>102</v>
      </c>
      <c r="C9" s="74"/>
      <c r="D9" s="74"/>
      <c r="E9" s="74"/>
      <c r="F9" s="74"/>
      <c r="G9" s="74"/>
      <c r="H9" s="74"/>
      <c r="I9" s="75"/>
      <c r="J9" s="57" t="s">
        <v>67</v>
      </c>
      <c r="K9" s="2">
        <f t="shared" si="0"/>
        <v>45199</v>
      </c>
    </row>
    <row r="10" spans="1:21" ht="15.75" customHeight="1" x14ac:dyDescent="0.2">
      <c r="B10" s="7" t="s">
        <v>41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6" t="s">
        <v>75</v>
      </c>
      <c r="K10" s="2">
        <f t="shared" si="0"/>
        <v>45200</v>
      </c>
    </row>
    <row r="11" spans="1:21" ht="48.75" customHeight="1" x14ac:dyDescent="0.2">
      <c r="A11" s="3"/>
      <c r="B11" s="9">
        <v>1</v>
      </c>
      <c r="C11" s="10">
        <v>45204</v>
      </c>
      <c r="D11" s="11" t="s">
        <v>103</v>
      </c>
      <c r="E11" s="11" t="s">
        <v>77</v>
      </c>
      <c r="F11" s="12" t="s">
        <v>8</v>
      </c>
      <c r="G11" s="41" t="s">
        <v>37</v>
      </c>
      <c r="H11" s="13">
        <v>0</v>
      </c>
      <c r="I11" s="13">
        <v>0</v>
      </c>
      <c r="J11" s="11" t="s">
        <v>104</v>
      </c>
      <c r="K11" s="2">
        <f t="shared" si="0"/>
        <v>45201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50.25" customHeight="1" x14ac:dyDescent="0.2">
      <c r="B12" s="9">
        <v>2</v>
      </c>
      <c r="C12" s="10">
        <v>45204</v>
      </c>
      <c r="D12" s="11" t="s">
        <v>105</v>
      </c>
      <c r="E12" s="12" t="s">
        <v>106</v>
      </c>
      <c r="F12" s="12" t="s">
        <v>8</v>
      </c>
      <c r="G12" s="41" t="s">
        <v>37</v>
      </c>
      <c r="H12" s="13">
        <v>0</v>
      </c>
      <c r="I12" s="13">
        <v>0</v>
      </c>
      <c r="J12" s="11"/>
      <c r="K12" s="2">
        <f t="shared" si="0"/>
        <v>45202</v>
      </c>
    </row>
    <row r="13" spans="1:21" ht="52.5" customHeight="1" x14ac:dyDescent="0.2">
      <c r="B13" s="9">
        <v>3</v>
      </c>
      <c r="C13" s="10">
        <v>45204</v>
      </c>
      <c r="D13" s="12" t="s">
        <v>107</v>
      </c>
      <c r="E13" s="11">
        <v>2</v>
      </c>
      <c r="F13" s="12" t="s">
        <v>12</v>
      </c>
      <c r="G13" s="41" t="s">
        <v>37</v>
      </c>
      <c r="H13" s="13">
        <v>0</v>
      </c>
      <c r="I13" s="13">
        <v>0</v>
      </c>
      <c r="J13" s="11"/>
      <c r="K13" s="2">
        <f t="shared" si="0"/>
        <v>45203</v>
      </c>
    </row>
    <row r="14" spans="1:21" ht="51" customHeight="1" x14ac:dyDescent="0.2">
      <c r="B14" s="9">
        <v>4</v>
      </c>
      <c r="C14" s="10">
        <v>45204</v>
      </c>
      <c r="D14" s="11" t="s">
        <v>108</v>
      </c>
      <c r="E14" s="11">
        <v>2</v>
      </c>
      <c r="F14" s="12" t="s">
        <v>12</v>
      </c>
      <c r="G14" s="41" t="s">
        <v>37</v>
      </c>
      <c r="H14" s="13">
        <v>0</v>
      </c>
      <c r="I14" s="13">
        <v>0</v>
      </c>
      <c r="J14" s="17"/>
      <c r="K14" s="2">
        <f t="shared" si="0"/>
        <v>45204</v>
      </c>
    </row>
    <row r="15" spans="1:21" ht="37.5" customHeight="1" x14ac:dyDescent="0.2">
      <c r="B15" s="9">
        <v>5</v>
      </c>
      <c r="C15" s="10">
        <v>45204</v>
      </c>
      <c r="D15" s="11" t="s">
        <v>109</v>
      </c>
      <c r="E15" s="11">
        <v>2</v>
      </c>
      <c r="F15" s="12" t="s">
        <v>12</v>
      </c>
      <c r="G15" s="41" t="s">
        <v>37</v>
      </c>
      <c r="H15" s="13">
        <v>0</v>
      </c>
      <c r="I15" s="13">
        <v>0</v>
      </c>
      <c r="J15" s="11"/>
      <c r="K15" s="2"/>
    </row>
    <row r="16" spans="1:21" ht="37.5" customHeight="1" x14ac:dyDescent="0.2">
      <c r="B16" s="9">
        <v>6</v>
      </c>
      <c r="C16" s="10">
        <v>45204</v>
      </c>
      <c r="D16" s="11" t="s">
        <v>110</v>
      </c>
      <c r="E16" s="11">
        <v>3</v>
      </c>
      <c r="F16" s="12" t="s">
        <v>12</v>
      </c>
      <c r="G16" s="41" t="s">
        <v>37</v>
      </c>
      <c r="H16" s="13">
        <v>0</v>
      </c>
      <c r="I16" s="13">
        <v>0</v>
      </c>
      <c r="J16" s="11"/>
      <c r="K16" s="2"/>
    </row>
    <row r="17" spans="2:11" ht="37.5" customHeight="1" x14ac:dyDescent="0.2">
      <c r="B17" s="9">
        <v>7</v>
      </c>
      <c r="C17" s="10">
        <v>45204</v>
      </c>
      <c r="D17" s="11" t="s">
        <v>111</v>
      </c>
      <c r="E17" s="11">
        <v>3</v>
      </c>
      <c r="F17" s="12" t="s">
        <v>12</v>
      </c>
      <c r="G17" s="41" t="s">
        <v>37</v>
      </c>
      <c r="H17" s="13">
        <v>0</v>
      </c>
      <c r="I17" s="13">
        <v>0</v>
      </c>
      <c r="J17" s="11"/>
      <c r="K17" s="2"/>
    </row>
    <row r="18" spans="2:11" ht="37.5" customHeight="1" x14ac:dyDescent="0.2">
      <c r="B18" s="9">
        <v>8</v>
      </c>
      <c r="C18" s="10">
        <v>45204</v>
      </c>
      <c r="D18" s="12" t="s">
        <v>112</v>
      </c>
      <c r="E18" s="11">
        <v>3</v>
      </c>
      <c r="F18" s="12" t="s">
        <v>12</v>
      </c>
      <c r="G18" s="41" t="s">
        <v>37</v>
      </c>
      <c r="H18" s="13">
        <v>0</v>
      </c>
      <c r="I18" s="13">
        <v>0</v>
      </c>
      <c r="J18" s="11"/>
      <c r="K18" s="2"/>
    </row>
    <row r="19" spans="2:11" ht="37.5" customHeight="1" x14ac:dyDescent="0.2">
      <c r="B19" s="9">
        <v>9</v>
      </c>
      <c r="C19" s="10">
        <v>45204</v>
      </c>
      <c r="D19" s="11" t="s">
        <v>113</v>
      </c>
      <c r="E19" s="11">
        <v>2</v>
      </c>
      <c r="F19" s="12" t="s">
        <v>14</v>
      </c>
      <c r="G19" s="41" t="s">
        <v>37</v>
      </c>
      <c r="H19" s="13">
        <v>0</v>
      </c>
      <c r="I19" s="13">
        <v>0</v>
      </c>
      <c r="J19" s="11"/>
      <c r="K19" s="2"/>
    </row>
    <row r="20" spans="2:11" ht="37.5" customHeight="1" x14ac:dyDescent="0.2">
      <c r="B20" s="9">
        <v>10</v>
      </c>
      <c r="C20" s="10">
        <v>45204</v>
      </c>
      <c r="D20" s="12" t="s">
        <v>114</v>
      </c>
      <c r="E20" s="11">
        <v>2</v>
      </c>
      <c r="F20" s="12" t="s">
        <v>14</v>
      </c>
      <c r="G20" s="41" t="s">
        <v>26</v>
      </c>
      <c r="H20" s="13">
        <v>0</v>
      </c>
      <c r="I20" s="13">
        <v>0</v>
      </c>
      <c r="J20" s="11"/>
      <c r="K20" s="2"/>
    </row>
    <row r="21" spans="2:11" ht="37.5" customHeight="1" x14ac:dyDescent="0.2">
      <c r="B21" s="9">
        <v>11</v>
      </c>
      <c r="C21" s="10">
        <v>45204</v>
      </c>
      <c r="D21" s="11" t="s">
        <v>115</v>
      </c>
      <c r="E21" s="11">
        <v>3</v>
      </c>
      <c r="F21" s="12" t="s">
        <v>14</v>
      </c>
      <c r="G21" s="41" t="s">
        <v>37</v>
      </c>
      <c r="H21" s="13">
        <v>0</v>
      </c>
      <c r="I21" s="13">
        <v>0</v>
      </c>
      <c r="J21" s="11"/>
      <c r="K21" s="2"/>
    </row>
    <row r="22" spans="2:11" ht="37.5" customHeight="1" x14ac:dyDescent="0.2">
      <c r="B22" s="9">
        <v>12</v>
      </c>
      <c r="C22" s="10">
        <v>45204</v>
      </c>
      <c r="D22" s="11" t="s">
        <v>116</v>
      </c>
      <c r="E22" s="11">
        <v>3</v>
      </c>
      <c r="F22" s="12" t="s">
        <v>14</v>
      </c>
      <c r="G22" s="41" t="s">
        <v>37</v>
      </c>
      <c r="H22" s="13">
        <v>0</v>
      </c>
      <c r="I22" s="13">
        <v>0</v>
      </c>
      <c r="J22" s="11"/>
      <c r="K22" s="2"/>
    </row>
    <row r="23" spans="2:11" ht="37.5" customHeight="1" x14ac:dyDescent="0.2">
      <c r="B23" s="9">
        <v>13</v>
      </c>
      <c r="C23" s="10">
        <v>45204</v>
      </c>
      <c r="D23" s="11" t="s">
        <v>117</v>
      </c>
      <c r="E23" s="11">
        <v>2</v>
      </c>
      <c r="F23" s="12" t="s">
        <v>14</v>
      </c>
      <c r="G23" s="41" t="s">
        <v>37</v>
      </c>
      <c r="H23" s="13">
        <v>0</v>
      </c>
      <c r="I23" s="13">
        <v>0</v>
      </c>
      <c r="J23" s="11"/>
      <c r="K23" s="2"/>
    </row>
    <row r="24" spans="2:11" ht="37.5" customHeight="1" x14ac:dyDescent="0.2">
      <c r="B24" s="9">
        <v>14</v>
      </c>
      <c r="C24" s="10">
        <v>45204</v>
      </c>
      <c r="D24" s="11" t="s">
        <v>118</v>
      </c>
      <c r="E24" s="12">
        <v>3</v>
      </c>
      <c r="F24" s="12" t="s">
        <v>14</v>
      </c>
      <c r="G24" s="41" t="s">
        <v>37</v>
      </c>
      <c r="H24" s="13">
        <v>0</v>
      </c>
      <c r="I24" s="13">
        <v>0</v>
      </c>
      <c r="J24" s="11"/>
      <c r="K24" s="2"/>
    </row>
    <row r="25" spans="2:11" ht="37.5" customHeight="1" x14ac:dyDescent="0.2">
      <c r="B25" s="9">
        <v>15</v>
      </c>
      <c r="C25" s="10">
        <v>45197</v>
      </c>
      <c r="D25" s="12" t="s">
        <v>119</v>
      </c>
      <c r="E25" s="12" t="s">
        <v>106</v>
      </c>
      <c r="F25" s="12" t="s">
        <v>13</v>
      </c>
      <c r="G25" s="41" t="s">
        <v>35</v>
      </c>
      <c r="H25" s="13">
        <v>0</v>
      </c>
      <c r="I25" s="13">
        <v>0</v>
      </c>
      <c r="J25" s="11" t="s">
        <v>120</v>
      </c>
      <c r="K25" s="2"/>
    </row>
    <row r="26" spans="2:11" ht="37.5" customHeight="1" x14ac:dyDescent="0.2">
      <c r="B26" s="9">
        <v>16</v>
      </c>
      <c r="C26" s="10">
        <v>45197</v>
      </c>
      <c r="D26" s="11" t="s">
        <v>76</v>
      </c>
      <c r="E26" s="12" t="s">
        <v>106</v>
      </c>
      <c r="F26" s="12" t="s">
        <v>10</v>
      </c>
      <c r="G26" s="41" t="s">
        <v>37</v>
      </c>
      <c r="H26" s="13">
        <v>0</v>
      </c>
      <c r="I26" s="13">
        <v>0</v>
      </c>
      <c r="J26" s="11" t="s">
        <v>121</v>
      </c>
      <c r="K26" s="2"/>
    </row>
    <row r="27" spans="2:11" ht="37.5" customHeight="1" x14ac:dyDescent="0.2">
      <c r="B27" s="9">
        <v>17</v>
      </c>
      <c r="C27" s="10">
        <v>45197</v>
      </c>
      <c r="D27" s="12" t="s">
        <v>78</v>
      </c>
      <c r="E27" s="12" t="s">
        <v>106</v>
      </c>
      <c r="F27" s="12" t="s">
        <v>122</v>
      </c>
      <c r="G27" s="41" t="s">
        <v>37</v>
      </c>
      <c r="H27" s="13">
        <v>0</v>
      </c>
      <c r="I27" s="13">
        <v>0</v>
      </c>
      <c r="J27" s="11" t="s">
        <v>123</v>
      </c>
      <c r="K27" s="2"/>
    </row>
    <row r="28" spans="2:11" ht="37.5" customHeight="1" x14ac:dyDescent="0.2">
      <c r="B28" s="9">
        <v>18</v>
      </c>
      <c r="C28" s="10">
        <v>45204</v>
      </c>
      <c r="D28" s="12" t="s">
        <v>92</v>
      </c>
      <c r="E28" s="12">
        <v>13</v>
      </c>
      <c r="F28" s="12" t="s">
        <v>11</v>
      </c>
      <c r="G28" s="41" t="s">
        <v>37</v>
      </c>
      <c r="H28" s="13">
        <v>0</v>
      </c>
      <c r="I28" s="13">
        <v>0</v>
      </c>
      <c r="J28" s="11" t="s">
        <v>104</v>
      </c>
      <c r="K28" s="2"/>
    </row>
    <row r="29" spans="2:11" ht="37.5" customHeight="1" x14ac:dyDescent="0.2">
      <c r="B29" s="9">
        <v>19</v>
      </c>
      <c r="C29" s="10">
        <v>45204</v>
      </c>
      <c r="D29" s="11" t="s">
        <v>124</v>
      </c>
      <c r="E29" s="11">
        <v>2</v>
      </c>
      <c r="F29" s="12" t="s">
        <v>12</v>
      </c>
      <c r="G29" s="41" t="s">
        <v>37</v>
      </c>
      <c r="H29" s="13">
        <v>0</v>
      </c>
      <c r="I29" s="13">
        <v>0</v>
      </c>
      <c r="J29" s="11"/>
    </row>
    <row r="30" spans="2:11" ht="37.5" customHeight="1" x14ac:dyDescent="0.2">
      <c r="B30" s="9">
        <v>20</v>
      </c>
      <c r="C30" s="10">
        <v>45204</v>
      </c>
      <c r="D30" s="11" t="s">
        <v>125</v>
      </c>
      <c r="E30" s="11">
        <v>13</v>
      </c>
      <c r="F30" s="12" t="s">
        <v>11</v>
      </c>
      <c r="G30" s="41" t="s">
        <v>37</v>
      </c>
      <c r="H30" s="13">
        <v>0</v>
      </c>
      <c r="I30" s="13">
        <v>0</v>
      </c>
      <c r="J30" s="11"/>
    </row>
    <row r="31" spans="2:11" ht="37.5" customHeight="1" x14ac:dyDescent="0.2">
      <c r="B31" s="9">
        <v>21</v>
      </c>
      <c r="C31" s="10">
        <v>45204</v>
      </c>
      <c r="D31" s="11" t="s">
        <v>126</v>
      </c>
      <c r="E31" s="11">
        <v>1</v>
      </c>
      <c r="F31" s="12" t="s">
        <v>12</v>
      </c>
      <c r="G31" s="41" t="s">
        <v>37</v>
      </c>
      <c r="H31" s="13">
        <v>0</v>
      </c>
      <c r="I31" s="13">
        <v>0</v>
      </c>
      <c r="J31" s="11"/>
    </row>
    <row r="32" spans="2:11" ht="37.5" customHeight="1" x14ac:dyDescent="0.2">
      <c r="B32" s="9">
        <v>22</v>
      </c>
      <c r="C32" s="10">
        <v>45204</v>
      </c>
      <c r="D32" s="11" t="s">
        <v>127</v>
      </c>
      <c r="E32" s="11">
        <v>1</v>
      </c>
      <c r="F32" s="12" t="s">
        <v>11</v>
      </c>
      <c r="G32" s="41" t="s">
        <v>37</v>
      </c>
      <c r="H32" s="13">
        <v>0</v>
      </c>
      <c r="I32" s="13">
        <v>0</v>
      </c>
      <c r="J32" s="11"/>
    </row>
    <row r="33" spans="2:10" ht="37.5" customHeight="1" x14ac:dyDescent="0.2">
      <c r="B33" s="9">
        <v>23</v>
      </c>
      <c r="C33" s="10">
        <v>45204</v>
      </c>
      <c r="D33" s="11" t="s">
        <v>128</v>
      </c>
      <c r="E33" s="11">
        <v>1</v>
      </c>
      <c r="F33" s="12" t="s">
        <v>11</v>
      </c>
      <c r="G33" s="41" t="s">
        <v>37</v>
      </c>
      <c r="H33" s="13">
        <v>0</v>
      </c>
      <c r="I33" s="13">
        <v>0</v>
      </c>
      <c r="J33" s="11"/>
    </row>
    <row r="34" spans="2:10" ht="37.5" customHeight="1" x14ac:dyDescent="0.2">
      <c r="B34" s="9">
        <v>24</v>
      </c>
      <c r="C34" s="10">
        <v>45204</v>
      </c>
      <c r="D34" s="11" t="s">
        <v>129</v>
      </c>
      <c r="E34" s="11">
        <v>1</v>
      </c>
      <c r="F34" s="12" t="s">
        <v>11</v>
      </c>
      <c r="G34" s="41" t="s">
        <v>37</v>
      </c>
      <c r="H34" s="13">
        <v>0</v>
      </c>
      <c r="I34" s="13">
        <v>0</v>
      </c>
      <c r="J34" s="11"/>
    </row>
    <row r="35" spans="2:10" ht="37.5" customHeight="1" x14ac:dyDescent="0.2">
      <c r="B35" s="9">
        <v>25</v>
      </c>
      <c r="C35" s="10"/>
      <c r="D35" s="21"/>
      <c r="E35" s="21"/>
      <c r="F35" s="12"/>
      <c r="G35" s="41"/>
      <c r="H35" s="13">
        <v>0</v>
      </c>
      <c r="I35" s="13">
        <v>0</v>
      </c>
      <c r="J35" s="11"/>
    </row>
    <row r="36" spans="2:10" ht="37.5" customHeight="1" x14ac:dyDescent="0.2">
      <c r="B36" s="9">
        <v>26</v>
      </c>
      <c r="C36" s="10"/>
      <c r="D36" s="21"/>
      <c r="E36" s="21"/>
      <c r="F36" s="12"/>
      <c r="G36" s="41"/>
      <c r="H36" s="13">
        <v>0</v>
      </c>
      <c r="I36" s="13">
        <v>0</v>
      </c>
      <c r="J36" s="11"/>
    </row>
    <row r="37" spans="2:10" ht="37.5" customHeight="1" x14ac:dyDescent="0.2">
      <c r="B37" s="9">
        <v>27</v>
      </c>
      <c r="C37" s="10"/>
      <c r="D37" s="21"/>
      <c r="E37" s="21"/>
      <c r="F37" s="12"/>
      <c r="G37" s="41"/>
      <c r="H37" s="13">
        <v>0</v>
      </c>
      <c r="I37" s="13">
        <v>0</v>
      </c>
      <c r="J37" s="11"/>
    </row>
    <row r="38" spans="2:10" ht="37.5" customHeight="1" x14ac:dyDescent="0.2">
      <c r="B38" s="9">
        <v>28</v>
      </c>
      <c r="C38" s="10"/>
      <c r="D38" s="21"/>
      <c r="E38" s="21"/>
      <c r="F38" s="12"/>
      <c r="G38" s="41"/>
      <c r="H38" s="13">
        <v>0</v>
      </c>
      <c r="I38" s="13">
        <v>0</v>
      </c>
      <c r="J38" s="11"/>
    </row>
    <row r="39" spans="2:10" ht="37.5" customHeight="1" x14ac:dyDescent="0.2">
      <c r="B39" s="9">
        <v>29</v>
      </c>
      <c r="C39" s="10"/>
      <c r="D39" s="21"/>
      <c r="E39" s="21"/>
      <c r="F39" s="12"/>
      <c r="G39" s="41"/>
      <c r="H39" s="13">
        <v>0</v>
      </c>
      <c r="I39" s="13">
        <v>0</v>
      </c>
      <c r="J39" s="11"/>
    </row>
    <row r="40" spans="2:10" ht="37.5" customHeight="1" x14ac:dyDescent="0.2">
      <c r="B40" s="9">
        <v>30</v>
      </c>
      <c r="C40" s="10"/>
      <c r="D40" s="21"/>
      <c r="E40" s="21"/>
      <c r="F40" s="12"/>
      <c r="G40" s="41"/>
      <c r="H40" s="13">
        <v>0</v>
      </c>
      <c r="I40" s="13">
        <v>0</v>
      </c>
      <c r="J40" s="11"/>
    </row>
    <row r="41" spans="2:10" ht="37.5" customHeight="1" x14ac:dyDescent="0.2">
      <c r="B41" s="9">
        <v>31</v>
      </c>
      <c r="C41" s="10"/>
      <c r="D41" s="21"/>
      <c r="E41" s="21"/>
      <c r="F41" s="12"/>
      <c r="G41" s="41"/>
      <c r="H41" s="13">
        <v>0</v>
      </c>
      <c r="I41" s="13">
        <v>0</v>
      </c>
      <c r="J41" s="11"/>
    </row>
    <row r="42" spans="2:10" ht="37.5" customHeight="1" x14ac:dyDescent="0.2">
      <c r="B42" s="9">
        <v>32</v>
      </c>
      <c r="C42" s="10"/>
      <c r="D42" s="21"/>
      <c r="E42" s="21"/>
      <c r="F42" s="12"/>
      <c r="G42" s="41"/>
      <c r="H42" s="13">
        <v>0</v>
      </c>
      <c r="I42" s="13">
        <v>0</v>
      </c>
      <c r="J42" s="11"/>
    </row>
    <row r="43" spans="2:10" ht="37.5" customHeight="1" x14ac:dyDescent="0.2">
      <c r="B43" s="9">
        <v>33</v>
      </c>
      <c r="C43" s="10"/>
      <c r="D43" s="21"/>
      <c r="E43" s="21"/>
      <c r="F43" s="12"/>
      <c r="G43" s="41"/>
      <c r="H43" s="13">
        <v>0</v>
      </c>
      <c r="I43" s="13">
        <v>0</v>
      </c>
      <c r="J43" s="11"/>
    </row>
    <row r="44" spans="2:10" ht="37.5" customHeight="1" x14ac:dyDescent="0.2">
      <c r="B44" s="9">
        <v>34</v>
      </c>
      <c r="C44" s="10"/>
      <c r="D44" s="21"/>
      <c r="E44" s="21"/>
      <c r="F44" s="12"/>
      <c r="G44" s="41"/>
      <c r="H44" s="13">
        <v>0</v>
      </c>
      <c r="I44" s="13">
        <v>0</v>
      </c>
      <c r="J44" s="11"/>
    </row>
    <row r="45" spans="2:10" ht="37.5" customHeight="1" x14ac:dyDescent="0.2">
      <c r="B45" s="9">
        <v>35</v>
      </c>
      <c r="C45" s="10"/>
      <c r="D45" s="21"/>
      <c r="E45" s="21"/>
      <c r="F45" s="12"/>
      <c r="G45" s="41"/>
      <c r="H45" s="13">
        <v>0</v>
      </c>
      <c r="I45" s="13">
        <v>0</v>
      </c>
      <c r="J45" s="11"/>
    </row>
    <row r="46" spans="2:10" ht="37.5" customHeight="1" x14ac:dyDescent="0.2">
      <c r="B46" s="9">
        <v>36</v>
      </c>
      <c r="C46" s="10"/>
      <c r="D46" s="21"/>
      <c r="E46" s="21"/>
      <c r="F46" s="12"/>
      <c r="G46" s="41"/>
      <c r="H46" s="13">
        <v>0</v>
      </c>
      <c r="I46" s="13">
        <v>0</v>
      </c>
      <c r="J46" s="11"/>
    </row>
    <row r="47" spans="2:10" ht="37.5" customHeight="1" x14ac:dyDescent="0.2">
      <c r="B47" s="9">
        <v>37</v>
      </c>
      <c r="C47" s="10"/>
      <c r="D47" s="21"/>
      <c r="E47" s="21"/>
      <c r="F47" s="12"/>
      <c r="G47" s="41"/>
      <c r="H47" s="13">
        <v>0</v>
      </c>
      <c r="I47" s="13">
        <v>0</v>
      </c>
      <c r="J47" s="11"/>
    </row>
    <row r="48" spans="2:10" ht="37.5" customHeight="1" x14ac:dyDescent="0.2">
      <c r="B48" s="9">
        <v>38</v>
      </c>
      <c r="C48" s="10"/>
      <c r="D48" s="21"/>
      <c r="E48" s="21"/>
      <c r="F48" s="12"/>
      <c r="G48" s="41"/>
      <c r="H48" s="13">
        <v>0</v>
      </c>
      <c r="I48" s="13">
        <v>0</v>
      </c>
      <c r="J48" s="11"/>
    </row>
    <row r="49" spans="2:10" ht="37.5" customHeight="1" x14ac:dyDescent="0.2">
      <c r="B49" s="9">
        <v>39</v>
      </c>
      <c r="C49" s="10"/>
      <c r="D49" s="21"/>
      <c r="E49" s="21"/>
      <c r="F49" s="12"/>
      <c r="G49" s="41"/>
      <c r="H49" s="13">
        <v>0</v>
      </c>
      <c r="I49" s="13">
        <v>0</v>
      </c>
      <c r="J49" s="11"/>
    </row>
    <row r="50" spans="2:10" ht="37.5" customHeight="1" x14ac:dyDescent="0.2">
      <c r="B50" s="9">
        <v>40</v>
      </c>
      <c r="C50" s="10"/>
      <c r="D50" s="21"/>
      <c r="E50" s="21"/>
      <c r="F50" s="12"/>
      <c r="G50" s="41"/>
      <c r="H50" s="13">
        <v>0</v>
      </c>
      <c r="I50" s="13">
        <v>0</v>
      </c>
      <c r="J50" s="11"/>
    </row>
    <row r="51" spans="2:10" ht="37.5" customHeight="1" x14ac:dyDescent="0.2">
      <c r="B51" s="9">
        <v>41</v>
      </c>
      <c r="C51" s="10"/>
      <c r="D51" s="21"/>
      <c r="E51" s="21"/>
      <c r="F51" s="12"/>
      <c r="G51" s="41"/>
      <c r="H51" s="13">
        <v>0</v>
      </c>
      <c r="I51" s="13">
        <v>0</v>
      </c>
      <c r="J51" s="11"/>
    </row>
    <row r="52" spans="2:10" ht="37.5" customHeight="1" x14ac:dyDescent="0.2">
      <c r="B52" s="9">
        <v>42</v>
      </c>
      <c r="C52" s="10"/>
      <c r="D52" s="21"/>
      <c r="E52" s="21"/>
      <c r="F52" s="12"/>
      <c r="G52" s="41"/>
      <c r="H52" s="13">
        <v>0</v>
      </c>
      <c r="I52" s="13">
        <v>0</v>
      </c>
      <c r="J52" s="11"/>
    </row>
    <row r="53" spans="2:10" ht="37.5" customHeight="1" x14ac:dyDescent="0.2">
      <c r="B53" s="9">
        <v>43</v>
      </c>
      <c r="C53" s="10"/>
      <c r="D53" s="21"/>
      <c r="E53" s="21"/>
      <c r="F53" s="12"/>
      <c r="G53" s="41"/>
      <c r="H53" s="13">
        <v>0</v>
      </c>
      <c r="I53" s="13">
        <v>0</v>
      </c>
      <c r="J53" s="11"/>
    </row>
    <row r="54" spans="2:10" ht="37.5" customHeight="1" x14ac:dyDescent="0.2">
      <c r="B54" s="9">
        <v>44</v>
      </c>
      <c r="C54" s="10"/>
      <c r="D54" s="21"/>
      <c r="E54" s="21"/>
      <c r="F54" s="12"/>
      <c r="G54" s="41"/>
      <c r="H54" s="13">
        <v>0</v>
      </c>
      <c r="I54" s="13">
        <v>0</v>
      </c>
      <c r="J54" s="11"/>
    </row>
    <row r="55" spans="2:10" ht="37.5" customHeight="1" x14ac:dyDescent="0.2">
      <c r="B55" s="9">
        <v>45</v>
      </c>
      <c r="C55" s="10"/>
      <c r="D55" s="21"/>
      <c r="E55" s="21"/>
      <c r="F55" s="12"/>
      <c r="G55" s="41"/>
      <c r="H55" s="13">
        <v>0</v>
      </c>
      <c r="I55" s="13">
        <v>0</v>
      </c>
      <c r="J55" s="11"/>
    </row>
    <row r="56" spans="2:10" ht="37.5" customHeight="1" x14ac:dyDescent="0.2">
      <c r="B56" s="9">
        <v>46</v>
      </c>
      <c r="C56" s="10"/>
      <c r="D56" s="21"/>
      <c r="E56" s="21"/>
      <c r="F56" s="12"/>
      <c r="G56" s="41"/>
      <c r="H56" s="13">
        <v>0</v>
      </c>
      <c r="I56" s="13">
        <v>0</v>
      </c>
      <c r="J56" s="11"/>
    </row>
    <row r="57" spans="2:10" ht="37.5" customHeight="1" x14ac:dyDescent="0.2">
      <c r="B57" s="9">
        <v>47</v>
      </c>
      <c r="C57" s="10"/>
      <c r="D57" s="21"/>
      <c r="E57" s="21"/>
      <c r="F57" s="12"/>
      <c r="G57" s="41"/>
      <c r="H57" s="13">
        <v>0</v>
      </c>
      <c r="I57" s="13">
        <v>0</v>
      </c>
      <c r="J57" s="11"/>
    </row>
    <row r="58" spans="2:10" ht="37.5" customHeight="1" x14ac:dyDescent="0.2">
      <c r="B58" s="9">
        <v>48</v>
      </c>
      <c r="C58" s="10"/>
      <c r="D58" s="21"/>
      <c r="E58" s="21"/>
      <c r="F58" s="12"/>
      <c r="G58" s="41"/>
      <c r="H58" s="13">
        <v>0</v>
      </c>
      <c r="I58" s="13">
        <v>0</v>
      </c>
      <c r="J58" s="11"/>
    </row>
    <row r="59" spans="2:10" ht="37.5" customHeight="1" x14ac:dyDescent="0.2">
      <c r="B59" s="9">
        <v>49</v>
      </c>
      <c r="C59" s="10"/>
      <c r="D59" s="21"/>
      <c r="E59" s="21"/>
      <c r="F59" s="12"/>
      <c r="G59" s="41"/>
      <c r="H59" s="13">
        <v>0</v>
      </c>
      <c r="I59" s="13">
        <v>0</v>
      </c>
      <c r="J59" s="11"/>
    </row>
    <row r="60" spans="2:10" ht="37.5" customHeight="1" x14ac:dyDescent="0.2">
      <c r="B60" s="9">
        <v>50</v>
      </c>
      <c r="C60" s="10"/>
      <c r="D60" s="21"/>
      <c r="E60" s="21"/>
      <c r="F60" s="12"/>
      <c r="G60" s="41"/>
      <c r="H60" s="13">
        <v>0</v>
      </c>
      <c r="I60" s="13">
        <v>0</v>
      </c>
      <c r="J60" s="11"/>
    </row>
    <row r="61" spans="2:10" ht="37.5" customHeight="1" x14ac:dyDescent="0.2">
      <c r="B61" s="9">
        <v>51</v>
      </c>
      <c r="C61" s="10"/>
      <c r="D61" s="21"/>
      <c r="E61" s="21"/>
      <c r="F61" s="12"/>
      <c r="G61" s="41"/>
      <c r="H61" s="13">
        <v>0</v>
      </c>
      <c r="I61" s="13">
        <v>0</v>
      </c>
      <c r="J61" s="11"/>
    </row>
    <row r="62" spans="2:10" ht="37.5" customHeight="1" x14ac:dyDescent="0.2">
      <c r="B62" s="9">
        <v>52</v>
      </c>
      <c r="C62" s="10"/>
      <c r="D62" s="21"/>
      <c r="E62" s="21"/>
      <c r="F62" s="12"/>
      <c r="G62" s="12"/>
      <c r="H62" s="13">
        <v>0</v>
      </c>
      <c r="I62" s="13">
        <v>0</v>
      </c>
      <c r="J62" s="11"/>
    </row>
    <row r="63" spans="2:10" ht="37.5" customHeight="1" x14ac:dyDescent="0.2">
      <c r="B63" s="9">
        <v>53</v>
      </c>
      <c r="C63" s="10"/>
      <c r="D63" s="21"/>
      <c r="E63" s="21"/>
      <c r="F63" s="12"/>
      <c r="G63" s="12"/>
      <c r="H63" s="13">
        <v>0</v>
      </c>
      <c r="I63" s="13">
        <v>0</v>
      </c>
      <c r="J63" s="11"/>
    </row>
    <row r="64" spans="2:10" ht="37.5" customHeight="1" x14ac:dyDescent="0.2">
      <c r="B64" s="9">
        <v>54</v>
      </c>
      <c r="C64" s="10"/>
      <c r="D64" s="21"/>
      <c r="E64" s="21"/>
      <c r="F64" s="12"/>
      <c r="G64" s="12"/>
      <c r="H64" s="13">
        <v>0</v>
      </c>
      <c r="I64" s="13">
        <v>0</v>
      </c>
      <c r="J64" s="11"/>
    </row>
    <row r="65" spans="2:10" ht="37.5" customHeight="1" x14ac:dyDescent="0.2">
      <c r="B65" s="9">
        <v>55</v>
      </c>
      <c r="C65" s="10"/>
      <c r="D65" s="21"/>
      <c r="E65" s="21"/>
      <c r="F65" s="12"/>
      <c r="G65" s="12"/>
      <c r="H65" s="13">
        <v>0</v>
      </c>
      <c r="I65" s="13">
        <v>0</v>
      </c>
      <c r="J65" s="11"/>
    </row>
    <row r="66" spans="2:10" ht="37.5" customHeight="1" x14ac:dyDescent="0.2">
      <c r="B66" s="9">
        <v>56</v>
      </c>
      <c r="C66" s="10"/>
      <c r="D66" s="21"/>
      <c r="E66" s="21"/>
      <c r="F66" s="12"/>
      <c r="G66" s="12"/>
      <c r="H66" s="13">
        <v>0</v>
      </c>
      <c r="I66" s="13">
        <v>0</v>
      </c>
      <c r="J66" s="11"/>
    </row>
    <row r="67" spans="2:10" ht="37.5" customHeight="1" x14ac:dyDescent="0.2">
      <c r="B67" s="9">
        <v>57</v>
      </c>
      <c r="C67" s="10"/>
      <c r="D67" s="21"/>
      <c r="E67" s="21"/>
      <c r="F67" s="12"/>
      <c r="G67" s="12"/>
      <c r="H67" s="13">
        <v>0</v>
      </c>
      <c r="I67" s="13">
        <v>0</v>
      </c>
      <c r="J67" s="11"/>
    </row>
    <row r="68" spans="2:10" ht="37.5" customHeight="1" x14ac:dyDescent="0.2">
      <c r="B68" s="9">
        <v>58</v>
      </c>
      <c r="C68" s="10"/>
      <c r="D68" s="21"/>
      <c r="E68" s="21"/>
      <c r="F68" s="12"/>
      <c r="G68" s="12"/>
      <c r="H68" s="13">
        <v>0</v>
      </c>
      <c r="I68" s="13">
        <v>0</v>
      </c>
      <c r="J68" s="11"/>
    </row>
    <row r="69" spans="2:10" ht="37.5" customHeight="1" x14ac:dyDescent="0.2">
      <c r="B69" s="9">
        <v>59</v>
      </c>
      <c r="C69" s="10"/>
      <c r="D69" s="21"/>
      <c r="E69" s="21"/>
      <c r="F69" s="12"/>
      <c r="G69" s="12"/>
      <c r="H69" s="13">
        <v>0</v>
      </c>
      <c r="I69" s="13">
        <v>0</v>
      </c>
      <c r="J69" s="11"/>
    </row>
    <row r="70" spans="2:10" ht="15.75" customHeight="1" x14ac:dyDescent="0.2">
      <c r="G70" s="31" t="s">
        <v>98</v>
      </c>
      <c r="H70" s="32">
        <f t="shared" ref="H70:I70" si="1">SUM(H11:H60)</f>
        <v>0</v>
      </c>
      <c r="I70" s="32">
        <f t="shared" si="1"/>
        <v>0</v>
      </c>
      <c r="J70" s="5"/>
    </row>
    <row r="71" spans="2:10" ht="15.75" customHeight="1" x14ac:dyDescent="0.2">
      <c r="B71" s="30"/>
      <c r="C71" s="30"/>
      <c r="D71" s="30">
        <f>COUNTIFS(D11:D60, "&lt;&gt;"&amp;"")</f>
        <v>24</v>
      </c>
      <c r="E71" s="30"/>
      <c r="F71" s="30"/>
      <c r="G71" s="30">
        <f>COUNTIFS(G11:G60, "Concluído",D11:D60, "&lt;&gt;"&amp;"")</f>
        <v>22</v>
      </c>
      <c r="J71" s="5"/>
    </row>
    <row r="72" spans="2:10" ht="15.75" customHeight="1" x14ac:dyDescent="0.25">
      <c r="B72" s="108" t="s">
        <v>99</v>
      </c>
      <c r="C72" s="74"/>
      <c r="D72" s="74"/>
      <c r="E72" s="74"/>
      <c r="F72" s="74"/>
      <c r="G72" s="74"/>
      <c r="H72" s="74"/>
      <c r="I72" s="75"/>
    </row>
    <row r="73" spans="2:10" ht="15.75" customHeight="1" x14ac:dyDescent="0.2">
      <c r="B73" s="109" t="s">
        <v>100</v>
      </c>
      <c r="C73" s="74"/>
      <c r="D73" s="74"/>
      <c r="E73" s="74"/>
      <c r="F73" s="74"/>
      <c r="G73" s="75"/>
      <c r="H73" s="7" t="s">
        <v>101</v>
      </c>
      <c r="I73" s="7" t="s">
        <v>19</v>
      </c>
    </row>
    <row r="74" spans="2:10" ht="15.75" customHeight="1" x14ac:dyDescent="0.2">
      <c r="B74" s="107" t="str">
        <f>'Dados do Projeto'!B10</f>
        <v>Guilherme Lage</v>
      </c>
      <c r="C74" s="74"/>
      <c r="D74" s="74"/>
      <c r="E74" s="74"/>
      <c r="F74" s="74"/>
      <c r="G74" s="75"/>
      <c r="H74" s="33">
        <f>SUMIF($F$11:$F$60,'Dados do Projeto'!$B10,H$11:H$60)</f>
        <v>0</v>
      </c>
      <c r="I74" s="33">
        <f>SUMIF($F$11:$F$60,'Dados do Projeto'!$B10,I$11:I$60)</f>
        <v>0</v>
      </c>
    </row>
    <row r="75" spans="2:10" ht="15.75" customHeight="1" x14ac:dyDescent="0.2">
      <c r="B75" s="107" t="str">
        <f>'Dados do Projeto'!B11</f>
        <v>João Gabriel Perez</v>
      </c>
      <c r="C75" s="74"/>
      <c r="D75" s="74"/>
      <c r="E75" s="74"/>
      <c r="F75" s="74"/>
      <c r="G75" s="75"/>
      <c r="H75" s="33">
        <f>SUMIF(F$11:F$60,'Dados do Projeto'!B11,H$11:H$60)</f>
        <v>0</v>
      </c>
      <c r="I75" s="33">
        <f>SUMIF($F$11:$F$60,'Dados do Projeto'!$B11,I$11:I$60)</f>
        <v>0</v>
      </c>
    </row>
    <row r="76" spans="2:10" ht="15.75" customHeight="1" x14ac:dyDescent="0.2">
      <c r="B76" s="107" t="str">
        <f>'Dados do Projeto'!B12</f>
        <v>Lucas Soares</v>
      </c>
      <c r="C76" s="74"/>
      <c r="D76" s="74"/>
      <c r="E76" s="74"/>
      <c r="F76" s="74"/>
      <c r="G76" s="75"/>
      <c r="H76" s="33">
        <f>SUMIF(F$11:F$60,'Dados do Projeto'!B12,H$11:H$60)</f>
        <v>0</v>
      </c>
      <c r="I76" s="33">
        <f>SUMIF($F$11:$F$60,'Dados do Projeto'!$B12,I$11:I$60)</f>
        <v>0</v>
      </c>
    </row>
    <row r="77" spans="2:10" ht="15.75" customHeight="1" x14ac:dyDescent="0.2">
      <c r="B77" s="107" t="str">
        <f>'Dados do Projeto'!B14</f>
        <v>Marlene Moraes</v>
      </c>
      <c r="C77" s="74"/>
      <c r="D77" s="74"/>
      <c r="E77" s="74"/>
      <c r="F77" s="74"/>
      <c r="G77" s="75"/>
      <c r="H77" s="33">
        <f>SUMIF(F$11:F$60,'Dados do Projeto'!B14,H$11:H$60)</f>
        <v>0</v>
      </c>
      <c r="I77" s="33">
        <f>SUMIF($F$11:$F$60,'Dados do Projeto'!$B14,I$11:I$60)</f>
        <v>0</v>
      </c>
    </row>
    <row r="78" spans="2:10" ht="15.75" customHeight="1" x14ac:dyDescent="0.2">
      <c r="B78" s="107" t="str">
        <f>'Dados do Projeto'!B15</f>
        <v>Vitor Stahlberg</v>
      </c>
      <c r="C78" s="74"/>
      <c r="D78" s="74"/>
      <c r="E78" s="74"/>
      <c r="F78" s="74"/>
      <c r="G78" s="75"/>
      <c r="H78" s="33">
        <f>SUMIF(F$11:F$60,'Dados do Projeto'!B15,H$11:H$60)</f>
        <v>0</v>
      </c>
      <c r="I78" s="33">
        <f>SUMIF($F$11:$F$60,'Dados do Projeto'!$B15,I$11:I$60)</f>
        <v>0</v>
      </c>
    </row>
    <row r="79" spans="2:10" ht="15.75" customHeight="1" x14ac:dyDescent="0.2">
      <c r="J79" s="5"/>
    </row>
    <row r="80" spans="2:10" ht="15.75" customHeight="1" x14ac:dyDescent="0.2">
      <c r="J80" s="5"/>
    </row>
    <row r="81" spans="10:10" ht="15.75" customHeight="1" x14ac:dyDescent="0.2">
      <c r="J81" s="5"/>
    </row>
    <row r="82" spans="10:10" ht="15.75" customHeight="1" x14ac:dyDescent="0.2">
      <c r="J82" s="5"/>
    </row>
    <row r="83" spans="10:10" ht="15.75" customHeight="1" x14ac:dyDescent="0.2">
      <c r="J83" s="5"/>
    </row>
    <row r="84" spans="10:10" ht="15.75" customHeight="1" x14ac:dyDescent="0.2">
      <c r="J84" s="5"/>
    </row>
    <row r="85" spans="10:10" ht="15.75" customHeight="1" x14ac:dyDescent="0.2">
      <c r="J85" s="5"/>
    </row>
    <row r="86" spans="10:10" ht="15.75" customHeight="1" x14ac:dyDescent="0.2">
      <c r="J86" s="5"/>
    </row>
    <row r="87" spans="10:10" ht="15.75" customHeight="1" x14ac:dyDescent="0.2">
      <c r="J87" s="5"/>
    </row>
    <row r="88" spans="10:10" ht="15.75" customHeight="1" x14ac:dyDescent="0.2">
      <c r="J88" s="5"/>
    </row>
    <row r="89" spans="10:10" ht="15.75" customHeight="1" x14ac:dyDescent="0.2">
      <c r="J89" s="5"/>
    </row>
    <row r="90" spans="10:10" ht="15.75" customHeight="1" x14ac:dyDescent="0.2">
      <c r="J90" s="5"/>
    </row>
    <row r="91" spans="10:10" ht="15.75" customHeight="1" x14ac:dyDescent="0.2">
      <c r="J91" s="5"/>
    </row>
    <row r="92" spans="10:10" ht="15.75" customHeight="1" x14ac:dyDescent="0.2">
      <c r="J92" s="5"/>
    </row>
    <row r="93" spans="10:10" ht="15.75" customHeight="1" x14ac:dyDescent="0.2">
      <c r="J93" s="5"/>
    </row>
    <row r="94" spans="10:10" ht="15.75" customHeight="1" x14ac:dyDescent="0.2">
      <c r="J94" s="5"/>
    </row>
    <row r="95" spans="10:10" ht="15.75" customHeight="1" x14ac:dyDescent="0.2">
      <c r="J95" s="5"/>
    </row>
    <row r="96" spans="10:10" ht="15.75" customHeight="1" x14ac:dyDescent="0.2">
      <c r="J96" s="5"/>
    </row>
    <row r="97" spans="4:10" ht="15.75" customHeight="1" x14ac:dyDescent="0.2">
      <c r="J97" s="5"/>
    </row>
    <row r="98" spans="4:10" ht="15.75" customHeight="1" x14ac:dyDescent="0.2">
      <c r="J98" s="5"/>
    </row>
    <row r="99" spans="4:10" ht="15.75" customHeight="1" x14ac:dyDescent="0.2">
      <c r="J99" s="5"/>
    </row>
    <row r="100" spans="4:10" ht="15.75" customHeight="1" x14ac:dyDescent="0.2">
      <c r="J100" s="5"/>
    </row>
    <row r="101" spans="4:10" ht="15.75" customHeight="1" x14ac:dyDescent="0.2">
      <c r="J101" s="5"/>
    </row>
    <row r="102" spans="4:10" ht="15.75" customHeight="1" x14ac:dyDescent="0.2">
      <c r="J102" s="5"/>
    </row>
    <row r="103" spans="4:10" ht="15.75" customHeight="1" x14ac:dyDescent="0.2">
      <c r="J103" s="5"/>
    </row>
    <row r="104" spans="4:10" ht="15.75" customHeight="1" x14ac:dyDescent="0.2">
      <c r="J104" s="5"/>
    </row>
    <row r="105" spans="4:10" ht="15.75" customHeight="1" x14ac:dyDescent="0.2">
      <c r="J105" s="5"/>
    </row>
    <row r="106" spans="4:10" ht="15.75" customHeight="1" x14ac:dyDescent="0.2">
      <c r="J106" s="5"/>
    </row>
    <row r="107" spans="4:10" ht="15.75" customHeight="1" x14ac:dyDescent="0.2">
      <c r="J107" s="5"/>
    </row>
    <row r="108" spans="4:10" ht="15.75" customHeight="1" x14ac:dyDescent="0.2">
      <c r="J108" s="5"/>
    </row>
    <row r="109" spans="4:10" ht="15.75" customHeight="1" x14ac:dyDescent="0.2">
      <c r="J109" s="5"/>
    </row>
    <row r="110" spans="4:10" ht="15.75" customHeight="1" x14ac:dyDescent="0.2">
      <c r="D110" s="19"/>
      <c r="E110" s="19"/>
      <c r="G110" s="19"/>
      <c r="J110" s="5"/>
    </row>
    <row r="111" spans="4:10" ht="15.75" customHeight="1" x14ac:dyDescent="0.2">
      <c r="D111" s="19"/>
      <c r="E111" s="19"/>
      <c r="G111" s="19"/>
      <c r="J111" s="5"/>
    </row>
    <row r="112" spans="4:10" ht="15.75" customHeight="1" x14ac:dyDescent="0.2">
      <c r="D112" s="19"/>
      <c r="E112" s="19"/>
      <c r="G112" s="19"/>
      <c r="J112" s="5"/>
    </row>
    <row r="113" spans="4:10" ht="15.75" customHeight="1" x14ac:dyDescent="0.2">
      <c r="D113" s="19"/>
      <c r="E113" s="19"/>
      <c r="G113" s="19"/>
      <c r="J113" s="5"/>
    </row>
    <row r="114" spans="4:10" ht="15.75" customHeight="1" x14ac:dyDescent="0.2">
      <c r="D114" s="19"/>
      <c r="E114" s="19"/>
      <c r="J114" s="5"/>
    </row>
    <row r="115" spans="4:10" ht="15.75" customHeight="1" x14ac:dyDescent="0.2">
      <c r="J115" s="5"/>
    </row>
    <row r="116" spans="4:10" ht="15.75" customHeight="1" x14ac:dyDescent="0.2">
      <c r="J116" s="24"/>
    </row>
    <row r="117" spans="4:10" ht="15.75" customHeight="1" x14ac:dyDescent="0.2"/>
    <row r="118" spans="4:10" ht="15.75" customHeight="1" x14ac:dyDescent="0.2"/>
    <row r="119" spans="4:10" ht="15.75" customHeight="1" x14ac:dyDescent="0.2"/>
    <row r="120" spans="4:10" ht="15.75" customHeight="1" x14ac:dyDescent="0.2"/>
    <row r="121" spans="4:10" ht="15.75" customHeight="1" x14ac:dyDescent="0.2"/>
    <row r="122" spans="4:10" ht="15.75" customHeight="1" x14ac:dyDescent="0.2"/>
    <row r="123" spans="4:10" ht="15.75" customHeight="1" x14ac:dyDescent="0.2"/>
    <row r="124" spans="4:10" ht="15.75" customHeight="1" x14ac:dyDescent="0.2"/>
    <row r="125" spans="4:10" ht="15.75" customHeight="1" x14ac:dyDescent="0.2"/>
    <row r="126" spans="4:10" ht="15.75" customHeight="1" x14ac:dyDescent="0.2"/>
    <row r="127" spans="4:10" ht="15.75" customHeight="1" x14ac:dyDescent="0.2"/>
    <row r="128" spans="4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77:G77"/>
    <mergeCell ref="B78:G78"/>
    <mergeCell ref="B1:J1"/>
    <mergeCell ref="B2:J2"/>
    <mergeCell ref="B3:J3"/>
    <mergeCell ref="B4:J4"/>
    <mergeCell ref="B5:J5"/>
    <mergeCell ref="B7:J7"/>
    <mergeCell ref="B9:I9"/>
    <mergeCell ref="B72:I72"/>
    <mergeCell ref="B73:G73"/>
    <mergeCell ref="B74:G74"/>
    <mergeCell ref="B75:G75"/>
    <mergeCell ref="B76:G76"/>
  </mergeCells>
  <conditionalFormatting sqref="F24:F25">
    <cfRule type="expression" dxfId="114" priority="7">
      <formula>NOT(ISERROR(SEARCH(($B$74),(F24))))</formula>
    </cfRule>
  </conditionalFormatting>
  <conditionalFormatting sqref="F24:F25">
    <cfRule type="expression" dxfId="113" priority="8">
      <formula>NOT(ISERROR(SEARCH(($B$75),(F24))))</formula>
    </cfRule>
  </conditionalFormatting>
  <conditionalFormatting sqref="F24:F25">
    <cfRule type="expression" dxfId="112" priority="9">
      <formula>NOT(ISERROR(SEARCH(($B$76),(F24))))</formula>
    </cfRule>
  </conditionalFormatting>
  <conditionalFormatting sqref="F24:F25">
    <cfRule type="expression" dxfId="111" priority="10">
      <formula>NOT(ISERROR(SEARCH(($B$77),(F24))))</formula>
    </cfRule>
  </conditionalFormatting>
  <conditionalFormatting sqref="F24:F25">
    <cfRule type="expression" dxfId="110" priority="11">
      <formula>NOT(ISERROR(SEARCH(($B$78),(F24))))</formula>
    </cfRule>
  </conditionalFormatting>
  <conditionalFormatting sqref="F11:F69">
    <cfRule type="containsBlanks" dxfId="109" priority="12">
      <formula>LEN(TRIM(F11))=0</formula>
    </cfRule>
  </conditionalFormatting>
  <conditionalFormatting sqref="F24:F69">
    <cfRule type="expression" dxfId="108" priority="13">
      <formula>NOT(ISERROR(SEARCH(($B$74),(F24))))</formula>
    </cfRule>
  </conditionalFormatting>
  <conditionalFormatting sqref="F24:F69">
    <cfRule type="expression" dxfId="107" priority="14">
      <formula>NOT(ISERROR(SEARCH(($B$75),(F24))))</formula>
    </cfRule>
  </conditionalFormatting>
  <conditionalFormatting sqref="F24:F69">
    <cfRule type="expression" dxfId="106" priority="15">
      <formula>NOT(ISERROR(SEARCH(($B$76),(F24))))</formula>
    </cfRule>
  </conditionalFormatting>
  <conditionalFormatting sqref="F24:F69">
    <cfRule type="expression" dxfId="105" priority="16">
      <formula>NOT(ISERROR(SEARCH(($B$77),(F24))))</formula>
    </cfRule>
  </conditionalFormatting>
  <conditionalFormatting sqref="F24:F69">
    <cfRule type="expression" dxfId="104" priority="17">
      <formula>NOT(ISERROR(SEARCH(($B$78),(F24))))</formula>
    </cfRule>
  </conditionalFormatting>
  <conditionalFormatting sqref="F24:F69">
    <cfRule type="containsBlanks" dxfId="103" priority="18">
      <formula>LEN(TRIM(F24))=0</formula>
    </cfRule>
  </conditionalFormatting>
  <conditionalFormatting sqref="C11:C69">
    <cfRule type="expression" dxfId="102" priority="19">
      <formula>AND(ISNUMBER(C11),TRUNC(C11)&lt;TODAY())</formula>
    </cfRule>
  </conditionalFormatting>
  <conditionalFormatting sqref="F24:F25">
    <cfRule type="expression" dxfId="101" priority="20">
      <formula>NOT(ISERROR(SEARCH(($B$74),(F24))))</formula>
    </cfRule>
  </conditionalFormatting>
  <conditionalFormatting sqref="F24:F25">
    <cfRule type="expression" dxfId="100" priority="21">
      <formula>NOT(ISERROR(SEARCH(($B$75),(F24))))</formula>
    </cfRule>
  </conditionalFormatting>
  <conditionalFormatting sqref="F24:F25">
    <cfRule type="expression" dxfId="99" priority="22">
      <formula>NOT(ISERROR(SEARCH(($B$76),(F24))))</formula>
    </cfRule>
  </conditionalFormatting>
  <conditionalFormatting sqref="F24:F25">
    <cfRule type="expression" dxfId="98" priority="23">
      <formula>NOT(ISERROR(SEARCH(($B$77),(F24))))</formula>
    </cfRule>
  </conditionalFormatting>
  <conditionalFormatting sqref="F24:F25">
    <cfRule type="expression" dxfId="97" priority="24">
      <formula>NOT(ISERROR(SEARCH(($B$78),(F24))))</formula>
    </cfRule>
  </conditionalFormatting>
  <conditionalFormatting sqref="F24:F25">
    <cfRule type="containsBlanks" dxfId="96" priority="25">
      <formula>LEN(TRIM(F24))=0</formula>
    </cfRule>
  </conditionalFormatting>
  <conditionalFormatting sqref="F24:F69">
    <cfRule type="expression" dxfId="95" priority="26">
      <formula>NOT(ISERROR(SEARCH(($B$74),(F24))))</formula>
    </cfRule>
  </conditionalFormatting>
  <conditionalFormatting sqref="F24:F69">
    <cfRule type="expression" dxfId="94" priority="27">
      <formula>NOT(ISERROR(SEARCH(($B$75),(F24))))</formula>
    </cfRule>
  </conditionalFormatting>
  <conditionalFormatting sqref="F24:F69">
    <cfRule type="expression" dxfId="93" priority="28">
      <formula>NOT(ISERROR(SEARCH(($B$76),(F24))))</formula>
    </cfRule>
  </conditionalFormatting>
  <conditionalFormatting sqref="F24:F69">
    <cfRule type="expression" dxfId="92" priority="29">
      <formula>NOT(ISERROR(SEARCH(($B$77),(F24))))</formula>
    </cfRule>
  </conditionalFormatting>
  <conditionalFormatting sqref="F24:F69">
    <cfRule type="expression" dxfId="91" priority="30">
      <formula>NOT(ISERROR(SEARCH(($B$78),(F24))))</formula>
    </cfRule>
  </conditionalFormatting>
  <conditionalFormatting sqref="F24:F69">
    <cfRule type="containsBlanks" dxfId="90" priority="31">
      <formula>LEN(TRIM(F24))=0</formula>
    </cfRule>
  </conditionalFormatting>
  <conditionalFormatting sqref="C11:C69">
    <cfRule type="expression" dxfId="89" priority="32">
      <formula>AND(ISNUMBER(C11),TRUNC(C11)&lt;TODAY())</formula>
    </cfRule>
  </conditionalFormatting>
  <conditionalFormatting sqref="F11:F69">
    <cfRule type="expression" dxfId="88" priority="1">
      <formula>NOT(ISERROR(SEARCH(($B$65),(F11))))</formula>
    </cfRule>
  </conditionalFormatting>
  <conditionalFormatting sqref="F11:F69">
    <cfRule type="expression" dxfId="87" priority="2">
      <formula>NOT(ISERROR(SEARCH(($B$66),(F11))))</formula>
    </cfRule>
  </conditionalFormatting>
  <conditionalFormatting sqref="F11:F69">
    <cfRule type="expression" dxfId="86" priority="3">
      <formula>NOT(ISERROR(SEARCH(($B$67),(F11))))</formula>
    </cfRule>
  </conditionalFormatting>
  <conditionalFormatting sqref="F11:F69">
    <cfRule type="expression" dxfId="85" priority="4">
      <formula>NOT(ISERROR(SEARCH(($B$69),(F11))))</formula>
    </cfRule>
  </conditionalFormatting>
  <conditionalFormatting sqref="F11:F69">
    <cfRule type="expression" dxfId="84" priority="5">
      <formula>NOT(ISERROR(SEARCH(($B$70),(F11))))</formula>
    </cfRule>
  </conditionalFormatting>
  <dataValidations count="2">
    <dataValidation type="list" allowBlank="1" showErrorMessage="1" sqref="C11:C69" xr:uid="{00000000-0002-0000-0300-000000000000}">
      <formula1>$K$1:$K$28</formula1>
    </dataValidation>
    <dataValidation type="list" allowBlank="1" showInputMessage="1" showErrorMessage="1" sqref="F11:F69" xr:uid="{FB3758DF-CF4E-465D-A84B-35502667E927}">
      <formula1>"Guilherme Lage, João Gabriel Perez, Lucas Soares, Marlene Moraes, Vitor Stahlberg, Maria Eduarda Amaral"</formula1>
    </dataValidation>
  </dataValidations>
  <pageMargins left="0.75" right="0.75" top="1" bottom="1" header="0" footer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'Dados do Projeto'!$M$101:$M$104</xm:f>
          </x14:formula1>
          <xm:sqref>G11:G61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6D7A8"/>
  </sheetPr>
  <dimension ref="A1:U1001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4.42578125" defaultRowHeight="15" customHeight="1" x14ac:dyDescent="0.2"/>
  <cols>
    <col min="1" max="1" width="2.28515625" customWidth="1"/>
    <col min="2" max="2" width="5.42578125" customWidth="1"/>
    <col min="3" max="3" width="14.42578125" customWidth="1"/>
    <col min="4" max="5" width="31.7109375" customWidth="1"/>
    <col min="6" max="6" width="19.85546875" customWidth="1"/>
    <col min="7" max="7" width="12.42578125" customWidth="1"/>
    <col min="8" max="8" width="22" customWidth="1"/>
    <col min="9" max="9" width="18.7109375" customWidth="1"/>
    <col min="10" max="10" width="40.85546875" customWidth="1"/>
    <col min="11" max="11" width="14.42578125" hidden="1" customWidth="1"/>
    <col min="12" max="21" width="14.42578125" customWidth="1"/>
  </cols>
  <sheetData>
    <row r="1" spans="1:21" ht="27" customHeight="1" x14ac:dyDescent="0.3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5"/>
      <c r="K1" s="2">
        <f>Requisitos!C13</f>
        <v>45205</v>
      </c>
    </row>
    <row r="2" spans="1:21" ht="21" customHeight="1" x14ac:dyDescent="0.25">
      <c r="B2" s="66" t="s">
        <v>1</v>
      </c>
      <c r="C2" s="67"/>
      <c r="D2" s="67"/>
      <c r="E2" s="67"/>
      <c r="F2" s="67"/>
      <c r="G2" s="67"/>
      <c r="H2" s="67"/>
      <c r="I2" s="67"/>
      <c r="J2" s="68"/>
      <c r="K2" s="2">
        <f t="shared" ref="K2:K22" si="0">K1+1</f>
        <v>45206</v>
      </c>
    </row>
    <row r="3" spans="1:21" ht="15.75" customHeight="1" x14ac:dyDescent="0.2">
      <c r="B3" s="69" t="s">
        <v>2</v>
      </c>
      <c r="C3" s="67"/>
      <c r="D3" s="67"/>
      <c r="E3" s="67"/>
      <c r="F3" s="67"/>
      <c r="G3" s="67"/>
      <c r="H3" s="67"/>
      <c r="I3" s="67"/>
      <c r="J3" s="68"/>
      <c r="K3" s="2">
        <f t="shared" si="0"/>
        <v>45207</v>
      </c>
    </row>
    <row r="4" spans="1:21" ht="15.75" customHeight="1" x14ac:dyDescent="0.2">
      <c r="B4" s="70" t="s">
        <v>3</v>
      </c>
      <c r="C4" s="71"/>
      <c r="D4" s="71"/>
      <c r="E4" s="71"/>
      <c r="F4" s="71"/>
      <c r="G4" s="71"/>
      <c r="H4" s="71"/>
      <c r="I4" s="71"/>
      <c r="J4" s="72"/>
      <c r="K4" s="2">
        <f t="shared" si="0"/>
        <v>45208</v>
      </c>
    </row>
    <row r="5" spans="1:21" ht="15.75" customHeight="1" x14ac:dyDescent="0.2">
      <c r="B5" s="69" t="s">
        <v>4</v>
      </c>
      <c r="C5" s="67"/>
      <c r="D5" s="67"/>
      <c r="E5" s="67"/>
      <c r="F5" s="67"/>
      <c r="G5" s="67"/>
      <c r="H5" s="67"/>
      <c r="I5" s="67"/>
      <c r="J5" s="68"/>
      <c r="K5" s="2">
        <f t="shared" si="0"/>
        <v>45209</v>
      </c>
    </row>
    <row r="6" spans="1:21" ht="15.75" customHeight="1" x14ac:dyDescent="0.2">
      <c r="J6" s="5"/>
      <c r="K6" s="2">
        <f t="shared" si="0"/>
        <v>45210</v>
      </c>
    </row>
    <row r="7" spans="1:21" ht="26.25" x14ac:dyDescent="0.4">
      <c r="B7" s="73" t="str">
        <f>'Dados do Projeto'!B7</f>
        <v>Fábrica do Saber</v>
      </c>
      <c r="C7" s="74"/>
      <c r="D7" s="74"/>
      <c r="E7" s="74"/>
      <c r="F7" s="74"/>
      <c r="G7" s="74"/>
      <c r="H7" s="74"/>
      <c r="I7" s="74"/>
      <c r="J7" s="75"/>
      <c r="K7" s="2">
        <f t="shared" si="0"/>
        <v>45211</v>
      </c>
    </row>
    <row r="8" spans="1:21" ht="15.75" customHeight="1" x14ac:dyDescent="0.2">
      <c r="J8" s="5"/>
      <c r="K8" s="2">
        <f t="shared" si="0"/>
        <v>45212</v>
      </c>
    </row>
    <row r="9" spans="1:21" ht="15.75" customHeight="1" x14ac:dyDescent="0.25">
      <c r="B9" s="108" t="s">
        <v>130</v>
      </c>
      <c r="C9" s="74"/>
      <c r="D9" s="74"/>
      <c r="E9" s="74"/>
      <c r="F9" s="74"/>
      <c r="G9" s="74"/>
      <c r="H9" s="74"/>
      <c r="I9" s="75"/>
      <c r="J9" s="57" t="s">
        <v>67</v>
      </c>
      <c r="K9" s="2">
        <f t="shared" si="0"/>
        <v>45213</v>
      </c>
    </row>
    <row r="10" spans="1:21" ht="15.75" customHeight="1" x14ac:dyDescent="0.2">
      <c r="B10" s="7" t="s">
        <v>41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6" t="s">
        <v>75</v>
      </c>
      <c r="K10" s="2">
        <f t="shared" si="0"/>
        <v>45214</v>
      </c>
    </row>
    <row r="11" spans="1:21" ht="48.75" customHeight="1" x14ac:dyDescent="0.2">
      <c r="A11" s="3"/>
      <c r="B11" s="9">
        <v>1</v>
      </c>
      <c r="C11" s="10">
        <v>45217</v>
      </c>
      <c r="D11" s="11" t="s">
        <v>131</v>
      </c>
      <c r="E11" s="11" t="s">
        <v>132</v>
      </c>
      <c r="F11" s="12" t="s">
        <v>10</v>
      </c>
      <c r="G11" s="41" t="s">
        <v>37</v>
      </c>
      <c r="H11" s="13">
        <v>0</v>
      </c>
      <c r="I11" s="13">
        <v>0</v>
      </c>
      <c r="J11" s="11"/>
      <c r="K11" s="2">
        <f t="shared" si="0"/>
        <v>45215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50.25" customHeight="1" x14ac:dyDescent="0.2">
      <c r="B12" s="9">
        <v>2</v>
      </c>
      <c r="C12" s="10">
        <v>45217</v>
      </c>
      <c r="D12" s="11" t="s">
        <v>133</v>
      </c>
      <c r="E12" s="11" t="s">
        <v>132</v>
      </c>
      <c r="F12" s="12" t="s">
        <v>11</v>
      </c>
      <c r="G12" s="41" t="s">
        <v>37</v>
      </c>
      <c r="H12" s="13">
        <v>0</v>
      </c>
      <c r="I12" s="13">
        <v>0</v>
      </c>
      <c r="J12" s="11"/>
      <c r="K12" s="2">
        <f t="shared" si="0"/>
        <v>45216</v>
      </c>
    </row>
    <row r="13" spans="1:21" ht="52.5" customHeight="1" x14ac:dyDescent="0.2">
      <c r="B13" s="9">
        <v>3</v>
      </c>
      <c r="C13" s="10">
        <v>45217</v>
      </c>
      <c r="D13" s="11" t="s">
        <v>134</v>
      </c>
      <c r="E13" s="11" t="s">
        <v>132</v>
      </c>
      <c r="F13" s="12" t="s">
        <v>13</v>
      </c>
      <c r="G13" s="41" t="s">
        <v>37</v>
      </c>
      <c r="H13" s="13">
        <v>0</v>
      </c>
      <c r="I13" s="13">
        <v>0</v>
      </c>
      <c r="J13" s="11"/>
      <c r="K13" s="2">
        <f t="shared" si="0"/>
        <v>45217</v>
      </c>
    </row>
    <row r="14" spans="1:21" ht="51" customHeight="1" x14ac:dyDescent="0.2">
      <c r="B14" s="9">
        <v>4</v>
      </c>
      <c r="C14" s="10">
        <v>45224</v>
      </c>
      <c r="D14" s="11" t="s">
        <v>135</v>
      </c>
      <c r="E14" s="11" t="s">
        <v>136</v>
      </c>
      <c r="F14" s="12" t="s">
        <v>12</v>
      </c>
      <c r="G14" s="41" t="s">
        <v>26</v>
      </c>
      <c r="H14" s="13">
        <v>0</v>
      </c>
      <c r="I14" s="13">
        <v>0</v>
      </c>
      <c r="J14" s="17"/>
      <c r="K14" s="2">
        <f t="shared" si="0"/>
        <v>45218</v>
      </c>
    </row>
    <row r="15" spans="1:21" ht="37.5" customHeight="1" x14ac:dyDescent="0.2">
      <c r="B15" s="9">
        <v>5</v>
      </c>
      <c r="C15" s="10">
        <v>45224</v>
      </c>
      <c r="D15" s="11" t="s">
        <v>137</v>
      </c>
      <c r="E15" s="11">
        <v>7</v>
      </c>
      <c r="F15" s="12" t="s">
        <v>11</v>
      </c>
      <c r="G15" s="41" t="s">
        <v>31</v>
      </c>
      <c r="H15" s="13">
        <v>0</v>
      </c>
      <c r="I15" s="13">
        <v>0</v>
      </c>
      <c r="J15" s="11"/>
      <c r="K15" s="2">
        <f t="shared" si="0"/>
        <v>45219</v>
      </c>
    </row>
    <row r="16" spans="1:21" ht="37.5" customHeight="1" x14ac:dyDescent="0.2">
      <c r="B16" s="9">
        <v>6</v>
      </c>
      <c r="C16" s="10">
        <v>45224</v>
      </c>
      <c r="D16" s="11" t="s">
        <v>137</v>
      </c>
      <c r="E16" s="11">
        <v>9</v>
      </c>
      <c r="F16" s="12" t="s">
        <v>12</v>
      </c>
      <c r="G16" s="41" t="s">
        <v>31</v>
      </c>
      <c r="H16" s="13"/>
      <c r="I16" s="13"/>
      <c r="J16" s="11"/>
      <c r="K16" s="2"/>
    </row>
    <row r="17" spans="2:15" ht="37.5" customHeight="1" x14ac:dyDescent="0.2">
      <c r="B17" s="9">
        <v>7</v>
      </c>
      <c r="C17" s="10">
        <v>45224</v>
      </c>
      <c r="D17" s="11" t="s">
        <v>138</v>
      </c>
      <c r="E17" s="11">
        <v>7</v>
      </c>
      <c r="F17" s="12" t="s">
        <v>14</v>
      </c>
      <c r="G17" s="41" t="s">
        <v>31</v>
      </c>
      <c r="H17" s="13">
        <v>0</v>
      </c>
      <c r="I17" s="13">
        <v>0</v>
      </c>
      <c r="J17" s="11"/>
      <c r="K17" s="2">
        <f>K15+1</f>
        <v>45220</v>
      </c>
    </row>
    <row r="18" spans="2:15" ht="37.5" customHeight="1" x14ac:dyDescent="0.2">
      <c r="B18" s="9">
        <v>8</v>
      </c>
      <c r="C18" s="10">
        <v>45224</v>
      </c>
      <c r="D18" s="11" t="s">
        <v>139</v>
      </c>
      <c r="E18" s="12">
        <v>7</v>
      </c>
      <c r="F18" s="12" t="s">
        <v>14</v>
      </c>
      <c r="G18" s="41" t="s">
        <v>26</v>
      </c>
      <c r="H18" s="13">
        <v>0</v>
      </c>
      <c r="I18" s="13">
        <v>0</v>
      </c>
      <c r="J18" s="11"/>
      <c r="K18" s="2">
        <f t="shared" si="0"/>
        <v>45221</v>
      </c>
    </row>
    <row r="19" spans="2:15" ht="37.5" customHeight="1" x14ac:dyDescent="0.2">
      <c r="B19" s="9">
        <v>9</v>
      </c>
      <c r="C19" s="10">
        <v>45224</v>
      </c>
      <c r="D19" s="11" t="s">
        <v>140</v>
      </c>
      <c r="E19" s="12">
        <v>9</v>
      </c>
      <c r="F19" s="12" t="s">
        <v>14</v>
      </c>
      <c r="G19" s="41" t="s">
        <v>26</v>
      </c>
      <c r="H19" s="13">
        <v>0</v>
      </c>
      <c r="I19" s="13">
        <v>0</v>
      </c>
      <c r="J19" s="11"/>
      <c r="K19" s="2">
        <f t="shared" si="0"/>
        <v>45222</v>
      </c>
    </row>
    <row r="20" spans="2:15" ht="37.5" customHeight="1" x14ac:dyDescent="0.2">
      <c r="B20" s="9">
        <v>10</v>
      </c>
      <c r="C20" s="10">
        <v>45224</v>
      </c>
      <c r="D20" s="11" t="s">
        <v>141</v>
      </c>
      <c r="E20" s="12">
        <v>9</v>
      </c>
      <c r="F20" s="12" t="s">
        <v>14</v>
      </c>
      <c r="G20" s="41" t="s">
        <v>26</v>
      </c>
      <c r="H20" s="13">
        <v>0</v>
      </c>
      <c r="I20" s="13">
        <v>0</v>
      </c>
      <c r="J20" s="11"/>
      <c r="K20" s="2">
        <f t="shared" si="0"/>
        <v>45223</v>
      </c>
    </row>
    <row r="21" spans="2:15" ht="37.5" customHeight="1" x14ac:dyDescent="0.2">
      <c r="B21" s="9">
        <v>11</v>
      </c>
      <c r="C21" s="10">
        <v>45224</v>
      </c>
      <c r="D21" s="11" t="s">
        <v>142</v>
      </c>
      <c r="E21" s="12">
        <v>7</v>
      </c>
      <c r="F21" s="12" t="s">
        <v>8</v>
      </c>
      <c r="G21" s="41" t="s">
        <v>31</v>
      </c>
      <c r="H21" s="13">
        <v>0</v>
      </c>
      <c r="I21" s="13">
        <v>0</v>
      </c>
      <c r="J21" s="11"/>
      <c r="K21" s="2">
        <f t="shared" si="0"/>
        <v>45224</v>
      </c>
    </row>
    <row r="22" spans="2:15" ht="37.5" customHeight="1" x14ac:dyDescent="0.2">
      <c r="B22" s="9">
        <v>12</v>
      </c>
      <c r="C22" s="10">
        <v>45224</v>
      </c>
      <c r="D22" s="11" t="s">
        <v>143</v>
      </c>
      <c r="E22" s="12">
        <v>9</v>
      </c>
      <c r="F22" s="12" t="s">
        <v>8</v>
      </c>
      <c r="G22" s="41" t="s">
        <v>26</v>
      </c>
      <c r="H22" s="13">
        <v>0</v>
      </c>
      <c r="I22" s="13">
        <v>0</v>
      </c>
      <c r="J22" s="11"/>
      <c r="K22" s="2">
        <f t="shared" si="0"/>
        <v>45225</v>
      </c>
    </row>
    <row r="23" spans="2:15" ht="37.5" customHeight="1" x14ac:dyDescent="0.2">
      <c r="B23" s="9">
        <v>13</v>
      </c>
      <c r="C23" s="10">
        <v>45224</v>
      </c>
      <c r="D23" s="11" t="s">
        <v>144</v>
      </c>
      <c r="E23" s="12" t="s">
        <v>136</v>
      </c>
      <c r="F23" s="12" t="s">
        <v>13</v>
      </c>
      <c r="G23" s="41" t="s">
        <v>35</v>
      </c>
      <c r="H23" s="13">
        <v>0</v>
      </c>
      <c r="I23" s="13">
        <v>0</v>
      </c>
      <c r="J23" s="11" t="s">
        <v>145</v>
      </c>
      <c r="K23" s="2"/>
    </row>
    <row r="24" spans="2:15" ht="37.5" customHeight="1" x14ac:dyDescent="0.2">
      <c r="B24" s="9">
        <v>14</v>
      </c>
      <c r="C24" s="10">
        <v>45224</v>
      </c>
      <c r="D24" s="11" t="s">
        <v>146</v>
      </c>
      <c r="E24" s="12" t="s">
        <v>132</v>
      </c>
      <c r="F24" s="12" t="s">
        <v>13</v>
      </c>
      <c r="G24" s="41" t="s">
        <v>26</v>
      </c>
      <c r="H24" s="13">
        <v>0</v>
      </c>
      <c r="I24" s="13">
        <v>0</v>
      </c>
      <c r="J24" s="11"/>
      <c r="K24" s="2"/>
      <c r="O24" s="62"/>
    </row>
    <row r="25" spans="2:15" ht="37.5" customHeight="1" x14ac:dyDescent="0.2">
      <c r="B25" s="9">
        <v>15</v>
      </c>
      <c r="C25" s="10">
        <v>45224</v>
      </c>
      <c r="D25" s="12" t="s">
        <v>147</v>
      </c>
      <c r="E25" s="12" t="s">
        <v>136</v>
      </c>
      <c r="F25" s="12" t="s">
        <v>11</v>
      </c>
      <c r="G25" s="41" t="s">
        <v>26</v>
      </c>
      <c r="H25" s="13">
        <v>0</v>
      </c>
      <c r="I25" s="13">
        <v>0</v>
      </c>
      <c r="J25" s="11"/>
      <c r="K25" s="2"/>
    </row>
    <row r="26" spans="2:15" ht="37.5" customHeight="1" x14ac:dyDescent="0.2">
      <c r="B26" s="9">
        <v>16</v>
      </c>
      <c r="C26" s="10">
        <v>45224</v>
      </c>
      <c r="D26" s="12" t="s">
        <v>148</v>
      </c>
      <c r="E26" s="61" t="s">
        <v>136</v>
      </c>
      <c r="F26" s="12" t="s">
        <v>10</v>
      </c>
      <c r="G26" s="41" t="s">
        <v>26</v>
      </c>
      <c r="H26" s="13">
        <v>0</v>
      </c>
      <c r="I26" s="13">
        <v>0</v>
      </c>
      <c r="J26" s="11"/>
      <c r="K26" s="2"/>
    </row>
    <row r="27" spans="2:15" ht="37.5" customHeight="1" x14ac:dyDescent="0.2">
      <c r="B27" s="9">
        <v>17</v>
      </c>
      <c r="C27" s="10">
        <v>45224</v>
      </c>
      <c r="D27" s="11" t="s">
        <v>149</v>
      </c>
      <c r="E27" s="12" t="s">
        <v>132</v>
      </c>
      <c r="F27" s="12" t="s">
        <v>8</v>
      </c>
      <c r="G27" s="41" t="s">
        <v>31</v>
      </c>
      <c r="H27" s="13">
        <v>0</v>
      </c>
      <c r="I27" s="13">
        <v>0</v>
      </c>
      <c r="J27" s="11"/>
      <c r="K27" s="2"/>
    </row>
    <row r="28" spans="2:15" ht="37.5" customHeight="1" x14ac:dyDescent="0.2">
      <c r="B28" s="9">
        <v>18</v>
      </c>
      <c r="C28" s="10">
        <v>45224</v>
      </c>
      <c r="D28" s="12" t="s">
        <v>150</v>
      </c>
      <c r="E28" s="12" t="s">
        <v>136</v>
      </c>
      <c r="F28" s="12" t="s">
        <v>11</v>
      </c>
      <c r="G28" s="41" t="s">
        <v>31</v>
      </c>
      <c r="H28" s="13">
        <v>0</v>
      </c>
      <c r="I28" s="13">
        <v>0</v>
      </c>
      <c r="J28" s="11"/>
      <c r="K28" s="2"/>
    </row>
    <row r="29" spans="2:15" ht="37.5" customHeight="1" x14ac:dyDescent="0.2">
      <c r="B29" s="9">
        <v>19</v>
      </c>
      <c r="C29" s="10"/>
      <c r="D29" s="12"/>
      <c r="E29" s="12"/>
      <c r="F29" s="12"/>
      <c r="G29" s="41"/>
      <c r="H29" s="13">
        <v>0</v>
      </c>
      <c r="I29" s="13">
        <v>0</v>
      </c>
      <c r="J29" s="11"/>
      <c r="K29" s="2"/>
    </row>
    <row r="30" spans="2:15" ht="37.5" customHeight="1" x14ac:dyDescent="0.2">
      <c r="B30" s="9">
        <v>20</v>
      </c>
      <c r="C30" s="10"/>
      <c r="D30" s="21"/>
      <c r="E30" s="21"/>
      <c r="F30" s="12"/>
      <c r="G30" s="41"/>
      <c r="H30" s="13">
        <v>0</v>
      </c>
      <c r="I30" s="13">
        <v>0</v>
      </c>
      <c r="J30" s="11"/>
    </row>
    <row r="31" spans="2:15" ht="37.5" customHeight="1" x14ac:dyDescent="0.2">
      <c r="B31" s="9">
        <v>21</v>
      </c>
      <c r="C31" s="10"/>
      <c r="D31" s="21"/>
      <c r="E31" s="21"/>
      <c r="F31" s="12"/>
      <c r="G31" s="41"/>
      <c r="H31" s="13">
        <v>0</v>
      </c>
      <c r="I31" s="13">
        <v>0</v>
      </c>
      <c r="J31" s="11"/>
    </row>
    <row r="32" spans="2:15" ht="37.5" customHeight="1" x14ac:dyDescent="0.2">
      <c r="B32" s="9">
        <v>22</v>
      </c>
      <c r="C32" s="10"/>
      <c r="D32" s="21"/>
      <c r="E32" s="21"/>
      <c r="F32" s="12"/>
      <c r="G32" s="41"/>
      <c r="H32" s="13">
        <v>0</v>
      </c>
      <c r="I32" s="13">
        <v>0</v>
      </c>
      <c r="J32" s="11"/>
    </row>
    <row r="33" spans="2:10" ht="37.5" customHeight="1" x14ac:dyDescent="0.2">
      <c r="B33" s="9">
        <v>23</v>
      </c>
      <c r="C33" s="10"/>
      <c r="D33" s="21"/>
      <c r="E33" s="21"/>
      <c r="F33" s="12"/>
      <c r="G33" s="41"/>
      <c r="H33" s="13">
        <v>0</v>
      </c>
      <c r="I33" s="13">
        <v>0</v>
      </c>
      <c r="J33" s="11"/>
    </row>
    <row r="34" spans="2:10" ht="37.5" customHeight="1" x14ac:dyDescent="0.2">
      <c r="B34" s="9">
        <v>24</v>
      </c>
      <c r="C34" s="10"/>
      <c r="D34" s="21"/>
      <c r="E34" s="21"/>
      <c r="F34" s="12"/>
      <c r="G34" s="41"/>
      <c r="H34" s="13">
        <v>0</v>
      </c>
      <c r="I34" s="13">
        <v>0</v>
      </c>
      <c r="J34" s="11"/>
    </row>
    <row r="35" spans="2:10" ht="37.5" customHeight="1" x14ac:dyDescent="0.2">
      <c r="B35" s="9">
        <v>25</v>
      </c>
      <c r="C35" s="10"/>
      <c r="D35" s="21"/>
      <c r="E35" s="21"/>
      <c r="F35" s="12"/>
      <c r="G35" s="41"/>
      <c r="H35" s="13">
        <v>0</v>
      </c>
      <c r="I35" s="13">
        <v>0</v>
      </c>
      <c r="J35" s="11"/>
    </row>
    <row r="36" spans="2:10" ht="37.5" customHeight="1" x14ac:dyDescent="0.2">
      <c r="B36" s="9">
        <v>26</v>
      </c>
      <c r="C36" s="10"/>
      <c r="D36" s="21"/>
      <c r="E36" s="21"/>
      <c r="F36" s="12"/>
      <c r="G36" s="41"/>
      <c r="H36" s="13">
        <v>0</v>
      </c>
      <c r="I36" s="13">
        <v>0</v>
      </c>
      <c r="J36" s="11"/>
    </row>
    <row r="37" spans="2:10" ht="37.5" customHeight="1" x14ac:dyDescent="0.2">
      <c r="B37" s="9">
        <v>27</v>
      </c>
      <c r="C37" s="10"/>
      <c r="D37" s="21"/>
      <c r="E37" s="21"/>
      <c r="F37" s="12"/>
      <c r="G37" s="41"/>
      <c r="H37" s="13">
        <v>0</v>
      </c>
      <c r="I37" s="13">
        <v>0</v>
      </c>
      <c r="J37" s="11"/>
    </row>
    <row r="38" spans="2:10" ht="37.5" customHeight="1" x14ac:dyDescent="0.2">
      <c r="B38" s="9">
        <v>28</v>
      </c>
      <c r="C38" s="10"/>
      <c r="D38" s="21"/>
      <c r="E38" s="21"/>
      <c r="F38" s="12"/>
      <c r="G38" s="41"/>
      <c r="H38" s="13">
        <v>0</v>
      </c>
      <c r="I38" s="13">
        <v>0</v>
      </c>
      <c r="J38" s="11"/>
    </row>
    <row r="39" spans="2:10" ht="37.5" customHeight="1" x14ac:dyDescent="0.2">
      <c r="B39" s="9">
        <v>29</v>
      </c>
      <c r="C39" s="10"/>
      <c r="D39" s="21"/>
      <c r="E39" s="21"/>
      <c r="F39" s="12"/>
      <c r="G39" s="41"/>
      <c r="H39" s="13">
        <v>0</v>
      </c>
      <c r="I39" s="13">
        <v>0</v>
      </c>
      <c r="J39" s="11"/>
    </row>
    <row r="40" spans="2:10" ht="37.5" customHeight="1" x14ac:dyDescent="0.2">
      <c r="B40" s="9">
        <v>30</v>
      </c>
      <c r="C40" s="10"/>
      <c r="D40" s="21"/>
      <c r="E40" s="21"/>
      <c r="F40" s="12"/>
      <c r="G40" s="41"/>
      <c r="H40" s="13">
        <v>0</v>
      </c>
      <c r="I40" s="13">
        <v>0</v>
      </c>
      <c r="J40" s="11"/>
    </row>
    <row r="41" spans="2:10" ht="37.5" customHeight="1" x14ac:dyDescent="0.2">
      <c r="B41" s="9">
        <v>31</v>
      </c>
      <c r="C41" s="10"/>
      <c r="D41" s="21"/>
      <c r="E41" s="21"/>
      <c r="F41" s="12"/>
      <c r="G41" s="41"/>
      <c r="H41" s="13">
        <v>0</v>
      </c>
      <c r="I41" s="13">
        <v>0</v>
      </c>
      <c r="J41" s="11"/>
    </row>
    <row r="42" spans="2:10" ht="37.5" customHeight="1" x14ac:dyDescent="0.2">
      <c r="B42" s="9">
        <v>32</v>
      </c>
      <c r="C42" s="10"/>
      <c r="D42" s="21"/>
      <c r="E42" s="21"/>
      <c r="F42" s="12"/>
      <c r="G42" s="41"/>
      <c r="H42" s="13">
        <v>0</v>
      </c>
      <c r="I42" s="13">
        <v>0</v>
      </c>
      <c r="J42" s="11"/>
    </row>
    <row r="43" spans="2:10" ht="37.5" customHeight="1" x14ac:dyDescent="0.2">
      <c r="B43" s="9">
        <v>33</v>
      </c>
      <c r="C43" s="10"/>
      <c r="D43" s="21"/>
      <c r="E43" s="21"/>
      <c r="F43" s="12"/>
      <c r="G43" s="41"/>
      <c r="H43" s="13">
        <v>0</v>
      </c>
      <c r="I43" s="13">
        <v>0</v>
      </c>
      <c r="J43" s="11"/>
    </row>
    <row r="44" spans="2:10" ht="37.5" customHeight="1" x14ac:dyDescent="0.2">
      <c r="B44" s="9">
        <v>34</v>
      </c>
      <c r="C44" s="10"/>
      <c r="D44" s="21"/>
      <c r="E44" s="21"/>
      <c r="F44" s="12"/>
      <c r="G44" s="41"/>
      <c r="H44" s="13">
        <v>0</v>
      </c>
      <c r="I44" s="13">
        <v>0</v>
      </c>
      <c r="J44" s="11"/>
    </row>
    <row r="45" spans="2:10" ht="37.5" customHeight="1" x14ac:dyDescent="0.2">
      <c r="B45" s="9">
        <v>35</v>
      </c>
      <c r="C45" s="10"/>
      <c r="D45" s="21"/>
      <c r="E45" s="21"/>
      <c r="F45" s="12"/>
      <c r="G45" s="41"/>
      <c r="H45" s="13">
        <v>0</v>
      </c>
      <c r="I45" s="13">
        <v>0</v>
      </c>
      <c r="J45" s="11"/>
    </row>
    <row r="46" spans="2:10" ht="37.5" customHeight="1" x14ac:dyDescent="0.2">
      <c r="B46" s="9">
        <v>36</v>
      </c>
      <c r="C46" s="10"/>
      <c r="D46" s="21"/>
      <c r="E46" s="21"/>
      <c r="F46" s="12"/>
      <c r="G46" s="41"/>
      <c r="H46" s="13">
        <v>0</v>
      </c>
      <c r="I46" s="13">
        <v>0</v>
      </c>
      <c r="J46" s="11"/>
    </row>
    <row r="47" spans="2:10" ht="37.5" customHeight="1" x14ac:dyDescent="0.2">
      <c r="B47" s="9">
        <v>37</v>
      </c>
      <c r="C47" s="10"/>
      <c r="D47" s="21"/>
      <c r="E47" s="21"/>
      <c r="F47" s="12"/>
      <c r="G47" s="41"/>
      <c r="H47" s="13">
        <v>0</v>
      </c>
      <c r="I47" s="13">
        <v>0</v>
      </c>
      <c r="J47" s="11"/>
    </row>
    <row r="48" spans="2:10" ht="37.5" customHeight="1" x14ac:dyDescent="0.2">
      <c r="B48" s="9">
        <v>38</v>
      </c>
      <c r="C48" s="10"/>
      <c r="D48" s="21"/>
      <c r="E48" s="21"/>
      <c r="F48" s="12"/>
      <c r="G48" s="41"/>
      <c r="H48" s="13">
        <v>0</v>
      </c>
      <c r="I48" s="13">
        <v>0</v>
      </c>
      <c r="J48" s="11"/>
    </row>
    <row r="49" spans="2:10" ht="37.5" customHeight="1" x14ac:dyDescent="0.2">
      <c r="B49" s="9">
        <v>39</v>
      </c>
      <c r="C49" s="10"/>
      <c r="D49" s="21"/>
      <c r="E49" s="21"/>
      <c r="F49" s="12"/>
      <c r="G49" s="41"/>
      <c r="H49" s="13">
        <v>0</v>
      </c>
      <c r="I49" s="13">
        <v>0</v>
      </c>
      <c r="J49" s="11"/>
    </row>
    <row r="50" spans="2:10" ht="37.5" customHeight="1" x14ac:dyDescent="0.2">
      <c r="B50" s="9">
        <v>40</v>
      </c>
      <c r="C50" s="10"/>
      <c r="D50" s="21"/>
      <c r="E50" s="21"/>
      <c r="F50" s="12"/>
      <c r="G50" s="41"/>
      <c r="H50" s="13">
        <v>0</v>
      </c>
      <c r="I50" s="13">
        <v>0</v>
      </c>
      <c r="J50" s="11"/>
    </row>
    <row r="51" spans="2:10" ht="37.5" customHeight="1" x14ac:dyDescent="0.2">
      <c r="B51" s="9">
        <v>41</v>
      </c>
      <c r="C51" s="10"/>
      <c r="D51" s="21"/>
      <c r="E51" s="21"/>
      <c r="F51" s="12"/>
      <c r="G51" s="41"/>
      <c r="H51" s="13">
        <v>0</v>
      </c>
      <c r="I51" s="13">
        <v>0</v>
      </c>
      <c r="J51" s="11"/>
    </row>
    <row r="52" spans="2:10" ht="37.5" customHeight="1" x14ac:dyDescent="0.2">
      <c r="B52" s="9">
        <v>42</v>
      </c>
      <c r="C52" s="10"/>
      <c r="D52" s="21"/>
      <c r="E52" s="21"/>
      <c r="F52" s="12"/>
      <c r="G52" s="41"/>
      <c r="H52" s="13">
        <v>0</v>
      </c>
      <c r="I52" s="13">
        <v>0</v>
      </c>
      <c r="J52" s="11"/>
    </row>
    <row r="53" spans="2:10" ht="37.5" customHeight="1" x14ac:dyDescent="0.2">
      <c r="B53" s="9">
        <v>43</v>
      </c>
      <c r="C53" s="10"/>
      <c r="D53" s="21"/>
      <c r="E53" s="21"/>
      <c r="F53" s="12"/>
      <c r="G53" s="41"/>
      <c r="H53" s="13">
        <v>0</v>
      </c>
      <c r="I53" s="13">
        <v>0</v>
      </c>
      <c r="J53" s="11"/>
    </row>
    <row r="54" spans="2:10" ht="37.5" customHeight="1" x14ac:dyDescent="0.2">
      <c r="B54" s="9">
        <v>44</v>
      </c>
      <c r="C54" s="10"/>
      <c r="D54" s="21"/>
      <c r="E54" s="21"/>
      <c r="F54" s="12"/>
      <c r="G54" s="41"/>
      <c r="H54" s="13">
        <v>0</v>
      </c>
      <c r="I54" s="13">
        <v>0</v>
      </c>
      <c r="J54" s="11"/>
    </row>
    <row r="55" spans="2:10" ht="37.5" customHeight="1" x14ac:dyDescent="0.2">
      <c r="B55" s="9">
        <v>45</v>
      </c>
      <c r="C55" s="10"/>
      <c r="D55" s="21"/>
      <c r="E55" s="21"/>
      <c r="F55" s="12"/>
      <c r="G55" s="41"/>
      <c r="H55" s="13">
        <v>0</v>
      </c>
      <c r="I55" s="13">
        <v>0</v>
      </c>
      <c r="J55" s="11"/>
    </row>
    <row r="56" spans="2:10" ht="37.5" customHeight="1" x14ac:dyDescent="0.2">
      <c r="B56" s="9">
        <v>46</v>
      </c>
      <c r="C56" s="10"/>
      <c r="D56" s="21"/>
      <c r="E56" s="21"/>
      <c r="F56" s="12"/>
      <c r="G56" s="41"/>
      <c r="H56" s="13">
        <v>0</v>
      </c>
      <c r="I56" s="13">
        <v>0</v>
      </c>
      <c r="J56" s="11"/>
    </row>
    <row r="57" spans="2:10" ht="37.5" customHeight="1" x14ac:dyDescent="0.2">
      <c r="B57" s="9">
        <v>47</v>
      </c>
      <c r="C57" s="10"/>
      <c r="D57" s="21"/>
      <c r="E57" s="21"/>
      <c r="F57" s="12"/>
      <c r="G57" s="41"/>
      <c r="H57" s="13">
        <v>0</v>
      </c>
      <c r="I57" s="13">
        <v>0</v>
      </c>
      <c r="J57" s="11"/>
    </row>
    <row r="58" spans="2:10" ht="37.5" customHeight="1" x14ac:dyDescent="0.2">
      <c r="B58" s="9">
        <v>48</v>
      </c>
      <c r="C58" s="10"/>
      <c r="D58" s="21"/>
      <c r="E58" s="21"/>
      <c r="F58" s="12"/>
      <c r="G58" s="41"/>
      <c r="H58" s="13">
        <v>0</v>
      </c>
      <c r="I58" s="13">
        <v>0</v>
      </c>
      <c r="J58" s="11"/>
    </row>
    <row r="59" spans="2:10" ht="37.5" customHeight="1" x14ac:dyDescent="0.2">
      <c r="B59" s="9">
        <v>49</v>
      </c>
      <c r="C59" s="10"/>
      <c r="D59" s="21"/>
      <c r="E59" s="21"/>
      <c r="F59" s="12"/>
      <c r="G59" s="41"/>
      <c r="H59" s="13">
        <v>0</v>
      </c>
      <c r="I59" s="13">
        <v>0</v>
      </c>
      <c r="J59" s="11"/>
    </row>
    <row r="60" spans="2:10" ht="37.5" customHeight="1" x14ac:dyDescent="0.2">
      <c r="B60" s="9">
        <v>50</v>
      </c>
      <c r="C60" s="10"/>
      <c r="D60" s="21"/>
      <c r="E60" s="21"/>
      <c r="F60" s="12"/>
      <c r="G60" s="41"/>
      <c r="H60" s="13">
        <v>0</v>
      </c>
      <c r="I60" s="13">
        <v>0</v>
      </c>
      <c r="J60" s="11"/>
    </row>
    <row r="61" spans="2:10" ht="37.5" customHeight="1" x14ac:dyDescent="0.2">
      <c r="B61" s="9">
        <v>51</v>
      </c>
      <c r="C61" s="10"/>
      <c r="D61" s="21"/>
      <c r="E61" s="21"/>
      <c r="F61" s="12"/>
      <c r="G61" s="41"/>
      <c r="H61" s="13">
        <v>0</v>
      </c>
      <c r="I61" s="13">
        <v>0</v>
      </c>
      <c r="J61" s="11"/>
    </row>
    <row r="62" spans="2:10" ht="37.5" customHeight="1" x14ac:dyDescent="0.2">
      <c r="B62" s="9">
        <v>52</v>
      </c>
      <c r="C62" s="10"/>
      <c r="D62" s="21"/>
      <c r="E62" s="21"/>
      <c r="F62" s="12"/>
      <c r="G62" s="41"/>
      <c r="H62" s="13">
        <v>0</v>
      </c>
      <c r="I62" s="13">
        <v>0</v>
      </c>
      <c r="J62" s="11"/>
    </row>
    <row r="63" spans="2:10" ht="37.5" customHeight="1" x14ac:dyDescent="0.2">
      <c r="B63" s="9">
        <v>53</v>
      </c>
      <c r="C63" s="10"/>
      <c r="D63" s="21"/>
      <c r="E63" s="21"/>
      <c r="F63" s="12"/>
      <c r="G63" s="12"/>
      <c r="H63" s="13">
        <v>0</v>
      </c>
      <c r="I63" s="13">
        <v>0</v>
      </c>
      <c r="J63" s="11"/>
    </row>
    <row r="64" spans="2:10" ht="37.5" customHeight="1" x14ac:dyDescent="0.2">
      <c r="B64" s="9">
        <v>54</v>
      </c>
      <c r="C64" s="10"/>
      <c r="D64" s="21"/>
      <c r="E64" s="21"/>
      <c r="F64" s="12"/>
      <c r="G64" s="12"/>
      <c r="H64" s="13">
        <v>0</v>
      </c>
      <c r="I64" s="13">
        <v>0</v>
      </c>
      <c r="J64" s="11"/>
    </row>
    <row r="65" spans="2:10" ht="37.5" customHeight="1" x14ac:dyDescent="0.2">
      <c r="B65" s="9">
        <v>55</v>
      </c>
      <c r="C65" s="10"/>
      <c r="D65" s="21"/>
      <c r="E65" s="21"/>
      <c r="F65" s="12"/>
      <c r="G65" s="12"/>
      <c r="H65" s="13">
        <v>0</v>
      </c>
      <c r="I65" s="13">
        <v>0</v>
      </c>
      <c r="J65" s="11"/>
    </row>
    <row r="66" spans="2:10" ht="37.5" customHeight="1" x14ac:dyDescent="0.2">
      <c r="B66" s="9">
        <v>56</v>
      </c>
      <c r="C66" s="10"/>
      <c r="D66" s="21"/>
      <c r="E66" s="21"/>
      <c r="F66" s="12"/>
      <c r="G66" s="12"/>
      <c r="H66" s="13">
        <v>0</v>
      </c>
      <c r="I66" s="13">
        <v>0</v>
      </c>
      <c r="J66" s="11"/>
    </row>
    <row r="67" spans="2:10" ht="37.5" customHeight="1" x14ac:dyDescent="0.2">
      <c r="B67" s="9">
        <v>57</v>
      </c>
      <c r="C67" s="10"/>
      <c r="D67" s="21"/>
      <c r="E67" s="21"/>
      <c r="F67" s="12"/>
      <c r="G67" s="12"/>
      <c r="H67" s="13">
        <v>0</v>
      </c>
      <c r="I67" s="13">
        <v>0</v>
      </c>
      <c r="J67" s="11"/>
    </row>
    <row r="68" spans="2:10" ht="37.5" customHeight="1" x14ac:dyDescent="0.2">
      <c r="B68" s="9">
        <v>58</v>
      </c>
      <c r="C68" s="10"/>
      <c r="D68" s="21"/>
      <c r="E68" s="21"/>
      <c r="F68" s="12"/>
      <c r="G68" s="12"/>
      <c r="H68" s="13">
        <v>0</v>
      </c>
      <c r="I68" s="13">
        <v>0</v>
      </c>
      <c r="J68" s="11"/>
    </row>
    <row r="69" spans="2:10" ht="37.5" customHeight="1" x14ac:dyDescent="0.2">
      <c r="B69" s="9">
        <v>59</v>
      </c>
      <c r="C69" s="10"/>
      <c r="D69" s="21"/>
      <c r="E69" s="21"/>
      <c r="F69" s="12"/>
      <c r="G69" s="12"/>
      <c r="H69" s="13">
        <v>0</v>
      </c>
      <c r="I69" s="13">
        <v>0</v>
      </c>
      <c r="J69" s="11"/>
    </row>
    <row r="70" spans="2:10" ht="37.5" customHeight="1" x14ac:dyDescent="0.2">
      <c r="B70" s="9">
        <v>60</v>
      </c>
      <c r="C70" s="10"/>
      <c r="D70" s="21"/>
      <c r="E70" s="21"/>
      <c r="F70" s="12"/>
      <c r="G70" s="12"/>
      <c r="H70" s="13">
        <v>0</v>
      </c>
      <c r="I70" s="13">
        <v>0</v>
      </c>
      <c r="J70" s="11"/>
    </row>
    <row r="71" spans="2:10" ht="15.75" customHeight="1" x14ac:dyDescent="0.2">
      <c r="G71" s="31" t="s">
        <v>98</v>
      </c>
      <c r="H71" s="32">
        <f t="shared" ref="H71:I71" si="1">SUM(H11:H61)</f>
        <v>0</v>
      </c>
      <c r="I71" s="32">
        <f t="shared" si="1"/>
        <v>0</v>
      </c>
      <c r="J71" s="5"/>
    </row>
    <row r="72" spans="2:10" ht="15.75" customHeight="1" x14ac:dyDescent="0.2">
      <c r="B72" s="30"/>
      <c r="C72" s="30"/>
      <c r="D72" s="30">
        <f>COUNTIFS(D11:D61, "&lt;&gt;"&amp;"")</f>
        <v>18</v>
      </c>
      <c r="E72" s="30"/>
      <c r="F72" s="30"/>
      <c r="G72" s="30">
        <f>COUNTIFS(G11:G61, "Concluído",D11:D61, "&lt;&gt;"&amp;"")</f>
        <v>3</v>
      </c>
      <c r="J72" s="5"/>
    </row>
    <row r="73" spans="2:10" ht="15.75" customHeight="1" x14ac:dyDescent="0.25">
      <c r="B73" s="108" t="s">
        <v>99</v>
      </c>
      <c r="C73" s="74"/>
      <c r="D73" s="74"/>
      <c r="E73" s="74"/>
      <c r="F73" s="74"/>
      <c r="G73" s="74"/>
      <c r="H73" s="74"/>
      <c r="I73" s="75"/>
    </row>
    <row r="74" spans="2:10" ht="15.75" customHeight="1" x14ac:dyDescent="0.2">
      <c r="B74" s="109" t="s">
        <v>100</v>
      </c>
      <c r="C74" s="74"/>
      <c r="D74" s="74"/>
      <c r="E74" s="74"/>
      <c r="F74" s="74"/>
      <c r="G74" s="75"/>
      <c r="H74" s="7" t="s">
        <v>101</v>
      </c>
      <c r="I74" s="7" t="s">
        <v>19</v>
      </c>
    </row>
    <row r="75" spans="2:10" ht="15.75" customHeight="1" x14ac:dyDescent="0.2">
      <c r="B75" s="107" t="str">
        <f>'Dados do Projeto'!B10</f>
        <v>Guilherme Lage</v>
      </c>
      <c r="C75" s="74"/>
      <c r="D75" s="74"/>
      <c r="E75" s="74"/>
      <c r="F75" s="74"/>
      <c r="G75" s="75"/>
      <c r="H75" s="33">
        <f>SUMIF($F$11:$F$61,'Dados do Projeto'!$B10,H$11:H$61)</f>
        <v>0</v>
      </c>
      <c r="I75" s="33">
        <f>SUMIF($F$11:$F$61,'Dados do Projeto'!$B10,I$11:I$61)</f>
        <v>0</v>
      </c>
    </row>
    <row r="76" spans="2:10" ht="15.75" customHeight="1" x14ac:dyDescent="0.2">
      <c r="B76" s="107" t="str">
        <f>'Dados do Projeto'!B11</f>
        <v>João Gabriel Perez</v>
      </c>
      <c r="C76" s="74"/>
      <c r="D76" s="74"/>
      <c r="E76" s="74"/>
      <c r="F76" s="74"/>
      <c r="G76" s="75"/>
      <c r="H76" s="33">
        <f>SUMIF(F$11:F$61,'Dados do Projeto'!B11,H$11:H$61)</f>
        <v>0</v>
      </c>
      <c r="I76" s="33">
        <f>SUMIF($F$11:$F$61,'Dados do Projeto'!$B11,I$11:I$61)</f>
        <v>0</v>
      </c>
    </row>
    <row r="77" spans="2:10" ht="15.75" customHeight="1" x14ac:dyDescent="0.2">
      <c r="B77" s="107" t="str">
        <f>'Dados do Projeto'!B12</f>
        <v>Lucas Soares</v>
      </c>
      <c r="C77" s="74"/>
      <c r="D77" s="74"/>
      <c r="E77" s="74"/>
      <c r="F77" s="74"/>
      <c r="G77" s="75"/>
      <c r="H77" s="33">
        <f>SUMIF(F$11:F$61,'Dados do Projeto'!B12,H$11:H$61)</f>
        <v>0</v>
      </c>
      <c r="I77" s="33">
        <f>SUMIF($F$11:$F$61,'Dados do Projeto'!$B12,I$11:I$61)</f>
        <v>0</v>
      </c>
    </row>
    <row r="78" spans="2:10" ht="15.75" customHeight="1" x14ac:dyDescent="0.2">
      <c r="B78" s="107" t="str">
        <f>'Dados do Projeto'!B14</f>
        <v>Marlene Moraes</v>
      </c>
      <c r="C78" s="74"/>
      <c r="D78" s="74"/>
      <c r="E78" s="74"/>
      <c r="F78" s="74"/>
      <c r="G78" s="75"/>
      <c r="H78" s="33">
        <f>SUMIF(F$11:F$61,'Dados do Projeto'!B14,H$11:H$61)</f>
        <v>0</v>
      </c>
      <c r="I78" s="33">
        <f>SUMIF($F$11:$F$61,'Dados do Projeto'!$B14,I$11:I$61)</f>
        <v>0</v>
      </c>
    </row>
    <row r="79" spans="2:10" ht="15.75" customHeight="1" x14ac:dyDescent="0.2">
      <c r="B79" s="107" t="str">
        <f>'Dados do Projeto'!B15</f>
        <v>Vitor Stahlberg</v>
      </c>
      <c r="C79" s="74"/>
      <c r="D79" s="74"/>
      <c r="E79" s="74"/>
      <c r="F79" s="74"/>
      <c r="G79" s="75"/>
      <c r="H79" s="33">
        <f>SUMIF(F$11:F$61,'Dados do Projeto'!B15,H$11:H$61)</f>
        <v>0</v>
      </c>
      <c r="I79" s="33">
        <f>SUMIF($F$11:$F$61,'Dados do Projeto'!$B15,I$11:I$61)</f>
        <v>0</v>
      </c>
    </row>
    <row r="80" spans="2:10" ht="15.75" customHeight="1" x14ac:dyDescent="0.2">
      <c r="J80" s="5"/>
    </row>
    <row r="81" spans="10:10" ht="15.75" customHeight="1" x14ac:dyDescent="0.2">
      <c r="J81" s="5"/>
    </row>
    <row r="82" spans="10:10" ht="15.75" customHeight="1" x14ac:dyDescent="0.2">
      <c r="J82" s="5"/>
    </row>
    <row r="83" spans="10:10" ht="15.75" customHeight="1" x14ac:dyDescent="0.2">
      <c r="J83" s="5"/>
    </row>
    <row r="84" spans="10:10" ht="15.75" customHeight="1" x14ac:dyDescent="0.2">
      <c r="J84" s="5"/>
    </row>
    <row r="85" spans="10:10" ht="15.75" customHeight="1" x14ac:dyDescent="0.2">
      <c r="J85" s="5"/>
    </row>
    <row r="86" spans="10:10" ht="15.75" customHeight="1" x14ac:dyDescent="0.2">
      <c r="J86" s="5"/>
    </row>
    <row r="87" spans="10:10" ht="15.75" customHeight="1" x14ac:dyDescent="0.2">
      <c r="J87" s="5"/>
    </row>
    <row r="88" spans="10:10" ht="15.75" customHeight="1" x14ac:dyDescent="0.2">
      <c r="J88" s="5"/>
    </row>
    <row r="89" spans="10:10" ht="15.75" customHeight="1" x14ac:dyDescent="0.2">
      <c r="J89" s="5"/>
    </row>
    <row r="90" spans="10:10" ht="15.75" customHeight="1" x14ac:dyDescent="0.2">
      <c r="J90" s="5"/>
    </row>
    <row r="91" spans="10:10" ht="15.75" customHeight="1" x14ac:dyDescent="0.2">
      <c r="J91" s="5"/>
    </row>
    <row r="92" spans="10:10" ht="15.75" customHeight="1" x14ac:dyDescent="0.2">
      <c r="J92" s="5"/>
    </row>
    <row r="93" spans="10:10" ht="15.75" customHeight="1" x14ac:dyDescent="0.2">
      <c r="J93" s="5"/>
    </row>
    <row r="94" spans="10:10" ht="15.75" customHeight="1" x14ac:dyDescent="0.2">
      <c r="J94" s="5"/>
    </row>
    <row r="95" spans="10:10" ht="15.75" customHeight="1" x14ac:dyDescent="0.2">
      <c r="J95" s="5"/>
    </row>
    <row r="96" spans="10:10" ht="15.75" customHeight="1" x14ac:dyDescent="0.2">
      <c r="J96" s="5"/>
    </row>
    <row r="97" spans="4:10" ht="15.75" customHeight="1" x14ac:dyDescent="0.2">
      <c r="J97" s="5"/>
    </row>
    <row r="98" spans="4:10" ht="15.75" customHeight="1" x14ac:dyDescent="0.2">
      <c r="J98" s="5"/>
    </row>
    <row r="99" spans="4:10" ht="15.75" customHeight="1" x14ac:dyDescent="0.2">
      <c r="J99" s="5"/>
    </row>
    <row r="100" spans="4:10" ht="15.75" customHeight="1" x14ac:dyDescent="0.2">
      <c r="J100" s="5"/>
    </row>
    <row r="101" spans="4:10" ht="15.75" customHeight="1" x14ac:dyDescent="0.2">
      <c r="J101" s="5"/>
    </row>
    <row r="102" spans="4:10" ht="15.75" customHeight="1" x14ac:dyDescent="0.2">
      <c r="J102" s="5"/>
    </row>
    <row r="103" spans="4:10" ht="15.75" customHeight="1" x14ac:dyDescent="0.2">
      <c r="J103" s="5"/>
    </row>
    <row r="104" spans="4:10" ht="15.75" customHeight="1" x14ac:dyDescent="0.2">
      <c r="J104" s="5"/>
    </row>
    <row r="105" spans="4:10" ht="15.75" customHeight="1" x14ac:dyDescent="0.2">
      <c r="J105" s="5"/>
    </row>
    <row r="106" spans="4:10" ht="15.75" customHeight="1" x14ac:dyDescent="0.2">
      <c r="J106" s="5"/>
    </row>
    <row r="107" spans="4:10" ht="15.75" customHeight="1" x14ac:dyDescent="0.2">
      <c r="J107" s="5"/>
    </row>
    <row r="108" spans="4:10" ht="15.75" customHeight="1" x14ac:dyDescent="0.2">
      <c r="J108" s="5"/>
    </row>
    <row r="109" spans="4:10" ht="15.75" customHeight="1" x14ac:dyDescent="0.2">
      <c r="J109" s="5"/>
    </row>
    <row r="110" spans="4:10" ht="15.75" customHeight="1" x14ac:dyDescent="0.2">
      <c r="J110" s="5"/>
    </row>
    <row r="111" spans="4:10" ht="15.75" customHeight="1" x14ac:dyDescent="0.2">
      <c r="D111" s="19"/>
      <c r="E111" s="19"/>
      <c r="G111" s="19"/>
      <c r="J111" s="5"/>
    </row>
    <row r="112" spans="4:10" ht="15.75" customHeight="1" x14ac:dyDescent="0.2">
      <c r="D112" s="19"/>
      <c r="E112" s="19"/>
      <c r="G112" s="19"/>
      <c r="J112" s="5"/>
    </row>
    <row r="113" spans="4:10" ht="15.75" customHeight="1" x14ac:dyDescent="0.2">
      <c r="D113" s="19"/>
      <c r="E113" s="19"/>
      <c r="G113" s="19"/>
      <c r="J113" s="5"/>
    </row>
    <row r="114" spans="4:10" ht="15.75" customHeight="1" x14ac:dyDescent="0.2">
      <c r="D114" s="19"/>
      <c r="E114" s="19"/>
      <c r="G114" s="19"/>
      <c r="J114" s="5"/>
    </row>
    <row r="115" spans="4:10" ht="15.75" customHeight="1" x14ac:dyDescent="0.2">
      <c r="D115" s="19"/>
      <c r="E115" s="19"/>
      <c r="J115" s="5"/>
    </row>
    <row r="116" spans="4:10" ht="15.75" customHeight="1" x14ac:dyDescent="0.2">
      <c r="J116" s="5"/>
    </row>
    <row r="117" spans="4:10" ht="15.75" customHeight="1" x14ac:dyDescent="0.2">
      <c r="J117" s="24"/>
    </row>
    <row r="118" spans="4:10" ht="15.75" customHeight="1" x14ac:dyDescent="0.2"/>
    <row r="119" spans="4:10" ht="15.75" customHeight="1" x14ac:dyDescent="0.2"/>
    <row r="120" spans="4:10" ht="15.75" customHeight="1" x14ac:dyDescent="0.2"/>
    <row r="121" spans="4:10" ht="15.75" customHeight="1" x14ac:dyDescent="0.2"/>
    <row r="122" spans="4:10" ht="15.75" customHeight="1" x14ac:dyDescent="0.2"/>
    <row r="123" spans="4:10" ht="15.75" customHeight="1" x14ac:dyDescent="0.2"/>
    <row r="124" spans="4:10" ht="15.75" customHeight="1" x14ac:dyDescent="0.2"/>
    <row r="125" spans="4:10" ht="15.75" customHeight="1" x14ac:dyDescent="0.2"/>
    <row r="126" spans="4:10" ht="15.75" customHeight="1" x14ac:dyDescent="0.2"/>
    <row r="127" spans="4:10" ht="15.75" customHeight="1" x14ac:dyDescent="0.2"/>
    <row r="128" spans="4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4">
    <mergeCell ref="B7:J7"/>
    <mergeCell ref="B1:J1"/>
    <mergeCell ref="B2:J2"/>
    <mergeCell ref="B3:J3"/>
    <mergeCell ref="B4:J4"/>
    <mergeCell ref="B5:J5"/>
    <mergeCell ref="B78:G78"/>
    <mergeCell ref="B79:G79"/>
    <mergeCell ref="B9:I9"/>
    <mergeCell ref="B73:I73"/>
    <mergeCell ref="B74:G74"/>
    <mergeCell ref="B75:G75"/>
    <mergeCell ref="B76:G76"/>
    <mergeCell ref="B77:G77"/>
  </mergeCells>
  <conditionalFormatting sqref="C11:C70">
    <cfRule type="expression" dxfId="83" priority="31">
      <formula>AND(ISNUMBER(C11),TRUNC(C11)&lt;TODAY())</formula>
    </cfRule>
  </conditionalFormatting>
  <conditionalFormatting sqref="C11:C70">
    <cfRule type="expression" dxfId="82" priority="44">
      <formula>AND(ISNUMBER(C11),TRUNC(C11)&lt;TODAY())</formula>
    </cfRule>
  </conditionalFormatting>
  <conditionalFormatting sqref="F11:F70">
    <cfRule type="containsBlanks" dxfId="81" priority="6">
      <formula>LEN(TRIM(F11))=0</formula>
    </cfRule>
  </conditionalFormatting>
  <conditionalFormatting sqref="F11:F70">
    <cfRule type="expression" dxfId="80" priority="7">
      <formula>NOT(ISERROR(SEARCH(($B$75),(F11))))</formula>
    </cfRule>
  </conditionalFormatting>
  <conditionalFormatting sqref="F11:F70">
    <cfRule type="expression" dxfId="79" priority="8">
      <formula>NOT(ISERROR(SEARCH(($B$76),(F11))))</formula>
    </cfRule>
  </conditionalFormatting>
  <conditionalFormatting sqref="F11:F70">
    <cfRule type="expression" dxfId="78" priority="9">
      <formula>NOT(ISERROR(SEARCH(($B$77),(F11))))</formula>
    </cfRule>
  </conditionalFormatting>
  <conditionalFormatting sqref="F11:F70">
    <cfRule type="expression" dxfId="77" priority="10">
      <formula>NOT(ISERROR(SEARCH(($B$78),(F11))))</formula>
    </cfRule>
  </conditionalFormatting>
  <conditionalFormatting sqref="F11:F70">
    <cfRule type="expression" dxfId="76" priority="11">
      <formula>NOT(ISERROR(SEARCH(($B$79),(F11))))</formula>
    </cfRule>
  </conditionalFormatting>
  <conditionalFormatting sqref="F11:F70">
    <cfRule type="containsBlanks" dxfId="75" priority="12">
      <formula>LEN(TRIM(F11))=0</formula>
    </cfRule>
  </conditionalFormatting>
  <conditionalFormatting sqref="F11:F70">
    <cfRule type="expression" dxfId="74" priority="13">
      <formula>NOT(ISERROR(SEARCH(($B$75),(F11))))</formula>
    </cfRule>
  </conditionalFormatting>
  <conditionalFormatting sqref="F11:F70">
    <cfRule type="expression" dxfId="73" priority="14">
      <formula>NOT(ISERROR(SEARCH(($B$76),(F11))))</formula>
    </cfRule>
  </conditionalFormatting>
  <conditionalFormatting sqref="F11:F70">
    <cfRule type="expression" dxfId="72" priority="15">
      <formula>NOT(ISERROR(SEARCH(($B$77),(F11))))</formula>
    </cfRule>
  </conditionalFormatting>
  <conditionalFormatting sqref="F11:F70">
    <cfRule type="expression" dxfId="71" priority="16">
      <formula>NOT(ISERROR(SEARCH(($B$78),(F11))))</formula>
    </cfRule>
  </conditionalFormatting>
  <conditionalFormatting sqref="F11:F70">
    <cfRule type="expression" dxfId="70" priority="17">
      <formula>NOT(ISERROR(SEARCH(($B$79),(F11))))</formula>
    </cfRule>
  </conditionalFormatting>
  <conditionalFormatting sqref="F11:F70">
    <cfRule type="containsBlanks" dxfId="69" priority="18">
      <formula>LEN(TRIM(F11))=0</formula>
    </cfRule>
  </conditionalFormatting>
  <conditionalFormatting sqref="F11:F70">
    <cfRule type="expression" dxfId="68" priority="1">
      <formula>NOT(ISERROR(SEARCH(($B$66),(F11))))</formula>
    </cfRule>
  </conditionalFormatting>
  <conditionalFormatting sqref="F11:F70">
    <cfRule type="expression" dxfId="67" priority="2">
      <formula>NOT(ISERROR(SEARCH(($B$67),(F11))))</formula>
    </cfRule>
  </conditionalFormatting>
  <conditionalFormatting sqref="F11:F70">
    <cfRule type="expression" dxfId="66" priority="3">
      <formula>NOT(ISERROR(SEARCH(($B$68),(F11))))</formula>
    </cfRule>
  </conditionalFormatting>
  <conditionalFormatting sqref="F11:F70">
    <cfRule type="expression" dxfId="65" priority="4">
      <formula>NOT(ISERROR(SEARCH(($B$70),(F11))))</formula>
    </cfRule>
  </conditionalFormatting>
  <conditionalFormatting sqref="F11:F70">
    <cfRule type="expression" dxfId="64" priority="5">
      <formula>NOT(ISERROR(SEARCH(($B$71),(F11))))</formula>
    </cfRule>
  </conditionalFormatting>
  <dataValidations count="2">
    <dataValidation type="list" allowBlank="1" showErrorMessage="1" sqref="C11:C70" xr:uid="{00000000-0002-0000-0400-000000000000}">
      <formula1>$K$1:$K$29</formula1>
    </dataValidation>
    <dataValidation type="list" allowBlank="1" showInputMessage="1" showErrorMessage="1" sqref="F11:F70" xr:uid="{DE74FBB4-5241-4CB8-A1CB-FF9CEC3F32FB}">
      <formula1>"Guilherme Lage, João Gabriel Perez, Lucas Soares, Marlene Moraes, Vitor Stahlberg, Maria Eduarda Amaral"</formula1>
    </dataValidation>
  </dataValidations>
  <pageMargins left="0.75" right="0.75" top="1" bottom="1" header="0" footer="0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'Dados do Projeto'!$M$101:$M$104</xm:f>
          </x14:formula1>
          <xm:sqref>G11:G62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7A8"/>
  </sheetPr>
  <dimension ref="A1:U1000"/>
  <sheetViews>
    <sheetView topLeftCell="E1" workbookViewId="0">
      <pane ySplit="1" topLeftCell="A8" activePane="bottomLeft" state="frozen"/>
      <selection pane="bottomLeft" activeCell="C11" sqref="C11"/>
    </sheetView>
  </sheetViews>
  <sheetFormatPr defaultColWidth="14.42578125" defaultRowHeight="15" customHeight="1" x14ac:dyDescent="0.2"/>
  <cols>
    <col min="1" max="1" width="2.28515625" customWidth="1"/>
    <col min="2" max="2" width="5.42578125" customWidth="1"/>
    <col min="3" max="3" width="14.42578125" customWidth="1"/>
    <col min="4" max="5" width="31.7109375" customWidth="1"/>
    <col min="6" max="6" width="19.85546875" customWidth="1"/>
    <col min="7" max="7" width="12.42578125" customWidth="1"/>
    <col min="8" max="8" width="22" customWidth="1"/>
    <col min="9" max="9" width="18.7109375" customWidth="1"/>
    <col min="10" max="10" width="40.85546875" customWidth="1"/>
    <col min="11" max="11" width="14.42578125" hidden="1" customWidth="1"/>
    <col min="12" max="21" width="14.42578125" customWidth="1"/>
  </cols>
  <sheetData>
    <row r="1" spans="1:21" ht="27" customHeight="1" x14ac:dyDescent="0.3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5"/>
      <c r="K1" s="2">
        <f>Requisitos!C14</f>
        <v>45226</v>
      </c>
    </row>
    <row r="2" spans="1:21" ht="21" customHeight="1" x14ac:dyDescent="0.25">
      <c r="B2" s="66" t="s">
        <v>1</v>
      </c>
      <c r="C2" s="67"/>
      <c r="D2" s="67"/>
      <c r="E2" s="67"/>
      <c r="F2" s="67"/>
      <c r="G2" s="67"/>
      <c r="H2" s="67"/>
      <c r="I2" s="67"/>
      <c r="J2" s="68"/>
      <c r="K2" s="2">
        <f t="shared" ref="K2:K21" si="0">K1+1</f>
        <v>45227</v>
      </c>
    </row>
    <row r="3" spans="1:21" ht="15.75" customHeight="1" x14ac:dyDescent="0.2">
      <c r="B3" s="69" t="s">
        <v>2</v>
      </c>
      <c r="C3" s="67"/>
      <c r="D3" s="67"/>
      <c r="E3" s="67"/>
      <c r="F3" s="67"/>
      <c r="G3" s="67"/>
      <c r="H3" s="67"/>
      <c r="I3" s="67"/>
      <c r="J3" s="68"/>
      <c r="K3" s="2">
        <f t="shared" si="0"/>
        <v>45228</v>
      </c>
    </row>
    <row r="4" spans="1:21" ht="15.75" customHeight="1" x14ac:dyDescent="0.2">
      <c r="B4" s="70" t="s">
        <v>3</v>
      </c>
      <c r="C4" s="71"/>
      <c r="D4" s="71"/>
      <c r="E4" s="71"/>
      <c r="F4" s="71"/>
      <c r="G4" s="71"/>
      <c r="H4" s="71"/>
      <c r="I4" s="71"/>
      <c r="J4" s="72"/>
      <c r="K4" s="2">
        <f t="shared" si="0"/>
        <v>45229</v>
      </c>
    </row>
    <row r="5" spans="1:21" ht="15.75" customHeight="1" x14ac:dyDescent="0.2">
      <c r="B5" s="69" t="s">
        <v>4</v>
      </c>
      <c r="C5" s="67"/>
      <c r="D5" s="67"/>
      <c r="E5" s="67"/>
      <c r="F5" s="67"/>
      <c r="G5" s="67"/>
      <c r="H5" s="67"/>
      <c r="I5" s="67"/>
      <c r="J5" s="68"/>
      <c r="K5" s="2">
        <f t="shared" si="0"/>
        <v>45230</v>
      </c>
    </row>
    <row r="6" spans="1:21" ht="15.75" customHeight="1" x14ac:dyDescent="0.2">
      <c r="J6" s="5"/>
      <c r="K6" s="2">
        <f t="shared" si="0"/>
        <v>45231</v>
      </c>
    </row>
    <row r="7" spans="1:21" ht="26.25" x14ac:dyDescent="0.4">
      <c r="B7" s="73" t="str">
        <f>'Dados do Projeto'!B7</f>
        <v>Fábrica do Saber</v>
      </c>
      <c r="C7" s="74"/>
      <c r="D7" s="74"/>
      <c r="E7" s="74"/>
      <c r="F7" s="74"/>
      <c r="G7" s="74"/>
      <c r="H7" s="74"/>
      <c r="I7" s="74"/>
      <c r="J7" s="75"/>
      <c r="K7" s="2">
        <f t="shared" si="0"/>
        <v>45232</v>
      </c>
    </row>
    <row r="8" spans="1:21" ht="15.75" customHeight="1" x14ac:dyDescent="0.2">
      <c r="J8" s="5"/>
      <c r="K8" s="2">
        <f t="shared" si="0"/>
        <v>45233</v>
      </c>
    </row>
    <row r="9" spans="1:21" ht="15.75" customHeight="1" x14ac:dyDescent="0.25">
      <c r="B9" s="108" t="s">
        <v>151</v>
      </c>
      <c r="C9" s="74"/>
      <c r="D9" s="74"/>
      <c r="E9" s="74"/>
      <c r="F9" s="74"/>
      <c r="G9" s="74"/>
      <c r="H9" s="74"/>
      <c r="I9" s="75"/>
      <c r="J9" s="57" t="s">
        <v>67</v>
      </c>
      <c r="K9" s="2">
        <f t="shared" si="0"/>
        <v>45234</v>
      </c>
    </row>
    <row r="10" spans="1:21" ht="15.75" customHeight="1" x14ac:dyDescent="0.2">
      <c r="B10" s="7" t="s">
        <v>41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6" t="s">
        <v>75</v>
      </c>
      <c r="K10" s="2">
        <f t="shared" si="0"/>
        <v>45235</v>
      </c>
    </row>
    <row r="11" spans="1:21" ht="48.75" customHeight="1" x14ac:dyDescent="0.2">
      <c r="A11" s="3"/>
      <c r="B11" s="9">
        <v>1</v>
      </c>
      <c r="C11" s="10"/>
      <c r="D11" s="11"/>
      <c r="E11" s="11"/>
      <c r="F11" s="12"/>
      <c r="G11" s="41"/>
      <c r="H11" s="13">
        <v>0</v>
      </c>
      <c r="I11" s="13">
        <v>0</v>
      </c>
      <c r="J11" s="11"/>
      <c r="K11" s="2">
        <f t="shared" si="0"/>
        <v>45236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50.25" customHeight="1" x14ac:dyDescent="0.2">
      <c r="B12" s="9">
        <v>2</v>
      </c>
      <c r="C12" s="10"/>
      <c r="D12" s="11"/>
      <c r="E12" s="11"/>
      <c r="F12" s="12"/>
      <c r="G12" s="41"/>
      <c r="H12" s="13">
        <v>0</v>
      </c>
      <c r="I12" s="13">
        <v>0</v>
      </c>
      <c r="J12" s="11"/>
      <c r="K12" s="2">
        <f t="shared" si="0"/>
        <v>45237</v>
      </c>
    </row>
    <row r="13" spans="1:21" ht="52.5" customHeight="1" x14ac:dyDescent="0.2">
      <c r="B13" s="9">
        <v>3</v>
      </c>
      <c r="C13" s="10"/>
      <c r="D13" s="11"/>
      <c r="E13" s="11"/>
      <c r="F13" s="12"/>
      <c r="G13" s="41"/>
      <c r="H13" s="13">
        <v>0</v>
      </c>
      <c r="I13" s="13">
        <v>0</v>
      </c>
      <c r="J13" s="11"/>
      <c r="K13" s="2">
        <f t="shared" si="0"/>
        <v>45238</v>
      </c>
    </row>
    <row r="14" spans="1:21" ht="51" customHeight="1" x14ac:dyDescent="0.2">
      <c r="B14" s="9">
        <v>4</v>
      </c>
      <c r="C14" s="10"/>
      <c r="D14" s="11"/>
      <c r="E14" s="11"/>
      <c r="F14" s="12"/>
      <c r="G14" s="41"/>
      <c r="H14" s="13">
        <v>0</v>
      </c>
      <c r="I14" s="13">
        <v>0</v>
      </c>
      <c r="J14" s="17"/>
      <c r="K14" s="2">
        <f t="shared" si="0"/>
        <v>45239</v>
      </c>
    </row>
    <row r="15" spans="1:21" ht="37.5" customHeight="1" x14ac:dyDescent="0.2">
      <c r="B15" s="9">
        <v>5</v>
      </c>
      <c r="C15" s="10"/>
      <c r="D15" s="11"/>
      <c r="E15" s="11"/>
      <c r="F15" s="12"/>
      <c r="G15" s="41"/>
      <c r="H15" s="13">
        <v>0</v>
      </c>
      <c r="I15" s="13">
        <v>0</v>
      </c>
      <c r="J15" s="11"/>
      <c r="K15" s="2">
        <f t="shared" si="0"/>
        <v>45240</v>
      </c>
    </row>
    <row r="16" spans="1:21" ht="37.5" customHeight="1" x14ac:dyDescent="0.2">
      <c r="B16" s="9">
        <v>6</v>
      </c>
      <c r="C16" s="10"/>
      <c r="D16" s="11"/>
      <c r="E16" s="11"/>
      <c r="F16" s="12"/>
      <c r="G16" s="41"/>
      <c r="H16" s="13">
        <v>0</v>
      </c>
      <c r="I16" s="13">
        <v>0</v>
      </c>
      <c r="J16" s="11"/>
      <c r="K16" s="2">
        <f t="shared" si="0"/>
        <v>45241</v>
      </c>
    </row>
    <row r="17" spans="2:11" ht="37.5" customHeight="1" x14ac:dyDescent="0.2">
      <c r="B17" s="9">
        <v>7</v>
      </c>
      <c r="C17" s="10"/>
      <c r="D17" s="12"/>
      <c r="E17" s="12"/>
      <c r="F17" s="12"/>
      <c r="G17" s="41"/>
      <c r="H17" s="13">
        <v>0</v>
      </c>
      <c r="I17" s="13">
        <v>0</v>
      </c>
      <c r="J17" s="11"/>
      <c r="K17" s="2">
        <f t="shared" si="0"/>
        <v>45242</v>
      </c>
    </row>
    <row r="18" spans="2:11" ht="37.5" customHeight="1" x14ac:dyDescent="0.2">
      <c r="B18" s="9">
        <v>8</v>
      </c>
      <c r="C18" s="10"/>
      <c r="D18" s="12"/>
      <c r="E18" s="12"/>
      <c r="F18" s="12"/>
      <c r="G18" s="41"/>
      <c r="H18" s="13">
        <v>0</v>
      </c>
      <c r="I18" s="13">
        <v>0</v>
      </c>
      <c r="J18" s="11"/>
      <c r="K18" s="2">
        <f t="shared" si="0"/>
        <v>45243</v>
      </c>
    </row>
    <row r="19" spans="2:11" ht="37.5" customHeight="1" x14ac:dyDescent="0.2">
      <c r="B19" s="9">
        <v>9</v>
      </c>
      <c r="C19" s="10"/>
      <c r="D19" s="12"/>
      <c r="E19" s="12"/>
      <c r="F19" s="12"/>
      <c r="G19" s="41"/>
      <c r="H19" s="13">
        <v>0</v>
      </c>
      <c r="I19" s="13">
        <v>0</v>
      </c>
      <c r="J19" s="11"/>
      <c r="K19" s="2">
        <f t="shared" si="0"/>
        <v>45244</v>
      </c>
    </row>
    <row r="20" spans="2:11" ht="37.5" customHeight="1" x14ac:dyDescent="0.2">
      <c r="B20" s="9">
        <v>10</v>
      </c>
      <c r="C20" s="10"/>
      <c r="D20" s="12"/>
      <c r="E20" s="12"/>
      <c r="F20" s="12"/>
      <c r="G20" s="41"/>
      <c r="H20" s="13">
        <v>0</v>
      </c>
      <c r="I20" s="13">
        <v>0</v>
      </c>
      <c r="J20" s="11"/>
      <c r="K20" s="2">
        <f t="shared" si="0"/>
        <v>45245</v>
      </c>
    </row>
    <row r="21" spans="2:11" ht="37.5" customHeight="1" x14ac:dyDescent="0.2">
      <c r="B21" s="9">
        <v>11</v>
      </c>
      <c r="C21" s="10"/>
      <c r="D21" s="12"/>
      <c r="E21" s="12"/>
      <c r="F21" s="12"/>
      <c r="G21" s="41"/>
      <c r="H21" s="13">
        <v>0</v>
      </c>
      <c r="I21" s="13">
        <v>0</v>
      </c>
      <c r="J21" s="11"/>
      <c r="K21" s="2">
        <f t="shared" si="0"/>
        <v>45246</v>
      </c>
    </row>
    <row r="22" spans="2:11" ht="37.5" customHeight="1" x14ac:dyDescent="0.2">
      <c r="B22" s="9">
        <v>12</v>
      </c>
      <c r="C22" s="10"/>
      <c r="D22" s="12"/>
      <c r="E22" s="12"/>
      <c r="F22" s="12"/>
      <c r="G22" s="41"/>
      <c r="H22" s="13">
        <v>0</v>
      </c>
      <c r="I22" s="13">
        <v>0</v>
      </c>
      <c r="J22" s="11"/>
      <c r="K22" s="2"/>
    </row>
    <row r="23" spans="2:11" ht="37.5" customHeight="1" x14ac:dyDescent="0.2">
      <c r="B23" s="9">
        <v>13</v>
      </c>
      <c r="C23" s="10"/>
      <c r="D23" s="12"/>
      <c r="E23" s="12"/>
      <c r="F23" s="12"/>
      <c r="G23" s="41"/>
      <c r="H23" s="13">
        <v>0</v>
      </c>
      <c r="I23" s="13">
        <v>0</v>
      </c>
      <c r="J23" s="11"/>
      <c r="K23" s="2"/>
    </row>
    <row r="24" spans="2:11" ht="37.5" customHeight="1" x14ac:dyDescent="0.2">
      <c r="B24" s="9">
        <v>14</v>
      </c>
      <c r="C24" s="10"/>
      <c r="D24" s="12"/>
      <c r="E24" s="12"/>
      <c r="F24" s="12"/>
      <c r="G24" s="41"/>
      <c r="H24" s="13">
        <v>0</v>
      </c>
      <c r="I24" s="13">
        <v>0</v>
      </c>
      <c r="J24" s="11"/>
      <c r="K24" s="2"/>
    </row>
    <row r="25" spans="2:11" ht="37.5" customHeight="1" x14ac:dyDescent="0.2">
      <c r="B25" s="9">
        <v>15</v>
      </c>
      <c r="C25" s="10"/>
      <c r="D25" s="12"/>
      <c r="E25" s="12"/>
      <c r="F25" s="12"/>
      <c r="G25" s="41"/>
      <c r="H25" s="13">
        <v>0</v>
      </c>
      <c r="I25" s="13">
        <v>0</v>
      </c>
      <c r="J25" s="11"/>
      <c r="K25" s="2"/>
    </row>
    <row r="26" spans="2:11" ht="37.5" customHeight="1" x14ac:dyDescent="0.2">
      <c r="B26" s="9">
        <v>16</v>
      </c>
      <c r="C26" s="10"/>
      <c r="D26" s="12"/>
      <c r="E26" s="12"/>
      <c r="F26" s="12"/>
      <c r="G26" s="41"/>
      <c r="H26" s="13">
        <v>0</v>
      </c>
      <c r="I26" s="13">
        <v>0</v>
      </c>
      <c r="J26" s="11"/>
      <c r="K26" s="2"/>
    </row>
    <row r="27" spans="2:11" ht="37.5" customHeight="1" x14ac:dyDescent="0.2">
      <c r="B27" s="9">
        <v>17</v>
      </c>
      <c r="C27" s="10"/>
      <c r="D27" s="12"/>
      <c r="E27" s="12"/>
      <c r="F27" s="12"/>
      <c r="G27" s="41"/>
      <c r="H27" s="13">
        <v>0</v>
      </c>
      <c r="I27" s="13">
        <v>0</v>
      </c>
      <c r="J27" s="11"/>
      <c r="K27" s="2"/>
    </row>
    <row r="28" spans="2:11" ht="37.5" customHeight="1" x14ac:dyDescent="0.2">
      <c r="B28" s="9">
        <v>18</v>
      </c>
      <c r="C28" s="10"/>
      <c r="D28" s="12"/>
      <c r="E28" s="12"/>
      <c r="F28" s="12"/>
      <c r="G28" s="41"/>
      <c r="H28" s="13">
        <v>0</v>
      </c>
      <c r="I28" s="13">
        <v>0</v>
      </c>
      <c r="J28" s="11"/>
      <c r="K28" s="2"/>
    </row>
    <row r="29" spans="2:11" ht="37.5" customHeight="1" x14ac:dyDescent="0.2">
      <c r="B29" s="9">
        <v>19</v>
      </c>
      <c r="C29" s="10"/>
      <c r="D29" s="21"/>
      <c r="E29" s="21"/>
      <c r="F29" s="12"/>
      <c r="G29" s="41"/>
      <c r="H29" s="13">
        <v>0</v>
      </c>
      <c r="I29" s="13">
        <v>0</v>
      </c>
      <c r="J29" s="11"/>
    </row>
    <row r="30" spans="2:11" ht="37.5" customHeight="1" x14ac:dyDescent="0.2">
      <c r="B30" s="9">
        <v>20</v>
      </c>
      <c r="C30" s="10"/>
      <c r="D30" s="21"/>
      <c r="E30" s="21"/>
      <c r="F30" s="12"/>
      <c r="G30" s="41"/>
      <c r="H30" s="13">
        <v>0</v>
      </c>
      <c r="I30" s="13">
        <v>0</v>
      </c>
      <c r="J30" s="11"/>
    </row>
    <row r="31" spans="2:11" ht="37.5" customHeight="1" x14ac:dyDescent="0.2">
      <c r="B31" s="9">
        <v>21</v>
      </c>
      <c r="C31" s="10"/>
      <c r="D31" s="21"/>
      <c r="E31" s="21"/>
      <c r="F31" s="12"/>
      <c r="G31" s="41"/>
      <c r="H31" s="13">
        <v>0</v>
      </c>
      <c r="I31" s="13">
        <v>0</v>
      </c>
      <c r="J31" s="11"/>
    </row>
    <row r="32" spans="2:11" ht="37.5" customHeight="1" x14ac:dyDescent="0.2">
      <c r="B32" s="9">
        <v>22</v>
      </c>
      <c r="C32" s="10"/>
      <c r="D32" s="21"/>
      <c r="E32" s="21"/>
      <c r="F32" s="12"/>
      <c r="G32" s="41"/>
      <c r="H32" s="13">
        <v>0</v>
      </c>
      <c r="I32" s="13">
        <v>0</v>
      </c>
      <c r="J32" s="11"/>
    </row>
    <row r="33" spans="2:10" ht="37.5" customHeight="1" x14ac:dyDescent="0.2">
      <c r="B33" s="9">
        <v>23</v>
      </c>
      <c r="C33" s="10"/>
      <c r="D33" s="21"/>
      <c r="E33" s="21"/>
      <c r="F33" s="12"/>
      <c r="G33" s="41"/>
      <c r="H33" s="13">
        <v>0</v>
      </c>
      <c r="I33" s="13">
        <v>0</v>
      </c>
      <c r="J33" s="11"/>
    </row>
    <row r="34" spans="2:10" ht="37.5" customHeight="1" x14ac:dyDescent="0.2">
      <c r="B34" s="9">
        <v>24</v>
      </c>
      <c r="C34" s="10"/>
      <c r="D34" s="21"/>
      <c r="E34" s="21"/>
      <c r="F34" s="12"/>
      <c r="G34" s="41"/>
      <c r="H34" s="13">
        <v>0</v>
      </c>
      <c r="I34" s="13">
        <v>0</v>
      </c>
      <c r="J34" s="11"/>
    </row>
    <row r="35" spans="2:10" ht="37.5" customHeight="1" x14ac:dyDescent="0.2">
      <c r="B35" s="9">
        <v>25</v>
      </c>
      <c r="C35" s="10"/>
      <c r="D35" s="21"/>
      <c r="E35" s="21"/>
      <c r="F35" s="12"/>
      <c r="G35" s="41"/>
      <c r="H35" s="13">
        <v>0</v>
      </c>
      <c r="I35" s="13">
        <v>0</v>
      </c>
      <c r="J35" s="11"/>
    </row>
    <row r="36" spans="2:10" ht="37.5" customHeight="1" x14ac:dyDescent="0.2">
      <c r="B36" s="9">
        <v>26</v>
      </c>
      <c r="C36" s="10"/>
      <c r="D36" s="21"/>
      <c r="E36" s="21"/>
      <c r="F36" s="12"/>
      <c r="G36" s="41"/>
      <c r="H36" s="13">
        <v>0</v>
      </c>
      <c r="I36" s="13">
        <v>0</v>
      </c>
      <c r="J36" s="11"/>
    </row>
    <row r="37" spans="2:10" ht="37.5" customHeight="1" x14ac:dyDescent="0.2">
      <c r="B37" s="9">
        <v>27</v>
      </c>
      <c r="C37" s="10"/>
      <c r="D37" s="21"/>
      <c r="E37" s="21"/>
      <c r="F37" s="12"/>
      <c r="G37" s="41"/>
      <c r="H37" s="13">
        <v>0</v>
      </c>
      <c r="I37" s="13">
        <v>0</v>
      </c>
      <c r="J37" s="11"/>
    </row>
    <row r="38" spans="2:10" ht="37.5" customHeight="1" x14ac:dyDescent="0.2">
      <c r="B38" s="9">
        <v>28</v>
      </c>
      <c r="C38" s="10"/>
      <c r="D38" s="21"/>
      <c r="E38" s="21"/>
      <c r="F38" s="12"/>
      <c r="G38" s="41"/>
      <c r="H38" s="13">
        <v>0</v>
      </c>
      <c r="I38" s="13">
        <v>0</v>
      </c>
      <c r="J38" s="11"/>
    </row>
    <row r="39" spans="2:10" ht="37.5" customHeight="1" x14ac:dyDescent="0.2">
      <c r="B39" s="9">
        <v>29</v>
      </c>
      <c r="C39" s="10"/>
      <c r="D39" s="21"/>
      <c r="E39" s="21"/>
      <c r="F39" s="12"/>
      <c r="G39" s="41"/>
      <c r="H39" s="13">
        <v>0</v>
      </c>
      <c r="I39" s="13">
        <v>0</v>
      </c>
      <c r="J39" s="11"/>
    </row>
    <row r="40" spans="2:10" ht="37.5" customHeight="1" x14ac:dyDescent="0.2">
      <c r="B40" s="9">
        <v>30</v>
      </c>
      <c r="C40" s="10"/>
      <c r="D40" s="21"/>
      <c r="E40" s="21"/>
      <c r="F40" s="12"/>
      <c r="G40" s="41"/>
      <c r="H40" s="13">
        <v>0</v>
      </c>
      <c r="I40" s="13">
        <v>0</v>
      </c>
      <c r="J40" s="11"/>
    </row>
    <row r="41" spans="2:10" ht="37.5" customHeight="1" x14ac:dyDescent="0.2">
      <c r="B41" s="9">
        <v>31</v>
      </c>
      <c r="C41" s="10"/>
      <c r="D41" s="21"/>
      <c r="E41" s="21"/>
      <c r="F41" s="12"/>
      <c r="G41" s="41"/>
      <c r="H41" s="13">
        <v>0</v>
      </c>
      <c r="I41" s="13">
        <v>0</v>
      </c>
      <c r="J41" s="11"/>
    </row>
    <row r="42" spans="2:10" ht="37.5" customHeight="1" x14ac:dyDescent="0.2">
      <c r="B42" s="9">
        <v>32</v>
      </c>
      <c r="C42" s="10"/>
      <c r="D42" s="21"/>
      <c r="E42" s="21"/>
      <c r="F42" s="12"/>
      <c r="G42" s="41"/>
      <c r="H42" s="13">
        <v>0</v>
      </c>
      <c r="I42" s="13">
        <v>0</v>
      </c>
      <c r="J42" s="11"/>
    </row>
    <row r="43" spans="2:10" ht="37.5" customHeight="1" x14ac:dyDescent="0.2">
      <c r="B43" s="9">
        <v>33</v>
      </c>
      <c r="C43" s="10"/>
      <c r="D43" s="21"/>
      <c r="E43" s="21"/>
      <c r="F43" s="12"/>
      <c r="G43" s="41"/>
      <c r="H43" s="13">
        <v>0</v>
      </c>
      <c r="I43" s="13">
        <v>0</v>
      </c>
      <c r="J43" s="11"/>
    </row>
    <row r="44" spans="2:10" ht="37.5" customHeight="1" x14ac:dyDescent="0.2">
      <c r="B44" s="9">
        <v>34</v>
      </c>
      <c r="C44" s="10"/>
      <c r="D44" s="21"/>
      <c r="E44" s="21"/>
      <c r="F44" s="12"/>
      <c r="G44" s="41"/>
      <c r="H44" s="13">
        <v>0</v>
      </c>
      <c r="I44" s="13">
        <v>0</v>
      </c>
      <c r="J44" s="11"/>
    </row>
    <row r="45" spans="2:10" ht="37.5" customHeight="1" x14ac:dyDescent="0.2">
      <c r="B45" s="9">
        <v>35</v>
      </c>
      <c r="C45" s="10"/>
      <c r="D45" s="21"/>
      <c r="E45" s="21"/>
      <c r="F45" s="12"/>
      <c r="G45" s="41"/>
      <c r="H45" s="13">
        <v>0</v>
      </c>
      <c r="I45" s="13">
        <v>0</v>
      </c>
      <c r="J45" s="11"/>
    </row>
    <row r="46" spans="2:10" ht="37.5" customHeight="1" x14ac:dyDescent="0.2">
      <c r="B46" s="9">
        <v>36</v>
      </c>
      <c r="C46" s="10"/>
      <c r="D46" s="21"/>
      <c r="E46" s="21"/>
      <c r="F46" s="12"/>
      <c r="G46" s="41"/>
      <c r="H46" s="13">
        <v>0</v>
      </c>
      <c r="I46" s="13">
        <v>0</v>
      </c>
      <c r="J46" s="11"/>
    </row>
    <row r="47" spans="2:10" ht="37.5" customHeight="1" x14ac:dyDescent="0.2">
      <c r="B47" s="9">
        <v>37</v>
      </c>
      <c r="C47" s="10"/>
      <c r="D47" s="21"/>
      <c r="E47" s="21"/>
      <c r="F47" s="12"/>
      <c r="G47" s="41"/>
      <c r="H47" s="13">
        <v>0</v>
      </c>
      <c r="I47" s="13">
        <v>0</v>
      </c>
      <c r="J47" s="11"/>
    </row>
    <row r="48" spans="2:10" ht="37.5" customHeight="1" x14ac:dyDescent="0.2">
      <c r="B48" s="9">
        <v>38</v>
      </c>
      <c r="C48" s="10"/>
      <c r="D48" s="21"/>
      <c r="E48" s="21"/>
      <c r="F48" s="12"/>
      <c r="G48" s="41"/>
      <c r="H48" s="13">
        <v>0</v>
      </c>
      <c r="I48" s="13">
        <v>0</v>
      </c>
      <c r="J48" s="11"/>
    </row>
    <row r="49" spans="2:10" ht="37.5" customHeight="1" x14ac:dyDescent="0.2">
      <c r="B49" s="9">
        <v>39</v>
      </c>
      <c r="C49" s="10"/>
      <c r="D49" s="21"/>
      <c r="E49" s="21"/>
      <c r="F49" s="12"/>
      <c r="G49" s="41"/>
      <c r="H49" s="13">
        <v>0</v>
      </c>
      <c r="I49" s="13">
        <v>0</v>
      </c>
      <c r="J49" s="11"/>
    </row>
    <row r="50" spans="2:10" ht="37.5" customHeight="1" x14ac:dyDescent="0.2">
      <c r="B50" s="9">
        <v>40</v>
      </c>
      <c r="C50" s="10"/>
      <c r="D50" s="21"/>
      <c r="E50" s="21"/>
      <c r="F50" s="12"/>
      <c r="G50" s="41"/>
      <c r="H50" s="13">
        <v>0</v>
      </c>
      <c r="I50" s="13">
        <v>0</v>
      </c>
      <c r="J50" s="11"/>
    </row>
    <row r="51" spans="2:10" ht="37.5" customHeight="1" x14ac:dyDescent="0.2">
      <c r="B51" s="9">
        <v>41</v>
      </c>
      <c r="C51" s="10"/>
      <c r="D51" s="21"/>
      <c r="E51" s="21"/>
      <c r="F51" s="12"/>
      <c r="G51" s="41"/>
      <c r="H51" s="13">
        <v>0</v>
      </c>
      <c r="I51" s="13">
        <v>0</v>
      </c>
      <c r="J51" s="11"/>
    </row>
    <row r="52" spans="2:10" ht="37.5" customHeight="1" x14ac:dyDescent="0.2">
      <c r="B52" s="9">
        <v>42</v>
      </c>
      <c r="C52" s="10"/>
      <c r="D52" s="21"/>
      <c r="E52" s="21"/>
      <c r="F52" s="12"/>
      <c r="G52" s="41"/>
      <c r="H52" s="13">
        <v>0</v>
      </c>
      <c r="I52" s="13">
        <v>0</v>
      </c>
      <c r="J52" s="11"/>
    </row>
    <row r="53" spans="2:10" ht="37.5" customHeight="1" x14ac:dyDescent="0.2">
      <c r="B53" s="9">
        <v>43</v>
      </c>
      <c r="C53" s="10"/>
      <c r="D53" s="21"/>
      <c r="E53" s="21"/>
      <c r="F53" s="12"/>
      <c r="G53" s="41"/>
      <c r="H53" s="13">
        <v>0</v>
      </c>
      <c r="I53" s="13">
        <v>0</v>
      </c>
      <c r="J53" s="11"/>
    </row>
    <row r="54" spans="2:10" ht="37.5" customHeight="1" x14ac:dyDescent="0.2">
      <c r="B54" s="9">
        <v>44</v>
      </c>
      <c r="C54" s="10"/>
      <c r="D54" s="21"/>
      <c r="E54" s="21"/>
      <c r="F54" s="12"/>
      <c r="G54" s="41"/>
      <c r="H54" s="13">
        <v>0</v>
      </c>
      <c r="I54" s="13">
        <v>0</v>
      </c>
      <c r="J54" s="11"/>
    </row>
    <row r="55" spans="2:10" ht="37.5" customHeight="1" x14ac:dyDescent="0.2">
      <c r="B55" s="9">
        <v>45</v>
      </c>
      <c r="C55" s="10"/>
      <c r="D55" s="21"/>
      <c r="E55" s="21"/>
      <c r="F55" s="12"/>
      <c r="G55" s="41"/>
      <c r="H55" s="13">
        <v>0</v>
      </c>
      <c r="I55" s="13">
        <v>0</v>
      </c>
      <c r="J55" s="11"/>
    </row>
    <row r="56" spans="2:10" ht="37.5" customHeight="1" x14ac:dyDescent="0.2">
      <c r="B56" s="9">
        <v>46</v>
      </c>
      <c r="C56" s="10"/>
      <c r="D56" s="21"/>
      <c r="E56" s="21"/>
      <c r="F56" s="12"/>
      <c r="G56" s="41"/>
      <c r="H56" s="13">
        <v>0</v>
      </c>
      <c r="I56" s="13">
        <v>0</v>
      </c>
      <c r="J56" s="11"/>
    </row>
    <row r="57" spans="2:10" ht="37.5" customHeight="1" x14ac:dyDescent="0.2">
      <c r="B57" s="9">
        <v>47</v>
      </c>
      <c r="C57" s="10"/>
      <c r="D57" s="21"/>
      <c r="E57" s="21"/>
      <c r="F57" s="12"/>
      <c r="G57" s="41"/>
      <c r="H57" s="13">
        <v>0</v>
      </c>
      <c r="I57" s="13">
        <v>0</v>
      </c>
      <c r="J57" s="11"/>
    </row>
    <row r="58" spans="2:10" ht="37.5" customHeight="1" x14ac:dyDescent="0.2">
      <c r="B58" s="9">
        <v>48</v>
      </c>
      <c r="C58" s="10"/>
      <c r="D58" s="21"/>
      <c r="E58" s="21"/>
      <c r="F58" s="12"/>
      <c r="G58" s="41"/>
      <c r="H58" s="13">
        <v>0</v>
      </c>
      <c r="I58" s="13">
        <v>0</v>
      </c>
      <c r="J58" s="11"/>
    </row>
    <row r="59" spans="2:10" ht="37.5" customHeight="1" x14ac:dyDescent="0.2">
      <c r="B59" s="9">
        <v>49</v>
      </c>
      <c r="C59" s="10"/>
      <c r="D59" s="21"/>
      <c r="E59" s="21"/>
      <c r="F59" s="12"/>
      <c r="G59" s="41"/>
      <c r="H59" s="13">
        <v>0</v>
      </c>
      <c r="I59" s="13">
        <v>0</v>
      </c>
      <c r="J59" s="11"/>
    </row>
    <row r="60" spans="2:10" ht="37.5" customHeight="1" x14ac:dyDescent="0.2">
      <c r="B60" s="9">
        <v>50</v>
      </c>
      <c r="C60" s="10"/>
      <c r="D60" s="21"/>
      <c r="E60" s="21"/>
      <c r="F60" s="12"/>
      <c r="G60" s="41"/>
      <c r="H60" s="13">
        <v>0</v>
      </c>
      <c r="I60" s="13">
        <v>0</v>
      </c>
      <c r="J60" s="11"/>
    </row>
    <row r="61" spans="2:10" ht="37.5" customHeight="1" x14ac:dyDescent="0.2">
      <c r="B61" s="9">
        <v>51</v>
      </c>
      <c r="C61" s="10"/>
      <c r="D61" s="21"/>
      <c r="E61" s="21"/>
      <c r="F61" s="12"/>
      <c r="G61" s="41"/>
      <c r="H61" s="13">
        <v>0</v>
      </c>
      <c r="I61" s="13">
        <v>0</v>
      </c>
      <c r="J61" s="11"/>
    </row>
    <row r="62" spans="2:10" ht="37.5" customHeight="1" x14ac:dyDescent="0.2">
      <c r="B62" s="9">
        <v>52</v>
      </c>
      <c r="C62" s="10"/>
      <c r="D62" s="21"/>
      <c r="E62" s="21"/>
      <c r="F62" s="12"/>
      <c r="G62" s="12"/>
      <c r="H62" s="13">
        <v>0</v>
      </c>
      <c r="I62" s="13">
        <v>0</v>
      </c>
      <c r="J62" s="11"/>
    </row>
    <row r="63" spans="2:10" ht="37.5" customHeight="1" x14ac:dyDescent="0.2">
      <c r="B63" s="9">
        <v>53</v>
      </c>
      <c r="C63" s="10"/>
      <c r="D63" s="21"/>
      <c r="E63" s="21"/>
      <c r="F63" s="12"/>
      <c r="G63" s="12"/>
      <c r="H63" s="13">
        <v>0</v>
      </c>
      <c r="I63" s="13">
        <v>0</v>
      </c>
      <c r="J63" s="11"/>
    </row>
    <row r="64" spans="2:10" ht="37.5" customHeight="1" x14ac:dyDescent="0.2">
      <c r="B64" s="9">
        <v>54</v>
      </c>
      <c r="C64" s="10"/>
      <c r="D64" s="21"/>
      <c r="E64" s="21"/>
      <c r="F64" s="12"/>
      <c r="G64" s="12"/>
      <c r="H64" s="13">
        <v>0</v>
      </c>
      <c r="I64" s="13">
        <v>0</v>
      </c>
      <c r="J64" s="11"/>
    </row>
    <row r="65" spans="2:10" ht="37.5" customHeight="1" x14ac:dyDescent="0.2">
      <c r="B65" s="9">
        <v>55</v>
      </c>
      <c r="C65" s="10"/>
      <c r="D65" s="21"/>
      <c r="E65" s="21"/>
      <c r="F65" s="12"/>
      <c r="G65" s="12"/>
      <c r="H65" s="13">
        <v>0</v>
      </c>
      <c r="I65" s="13">
        <v>0</v>
      </c>
      <c r="J65" s="11"/>
    </row>
    <row r="66" spans="2:10" ht="37.5" customHeight="1" x14ac:dyDescent="0.2">
      <c r="B66" s="9">
        <v>56</v>
      </c>
      <c r="C66" s="10"/>
      <c r="D66" s="21"/>
      <c r="E66" s="21"/>
      <c r="F66" s="12"/>
      <c r="G66" s="12"/>
      <c r="H66" s="13">
        <v>0</v>
      </c>
      <c r="I66" s="13">
        <v>0</v>
      </c>
      <c r="J66" s="11"/>
    </row>
    <row r="67" spans="2:10" ht="37.5" customHeight="1" x14ac:dyDescent="0.2">
      <c r="B67" s="9">
        <v>57</v>
      </c>
      <c r="C67" s="10"/>
      <c r="D67" s="21"/>
      <c r="E67" s="21"/>
      <c r="F67" s="12"/>
      <c r="G67" s="12"/>
      <c r="H67" s="13">
        <v>0</v>
      </c>
      <c r="I67" s="13">
        <v>0</v>
      </c>
      <c r="J67" s="11"/>
    </row>
    <row r="68" spans="2:10" ht="37.5" customHeight="1" x14ac:dyDescent="0.2">
      <c r="B68" s="9">
        <v>58</v>
      </c>
      <c r="C68" s="10"/>
      <c r="D68" s="21"/>
      <c r="E68" s="21"/>
      <c r="F68" s="12"/>
      <c r="G68" s="12"/>
      <c r="H68" s="13">
        <v>0</v>
      </c>
      <c r="I68" s="13">
        <v>0</v>
      </c>
      <c r="J68" s="11"/>
    </row>
    <row r="69" spans="2:10" ht="37.5" customHeight="1" x14ac:dyDescent="0.2">
      <c r="B69" s="9">
        <v>59</v>
      </c>
      <c r="C69" s="10"/>
      <c r="D69" s="21"/>
      <c r="E69" s="21"/>
      <c r="F69" s="12"/>
      <c r="G69" s="12"/>
      <c r="H69" s="13">
        <v>0</v>
      </c>
      <c r="I69" s="13">
        <v>0</v>
      </c>
      <c r="J69" s="11"/>
    </row>
    <row r="70" spans="2:10" ht="15.75" customHeight="1" x14ac:dyDescent="0.2">
      <c r="G70" s="31" t="s">
        <v>98</v>
      </c>
      <c r="H70" s="32">
        <f t="shared" ref="H70:I70" si="1">SUM(H11:H60)</f>
        <v>0</v>
      </c>
      <c r="I70" s="32">
        <f t="shared" si="1"/>
        <v>0</v>
      </c>
      <c r="J70" s="5"/>
    </row>
    <row r="71" spans="2:10" ht="15.75" customHeight="1" x14ac:dyDescent="0.2">
      <c r="B71" s="30"/>
      <c r="C71" s="30"/>
      <c r="D71" s="30">
        <f>COUNTIFS(D11:D60, "&lt;&gt;"&amp;"")</f>
        <v>0</v>
      </c>
      <c r="E71" s="30"/>
      <c r="F71" s="30"/>
      <c r="G71" s="30">
        <f>COUNTIFS(G11:G60, "Concluído",D11:D60, "&lt;&gt;"&amp;"")</f>
        <v>0</v>
      </c>
      <c r="J71" s="5"/>
    </row>
    <row r="72" spans="2:10" ht="15.75" customHeight="1" x14ac:dyDescent="0.25">
      <c r="B72" s="108" t="s">
        <v>99</v>
      </c>
      <c r="C72" s="74"/>
      <c r="D72" s="74"/>
      <c r="E72" s="74"/>
      <c r="F72" s="74"/>
      <c r="G72" s="74"/>
      <c r="H72" s="74"/>
      <c r="I72" s="75"/>
    </row>
    <row r="73" spans="2:10" ht="15.75" customHeight="1" x14ac:dyDescent="0.2">
      <c r="B73" s="109" t="s">
        <v>100</v>
      </c>
      <c r="C73" s="74"/>
      <c r="D73" s="74"/>
      <c r="E73" s="74"/>
      <c r="F73" s="74"/>
      <c r="G73" s="75"/>
      <c r="H73" s="7" t="s">
        <v>101</v>
      </c>
      <c r="I73" s="7" t="s">
        <v>19</v>
      </c>
    </row>
    <row r="74" spans="2:10" ht="15.75" customHeight="1" x14ac:dyDescent="0.2">
      <c r="B74" s="107" t="str">
        <f>'Dados do Projeto'!B10</f>
        <v>Guilherme Lage</v>
      </c>
      <c r="C74" s="74"/>
      <c r="D74" s="74"/>
      <c r="E74" s="74"/>
      <c r="F74" s="74"/>
      <c r="G74" s="75"/>
      <c r="H74" s="33">
        <f>SUMIF($F$11:$F$60,'Dados do Projeto'!$B10,H$11:H$60)</f>
        <v>0</v>
      </c>
      <c r="I74" s="33">
        <f>SUMIF($F$11:$F$60,'Dados do Projeto'!$B10,I$11:I$60)</f>
        <v>0</v>
      </c>
    </row>
    <row r="75" spans="2:10" ht="15.75" customHeight="1" x14ac:dyDescent="0.2">
      <c r="B75" s="107" t="str">
        <f>'Dados do Projeto'!B11</f>
        <v>João Gabriel Perez</v>
      </c>
      <c r="C75" s="74"/>
      <c r="D75" s="74"/>
      <c r="E75" s="74"/>
      <c r="F75" s="74"/>
      <c r="G75" s="75"/>
      <c r="H75" s="33">
        <f>SUMIF(F$11:F$60,'Dados do Projeto'!B11,H$11:H$60)</f>
        <v>0</v>
      </c>
      <c r="I75" s="33">
        <f>SUMIF($F$11:$F$60,'Dados do Projeto'!$B11,I$11:I$60)</f>
        <v>0</v>
      </c>
    </row>
    <row r="76" spans="2:10" ht="15.75" customHeight="1" x14ac:dyDescent="0.2">
      <c r="B76" s="107" t="str">
        <f>'Dados do Projeto'!B12</f>
        <v>Lucas Soares</v>
      </c>
      <c r="C76" s="74"/>
      <c r="D76" s="74"/>
      <c r="E76" s="74"/>
      <c r="F76" s="74"/>
      <c r="G76" s="75"/>
      <c r="H76" s="33">
        <f>SUMIF(F$11:F$60,'Dados do Projeto'!B12,H$11:H$60)</f>
        <v>0</v>
      </c>
      <c r="I76" s="33">
        <f>SUMIF($F$11:$F$60,'Dados do Projeto'!$B12,I$11:I$60)</f>
        <v>0</v>
      </c>
    </row>
    <row r="77" spans="2:10" ht="15.75" customHeight="1" x14ac:dyDescent="0.2">
      <c r="B77" s="107" t="str">
        <f>'Dados do Projeto'!B14</f>
        <v>Marlene Moraes</v>
      </c>
      <c r="C77" s="74"/>
      <c r="D77" s="74"/>
      <c r="E77" s="74"/>
      <c r="F77" s="74"/>
      <c r="G77" s="75"/>
      <c r="H77" s="33">
        <f>SUMIF(F$11:F$60,'Dados do Projeto'!B14,H$11:H$60)</f>
        <v>0</v>
      </c>
      <c r="I77" s="33">
        <f>SUMIF($F$11:$F$60,'Dados do Projeto'!$B14,I$11:I$60)</f>
        <v>0</v>
      </c>
    </row>
    <row r="78" spans="2:10" ht="15.75" customHeight="1" x14ac:dyDescent="0.2">
      <c r="B78" s="107" t="str">
        <f>'Dados do Projeto'!B15</f>
        <v>Vitor Stahlberg</v>
      </c>
      <c r="C78" s="74"/>
      <c r="D78" s="74"/>
      <c r="E78" s="74"/>
      <c r="F78" s="74"/>
      <c r="G78" s="75"/>
      <c r="H78" s="33">
        <f>SUMIF(F$11:F$60,'Dados do Projeto'!B15,H$11:H$60)</f>
        <v>0</v>
      </c>
      <c r="I78" s="33">
        <f>SUMIF($F$11:$F$60,'Dados do Projeto'!$B15,I$11:I$60)</f>
        <v>0</v>
      </c>
    </row>
    <row r="79" spans="2:10" ht="15.75" customHeight="1" x14ac:dyDescent="0.2">
      <c r="J79" s="5"/>
    </row>
    <row r="80" spans="2:10" ht="15.75" customHeight="1" x14ac:dyDescent="0.2">
      <c r="J80" s="5"/>
    </row>
    <row r="81" spans="10:10" ht="15.75" customHeight="1" x14ac:dyDescent="0.2">
      <c r="J81" s="5"/>
    </row>
    <row r="82" spans="10:10" ht="15.75" customHeight="1" x14ac:dyDescent="0.2">
      <c r="J82" s="5"/>
    </row>
    <row r="83" spans="10:10" ht="15.75" customHeight="1" x14ac:dyDescent="0.2">
      <c r="J83" s="5"/>
    </row>
    <row r="84" spans="10:10" ht="15.75" customHeight="1" x14ac:dyDescent="0.2">
      <c r="J84" s="5"/>
    </row>
    <row r="85" spans="10:10" ht="15.75" customHeight="1" x14ac:dyDescent="0.2">
      <c r="J85" s="5"/>
    </row>
    <row r="86" spans="10:10" ht="15.75" customHeight="1" x14ac:dyDescent="0.2">
      <c r="J86" s="5"/>
    </row>
    <row r="87" spans="10:10" ht="15.75" customHeight="1" x14ac:dyDescent="0.2">
      <c r="J87" s="5"/>
    </row>
    <row r="88" spans="10:10" ht="15.75" customHeight="1" x14ac:dyDescent="0.2">
      <c r="J88" s="5"/>
    </row>
    <row r="89" spans="10:10" ht="15.75" customHeight="1" x14ac:dyDescent="0.2">
      <c r="J89" s="5"/>
    </row>
    <row r="90" spans="10:10" ht="15.75" customHeight="1" x14ac:dyDescent="0.2">
      <c r="J90" s="5"/>
    </row>
    <row r="91" spans="10:10" ht="15.75" customHeight="1" x14ac:dyDescent="0.2">
      <c r="J91" s="5"/>
    </row>
    <row r="92" spans="10:10" ht="15.75" customHeight="1" x14ac:dyDescent="0.2">
      <c r="J92" s="5"/>
    </row>
    <row r="93" spans="10:10" ht="15.75" customHeight="1" x14ac:dyDescent="0.2">
      <c r="J93" s="5"/>
    </row>
    <row r="94" spans="10:10" ht="15.75" customHeight="1" x14ac:dyDescent="0.2">
      <c r="J94" s="5"/>
    </row>
    <row r="95" spans="10:10" ht="15.75" customHeight="1" x14ac:dyDescent="0.2">
      <c r="J95" s="5"/>
    </row>
    <row r="96" spans="10:10" ht="15.75" customHeight="1" x14ac:dyDescent="0.2">
      <c r="J96" s="5"/>
    </row>
    <row r="97" spans="4:10" ht="15.75" customHeight="1" x14ac:dyDescent="0.2">
      <c r="J97" s="5"/>
    </row>
    <row r="98" spans="4:10" ht="15.75" customHeight="1" x14ac:dyDescent="0.2">
      <c r="J98" s="5"/>
    </row>
    <row r="99" spans="4:10" ht="15.75" customHeight="1" x14ac:dyDescent="0.2">
      <c r="J99" s="5"/>
    </row>
    <row r="100" spans="4:10" ht="15.75" customHeight="1" x14ac:dyDescent="0.2">
      <c r="J100" s="5"/>
    </row>
    <row r="101" spans="4:10" ht="15.75" customHeight="1" x14ac:dyDescent="0.2">
      <c r="J101" s="5"/>
    </row>
    <row r="102" spans="4:10" ht="15.75" customHeight="1" x14ac:dyDescent="0.2">
      <c r="J102" s="5"/>
    </row>
    <row r="103" spans="4:10" ht="15.75" customHeight="1" x14ac:dyDescent="0.2">
      <c r="J103" s="5"/>
    </row>
    <row r="104" spans="4:10" ht="15.75" customHeight="1" x14ac:dyDescent="0.2">
      <c r="J104" s="5"/>
    </row>
    <row r="105" spans="4:10" ht="15.75" customHeight="1" x14ac:dyDescent="0.2">
      <c r="J105" s="5"/>
    </row>
    <row r="106" spans="4:10" ht="15.75" customHeight="1" x14ac:dyDescent="0.2">
      <c r="J106" s="5"/>
    </row>
    <row r="107" spans="4:10" ht="15.75" customHeight="1" x14ac:dyDescent="0.2">
      <c r="J107" s="5"/>
    </row>
    <row r="108" spans="4:10" ht="15.75" customHeight="1" x14ac:dyDescent="0.2">
      <c r="J108" s="5"/>
    </row>
    <row r="109" spans="4:10" ht="15.75" customHeight="1" x14ac:dyDescent="0.2">
      <c r="J109" s="5"/>
    </row>
    <row r="110" spans="4:10" ht="15.75" customHeight="1" x14ac:dyDescent="0.2">
      <c r="D110" s="19"/>
      <c r="E110" s="19"/>
      <c r="G110" s="19"/>
      <c r="J110" s="5"/>
    </row>
    <row r="111" spans="4:10" ht="15.75" customHeight="1" x14ac:dyDescent="0.2">
      <c r="D111" s="19"/>
      <c r="E111" s="19"/>
      <c r="G111" s="19"/>
      <c r="J111" s="5"/>
    </row>
    <row r="112" spans="4:10" ht="15.75" customHeight="1" x14ac:dyDescent="0.2">
      <c r="D112" s="19"/>
      <c r="E112" s="19"/>
      <c r="G112" s="19"/>
      <c r="J112" s="5"/>
    </row>
    <row r="113" spans="4:10" ht="15.75" customHeight="1" x14ac:dyDescent="0.2">
      <c r="D113" s="19"/>
      <c r="E113" s="19"/>
      <c r="G113" s="19"/>
      <c r="J113" s="5"/>
    </row>
    <row r="114" spans="4:10" ht="15.75" customHeight="1" x14ac:dyDescent="0.2">
      <c r="D114" s="19"/>
      <c r="E114" s="19"/>
      <c r="J114" s="5"/>
    </row>
    <row r="115" spans="4:10" ht="15.75" customHeight="1" x14ac:dyDescent="0.2">
      <c r="J115" s="5"/>
    </row>
    <row r="116" spans="4:10" ht="15.75" customHeight="1" x14ac:dyDescent="0.2">
      <c r="J116" s="24"/>
    </row>
    <row r="117" spans="4:10" ht="15.75" customHeight="1" x14ac:dyDescent="0.2"/>
    <row r="118" spans="4:10" ht="15.75" customHeight="1" x14ac:dyDescent="0.2"/>
    <row r="119" spans="4:10" ht="15.75" customHeight="1" x14ac:dyDescent="0.2"/>
    <row r="120" spans="4:10" ht="15.75" customHeight="1" x14ac:dyDescent="0.2"/>
    <row r="121" spans="4:10" ht="15.75" customHeight="1" x14ac:dyDescent="0.2"/>
    <row r="122" spans="4:10" ht="15.75" customHeight="1" x14ac:dyDescent="0.2"/>
    <row r="123" spans="4:10" ht="15.75" customHeight="1" x14ac:dyDescent="0.2"/>
    <row r="124" spans="4:10" ht="15.75" customHeight="1" x14ac:dyDescent="0.2"/>
    <row r="125" spans="4:10" ht="15.75" customHeight="1" x14ac:dyDescent="0.2"/>
    <row r="126" spans="4:10" ht="15.75" customHeight="1" x14ac:dyDescent="0.2"/>
    <row r="127" spans="4:10" ht="15.75" customHeight="1" x14ac:dyDescent="0.2"/>
    <row r="128" spans="4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7:J7"/>
    <mergeCell ref="B1:J1"/>
    <mergeCell ref="B2:J2"/>
    <mergeCell ref="B3:J3"/>
    <mergeCell ref="B4:J4"/>
    <mergeCell ref="B5:J5"/>
    <mergeCell ref="B77:G77"/>
    <mergeCell ref="B78:G78"/>
    <mergeCell ref="B9:I9"/>
    <mergeCell ref="B72:I72"/>
    <mergeCell ref="B73:G73"/>
    <mergeCell ref="B74:G74"/>
    <mergeCell ref="B75:G75"/>
    <mergeCell ref="B76:G76"/>
  </mergeCells>
  <conditionalFormatting sqref="F20:F25">
    <cfRule type="expression" dxfId="63" priority="1">
      <formula>NOT(ISERROR(SEARCH(($B$74),(F20))))</formula>
    </cfRule>
  </conditionalFormatting>
  <conditionalFormatting sqref="F20:F25">
    <cfRule type="expression" dxfId="62" priority="2">
      <formula>NOT(ISERROR(SEARCH(($B$75),(F20))))</formula>
    </cfRule>
  </conditionalFormatting>
  <conditionalFormatting sqref="F20:F25">
    <cfRule type="expression" dxfId="61" priority="3">
      <formula>NOT(ISERROR(SEARCH(($B$76),(F20))))</formula>
    </cfRule>
  </conditionalFormatting>
  <conditionalFormatting sqref="F20:F25">
    <cfRule type="expression" dxfId="60" priority="4">
      <formula>NOT(ISERROR(SEARCH(($B$77),(F20))))</formula>
    </cfRule>
  </conditionalFormatting>
  <conditionalFormatting sqref="F20:F25">
    <cfRule type="expression" dxfId="59" priority="5">
      <formula>NOT(ISERROR(SEARCH(($B$78),(F20))))</formula>
    </cfRule>
  </conditionalFormatting>
  <conditionalFormatting sqref="F20:F25">
    <cfRule type="containsBlanks" dxfId="58" priority="6">
      <formula>LEN(TRIM(F20))=0</formula>
    </cfRule>
  </conditionalFormatting>
  <conditionalFormatting sqref="F11:F69">
    <cfRule type="expression" dxfId="57" priority="7">
      <formula>NOT(ISERROR(SEARCH(($B$74),(F11))))</formula>
    </cfRule>
  </conditionalFormatting>
  <conditionalFormatting sqref="F11:F69">
    <cfRule type="expression" dxfId="56" priority="8">
      <formula>NOT(ISERROR(SEARCH(($B$75),(F11))))</formula>
    </cfRule>
  </conditionalFormatting>
  <conditionalFormatting sqref="F11:F69">
    <cfRule type="expression" dxfId="55" priority="9">
      <formula>NOT(ISERROR(SEARCH(($B$76),(F11))))</formula>
    </cfRule>
  </conditionalFormatting>
  <conditionalFormatting sqref="F11:F69">
    <cfRule type="expression" dxfId="54" priority="10">
      <formula>NOT(ISERROR(SEARCH(($B$77),(F11))))</formula>
    </cfRule>
  </conditionalFormatting>
  <conditionalFormatting sqref="F11:F69">
    <cfRule type="expression" dxfId="53" priority="11">
      <formula>NOT(ISERROR(SEARCH(($B$78),(F11))))</formula>
    </cfRule>
  </conditionalFormatting>
  <conditionalFormatting sqref="F11:F69">
    <cfRule type="containsBlanks" dxfId="52" priority="12">
      <formula>LEN(TRIM(F11))=0</formula>
    </cfRule>
  </conditionalFormatting>
  <conditionalFormatting sqref="C11:C69">
    <cfRule type="expression" dxfId="51" priority="13">
      <formula>AND(ISNUMBER(C11),TRUNC(C11)&lt;TODAY())</formula>
    </cfRule>
  </conditionalFormatting>
  <conditionalFormatting sqref="F20:F25">
    <cfRule type="expression" dxfId="50" priority="14">
      <formula>NOT(ISERROR(SEARCH(($B$74),(F20))))</formula>
    </cfRule>
  </conditionalFormatting>
  <conditionalFormatting sqref="F20:F25">
    <cfRule type="expression" dxfId="49" priority="15">
      <formula>NOT(ISERROR(SEARCH(($B$75),(F20))))</formula>
    </cfRule>
  </conditionalFormatting>
  <conditionalFormatting sqref="F20:F25">
    <cfRule type="expression" dxfId="48" priority="16">
      <formula>NOT(ISERROR(SEARCH(($B$76),(F20))))</formula>
    </cfRule>
  </conditionalFormatting>
  <conditionalFormatting sqref="F20:F25">
    <cfRule type="expression" dxfId="47" priority="17">
      <formula>NOT(ISERROR(SEARCH(($B$77),(F20))))</formula>
    </cfRule>
  </conditionalFormatting>
  <conditionalFormatting sqref="F20:F25">
    <cfRule type="expression" dxfId="46" priority="18">
      <formula>NOT(ISERROR(SEARCH(($B$78),(F20))))</formula>
    </cfRule>
  </conditionalFormatting>
  <conditionalFormatting sqref="F20:F25">
    <cfRule type="containsBlanks" dxfId="45" priority="19">
      <formula>LEN(TRIM(F20))=0</formula>
    </cfRule>
  </conditionalFormatting>
  <conditionalFormatting sqref="F11:F69">
    <cfRule type="expression" dxfId="44" priority="20">
      <formula>NOT(ISERROR(SEARCH(($B$74),(F11))))</formula>
    </cfRule>
  </conditionalFormatting>
  <conditionalFormatting sqref="F11:F69">
    <cfRule type="expression" dxfId="43" priority="21">
      <formula>NOT(ISERROR(SEARCH(($B$75),(F11))))</formula>
    </cfRule>
  </conditionalFormatting>
  <conditionalFormatting sqref="F11:F69">
    <cfRule type="expression" dxfId="42" priority="22">
      <formula>NOT(ISERROR(SEARCH(($B$76),(F11))))</formula>
    </cfRule>
  </conditionalFormatting>
  <conditionalFormatting sqref="F11:F69">
    <cfRule type="expression" dxfId="41" priority="23">
      <formula>NOT(ISERROR(SEARCH(($B$77),(F11))))</formula>
    </cfRule>
  </conditionalFormatting>
  <conditionalFormatting sqref="F11:F69">
    <cfRule type="expression" dxfId="40" priority="24">
      <formula>NOT(ISERROR(SEARCH(($B$78),(F11))))</formula>
    </cfRule>
  </conditionalFormatting>
  <conditionalFormatting sqref="F11:F69">
    <cfRule type="containsBlanks" dxfId="39" priority="25">
      <formula>LEN(TRIM(F11))=0</formula>
    </cfRule>
  </conditionalFormatting>
  <conditionalFormatting sqref="C11:C69">
    <cfRule type="expression" dxfId="38" priority="26">
      <formula>AND(ISNUMBER(C11),TRUNC(C11)&lt;TODAY())</formula>
    </cfRule>
  </conditionalFormatting>
  <dataValidations count="1">
    <dataValidation type="list" allowBlank="1" showErrorMessage="1" sqref="C11:C69" xr:uid="{00000000-0002-0000-0500-000000000000}">
      <formula1>$K$1:$K$28</formula1>
    </dataValidation>
  </dataValidations>
  <pageMargins left="0.75" right="0.75" top="1" bottom="1" header="0" footer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'Dados do Projeto'!$M$101:$M$104</xm:f>
          </x14:formula1>
          <xm:sqref>G11:G61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6D7A8"/>
  </sheetPr>
  <dimension ref="A1:U1000"/>
  <sheetViews>
    <sheetView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"/>
  <cols>
    <col min="1" max="1" width="1.28515625" customWidth="1"/>
    <col min="2" max="2" width="5.42578125" customWidth="1"/>
    <col min="3" max="3" width="14.42578125" customWidth="1"/>
    <col min="4" max="5" width="29.7109375" customWidth="1"/>
    <col min="6" max="6" width="21.42578125" customWidth="1"/>
    <col min="7" max="7" width="16.42578125" customWidth="1"/>
    <col min="8" max="8" width="21.42578125" customWidth="1"/>
    <col min="9" max="9" width="17.85546875" customWidth="1"/>
    <col min="10" max="10" width="39.85546875" customWidth="1"/>
    <col min="11" max="11" width="14.42578125" hidden="1" customWidth="1"/>
    <col min="12" max="21" width="14.42578125" customWidth="1"/>
  </cols>
  <sheetData>
    <row r="1" spans="1:21" ht="24.75" customHeight="1" x14ac:dyDescent="0.3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5"/>
      <c r="K1" s="2">
        <f>Requisitos!C15</f>
        <v>45247</v>
      </c>
    </row>
    <row r="2" spans="1:21" ht="18" customHeight="1" x14ac:dyDescent="0.25">
      <c r="B2" s="66" t="s">
        <v>1</v>
      </c>
      <c r="C2" s="67"/>
      <c r="D2" s="67"/>
      <c r="E2" s="67"/>
      <c r="F2" s="67"/>
      <c r="G2" s="67"/>
      <c r="H2" s="67"/>
      <c r="I2" s="67"/>
      <c r="J2" s="68"/>
      <c r="K2" s="2">
        <f t="shared" ref="K2:K14" si="0">K1+1</f>
        <v>45248</v>
      </c>
    </row>
    <row r="3" spans="1:21" ht="15.75" customHeight="1" x14ac:dyDescent="0.2">
      <c r="B3" s="69" t="s">
        <v>2</v>
      </c>
      <c r="C3" s="67"/>
      <c r="D3" s="67"/>
      <c r="E3" s="67"/>
      <c r="F3" s="67"/>
      <c r="G3" s="67"/>
      <c r="H3" s="67"/>
      <c r="I3" s="67"/>
      <c r="J3" s="68"/>
      <c r="K3" s="2">
        <f t="shared" si="0"/>
        <v>45249</v>
      </c>
    </row>
    <row r="4" spans="1:21" ht="15.75" customHeight="1" x14ac:dyDescent="0.2">
      <c r="B4" s="70" t="s">
        <v>3</v>
      </c>
      <c r="C4" s="71"/>
      <c r="D4" s="71"/>
      <c r="E4" s="71"/>
      <c r="F4" s="71"/>
      <c r="G4" s="71"/>
      <c r="H4" s="71"/>
      <c r="I4" s="71"/>
      <c r="J4" s="72"/>
      <c r="K4" s="2">
        <f t="shared" si="0"/>
        <v>45250</v>
      </c>
    </row>
    <row r="5" spans="1:21" ht="15.75" customHeight="1" x14ac:dyDescent="0.2">
      <c r="B5" s="69" t="s">
        <v>4</v>
      </c>
      <c r="C5" s="67"/>
      <c r="D5" s="67"/>
      <c r="E5" s="67"/>
      <c r="F5" s="67"/>
      <c r="G5" s="67"/>
      <c r="H5" s="67"/>
      <c r="I5" s="67"/>
      <c r="J5" s="68"/>
      <c r="K5" s="2">
        <f t="shared" si="0"/>
        <v>45251</v>
      </c>
    </row>
    <row r="6" spans="1:21" ht="15.75" customHeight="1" x14ac:dyDescent="0.2">
      <c r="K6" s="2">
        <f t="shared" si="0"/>
        <v>45252</v>
      </c>
    </row>
    <row r="7" spans="1:21" ht="22.5" customHeight="1" x14ac:dyDescent="0.4">
      <c r="B7" s="73" t="str">
        <f>'Dados do Projeto'!B7</f>
        <v>Fábrica do Saber</v>
      </c>
      <c r="C7" s="74"/>
      <c r="D7" s="74"/>
      <c r="E7" s="74"/>
      <c r="F7" s="74"/>
      <c r="G7" s="74"/>
      <c r="H7" s="74"/>
      <c r="I7" s="74"/>
      <c r="J7" s="75"/>
      <c r="K7" s="2">
        <f t="shared" si="0"/>
        <v>45253</v>
      </c>
    </row>
    <row r="8" spans="1:21" ht="15.75" customHeight="1" x14ac:dyDescent="0.2">
      <c r="K8" s="2">
        <f t="shared" si="0"/>
        <v>45254</v>
      </c>
    </row>
    <row r="9" spans="1:21" ht="15.75" customHeight="1" x14ac:dyDescent="0.25">
      <c r="B9" s="108" t="s">
        <v>152</v>
      </c>
      <c r="C9" s="74"/>
      <c r="D9" s="74"/>
      <c r="E9" s="74"/>
      <c r="F9" s="74"/>
      <c r="G9" s="74"/>
      <c r="H9" s="74"/>
      <c r="I9" s="75"/>
      <c r="J9" s="58" t="s">
        <v>67</v>
      </c>
      <c r="K9" s="2">
        <f t="shared" si="0"/>
        <v>45255</v>
      </c>
    </row>
    <row r="10" spans="1:21" ht="15.75" customHeight="1" x14ac:dyDescent="0.2">
      <c r="B10" s="7" t="s">
        <v>41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35" t="s">
        <v>75</v>
      </c>
      <c r="K10" s="2">
        <f t="shared" si="0"/>
        <v>45256</v>
      </c>
    </row>
    <row r="11" spans="1:21" ht="48.75" customHeight="1" x14ac:dyDescent="0.2">
      <c r="A11" s="3"/>
      <c r="B11" s="9">
        <v>1</v>
      </c>
      <c r="C11" s="10"/>
      <c r="D11" s="11"/>
      <c r="E11" s="11"/>
      <c r="F11" s="12"/>
      <c r="G11" s="41"/>
      <c r="H11" s="13">
        <v>0</v>
      </c>
      <c r="I11" s="13">
        <v>0</v>
      </c>
      <c r="J11" s="12"/>
      <c r="K11" s="2">
        <f t="shared" si="0"/>
        <v>45257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50.25" customHeight="1" x14ac:dyDescent="0.2">
      <c r="B12" s="9">
        <v>2</v>
      </c>
      <c r="C12" s="10"/>
      <c r="D12" s="11"/>
      <c r="E12" s="11"/>
      <c r="F12" s="12"/>
      <c r="G12" s="41"/>
      <c r="H12" s="13">
        <v>0</v>
      </c>
      <c r="I12" s="13">
        <v>0</v>
      </c>
      <c r="J12" s="12"/>
      <c r="K12" s="2">
        <f t="shared" si="0"/>
        <v>45258</v>
      </c>
    </row>
    <row r="13" spans="1:21" ht="52.5" customHeight="1" x14ac:dyDescent="0.2">
      <c r="B13" s="9">
        <v>3</v>
      </c>
      <c r="C13" s="10"/>
      <c r="D13" s="11"/>
      <c r="E13" s="11"/>
      <c r="F13" s="12"/>
      <c r="G13" s="41"/>
      <c r="H13" s="13">
        <v>0</v>
      </c>
      <c r="I13" s="13">
        <v>0</v>
      </c>
      <c r="J13" s="12"/>
      <c r="K13" s="2">
        <f t="shared" si="0"/>
        <v>45259</v>
      </c>
    </row>
    <row r="14" spans="1:21" ht="51" customHeight="1" x14ac:dyDescent="0.2">
      <c r="B14" s="9">
        <v>4</v>
      </c>
      <c r="C14" s="10"/>
      <c r="D14" s="12"/>
      <c r="E14" s="12"/>
      <c r="F14" s="12"/>
      <c r="G14" s="41"/>
      <c r="H14" s="13">
        <v>0</v>
      </c>
      <c r="I14" s="13">
        <v>0</v>
      </c>
      <c r="J14" s="37"/>
      <c r="K14" s="2">
        <f t="shared" si="0"/>
        <v>45260</v>
      </c>
    </row>
    <row r="15" spans="1:21" ht="37.5" customHeight="1" x14ac:dyDescent="0.2">
      <c r="B15" s="9">
        <v>5</v>
      </c>
      <c r="C15" s="10"/>
      <c r="D15" s="12"/>
      <c r="E15" s="12"/>
      <c r="F15" s="12"/>
      <c r="G15" s="41"/>
      <c r="H15" s="13">
        <v>0</v>
      </c>
      <c r="I15" s="13">
        <v>0</v>
      </c>
      <c r="J15" s="37"/>
      <c r="K15" s="2"/>
    </row>
    <row r="16" spans="1:21" ht="37.5" customHeight="1" x14ac:dyDescent="0.2">
      <c r="B16" s="9">
        <v>6</v>
      </c>
      <c r="C16" s="10"/>
      <c r="D16" s="12"/>
      <c r="E16" s="12"/>
      <c r="F16" s="12"/>
      <c r="G16" s="41"/>
      <c r="H16" s="13">
        <v>0</v>
      </c>
      <c r="I16" s="13">
        <v>0</v>
      </c>
      <c r="J16" s="37"/>
      <c r="K16" s="2"/>
    </row>
    <row r="17" spans="2:11" ht="37.5" customHeight="1" x14ac:dyDescent="0.2">
      <c r="B17" s="9">
        <v>7</v>
      </c>
      <c r="C17" s="10"/>
      <c r="D17" s="12"/>
      <c r="E17" s="12"/>
      <c r="F17" s="12"/>
      <c r="G17" s="41"/>
      <c r="H17" s="13">
        <v>0</v>
      </c>
      <c r="I17" s="13">
        <v>0</v>
      </c>
      <c r="J17" s="37"/>
      <c r="K17" s="2"/>
    </row>
    <row r="18" spans="2:11" ht="37.5" customHeight="1" x14ac:dyDescent="0.2">
      <c r="B18" s="9">
        <v>8</v>
      </c>
      <c r="C18" s="10"/>
      <c r="D18" s="12"/>
      <c r="E18" s="12"/>
      <c r="F18" s="12"/>
      <c r="G18" s="41"/>
      <c r="H18" s="13">
        <v>0</v>
      </c>
      <c r="I18" s="13">
        <v>0</v>
      </c>
      <c r="J18" s="37"/>
      <c r="K18" s="2"/>
    </row>
    <row r="19" spans="2:11" ht="37.5" customHeight="1" x14ac:dyDescent="0.2">
      <c r="B19" s="9">
        <v>9</v>
      </c>
      <c r="C19" s="10"/>
      <c r="D19" s="12"/>
      <c r="E19" s="12"/>
      <c r="F19" s="12"/>
      <c r="G19" s="12"/>
      <c r="H19" s="13">
        <v>0</v>
      </c>
      <c r="I19" s="13">
        <v>0</v>
      </c>
      <c r="J19" s="37"/>
      <c r="K19" s="2"/>
    </row>
    <row r="20" spans="2:11" ht="37.5" customHeight="1" x14ac:dyDescent="0.2">
      <c r="B20" s="9">
        <v>10</v>
      </c>
      <c r="C20" s="10"/>
      <c r="D20" s="12"/>
      <c r="E20" s="12"/>
      <c r="F20" s="12"/>
      <c r="G20" s="12"/>
      <c r="H20" s="13">
        <v>0</v>
      </c>
      <c r="I20" s="13">
        <v>0</v>
      </c>
      <c r="J20" s="37"/>
      <c r="K20" s="2"/>
    </row>
    <row r="21" spans="2:11" ht="37.5" customHeight="1" x14ac:dyDescent="0.2">
      <c r="B21" s="9">
        <v>11</v>
      </c>
      <c r="C21" s="10"/>
      <c r="D21" s="12"/>
      <c r="E21" s="12"/>
      <c r="F21" s="12"/>
      <c r="G21" s="12"/>
      <c r="H21" s="13">
        <v>0</v>
      </c>
      <c r="I21" s="13">
        <v>0</v>
      </c>
      <c r="J21" s="37"/>
      <c r="K21" s="2"/>
    </row>
    <row r="22" spans="2:11" ht="37.5" customHeight="1" x14ac:dyDescent="0.2">
      <c r="B22" s="9">
        <v>12</v>
      </c>
      <c r="C22" s="10"/>
      <c r="D22" s="12"/>
      <c r="E22" s="12"/>
      <c r="F22" s="12"/>
      <c r="G22" s="12"/>
      <c r="H22" s="13">
        <v>0</v>
      </c>
      <c r="I22" s="13">
        <v>0</v>
      </c>
      <c r="J22" s="37"/>
      <c r="K22" s="2"/>
    </row>
    <row r="23" spans="2:11" ht="37.5" customHeight="1" x14ac:dyDescent="0.2">
      <c r="B23" s="9">
        <v>13</v>
      </c>
      <c r="C23" s="10"/>
      <c r="D23" s="12"/>
      <c r="E23" s="12"/>
      <c r="F23" s="12"/>
      <c r="G23" s="12"/>
      <c r="H23" s="13">
        <v>0</v>
      </c>
      <c r="I23" s="13">
        <v>0</v>
      </c>
      <c r="J23" s="37"/>
      <c r="K23" s="2"/>
    </row>
    <row r="24" spans="2:11" ht="37.5" customHeight="1" x14ac:dyDescent="0.2">
      <c r="B24" s="9">
        <v>14</v>
      </c>
      <c r="C24" s="10"/>
      <c r="D24" s="12"/>
      <c r="E24" s="12"/>
      <c r="F24" s="12"/>
      <c r="G24" s="12"/>
      <c r="H24" s="13">
        <v>0</v>
      </c>
      <c r="I24" s="13">
        <v>0</v>
      </c>
      <c r="J24" s="37"/>
      <c r="K24" s="2"/>
    </row>
    <row r="25" spans="2:11" ht="37.5" customHeight="1" x14ac:dyDescent="0.2">
      <c r="B25" s="9">
        <v>15</v>
      </c>
      <c r="C25" s="10"/>
      <c r="D25" s="12"/>
      <c r="E25" s="12"/>
      <c r="F25" s="12"/>
      <c r="G25" s="12"/>
      <c r="H25" s="13">
        <v>0</v>
      </c>
      <c r="I25" s="13">
        <v>0</v>
      </c>
      <c r="J25" s="37"/>
      <c r="K25" s="2"/>
    </row>
    <row r="26" spans="2:11" ht="37.5" customHeight="1" x14ac:dyDescent="0.2">
      <c r="B26" s="9">
        <v>16</v>
      </c>
      <c r="C26" s="10"/>
      <c r="D26" s="12"/>
      <c r="E26" s="12"/>
      <c r="F26" s="12"/>
      <c r="G26" s="12"/>
      <c r="H26" s="13">
        <v>0</v>
      </c>
      <c r="I26" s="13">
        <v>0</v>
      </c>
      <c r="J26" s="37"/>
      <c r="K26" s="2"/>
    </row>
    <row r="27" spans="2:11" ht="37.5" customHeight="1" x14ac:dyDescent="0.2">
      <c r="B27" s="9">
        <v>17</v>
      </c>
      <c r="C27" s="10"/>
      <c r="D27" s="12"/>
      <c r="E27" s="12"/>
      <c r="F27" s="12"/>
      <c r="G27" s="12"/>
      <c r="H27" s="13">
        <v>0</v>
      </c>
      <c r="I27" s="13">
        <v>0</v>
      </c>
      <c r="J27" s="37"/>
      <c r="K27" s="2"/>
    </row>
    <row r="28" spans="2:11" ht="37.5" customHeight="1" x14ac:dyDescent="0.2">
      <c r="B28" s="9">
        <v>18</v>
      </c>
      <c r="C28" s="10"/>
      <c r="D28" s="12"/>
      <c r="E28" s="12"/>
      <c r="F28" s="12"/>
      <c r="G28" s="12"/>
      <c r="H28" s="13">
        <v>0</v>
      </c>
      <c r="I28" s="13">
        <v>0</v>
      </c>
      <c r="J28" s="37"/>
      <c r="K28" s="2"/>
    </row>
    <row r="29" spans="2:11" ht="37.5" customHeight="1" x14ac:dyDescent="0.2">
      <c r="B29" s="9">
        <v>19</v>
      </c>
      <c r="C29" s="10"/>
      <c r="D29" s="12"/>
      <c r="E29" s="12"/>
      <c r="F29" s="12"/>
      <c r="G29" s="12"/>
      <c r="H29" s="13">
        <v>0</v>
      </c>
      <c r="I29" s="13">
        <v>0</v>
      </c>
      <c r="J29" s="37"/>
    </row>
    <row r="30" spans="2:11" ht="37.5" customHeight="1" x14ac:dyDescent="0.2">
      <c r="B30" s="9">
        <v>20</v>
      </c>
      <c r="C30" s="10"/>
      <c r="D30" s="12"/>
      <c r="E30" s="12"/>
      <c r="F30" s="12"/>
      <c r="G30" s="12"/>
      <c r="H30" s="13">
        <v>0</v>
      </c>
      <c r="I30" s="13">
        <v>0</v>
      </c>
      <c r="J30" s="37"/>
    </row>
    <row r="31" spans="2:11" ht="37.5" customHeight="1" x14ac:dyDescent="0.2">
      <c r="B31" s="9">
        <v>21</v>
      </c>
      <c r="C31" s="10"/>
      <c r="D31" s="12"/>
      <c r="E31" s="12"/>
      <c r="F31" s="12"/>
      <c r="G31" s="12"/>
      <c r="H31" s="13">
        <v>0</v>
      </c>
      <c r="I31" s="13">
        <v>0</v>
      </c>
      <c r="J31" s="37"/>
    </row>
    <row r="32" spans="2:11" ht="37.5" customHeight="1" x14ac:dyDescent="0.2">
      <c r="B32" s="9">
        <v>22</v>
      </c>
      <c r="C32" s="10"/>
      <c r="D32" s="12"/>
      <c r="E32" s="12"/>
      <c r="F32" s="12"/>
      <c r="G32" s="12"/>
      <c r="H32" s="13">
        <v>0</v>
      </c>
      <c r="I32" s="13">
        <v>0</v>
      </c>
      <c r="J32" s="37"/>
    </row>
    <row r="33" spans="2:10" ht="37.5" customHeight="1" x14ac:dyDescent="0.2">
      <c r="B33" s="9">
        <v>23</v>
      </c>
      <c r="C33" s="10"/>
      <c r="D33" s="12"/>
      <c r="E33" s="12"/>
      <c r="F33" s="12"/>
      <c r="G33" s="12"/>
      <c r="H33" s="13">
        <v>0</v>
      </c>
      <c r="I33" s="13">
        <v>0</v>
      </c>
      <c r="J33" s="37"/>
    </row>
    <row r="34" spans="2:10" ht="37.5" customHeight="1" x14ac:dyDescent="0.2">
      <c r="B34" s="9">
        <v>24</v>
      </c>
      <c r="C34" s="10"/>
      <c r="D34" s="12"/>
      <c r="E34" s="12"/>
      <c r="F34" s="12"/>
      <c r="G34" s="12"/>
      <c r="H34" s="13">
        <v>0</v>
      </c>
      <c r="I34" s="13">
        <v>0</v>
      </c>
      <c r="J34" s="11"/>
    </row>
    <row r="35" spans="2:10" ht="37.5" customHeight="1" x14ac:dyDescent="0.2">
      <c r="B35" s="9">
        <v>25</v>
      </c>
      <c r="C35" s="10"/>
      <c r="D35" s="12"/>
      <c r="E35" s="12"/>
      <c r="F35" s="12"/>
      <c r="G35" s="12"/>
      <c r="H35" s="13">
        <v>0</v>
      </c>
      <c r="I35" s="13">
        <v>0</v>
      </c>
      <c r="J35" s="11"/>
    </row>
    <row r="36" spans="2:10" ht="37.5" customHeight="1" x14ac:dyDescent="0.2">
      <c r="B36" s="9">
        <v>26</v>
      </c>
      <c r="C36" s="10"/>
      <c r="D36" s="12"/>
      <c r="E36" s="12"/>
      <c r="F36" s="12"/>
      <c r="G36" s="12"/>
      <c r="H36" s="13">
        <v>0</v>
      </c>
      <c r="I36" s="13">
        <v>0</v>
      </c>
      <c r="J36" s="11"/>
    </row>
    <row r="37" spans="2:10" ht="37.5" customHeight="1" x14ac:dyDescent="0.2">
      <c r="B37" s="9">
        <v>27</v>
      </c>
      <c r="C37" s="10"/>
      <c r="D37" s="12"/>
      <c r="E37" s="12"/>
      <c r="F37" s="12"/>
      <c r="G37" s="12"/>
      <c r="H37" s="13">
        <v>0</v>
      </c>
      <c r="I37" s="13">
        <v>0</v>
      </c>
      <c r="J37" s="11"/>
    </row>
    <row r="38" spans="2:10" ht="37.5" customHeight="1" x14ac:dyDescent="0.2">
      <c r="B38" s="9">
        <v>28</v>
      </c>
      <c r="C38" s="10"/>
      <c r="D38" s="12"/>
      <c r="E38" s="12"/>
      <c r="F38" s="12"/>
      <c r="G38" s="12"/>
      <c r="H38" s="13">
        <v>0</v>
      </c>
      <c r="I38" s="13">
        <v>0</v>
      </c>
      <c r="J38" s="11"/>
    </row>
    <row r="39" spans="2:10" ht="37.5" customHeight="1" x14ac:dyDescent="0.2">
      <c r="B39" s="9">
        <v>29</v>
      </c>
      <c r="C39" s="10"/>
      <c r="D39" s="12"/>
      <c r="E39" s="12"/>
      <c r="F39" s="12"/>
      <c r="G39" s="12"/>
      <c r="H39" s="13">
        <v>0</v>
      </c>
      <c r="I39" s="13">
        <v>0</v>
      </c>
      <c r="J39" s="11"/>
    </row>
    <row r="40" spans="2:10" ht="37.5" customHeight="1" x14ac:dyDescent="0.2">
      <c r="B40" s="9">
        <v>30</v>
      </c>
      <c r="C40" s="10"/>
      <c r="D40" s="12"/>
      <c r="E40" s="12"/>
      <c r="F40" s="12"/>
      <c r="G40" s="12"/>
      <c r="H40" s="13">
        <v>0</v>
      </c>
      <c r="I40" s="13">
        <v>0</v>
      </c>
      <c r="J40" s="11"/>
    </row>
    <row r="41" spans="2:10" ht="37.5" customHeight="1" x14ac:dyDescent="0.2">
      <c r="B41" s="9">
        <v>31</v>
      </c>
      <c r="C41" s="10"/>
      <c r="D41" s="12"/>
      <c r="E41" s="12"/>
      <c r="F41" s="12"/>
      <c r="G41" s="12"/>
      <c r="H41" s="13">
        <v>0</v>
      </c>
      <c r="I41" s="13">
        <v>0</v>
      </c>
      <c r="J41" s="11"/>
    </row>
    <row r="42" spans="2:10" ht="37.5" customHeight="1" x14ac:dyDescent="0.2">
      <c r="B42" s="9">
        <v>32</v>
      </c>
      <c r="C42" s="10"/>
      <c r="D42" s="12"/>
      <c r="E42" s="12"/>
      <c r="F42" s="12"/>
      <c r="G42" s="12"/>
      <c r="H42" s="13">
        <v>0</v>
      </c>
      <c r="I42" s="13">
        <v>0</v>
      </c>
      <c r="J42" s="11"/>
    </row>
    <row r="43" spans="2:10" ht="37.5" customHeight="1" x14ac:dyDescent="0.2">
      <c r="B43" s="9">
        <v>33</v>
      </c>
      <c r="C43" s="10"/>
      <c r="D43" s="12"/>
      <c r="E43" s="12"/>
      <c r="F43" s="12"/>
      <c r="G43" s="12"/>
      <c r="H43" s="13">
        <v>0</v>
      </c>
      <c r="I43" s="13">
        <v>0</v>
      </c>
      <c r="J43" s="11"/>
    </row>
    <row r="44" spans="2:10" ht="37.5" customHeight="1" x14ac:dyDescent="0.2">
      <c r="B44" s="9">
        <v>34</v>
      </c>
      <c r="C44" s="10"/>
      <c r="D44" s="12"/>
      <c r="E44" s="12"/>
      <c r="F44" s="12"/>
      <c r="G44" s="12"/>
      <c r="H44" s="13">
        <v>0</v>
      </c>
      <c r="I44" s="13">
        <v>0</v>
      </c>
      <c r="J44" s="11"/>
    </row>
    <row r="45" spans="2:10" ht="37.5" customHeight="1" x14ac:dyDescent="0.2">
      <c r="B45" s="9">
        <v>35</v>
      </c>
      <c r="C45" s="10"/>
      <c r="D45" s="12"/>
      <c r="E45" s="12"/>
      <c r="F45" s="12"/>
      <c r="G45" s="12"/>
      <c r="H45" s="13">
        <v>0</v>
      </c>
      <c r="I45" s="13">
        <v>0</v>
      </c>
      <c r="J45" s="11"/>
    </row>
    <row r="46" spans="2:10" ht="37.5" customHeight="1" x14ac:dyDescent="0.2">
      <c r="B46" s="9">
        <v>36</v>
      </c>
      <c r="C46" s="10"/>
      <c r="D46" s="12"/>
      <c r="E46" s="12"/>
      <c r="F46" s="12"/>
      <c r="G46" s="12"/>
      <c r="H46" s="13">
        <v>0</v>
      </c>
      <c r="I46" s="13">
        <v>0</v>
      </c>
      <c r="J46" s="11"/>
    </row>
    <row r="47" spans="2:10" ht="37.5" customHeight="1" x14ac:dyDescent="0.2">
      <c r="B47" s="9">
        <v>37</v>
      </c>
      <c r="C47" s="10"/>
      <c r="D47" s="12"/>
      <c r="E47" s="12"/>
      <c r="F47" s="12"/>
      <c r="G47" s="12"/>
      <c r="H47" s="13">
        <v>0</v>
      </c>
      <c r="I47" s="13">
        <v>0</v>
      </c>
      <c r="J47" s="11"/>
    </row>
    <row r="48" spans="2:10" ht="37.5" customHeight="1" x14ac:dyDescent="0.2">
      <c r="B48" s="9">
        <v>38</v>
      </c>
      <c r="C48" s="10"/>
      <c r="D48" s="12"/>
      <c r="E48" s="12"/>
      <c r="F48" s="12"/>
      <c r="G48" s="12"/>
      <c r="H48" s="13">
        <v>0</v>
      </c>
      <c r="I48" s="13">
        <v>0</v>
      </c>
      <c r="J48" s="11"/>
    </row>
    <row r="49" spans="2:10" ht="37.5" customHeight="1" x14ac:dyDescent="0.2">
      <c r="B49" s="9">
        <v>39</v>
      </c>
      <c r="C49" s="10"/>
      <c r="D49" s="12"/>
      <c r="E49" s="12"/>
      <c r="F49" s="12"/>
      <c r="G49" s="12"/>
      <c r="H49" s="13">
        <v>0</v>
      </c>
      <c r="I49" s="13">
        <v>0</v>
      </c>
      <c r="J49" s="11"/>
    </row>
    <row r="50" spans="2:10" ht="37.5" customHeight="1" x14ac:dyDescent="0.2">
      <c r="B50" s="9">
        <v>40</v>
      </c>
      <c r="C50" s="10"/>
      <c r="D50" s="12"/>
      <c r="E50" s="12"/>
      <c r="F50" s="12"/>
      <c r="G50" s="12"/>
      <c r="H50" s="13">
        <v>0</v>
      </c>
      <c r="I50" s="13">
        <v>0</v>
      </c>
      <c r="J50" s="11"/>
    </row>
    <row r="51" spans="2:10" ht="37.5" customHeight="1" x14ac:dyDescent="0.2">
      <c r="B51" s="9">
        <v>41</v>
      </c>
      <c r="C51" s="10"/>
      <c r="D51" s="12"/>
      <c r="E51" s="12"/>
      <c r="F51" s="12"/>
      <c r="G51" s="12"/>
      <c r="H51" s="13">
        <v>0</v>
      </c>
      <c r="I51" s="13">
        <v>0</v>
      </c>
      <c r="J51" s="11"/>
    </row>
    <row r="52" spans="2:10" ht="37.5" customHeight="1" x14ac:dyDescent="0.2">
      <c r="B52" s="9">
        <v>42</v>
      </c>
      <c r="C52" s="10"/>
      <c r="D52" s="38"/>
      <c r="E52" s="38"/>
      <c r="F52" s="12"/>
      <c r="G52" s="12"/>
      <c r="H52" s="13">
        <v>0</v>
      </c>
      <c r="I52" s="13">
        <v>0</v>
      </c>
      <c r="J52" s="11"/>
    </row>
    <row r="53" spans="2:10" ht="37.5" customHeight="1" x14ac:dyDescent="0.2">
      <c r="B53" s="9">
        <v>43</v>
      </c>
      <c r="C53" s="10"/>
      <c r="D53" s="38"/>
      <c r="E53" s="38"/>
      <c r="F53" s="12"/>
      <c r="G53" s="12"/>
      <c r="H53" s="13">
        <v>0</v>
      </c>
      <c r="I53" s="13">
        <v>0</v>
      </c>
      <c r="J53" s="11"/>
    </row>
    <row r="54" spans="2:10" ht="37.5" customHeight="1" x14ac:dyDescent="0.2">
      <c r="B54" s="9">
        <v>44</v>
      </c>
      <c r="C54" s="10"/>
      <c r="D54" s="38"/>
      <c r="E54" s="38"/>
      <c r="F54" s="12"/>
      <c r="G54" s="12"/>
      <c r="H54" s="13">
        <v>0</v>
      </c>
      <c r="I54" s="13">
        <v>0</v>
      </c>
      <c r="J54" s="11"/>
    </row>
    <row r="55" spans="2:10" ht="37.5" customHeight="1" x14ac:dyDescent="0.2">
      <c r="B55" s="9">
        <v>45</v>
      </c>
      <c r="C55" s="10"/>
      <c r="D55" s="38"/>
      <c r="E55" s="38"/>
      <c r="F55" s="12"/>
      <c r="G55" s="12"/>
      <c r="H55" s="13">
        <v>0</v>
      </c>
      <c r="I55" s="13">
        <v>0</v>
      </c>
      <c r="J55" s="11"/>
    </row>
    <row r="56" spans="2:10" ht="37.5" customHeight="1" x14ac:dyDescent="0.2">
      <c r="B56" s="9">
        <v>46</v>
      </c>
      <c r="C56" s="10"/>
      <c r="D56" s="12"/>
      <c r="E56" s="12"/>
      <c r="F56" s="12"/>
      <c r="G56" s="12"/>
      <c r="H56" s="13">
        <v>0</v>
      </c>
      <c r="I56" s="13">
        <v>0</v>
      </c>
      <c r="J56" s="11"/>
    </row>
    <row r="57" spans="2:10" ht="37.5" customHeight="1" x14ac:dyDescent="0.2">
      <c r="B57" s="9">
        <v>47</v>
      </c>
      <c r="C57" s="10"/>
      <c r="D57" s="11"/>
      <c r="E57" s="11"/>
      <c r="F57" s="12"/>
      <c r="G57" s="12"/>
      <c r="H57" s="13">
        <v>0</v>
      </c>
      <c r="I57" s="13">
        <v>0</v>
      </c>
      <c r="J57" s="11"/>
    </row>
    <row r="58" spans="2:10" ht="37.5" customHeight="1" x14ac:dyDescent="0.2">
      <c r="B58" s="9">
        <v>48</v>
      </c>
      <c r="C58" s="10"/>
      <c r="D58" s="11"/>
      <c r="E58" s="11"/>
      <c r="F58" s="12"/>
      <c r="G58" s="12"/>
      <c r="H58" s="13">
        <v>0</v>
      </c>
      <c r="I58" s="13">
        <v>0</v>
      </c>
      <c r="J58" s="11"/>
    </row>
    <row r="59" spans="2:10" ht="37.5" customHeight="1" x14ac:dyDescent="0.2">
      <c r="B59" s="9">
        <v>49</v>
      </c>
      <c r="C59" s="10"/>
      <c r="D59" s="11"/>
      <c r="E59" s="11"/>
      <c r="F59" s="12"/>
      <c r="G59" s="12"/>
      <c r="H59" s="13">
        <v>0</v>
      </c>
      <c r="I59" s="13">
        <v>0</v>
      </c>
      <c r="J59" s="36"/>
    </row>
    <row r="60" spans="2:10" ht="37.5" customHeight="1" x14ac:dyDescent="0.2">
      <c r="B60" s="9">
        <v>50</v>
      </c>
      <c r="C60" s="10"/>
      <c r="D60" s="11"/>
      <c r="E60" s="11"/>
      <c r="F60" s="12"/>
      <c r="G60" s="12"/>
      <c r="H60" s="13">
        <v>0</v>
      </c>
      <c r="I60" s="13">
        <v>0</v>
      </c>
      <c r="J60" s="36"/>
    </row>
    <row r="61" spans="2:10" ht="15.75" customHeight="1" x14ac:dyDescent="0.2">
      <c r="G61" s="31" t="s">
        <v>98</v>
      </c>
      <c r="H61" s="32">
        <f t="shared" ref="H61:I61" si="1">SUM(H11:H60)</f>
        <v>0</v>
      </c>
      <c r="I61" s="32">
        <f t="shared" si="1"/>
        <v>0</v>
      </c>
    </row>
    <row r="62" spans="2:10" ht="15.75" customHeight="1" x14ac:dyDescent="0.2">
      <c r="B62" s="30"/>
      <c r="C62" s="30"/>
      <c r="D62" s="30">
        <f>COUNTIFS(D11:D60, "&lt;&gt;"&amp;"")</f>
        <v>0</v>
      </c>
      <c r="E62" s="30"/>
      <c r="F62" s="30"/>
      <c r="G62" s="30">
        <f>COUNTIFS(G11:G60, "Concluído",D11:D60, "&lt;&gt;"&amp;"")</f>
        <v>0</v>
      </c>
    </row>
    <row r="63" spans="2:10" ht="15.75" customHeight="1" x14ac:dyDescent="0.25">
      <c r="B63" s="108" t="s">
        <v>99</v>
      </c>
      <c r="C63" s="74"/>
      <c r="D63" s="74"/>
      <c r="E63" s="74"/>
      <c r="F63" s="74"/>
      <c r="G63" s="74"/>
      <c r="H63" s="74"/>
      <c r="I63" s="75"/>
    </row>
    <row r="64" spans="2:10" ht="15.75" customHeight="1" x14ac:dyDescent="0.2">
      <c r="B64" s="109" t="s">
        <v>100</v>
      </c>
      <c r="C64" s="74"/>
      <c r="D64" s="74"/>
      <c r="E64" s="74"/>
      <c r="F64" s="74"/>
      <c r="G64" s="75"/>
      <c r="H64" s="7" t="s">
        <v>101</v>
      </c>
      <c r="I64" s="7" t="s">
        <v>19</v>
      </c>
    </row>
    <row r="65" spans="2:9" ht="15.75" customHeight="1" x14ac:dyDescent="0.2">
      <c r="B65" s="107" t="str">
        <f>'Dados do Projeto'!B10</f>
        <v>Guilherme Lage</v>
      </c>
      <c r="C65" s="74"/>
      <c r="D65" s="74"/>
      <c r="E65" s="74"/>
      <c r="F65" s="74"/>
      <c r="G65" s="75"/>
      <c r="H65" s="33">
        <f>SUMIF($F$11:$F$60,'Dados do Projeto'!$B10,H$11:H$60)</f>
        <v>0</v>
      </c>
      <c r="I65" s="33">
        <f>SUMIF($F$11:$F$60,'Dados do Projeto'!$B10,I$11:I$60)</f>
        <v>0</v>
      </c>
    </row>
    <row r="66" spans="2:9" ht="15.75" customHeight="1" x14ac:dyDescent="0.2">
      <c r="B66" s="107" t="str">
        <f>'Dados do Projeto'!B11</f>
        <v>João Gabriel Perez</v>
      </c>
      <c r="C66" s="74"/>
      <c r="D66" s="74"/>
      <c r="E66" s="74"/>
      <c r="F66" s="74"/>
      <c r="G66" s="75"/>
      <c r="H66" s="33">
        <f>SUMIF(F$11:F$60,'Dados do Projeto'!B11,H$11:H$60)</f>
        <v>0</v>
      </c>
      <c r="I66" s="33">
        <f>SUMIF($F$11:$F$60,'Dados do Projeto'!$B11,I$11:I$60)</f>
        <v>0</v>
      </c>
    </row>
    <row r="67" spans="2:9" ht="15.75" customHeight="1" x14ac:dyDescent="0.2">
      <c r="B67" s="107" t="str">
        <f>'Dados do Projeto'!B12</f>
        <v>Lucas Soares</v>
      </c>
      <c r="C67" s="74"/>
      <c r="D67" s="74"/>
      <c r="E67" s="74"/>
      <c r="F67" s="74"/>
      <c r="G67" s="75"/>
      <c r="H67" s="33">
        <f>SUMIF(F$11:F$60,'Dados do Projeto'!B12,H$11:H$60)</f>
        <v>0</v>
      </c>
      <c r="I67" s="33">
        <f>SUMIF($F$11:$F$60,'Dados do Projeto'!$B12,I$11:I$60)</f>
        <v>0</v>
      </c>
    </row>
    <row r="68" spans="2:9" ht="15.75" customHeight="1" x14ac:dyDescent="0.2">
      <c r="B68" s="107" t="str">
        <f>'Dados do Projeto'!B14</f>
        <v>Marlene Moraes</v>
      </c>
      <c r="C68" s="74"/>
      <c r="D68" s="74"/>
      <c r="E68" s="74"/>
      <c r="F68" s="74"/>
      <c r="G68" s="75"/>
      <c r="H68" s="33">
        <f>SUMIF(F$11:F$60,'Dados do Projeto'!B14,H$11:H$60)</f>
        <v>0</v>
      </c>
      <c r="I68" s="33">
        <f>SUMIF($F$11:$F$60,'Dados do Projeto'!$B14,I$11:I$60)</f>
        <v>0</v>
      </c>
    </row>
    <row r="69" spans="2:9" ht="15.75" customHeight="1" x14ac:dyDescent="0.2">
      <c r="B69" s="107" t="str">
        <f>'Dados do Projeto'!B15</f>
        <v>Vitor Stahlberg</v>
      </c>
      <c r="C69" s="74"/>
      <c r="D69" s="74"/>
      <c r="E69" s="74"/>
      <c r="F69" s="74"/>
      <c r="G69" s="75"/>
      <c r="H69" s="33">
        <f>SUMIF(F$11:F$60,'Dados do Projeto'!B15,H$11:H$60)</f>
        <v>0</v>
      </c>
      <c r="I69" s="33">
        <f>SUMIF($F$11:$F$60,'Dados do Projeto'!$B15,I$11:I$60)</f>
        <v>0</v>
      </c>
    </row>
    <row r="70" spans="2:9" ht="15.75" customHeight="1" x14ac:dyDescent="0.2"/>
    <row r="71" spans="2:9" ht="15.75" customHeight="1" x14ac:dyDescent="0.2"/>
    <row r="72" spans="2:9" ht="15.75" customHeight="1" x14ac:dyDescent="0.2"/>
    <row r="73" spans="2:9" ht="15.75" customHeight="1" x14ac:dyDescent="0.2"/>
    <row r="74" spans="2:9" ht="15.75" customHeight="1" x14ac:dyDescent="0.2"/>
    <row r="75" spans="2:9" ht="15.75" customHeight="1" x14ac:dyDescent="0.2"/>
    <row r="76" spans="2:9" ht="15.75" customHeight="1" x14ac:dyDescent="0.2"/>
    <row r="77" spans="2:9" ht="15.75" customHeight="1" x14ac:dyDescent="0.2"/>
    <row r="78" spans="2:9" ht="15.75" customHeight="1" x14ac:dyDescent="0.2"/>
    <row r="79" spans="2:9" ht="15.75" customHeight="1" x14ac:dyDescent="0.2"/>
    <row r="80" spans="2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spans="4:7" ht="15.75" customHeight="1" x14ac:dyDescent="0.2"/>
    <row r="98" spans="4:7" ht="15.75" customHeight="1" x14ac:dyDescent="0.2"/>
    <row r="99" spans="4:7" ht="15.75" customHeight="1" x14ac:dyDescent="0.2"/>
    <row r="100" spans="4:7" ht="15.75" customHeight="1" x14ac:dyDescent="0.2"/>
    <row r="101" spans="4:7" ht="15.75" customHeight="1" x14ac:dyDescent="0.2">
      <c r="D101" s="19"/>
      <c r="E101" s="19"/>
      <c r="G101" s="19"/>
    </row>
    <row r="102" spans="4:7" ht="15.75" customHeight="1" x14ac:dyDescent="0.2">
      <c r="D102" s="19"/>
      <c r="E102" s="19"/>
      <c r="G102" s="19"/>
    </row>
    <row r="103" spans="4:7" ht="15.75" customHeight="1" x14ac:dyDescent="0.2">
      <c r="D103" s="19"/>
      <c r="E103" s="19"/>
      <c r="G103" s="19"/>
    </row>
    <row r="104" spans="4:7" ht="15.75" customHeight="1" x14ac:dyDescent="0.2">
      <c r="D104" s="19"/>
      <c r="E104" s="19"/>
      <c r="G104" s="19"/>
    </row>
    <row r="105" spans="4:7" ht="15.75" customHeight="1" x14ac:dyDescent="0.2">
      <c r="D105" s="19"/>
      <c r="E105" s="19"/>
    </row>
    <row r="106" spans="4:7" ht="15.75" customHeight="1" x14ac:dyDescent="0.2"/>
    <row r="107" spans="4:7" ht="15.75" customHeight="1" x14ac:dyDescent="0.2"/>
    <row r="108" spans="4:7" ht="15.75" customHeight="1" x14ac:dyDescent="0.2"/>
    <row r="109" spans="4:7" ht="15.75" customHeight="1" x14ac:dyDescent="0.2"/>
    <row r="110" spans="4:7" ht="15.75" customHeight="1" x14ac:dyDescent="0.2"/>
    <row r="111" spans="4:7" ht="15.75" customHeight="1" x14ac:dyDescent="0.2"/>
    <row r="112" spans="4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0:J60" xr:uid="{00000000-0009-0000-0000-000006000000}"/>
  <mergeCells count="14">
    <mergeCell ref="B7:J7"/>
    <mergeCell ref="B1:J1"/>
    <mergeCell ref="B2:J2"/>
    <mergeCell ref="B3:J3"/>
    <mergeCell ref="B4:J4"/>
    <mergeCell ref="B5:J5"/>
    <mergeCell ref="B68:G68"/>
    <mergeCell ref="B69:G69"/>
    <mergeCell ref="B9:I9"/>
    <mergeCell ref="B63:I63"/>
    <mergeCell ref="B64:G64"/>
    <mergeCell ref="B65:G65"/>
    <mergeCell ref="B66:G66"/>
    <mergeCell ref="B67:G67"/>
  </mergeCells>
  <conditionalFormatting sqref="F13 F17">
    <cfRule type="containsBlanks" dxfId="37" priority="1">
      <formula>LEN(TRIM(F13))=0</formula>
    </cfRule>
  </conditionalFormatting>
  <conditionalFormatting sqref="F13 F17">
    <cfRule type="expression" dxfId="36" priority="2">
      <formula>NOT(ISERROR(SEARCH(($B$69),(F13))))</formula>
    </cfRule>
  </conditionalFormatting>
  <conditionalFormatting sqref="F13 F17">
    <cfRule type="expression" dxfId="35" priority="3">
      <formula>NOT(ISERROR(SEARCH(($B$68),(F13))))</formula>
    </cfRule>
  </conditionalFormatting>
  <conditionalFormatting sqref="F13 F17">
    <cfRule type="expression" dxfId="34" priority="4">
      <formula>NOT(ISERROR(SEARCH(($B$67),(F13))))</formula>
    </cfRule>
  </conditionalFormatting>
  <conditionalFormatting sqref="F13 F17">
    <cfRule type="expression" dxfId="33" priority="5">
      <formula>NOT(ISERROR(SEARCH(($B$66),(F13))))</formula>
    </cfRule>
  </conditionalFormatting>
  <conditionalFormatting sqref="F13 F17">
    <cfRule type="containsBlanks" dxfId="32" priority="6">
      <formula>LEN(TRIM(F13))=0</formula>
    </cfRule>
  </conditionalFormatting>
  <conditionalFormatting sqref="F13 F17">
    <cfRule type="expression" dxfId="31" priority="7">
      <formula>NOT(ISERROR(SEARCH(($B$69),(F13))))</formula>
    </cfRule>
  </conditionalFormatting>
  <conditionalFormatting sqref="F13 F17">
    <cfRule type="expression" dxfId="30" priority="8">
      <formula>NOT(ISERROR(SEARCH(($B$68),(F13))))</formula>
    </cfRule>
  </conditionalFormatting>
  <conditionalFormatting sqref="F13 F17">
    <cfRule type="expression" dxfId="29" priority="9">
      <formula>NOT(ISERROR(SEARCH(($B$67),(F13))))</formula>
    </cfRule>
  </conditionalFormatting>
  <conditionalFormatting sqref="F13 F17">
    <cfRule type="expression" dxfId="28" priority="10">
      <formula>NOT(ISERROR(SEARCH(($B$66),(F13))))</formula>
    </cfRule>
  </conditionalFormatting>
  <conditionalFormatting sqref="F13 F17">
    <cfRule type="expression" dxfId="27" priority="11">
      <formula>NOT(ISERROR(SEARCH(($B$65),(F13))))</formula>
    </cfRule>
  </conditionalFormatting>
  <conditionalFormatting sqref="F13 F17">
    <cfRule type="expression" dxfId="26" priority="12">
      <formula>NOT(ISERROR(SEARCH(($B$65),(F13))))</formula>
    </cfRule>
  </conditionalFormatting>
  <conditionalFormatting sqref="F11:F60">
    <cfRule type="expression" dxfId="25" priority="13">
      <formula>NOT(ISERROR(SEARCH(($B$65),(F11))))</formula>
    </cfRule>
  </conditionalFormatting>
  <conditionalFormatting sqref="F11:F60">
    <cfRule type="expression" dxfId="24" priority="14">
      <formula>NOT(ISERROR(SEARCH(($B$66),(F11))))</formula>
    </cfRule>
  </conditionalFormatting>
  <conditionalFormatting sqref="F11:F60">
    <cfRule type="expression" dxfId="23" priority="15">
      <formula>NOT(ISERROR(SEARCH(($B$67),(F11))))</formula>
    </cfRule>
  </conditionalFormatting>
  <conditionalFormatting sqref="F11:F60">
    <cfRule type="expression" dxfId="22" priority="16">
      <formula>NOT(ISERROR(SEARCH(($B$68),(F11))))</formula>
    </cfRule>
  </conditionalFormatting>
  <conditionalFormatting sqref="F11:F60">
    <cfRule type="expression" dxfId="21" priority="17">
      <formula>NOT(ISERROR(SEARCH(($B$69),(F11))))</formula>
    </cfRule>
  </conditionalFormatting>
  <conditionalFormatting sqref="F11:F60">
    <cfRule type="containsBlanks" dxfId="20" priority="18">
      <formula>LEN(TRIM(F11))=0</formula>
    </cfRule>
  </conditionalFormatting>
  <conditionalFormatting sqref="C11:C60">
    <cfRule type="expression" dxfId="19" priority="19">
      <formula>AND(ISNUMBER(C11),TRUNC(C11)&lt;TODAY())</formula>
    </cfRule>
  </conditionalFormatting>
  <conditionalFormatting sqref="F13 F17">
    <cfRule type="containsBlanks" dxfId="18" priority="20">
      <formula>LEN(TRIM(F13))=0</formula>
    </cfRule>
  </conditionalFormatting>
  <conditionalFormatting sqref="F13 F17">
    <cfRule type="expression" dxfId="17" priority="21">
      <formula>NOT(ISERROR(SEARCH(($B$69),(F13))))</formula>
    </cfRule>
  </conditionalFormatting>
  <conditionalFormatting sqref="F13 F17">
    <cfRule type="expression" dxfId="16" priority="22">
      <formula>NOT(ISERROR(SEARCH(($B$68),(F13))))</formula>
    </cfRule>
  </conditionalFormatting>
  <conditionalFormatting sqref="F13 F17">
    <cfRule type="expression" dxfId="15" priority="23">
      <formula>NOT(ISERROR(SEARCH(($B$67),(F13))))</formula>
    </cfRule>
  </conditionalFormatting>
  <conditionalFormatting sqref="F13 F17">
    <cfRule type="expression" dxfId="14" priority="24">
      <formula>NOT(ISERROR(SEARCH(($B$66),(F13))))</formula>
    </cfRule>
  </conditionalFormatting>
  <conditionalFormatting sqref="F13 F17">
    <cfRule type="containsBlanks" dxfId="13" priority="25">
      <formula>LEN(TRIM(F13))=0</formula>
    </cfRule>
  </conditionalFormatting>
  <conditionalFormatting sqref="F13 F17">
    <cfRule type="expression" dxfId="12" priority="26">
      <formula>NOT(ISERROR(SEARCH(($B$69),(F13))))</formula>
    </cfRule>
  </conditionalFormatting>
  <conditionalFormatting sqref="F13 F17">
    <cfRule type="expression" dxfId="11" priority="27">
      <formula>NOT(ISERROR(SEARCH(($B$68),(F13))))</formula>
    </cfRule>
  </conditionalFormatting>
  <conditionalFormatting sqref="F13 F17">
    <cfRule type="expression" dxfId="10" priority="28">
      <formula>NOT(ISERROR(SEARCH(($B$67),(F13))))</formula>
    </cfRule>
  </conditionalFormatting>
  <conditionalFormatting sqref="F13 F17">
    <cfRule type="expression" dxfId="9" priority="29">
      <formula>NOT(ISERROR(SEARCH(($B$66),(F13))))</formula>
    </cfRule>
  </conditionalFormatting>
  <conditionalFormatting sqref="F13 F17">
    <cfRule type="expression" dxfId="8" priority="30">
      <formula>NOT(ISERROR(SEARCH(($B$65),(F13))))</formula>
    </cfRule>
  </conditionalFormatting>
  <conditionalFormatting sqref="F13 F17">
    <cfRule type="expression" dxfId="7" priority="31">
      <formula>NOT(ISERROR(SEARCH(($B$65),(F13))))</formula>
    </cfRule>
  </conditionalFormatting>
  <conditionalFormatting sqref="F11:F60">
    <cfRule type="expression" dxfId="6" priority="32">
      <formula>NOT(ISERROR(SEARCH(($B$65),(F11))))</formula>
    </cfRule>
  </conditionalFormatting>
  <conditionalFormatting sqref="F11:F60">
    <cfRule type="expression" dxfId="5" priority="33">
      <formula>NOT(ISERROR(SEARCH(($B$66),(F11))))</formula>
    </cfRule>
  </conditionalFormatting>
  <conditionalFormatting sqref="F11:F60">
    <cfRule type="expression" dxfId="4" priority="34">
      <formula>NOT(ISERROR(SEARCH(($B$67),(F11))))</formula>
    </cfRule>
  </conditionalFormatting>
  <conditionalFormatting sqref="F11:F60">
    <cfRule type="expression" dxfId="3" priority="35">
      <formula>NOT(ISERROR(SEARCH(($B$68),(F11))))</formula>
    </cfRule>
  </conditionalFormatting>
  <conditionalFormatting sqref="F11:F60">
    <cfRule type="expression" dxfId="2" priority="36">
      <formula>NOT(ISERROR(SEARCH(($B$69),(F11))))</formula>
    </cfRule>
  </conditionalFormatting>
  <conditionalFormatting sqref="F11:F60">
    <cfRule type="containsBlanks" dxfId="1" priority="37">
      <formula>LEN(TRIM(F11))=0</formula>
    </cfRule>
  </conditionalFormatting>
  <conditionalFormatting sqref="C11:C60">
    <cfRule type="expression" dxfId="0" priority="38">
      <formula>AND(ISNUMBER(C11),TRUNC(C11)&lt;TODAY())</formula>
    </cfRule>
  </conditionalFormatting>
  <dataValidations count="2">
    <dataValidation type="list" allowBlank="1" showErrorMessage="1" sqref="C12:C60" xr:uid="{00000000-0002-0000-0600-000000000000}">
      <formula1>$K$1:$K$21</formula1>
    </dataValidation>
    <dataValidation type="list" allowBlank="1" showErrorMessage="1" sqref="C11" xr:uid="{00000000-0002-0000-0600-000001000000}">
      <formula1>$K$1:$K$14</formula1>
    </dataValidation>
  </dataValidations>
  <pageMargins left="0.75" right="0.75" top="1" bottom="1" header="0" footer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'Dados do Projeto'!$M$101:$M$104</xm:f>
          </x14:formula1>
          <xm:sqref>G11:G18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Projeto</vt:lpstr>
      <vt:lpstr>Requisitos</vt:lpstr>
      <vt:lpstr>Sprint #1</vt:lpstr>
      <vt:lpstr>Sprint #2</vt:lpstr>
      <vt:lpstr>Sprint #3</vt:lpstr>
      <vt:lpstr>Sprint #4</vt:lpstr>
      <vt:lpstr>Sprint #5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jamar</dc:creator>
  <cp:keywords/>
  <dc:description/>
  <cp:lastModifiedBy>Guilherme Lage da Costa</cp:lastModifiedBy>
  <cp:revision/>
  <dcterms:created xsi:type="dcterms:W3CDTF">2020-02-02T22:15:26Z</dcterms:created>
  <dcterms:modified xsi:type="dcterms:W3CDTF">2023-10-19T11:46:52Z</dcterms:modified>
  <cp:category/>
  <cp:contentStatus/>
</cp:coreProperties>
</file>