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git\wg_HAWG\NSAS\data\Catch\"/>
    </mc:Choice>
  </mc:AlternateContent>
  <xr:revisionPtr revIDLastSave="0" documentId="13_ncr:1_{785E4489-41E2-486E-BB9E-245C15E057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70" i="1"/>
  <c r="D71" i="1"/>
  <c r="D72" i="1"/>
  <c r="D6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3" i="1"/>
  <c r="H16" i="1" l="1"/>
  <c r="F16" i="1"/>
  <c r="D16" i="1"/>
  <c r="B16" i="1"/>
  <c r="H15" i="1"/>
  <c r="F15" i="1"/>
  <c r="D15" i="1"/>
  <c r="B15" i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J5" i="1"/>
  <c r="K5" i="1" s="1"/>
  <c r="J15" i="1" l="1"/>
  <c r="K6" i="1"/>
  <c r="J16" i="1" s="1"/>
</calcChain>
</file>

<file path=xl/sharedStrings.xml><?xml version="1.0" encoding="utf-8"?>
<sst xmlns="http://schemas.openxmlformats.org/spreadsheetml/2006/main" count="79" uniqueCount="19">
  <si>
    <t>Fleet A</t>
  </si>
  <si>
    <t>Fleet B</t>
  </si>
  <si>
    <t>Fleet C</t>
  </si>
  <si>
    <t>TOTAL</t>
  </si>
  <si>
    <t>Total</t>
  </si>
  <si>
    <t>Mean</t>
  </si>
  <si>
    <t>Winter rings</t>
  </si>
  <si>
    <t>Numbers</t>
  </si>
  <si>
    <t>Weight</t>
  </si>
  <si>
    <t>9+</t>
  </si>
  <si>
    <t>SOP catch</t>
  </si>
  <si>
    <t>Fleet D</t>
  </si>
  <si>
    <t>Figures for A fleet include unsampled bycatch in the industrial fishery</t>
  </si>
  <si>
    <t>catch</t>
  </si>
  <si>
    <t>A</t>
  </si>
  <si>
    <t>B</t>
  </si>
  <si>
    <t>C</t>
  </si>
  <si>
    <t>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</si>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</sst>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General_)"/>
    <numFmt numFmtId="165" formatCode="0.0_)"/>
    <numFmt numFmtId="166" formatCode="0.000"/>
    <numFmt numFmtId="167" formatCode="0.0"/>
    <numFmt numFmtId="168" formatCode="#,##0.0"/>
    <numFmt numFmtId="169" formatCode="#,##0.0_ _D_M;\-#,##0.0_ _D_M"/>
    <numFmt numFmtId="170" formatCode="#,##0.000_ _D_M;\-#,##0.000_ _D_M"/>
    <numFmt numFmtId="171" formatCode="#,##0.000_ ;\-#,##0.000\ "/>
    <numFmt numFmtId="174" formatCode="0.000_)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Continuous"/>
    </xf>
    <xf numFmtId="0" fontId="1" fillId="0" borderId="0" xfId="0" applyFont="1"/>
    <xf numFmtId="164" fontId="2" fillId="0" borderId="2" xfId="0" applyNumberFormat="1" applyFont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7" fontId="0" fillId="0" borderId="0" xfId="0" applyNumberFormat="1"/>
    <xf numFmtId="0" fontId="5" fillId="0" borderId="0" xfId="0" applyFont="1" applyFill="1" applyAlignment="1">
      <alignment horizontal="right"/>
    </xf>
    <xf numFmtId="168" fontId="2" fillId="0" borderId="2" xfId="0" applyNumberFormat="1" applyFont="1" applyFill="1" applyBorder="1" applyProtection="1"/>
    <xf numFmtId="164" fontId="2" fillId="0" borderId="2" xfId="0" applyNumberFormat="1" applyFont="1" applyFill="1" applyBorder="1" applyProtection="1"/>
    <xf numFmtId="168" fontId="2" fillId="0" borderId="3" xfId="0" applyNumberFormat="1" applyFont="1" applyFill="1" applyBorder="1" applyProtection="1"/>
    <xf numFmtId="164" fontId="2" fillId="0" borderId="3" xfId="0" applyNumberFormat="1" applyFont="1" applyFill="1" applyBorder="1" applyProtection="1"/>
    <xf numFmtId="164" fontId="2" fillId="0" borderId="0" xfId="0" applyNumberFormat="1" applyFont="1" applyFill="1" applyBorder="1" applyAlignment="1" applyProtection="1">
      <alignment horizontal="center"/>
    </xf>
    <xf numFmtId="164" fontId="2" fillId="0" borderId="2" xfId="0" applyNumberFormat="1" applyFont="1" applyFill="1" applyBorder="1" applyAlignment="1" applyProtection="1">
      <alignment horizontal="center"/>
    </xf>
    <xf numFmtId="164" fontId="2" fillId="0" borderId="2" xfId="0" applyNumberFormat="1" applyFont="1" applyFill="1" applyBorder="1" applyAlignment="1" applyProtection="1">
      <alignment horizontal="left"/>
    </xf>
    <xf numFmtId="164" fontId="1" fillId="0" borderId="1" xfId="0" applyNumberFormat="1" applyFont="1" applyFill="1" applyBorder="1" applyAlignment="1" applyProtection="1">
      <alignment horizontal="left"/>
    </xf>
    <xf numFmtId="168" fontId="1" fillId="0" borderId="0" xfId="0" applyNumberFormat="1" applyFont="1" applyFill="1" applyBorder="1" applyProtection="1"/>
    <xf numFmtId="166" fontId="1" fillId="0" borderId="0" xfId="0" applyNumberFormat="1" applyFont="1" applyFill="1" applyBorder="1" applyProtection="1"/>
    <xf numFmtId="168" fontId="1" fillId="0" borderId="2" xfId="0" applyNumberFormat="1" applyFont="1" applyFill="1" applyBorder="1" applyProtection="1"/>
    <xf numFmtId="165" fontId="1" fillId="0" borderId="2" xfId="0" applyNumberFormat="1" applyFont="1" applyFill="1" applyBorder="1" applyProtection="1"/>
    <xf numFmtId="1" fontId="0" fillId="0" borderId="0" xfId="0" applyNumberFormat="1"/>
    <xf numFmtId="166" fontId="0" fillId="0" borderId="0" xfId="0" applyNumberFormat="1"/>
    <xf numFmtId="171" fontId="0" fillId="0" borderId="0" xfId="0" applyNumberFormat="1"/>
    <xf numFmtId="165" fontId="2" fillId="0" borderId="0" xfId="0" applyNumberFormat="1" applyFont="1" applyFill="1" applyBorder="1" applyProtection="1"/>
    <xf numFmtId="166" fontId="2" fillId="0" borderId="0" xfId="0" applyNumberFormat="1" applyFont="1" applyFill="1"/>
    <xf numFmtId="167" fontId="0" fillId="0" borderId="0" xfId="0" applyNumberFormat="1" applyFill="1"/>
    <xf numFmtId="166" fontId="0" fillId="0" borderId="0" xfId="0" applyNumberFormat="1" applyFill="1"/>
    <xf numFmtId="165" fontId="2" fillId="0" borderId="2" xfId="0" applyNumberFormat="1" applyFont="1" applyFill="1" applyBorder="1" applyProtection="1"/>
    <xf numFmtId="166" fontId="2" fillId="0" borderId="2" xfId="0" applyNumberFormat="1" applyFont="1" applyFill="1" applyBorder="1"/>
    <xf numFmtId="167" fontId="0" fillId="0" borderId="2" xfId="0" applyNumberFormat="1" applyFill="1" applyBorder="1"/>
    <xf numFmtId="166" fontId="2" fillId="0" borderId="2" xfId="0" applyNumberFormat="1" applyFont="1" applyFill="1" applyBorder="1" applyProtection="1"/>
    <xf numFmtId="166" fontId="0" fillId="0" borderId="2" xfId="0" applyNumberFormat="1" applyFill="1" applyBorder="1"/>
    <xf numFmtId="166" fontId="1" fillId="0" borderId="2" xfId="0" applyNumberFormat="1" applyFont="1" applyFill="1" applyBorder="1" applyProtection="1"/>
    <xf numFmtId="170" fontId="1" fillId="0" borderId="4" xfId="0" applyNumberFormat="1" applyFont="1" applyFill="1" applyBorder="1" applyAlignment="1" applyProtection="1">
      <alignment horizontal="right"/>
    </xf>
    <xf numFmtId="169" fontId="1" fillId="0" borderId="4" xfId="0" applyNumberFormat="1" applyFont="1" applyFill="1" applyBorder="1" applyAlignment="1" applyProtection="1">
      <alignment horizontal="right"/>
    </xf>
    <xf numFmtId="174" fontId="2" fillId="0" borderId="0" xfId="0" applyNumberFormat="1" applyFont="1" applyFill="1" applyBorder="1" applyProtection="1"/>
    <xf numFmtId="174" fontId="2" fillId="0" borderId="0" xfId="0" applyNumberFormat="1" applyFont="1" applyFill="1"/>
    <xf numFmtId="174" fontId="0" fillId="0" borderId="0" xfId="0" applyNumberFormat="1"/>
    <xf numFmtId="174" fontId="2" fillId="0" borderId="2" xfId="0" applyNumberFormat="1" applyFont="1" applyFill="1" applyBorder="1" applyProtection="1"/>
    <xf numFmtId="174" fontId="2" fillId="0" borderId="2" xfId="0" applyNumberFormat="1" applyFont="1" applyFill="1" applyBorder="1"/>
    <xf numFmtId="174" fontId="0" fillId="0" borderId="0" xfId="0" applyNumberFormat="1" applyFill="1"/>
    <xf numFmtId="174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72"/>
  <sheetViews>
    <sheetView showGridLines="0" tabSelected="1" topLeftCell="A37" zoomScaleNormal="100" workbookViewId="0">
      <selection activeCell="E69" sqref="E69"/>
    </sheetView>
  </sheetViews>
  <sheetFormatPr defaultColWidth="8.7109375" defaultRowHeight="12.75" x14ac:dyDescent="0.2"/>
  <cols>
    <col min="1" max="1" width="10.28515625" customWidth="1"/>
    <col min="2" max="2" width="9.42578125" customWidth="1"/>
    <col min="3" max="3" width="8.42578125" customWidth="1"/>
    <col min="4" max="4" width="10.7109375" customWidth="1"/>
    <col min="5" max="5" width="9.28515625" customWidth="1"/>
    <col min="6" max="6" width="10.7109375" customWidth="1"/>
    <col min="7" max="7" width="8.7109375" customWidth="1"/>
    <col min="8" max="8" width="10.7109375" customWidth="1"/>
    <col min="9" max="9" width="8.42578125" customWidth="1"/>
    <col min="10" max="10" width="10.7109375" style="3" customWidth="1"/>
    <col min="11" max="11" width="9.42578125" style="3" customWidth="1"/>
    <col min="12" max="12" width="8.7109375" customWidth="1"/>
  </cols>
  <sheetData>
    <row r="2" spans="1:12" ht="20.25" x14ac:dyDescent="0.3">
      <c r="A2" s="1">
        <v>2020</v>
      </c>
      <c r="B2" s="2" t="s">
        <v>0</v>
      </c>
      <c r="C2" s="2"/>
      <c r="D2" s="2" t="s">
        <v>1</v>
      </c>
      <c r="E2" s="2"/>
      <c r="F2" s="2" t="s">
        <v>2</v>
      </c>
      <c r="G2" s="2"/>
      <c r="H2" s="2" t="s">
        <v>11</v>
      </c>
      <c r="I2" s="2"/>
      <c r="J2" s="2" t="s">
        <v>3</v>
      </c>
      <c r="K2" s="2"/>
    </row>
    <row r="3" spans="1:12" x14ac:dyDescent="0.2">
      <c r="A3" s="7" t="s">
        <v>4</v>
      </c>
      <c r="B3" s="5"/>
      <c r="C3" s="5" t="s">
        <v>5</v>
      </c>
      <c r="D3" s="5"/>
      <c r="E3" s="5" t="s">
        <v>5</v>
      </c>
      <c r="F3" s="5"/>
      <c r="G3" s="5" t="s">
        <v>5</v>
      </c>
      <c r="H3" s="5"/>
      <c r="I3" s="5" t="s">
        <v>5</v>
      </c>
      <c r="J3" s="8"/>
      <c r="K3" s="8" t="s">
        <v>5</v>
      </c>
    </row>
    <row r="4" spans="1:12" x14ac:dyDescent="0.2">
      <c r="A4" s="4" t="s">
        <v>6</v>
      </c>
      <c r="B4" s="6" t="s">
        <v>7</v>
      </c>
      <c r="C4" s="6" t="s">
        <v>8</v>
      </c>
      <c r="D4" s="6" t="s">
        <v>7</v>
      </c>
      <c r="E4" s="6" t="s">
        <v>8</v>
      </c>
      <c r="F4" s="6" t="s">
        <v>7</v>
      </c>
      <c r="G4" s="6" t="s">
        <v>8</v>
      </c>
      <c r="H4" s="6" t="s">
        <v>7</v>
      </c>
      <c r="I4" s="6" t="s">
        <v>8</v>
      </c>
      <c r="J4" s="9" t="s">
        <v>7</v>
      </c>
      <c r="K4" s="9" t="s">
        <v>8</v>
      </c>
    </row>
    <row r="5" spans="1:12" x14ac:dyDescent="0.2">
      <c r="A5" s="16">
        <v>0</v>
      </c>
      <c r="B5" s="27">
        <v>-1.6999999979816494E-4</v>
      </c>
      <c r="C5" s="28">
        <v>3.5999999999999999E-3</v>
      </c>
      <c r="D5" s="29">
        <v>2047.9388799999999</v>
      </c>
      <c r="E5" s="30">
        <v>3.5999999999999999E-3</v>
      </c>
      <c r="F5" s="29">
        <v>68.2623752083895</v>
      </c>
      <c r="G5" s="30">
        <v>1.41872952326595E-2</v>
      </c>
      <c r="H5" s="27">
        <v>11.1693629280393</v>
      </c>
      <c r="I5" s="30">
        <v>9.4651162791000009E-3</v>
      </c>
      <c r="J5" s="20">
        <f t="shared" ref="J5:J14" si="0">B5+D5+F5+H5</f>
        <v>2127.3704481364289</v>
      </c>
      <c r="K5" s="21">
        <f t="shared" ref="K5:K14" si="1">((B5*C5)+(D5*E5)+(F5*G5)+(H5*I5))/J5</f>
        <v>3.9705154091243004E-3</v>
      </c>
      <c r="L5" s="10"/>
    </row>
    <row r="6" spans="1:12" x14ac:dyDescent="0.2">
      <c r="A6" s="16">
        <v>1</v>
      </c>
      <c r="B6" s="27">
        <v>69.782298484329004</v>
      </c>
      <c r="C6" s="28">
        <v>0.10747074459976123</v>
      </c>
      <c r="D6" s="29">
        <v>15.722569999999999</v>
      </c>
      <c r="E6" s="30">
        <v>3.5900000000000001E-2</v>
      </c>
      <c r="F6" s="29">
        <v>22.8608869762142</v>
      </c>
      <c r="G6" s="30">
        <v>3.4344013585574602E-2</v>
      </c>
      <c r="H6" s="27">
        <v>3.72149647118645</v>
      </c>
      <c r="I6" s="30">
        <v>5.3071957007000001E-2</v>
      </c>
      <c r="J6" s="20">
        <f t="shared" si="0"/>
        <v>112.08725193172967</v>
      </c>
      <c r="K6" s="21">
        <f t="shared" si="1"/>
        <v>8.0710673146966519E-2</v>
      </c>
      <c r="L6" s="10"/>
    </row>
    <row r="7" spans="1:12" x14ac:dyDescent="0.2">
      <c r="A7" s="16">
        <v>2</v>
      </c>
      <c r="B7" s="27">
        <v>499.70851735100001</v>
      </c>
      <c r="C7" s="28">
        <v>0.13866479974797782</v>
      </c>
      <c r="D7" s="29">
        <v>5.3868999999999998</v>
      </c>
      <c r="E7" s="30">
        <v>0.1169</v>
      </c>
      <c r="F7" s="29">
        <v>43.152084429120997</v>
      </c>
      <c r="G7" s="30">
        <v>6.5206073851055799E-2</v>
      </c>
      <c r="H7" s="27">
        <v>1.00731854022034</v>
      </c>
      <c r="I7" s="30">
        <v>9.7867178114999995E-2</v>
      </c>
      <c r="J7" s="20">
        <f t="shared" si="0"/>
        <v>549.25482032034142</v>
      </c>
      <c r="K7" s="21">
        <f t="shared" si="1"/>
        <v>0.13260524775269683</v>
      </c>
      <c r="L7" s="10"/>
    </row>
    <row r="8" spans="1:12" x14ac:dyDescent="0.2">
      <c r="A8" s="16">
        <v>3</v>
      </c>
      <c r="B8" s="27">
        <v>209.3629068985</v>
      </c>
      <c r="C8" s="28">
        <v>0.15664152215003474</v>
      </c>
      <c r="D8" s="29">
        <v>0.62053000000000003</v>
      </c>
      <c r="E8" s="30">
        <v>0.15559999999999999</v>
      </c>
      <c r="F8" s="29">
        <v>5.1073527320285601</v>
      </c>
      <c r="G8" s="30">
        <v>0.13977618962121499</v>
      </c>
      <c r="H8" s="27">
        <v>0.15899602842234101</v>
      </c>
      <c r="I8" s="30">
        <v>0.11473517209</v>
      </c>
      <c r="J8" s="20">
        <f t="shared" si="0"/>
        <v>215.24978565895091</v>
      </c>
      <c r="K8" s="21">
        <f t="shared" si="1"/>
        <v>0.15620739190992064</v>
      </c>
      <c r="L8" s="10"/>
    </row>
    <row r="9" spans="1:12" x14ac:dyDescent="0.2">
      <c r="A9" s="16">
        <v>4</v>
      </c>
      <c r="B9" s="27">
        <v>288.21831634193296</v>
      </c>
      <c r="C9" s="28">
        <v>0.17236358910871982</v>
      </c>
      <c r="D9" s="29">
        <v>1.4838699999999998</v>
      </c>
      <c r="E9" s="30">
        <v>0.1489</v>
      </c>
      <c r="F9" s="29">
        <v>2.0991592375365902</v>
      </c>
      <c r="G9" s="30">
        <v>0.17066347996036602</v>
      </c>
      <c r="H9" s="27">
        <v>8.1391011560696599E-2</v>
      </c>
      <c r="I9" s="30">
        <v>0.11640116020000001</v>
      </c>
      <c r="J9" s="20">
        <f t="shared" si="0"/>
        <v>291.88273659103027</v>
      </c>
      <c r="K9" s="21">
        <f t="shared" si="1"/>
        <v>0.17221647333546741</v>
      </c>
      <c r="L9" s="10"/>
    </row>
    <row r="10" spans="1:12" x14ac:dyDescent="0.2">
      <c r="A10" s="16">
        <v>5</v>
      </c>
      <c r="B10" s="27">
        <v>144.79504155219999</v>
      </c>
      <c r="C10" s="28">
        <v>0.19052435981455892</v>
      </c>
      <c r="D10" s="29">
        <v>0.72360999999999998</v>
      </c>
      <c r="E10" s="30">
        <v>0.15029999999999999</v>
      </c>
      <c r="F10" s="29">
        <v>0.28564079645331097</v>
      </c>
      <c r="G10" s="30">
        <v>0.178041167573294</v>
      </c>
      <c r="H10" s="27">
        <v>1.7540809673025601E-2</v>
      </c>
      <c r="I10" s="30">
        <v>0.1167866005</v>
      </c>
      <c r="J10" s="20">
        <f t="shared" si="0"/>
        <v>145.82183315832634</v>
      </c>
      <c r="K10" s="21">
        <f t="shared" si="1"/>
        <v>0.19029143256871595</v>
      </c>
      <c r="L10" s="10"/>
    </row>
    <row r="11" spans="1:12" x14ac:dyDescent="0.2">
      <c r="A11" s="16">
        <v>6</v>
      </c>
      <c r="B11" s="27">
        <v>512.74268981805005</v>
      </c>
      <c r="C11" s="28">
        <v>0.21504323997145774</v>
      </c>
      <c r="D11" s="29">
        <v>2.0473399999999997</v>
      </c>
      <c r="E11" s="30">
        <v>0.1686</v>
      </c>
      <c r="F11" s="29">
        <v>0.60331240303858802</v>
      </c>
      <c r="G11" s="30">
        <v>0.20041548966759801</v>
      </c>
      <c r="H11" s="27">
        <v>7.6422493340126199E-3</v>
      </c>
      <c r="I11" s="30">
        <v>0.1158</v>
      </c>
      <c r="J11" s="20">
        <f t="shared" si="0"/>
        <v>515.4009844704226</v>
      </c>
      <c r="K11" s="21">
        <f t="shared" si="1"/>
        <v>0.2148401580006265</v>
      </c>
      <c r="L11" s="10"/>
    </row>
    <row r="12" spans="1:12" x14ac:dyDescent="0.2">
      <c r="A12" s="16">
        <v>7</v>
      </c>
      <c r="B12" s="27">
        <v>346.60020101700002</v>
      </c>
      <c r="C12" s="28">
        <v>0.2213227219881517</v>
      </c>
      <c r="D12" s="29">
        <v>2.0386600000000001</v>
      </c>
      <c r="E12" s="30">
        <v>0.17480000000000001</v>
      </c>
      <c r="F12" s="29">
        <v>0.79657168090361297</v>
      </c>
      <c r="G12" s="30">
        <v>0.217773239962086</v>
      </c>
      <c r="H12" s="27">
        <v>0</v>
      </c>
      <c r="I12" s="30">
        <v>0</v>
      </c>
      <c r="J12" s="20">
        <f t="shared" si="0"/>
        <v>349.43543269790365</v>
      </c>
      <c r="K12" s="21">
        <f t="shared" si="1"/>
        <v>0.22104320989483556</v>
      </c>
      <c r="L12" s="10"/>
    </row>
    <row r="13" spans="1:12" x14ac:dyDescent="0.2">
      <c r="A13" s="16">
        <v>8</v>
      </c>
      <c r="B13" s="27">
        <v>68.541690685009996</v>
      </c>
      <c r="C13" s="28">
        <v>0.23976963586477493</v>
      </c>
      <c r="D13" s="29">
        <v>0.26399</v>
      </c>
      <c r="E13" s="30">
        <v>0.19539999999999999</v>
      </c>
      <c r="F13" s="29">
        <v>4.2648823564788899E-4</v>
      </c>
      <c r="G13" s="30">
        <v>0</v>
      </c>
      <c r="H13" s="27">
        <v>0</v>
      </c>
      <c r="I13" s="30">
        <v>0</v>
      </c>
      <c r="J13" s="20">
        <f t="shared" si="0"/>
        <v>68.80610717324565</v>
      </c>
      <c r="K13" s="21">
        <f t="shared" si="1"/>
        <v>0.23959791565582378</v>
      </c>
      <c r="L13" s="10"/>
    </row>
    <row r="14" spans="1:12" x14ac:dyDescent="0.2">
      <c r="A14" s="17" t="s">
        <v>9</v>
      </c>
      <c r="B14" s="31">
        <v>107.58241713396998</v>
      </c>
      <c r="C14" s="32">
        <v>0.24798271762341006</v>
      </c>
      <c r="D14" s="33">
        <v>0.25879000000000002</v>
      </c>
      <c r="E14" s="34">
        <v>0.20319999999999999</v>
      </c>
      <c r="F14" s="33">
        <v>0</v>
      </c>
      <c r="G14" s="35">
        <v>0</v>
      </c>
      <c r="H14" s="27">
        <v>0</v>
      </c>
      <c r="I14" s="30">
        <v>0</v>
      </c>
      <c r="J14" s="22">
        <f t="shared" si="0"/>
        <v>107.84120713396999</v>
      </c>
      <c r="K14" s="36">
        <f t="shared" si="1"/>
        <v>0.24787525110108743</v>
      </c>
      <c r="L14" s="10"/>
    </row>
    <row r="15" spans="1:12" x14ac:dyDescent="0.2">
      <c r="A15" s="18" t="s">
        <v>3</v>
      </c>
      <c r="B15" s="12">
        <f>SUM(B5:B14)</f>
        <v>2247.3339092819924</v>
      </c>
      <c r="C15" s="13"/>
      <c r="D15" s="12">
        <f>SUM(D5:D14)</f>
        <v>2076.4851400000002</v>
      </c>
      <c r="E15" s="13"/>
      <c r="F15" s="12">
        <f>SUM(F5:F14)</f>
        <v>143.16780995192104</v>
      </c>
      <c r="G15" s="13"/>
      <c r="H15" s="14">
        <f>SUM(H5:H14)</f>
        <v>16.163748038436164</v>
      </c>
      <c r="I15" s="15"/>
      <c r="J15" s="12">
        <f>SUM(J5:J14)</f>
        <v>4483.1506072723487</v>
      </c>
      <c r="K15" s="23"/>
    </row>
    <row r="16" spans="1:12" ht="13.5" thickBot="1" x14ac:dyDescent="0.25">
      <c r="A16" s="19" t="s">
        <v>10</v>
      </c>
      <c r="B16" s="37">
        <f>SUMPRODUCT(B5:B14,C5:C14)</f>
        <v>416.93693253014408</v>
      </c>
      <c r="C16" s="37"/>
      <c r="D16" s="38">
        <f>SUMPRODUCT(D5:D14,E5:E14)</f>
        <v>9.798719200999999</v>
      </c>
      <c r="E16" s="38"/>
      <c r="F16" s="38">
        <f>SUMPRODUCT(F5:F14,G5:G14)</f>
        <v>5.9847481791660924</v>
      </c>
      <c r="G16" s="38"/>
      <c r="H16" s="38">
        <f>SUMPRODUCT(H5:H14,I5:I14)</f>
        <v>0.43245979145494551</v>
      </c>
      <c r="I16" s="38"/>
      <c r="J16" s="38">
        <f>SUMPRODUCT(J5:J14,K5:K14)</f>
        <v>433.15285970176507</v>
      </c>
      <c r="K16" s="38"/>
    </row>
    <row r="17" spans="1:11" x14ac:dyDescent="0.2">
      <c r="K17" s="11" t="s">
        <v>12</v>
      </c>
    </row>
    <row r="18" spans="1:11" x14ac:dyDescent="0.2">
      <c r="C18" s="24"/>
    </row>
    <row r="19" spans="1:11" x14ac:dyDescent="0.2">
      <c r="C19" s="24"/>
    </row>
    <row r="20" spans="1:11" x14ac:dyDescent="0.2">
      <c r="C20" s="24"/>
      <c r="E20" s="26"/>
      <c r="F20" s="10"/>
    </row>
    <row r="21" spans="1:11" x14ac:dyDescent="0.2">
      <c r="F21" s="10"/>
    </row>
    <row r="22" spans="1:11" x14ac:dyDescent="0.2">
      <c r="B22" s="6" t="s">
        <v>7</v>
      </c>
      <c r="C22" s="6" t="s">
        <v>8</v>
      </c>
      <c r="D22" t="s">
        <v>13</v>
      </c>
      <c r="F22" s="10"/>
      <c r="H22" s="25"/>
    </row>
    <row r="23" spans="1:11" x14ac:dyDescent="0.2">
      <c r="A23" t="s">
        <v>14</v>
      </c>
      <c r="B23" s="39">
        <v>-1.6999999979816494E-4</v>
      </c>
      <c r="C23" s="40">
        <v>3.5999999999999999E-3</v>
      </c>
      <c r="D23" s="41">
        <f>C23*B23</f>
        <v>-6.1199999927339378E-7</v>
      </c>
      <c r="F23" s="10"/>
      <c r="H23" s="25"/>
    </row>
    <row r="24" spans="1:11" x14ac:dyDescent="0.2">
      <c r="A24" t="s">
        <v>14</v>
      </c>
      <c r="B24" s="39">
        <v>69.782298484329004</v>
      </c>
      <c r="C24" s="40">
        <v>0.10747074459976123</v>
      </c>
      <c r="D24" s="41">
        <f t="shared" ref="D24:D62" si="2">C24*B24</f>
        <v>7.499555577993628</v>
      </c>
      <c r="F24" s="10"/>
      <c r="H24" s="25"/>
    </row>
    <row r="25" spans="1:11" x14ac:dyDescent="0.2">
      <c r="A25" t="s">
        <v>14</v>
      </c>
      <c r="B25" s="39">
        <v>499.70851735100001</v>
      </c>
      <c r="C25" s="40">
        <v>0.13866479974797782</v>
      </c>
      <c r="D25" s="41">
        <f t="shared" si="2"/>
        <v>69.291981490835312</v>
      </c>
      <c r="F25" s="10"/>
      <c r="H25" s="25"/>
    </row>
    <row r="26" spans="1:11" x14ac:dyDescent="0.2">
      <c r="A26" t="s">
        <v>14</v>
      </c>
      <c r="B26" s="39">
        <v>209.3629068985</v>
      </c>
      <c r="C26" s="40">
        <v>0.15664152215003474</v>
      </c>
      <c r="D26" s="41">
        <f t="shared" si="2"/>
        <v>32.794924418337047</v>
      </c>
      <c r="F26" s="10"/>
      <c r="H26" s="25"/>
    </row>
    <row r="27" spans="1:11" x14ac:dyDescent="0.2">
      <c r="A27" t="s">
        <v>14</v>
      </c>
      <c r="B27" s="39">
        <v>288.21831634193296</v>
      </c>
      <c r="C27" s="40">
        <v>0.17236358910871982</v>
      </c>
      <c r="D27" s="41">
        <f t="shared" si="2"/>
        <v>49.678343451567962</v>
      </c>
      <c r="H27" s="25"/>
    </row>
    <row r="28" spans="1:11" x14ac:dyDescent="0.2">
      <c r="A28" t="s">
        <v>14</v>
      </c>
      <c r="B28" s="39">
        <v>144.79504155219999</v>
      </c>
      <c r="C28" s="40">
        <v>0.19052435981455892</v>
      </c>
      <c r="D28" s="41">
        <f t="shared" si="2"/>
        <v>27.586982596055361</v>
      </c>
      <c r="H28" s="25"/>
    </row>
    <row r="29" spans="1:11" x14ac:dyDescent="0.2">
      <c r="A29" t="s">
        <v>14</v>
      </c>
      <c r="B29" s="39">
        <v>512.74268981805005</v>
      </c>
      <c r="C29" s="40">
        <v>0.21504323997145774</v>
      </c>
      <c r="D29" s="41">
        <f t="shared" si="2"/>
        <v>110.26184929015366</v>
      </c>
    </row>
    <row r="30" spans="1:11" x14ac:dyDescent="0.2">
      <c r="A30" t="s">
        <v>14</v>
      </c>
      <c r="B30" s="39">
        <v>346.60020101700002</v>
      </c>
      <c r="C30" s="40">
        <v>0.2213227219881517</v>
      </c>
      <c r="D30" s="41">
        <f t="shared" si="2"/>
        <v>76.710499930722989</v>
      </c>
    </row>
    <row r="31" spans="1:11" x14ac:dyDescent="0.2">
      <c r="A31" t="s">
        <v>14</v>
      </c>
      <c r="B31" s="39">
        <v>68.541690685009996</v>
      </c>
      <c r="C31" s="40">
        <v>0.23976963586477493</v>
      </c>
      <c r="D31" s="41">
        <f t="shared" si="2"/>
        <v>16.434216217100882</v>
      </c>
    </row>
    <row r="32" spans="1:11" x14ac:dyDescent="0.2">
      <c r="A32" t="s">
        <v>14</v>
      </c>
      <c r="B32" s="42">
        <v>107.58241713396998</v>
      </c>
      <c r="C32" s="43">
        <v>0.24798271762341006</v>
      </c>
      <c r="D32" s="41">
        <f t="shared" si="2"/>
        <v>26.678580169377192</v>
      </c>
    </row>
    <row r="33" spans="1:4" x14ac:dyDescent="0.2">
      <c r="A33" t="s">
        <v>15</v>
      </c>
      <c r="B33" s="44">
        <v>2047.9388799999999</v>
      </c>
      <c r="C33" s="44">
        <v>3.5999999999999999E-3</v>
      </c>
      <c r="D33" s="41">
        <f t="shared" si="2"/>
        <v>7.3725799679999993</v>
      </c>
    </row>
    <row r="34" spans="1:4" x14ac:dyDescent="0.2">
      <c r="A34" t="s">
        <v>15</v>
      </c>
      <c r="B34" s="44">
        <v>15.722569999999999</v>
      </c>
      <c r="C34" s="44">
        <v>3.5900000000000001E-2</v>
      </c>
      <c r="D34" s="41">
        <f t="shared" si="2"/>
        <v>0.56444026299999994</v>
      </c>
    </row>
    <row r="35" spans="1:4" x14ac:dyDescent="0.2">
      <c r="A35" t="s">
        <v>15</v>
      </c>
      <c r="B35" s="44">
        <v>5.3868999999999998</v>
      </c>
      <c r="C35" s="44">
        <v>0.1169</v>
      </c>
      <c r="D35" s="41">
        <f t="shared" si="2"/>
        <v>0.62972861000000002</v>
      </c>
    </row>
    <row r="36" spans="1:4" x14ac:dyDescent="0.2">
      <c r="A36" t="s">
        <v>15</v>
      </c>
      <c r="B36" s="44">
        <v>0.62053000000000003</v>
      </c>
      <c r="C36" s="44">
        <v>0.15559999999999999</v>
      </c>
      <c r="D36" s="41">
        <f t="shared" si="2"/>
        <v>9.6554467999999991E-2</v>
      </c>
    </row>
    <row r="37" spans="1:4" x14ac:dyDescent="0.2">
      <c r="A37" t="s">
        <v>15</v>
      </c>
      <c r="B37" s="44">
        <v>1.4838699999999998</v>
      </c>
      <c r="C37" s="44">
        <v>0.1489</v>
      </c>
      <c r="D37" s="41">
        <f t="shared" si="2"/>
        <v>0.22094824299999999</v>
      </c>
    </row>
    <row r="38" spans="1:4" x14ac:dyDescent="0.2">
      <c r="A38" t="s">
        <v>15</v>
      </c>
      <c r="B38" s="44">
        <v>0.72360999999999998</v>
      </c>
      <c r="C38" s="44">
        <v>0.15029999999999999</v>
      </c>
      <c r="D38" s="41">
        <f t="shared" si="2"/>
        <v>0.10875858299999999</v>
      </c>
    </row>
    <row r="39" spans="1:4" x14ac:dyDescent="0.2">
      <c r="A39" t="s">
        <v>15</v>
      </c>
      <c r="B39" s="44">
        <v>2.0473399999999997</v>
      </c>
      <c r="C39" s="44">
        <v>0.1686</v>
      </c>
      <c r="D39" s="41">
        <f t="shared" si="2"/>
        <v>0.34518152399999996</v>
      </c>
    </row>
    <row r="40" spans="1:4" x14ac:dyDescent="0.2">
      <c r="A40" t="s">
        <v>15</v>
      </c>
      <c r="B40" s="44">
        <v>2.0386600000000001</v>
      </c>
      <c r="C40" s="44">
        <v>0.17480000000000001</v>
      </c>
      <c r="D40" s="41">
        <f t="shared" si="2"/>
        <v>0.35635776800000002</v>
      </c>
    </row>
    <row r="41" spans="1:4" x14ac:dyDescent="0.2">
      <c r="A41" t="s">
        <v>15</v>
      </c>
      <c r="B41" s="44">
        <v>0.26399</v>
      </c>
      <c r="C41" s="44">
        <v>0.19539999999999999</v>
      </c>
      <c r="D41" s="41">
        <f t="shared" si="2"/>
        <v>5.1583645999999997E-2</v>
      </c>
    </row>
    <row r="42" spans="1:4" x14ac:dyDescent="0.2">
      <c r="A42" t="s">
        <v>15</v>
      </c>
      <c r="B42" s="45">
        <v>0.25879000000000002</v>
      </c>
      <c r="C42" s="42">
        <v>0.20319999999999999</v>
      </c>
      <c r="D42" s="41">
        <f t="shared" si="2"/>
        <v>5.2586128000000003E-2</v>
      </c>
    </row>
    <row r="43" spans="1:4" x14ac:dyDescent="0.2">
      <c r="A43" t="s">
        <v>16</v>
      </c>
      <c r="B43" s="44">
        <v>68.2623752083895</v>
      </c>
      <c r="C43" s="44">
        <v>1.41872952326595E-2</v>
      </c>
      <c r="D43" s="41">
        <f t="shared" si="2"/>
        <v>0.96845847036399835</v>
      </c>
    </row>
    <row r="44" spans="1:4" x14ac:dyDescent="0.2">
      <c r="A44" t="s">
        <v>16</v>
      </c>
      <c r="B44" s="44">
        <v>22.8608869762142</v>
      </c>
      <c r="C44" s="44">
        <v>3.4344013585574602E-2</v>
      </c>
      <c r="D44" s="41">
        <f t="shared" si="2"/>
        <v>0.78513461288938602</v>
      </c>
    </row>
    <row r="45" spans="1:4" x14ac:dyDescent="0.2">
      <c r="A45" t="s">
        <v>16</v>
      </c>
      <c r="B45" s="44">
        <v>43.152084429120997</v>
      </c>
      <c r="C45" s="44">
        <v>6.5206073851055799E-2</v>
      </c>
      <c r="D45" s="41">
        <f t="shared" si="2"/>
        <v>2.8137780041122586</v>
      </c>
    </row>
    <row r="46" spans="1:4" x14ac:dyDescent="0.2">
      <c r="A46" t="s">
        <v>16</v>
      </c>
      <c r="B46" s="44">
        <v>5.1073527320285601</v>
      </c>
      <c r="C46" s="44">
        <v>0.13977618962121499</v>
      </c>
      <c r="D46" s="41">
        <f t="shared" si="2"/>
        <v>0.7138863039344544</v>
      </c>
    </row>
    <row r="47" spans="1:4" x14ac:dyDescent="0.2">
      <c r="A47" t="s">
        <v>16</v>
      </c>
      <c r="B47" s="44">
        <v>2.0991592375365902</v>
      </c>
      <c r="C47" s="44">
        <v>0.17066347996036602</v>
      </c>
      <c r="D47" s="41">
        <f t="shared" si="2"/>
        <v>0.35824982046894305</v>
      </c>
    </row>
    <row r="48" spans="1:4" x14ac:dyDescent="0.2">
      <c r="A48" t="s">
        <v>16</v>
      </c>
      <c r="B48" s="44">
        <v>0.28564079645331097</v>
      </c>
      <c r="C48" s="44">
        <v>0.178041167573294</v>
      </c>
      <c r="D48" s="41">
        <f t="shared" si="2"/>
        <v>5.0855820907113103E-2</v>
      </c>
    </row>
    <row r="49" spans="1:4" x14ac:dyDescent="0.2">
      <c r="A49" t="s">
        <v>16</v>
      </c>
      <c r="B49" s="44">
        <v>0.60331240303858802</v>
      </c>
      <c r="C49" s="44">
        <v>0.20041548966759801</v>
      </c>
      <c r="D49" s="41">
        <f t="shared" si="2"/>
        <v>0.12091315067751386</v>
      </c>
    </row>
    <row r="50" spans="1:4" x14ac:dyDescent="0.2">
      <c r="A50" t="s">
        <v>16</v>
      </c>
      <c r="B50" s="44">
        <v>0.79657168090361297</v>
      </c>
      <c r="C50" s="44">
        <v>0.217773239962086</v>
      </c>
      <c r="D50" s="41">
        <f t="shared" si="2"/>
        <v>0.1734719958124247</v>
      </c>
    </row>
    <row r="51" spans="1:4" x14ac:dyDescent="0.2">
      <c r="A51" t="s">
        <v>16</v>
      </c>
      <c r="B51" s="44">
        <v>4.2648823564788899E-4</v>
      </c>
      <c r="C51" s="44">
        <v>0</v>
      </c>
      <c r="D51" s="41">
        <f t="shared" si="2"/>
        <v>0</v>
      </c>
    </row>
    <row r="52" spans="1:4" x14ac:dyDescent="0.2">
      <c r="A52" t="s">
        <v>16</v>
      </c>
      <c r="B52" s="45">
        <v>0</v>
      </c>
      <c r="C52" s="45">
        <v>0</v>
      </c>
      <c r="D52" s="41">
        <f t="shared" si="2"/>
        <v>0</v>
      </c>
    </row>
    <row r="53" spans="1:4" x14ac:dyDescent="0.2">
      <c r="A53" t="s">
        <v>17</v>
      </c>
      <c r="B53" s="39">
        <v>11.1693629280393</v>
      </c>
      <c r="C53" s="44">
        <v>9.4651162791000009E-3</v>
      </c>
      <c r="D53" s="41">
        <f t="shared" si="2"/>
        <v>0.10571931887736083</v>
      </c>
    </row>
    <row r="54" spans="1:4" x14ac:dyDescent="0.2">
      <c r="A54" t="s">
        <v>17</v>
      </c>
      <c r="B54" s="39">
        <v>3.72149647118645</v>
      </c>
      <c r="C54" s="44">
        <v>5.3071957007000001E-2</v>
      </c>
      <c r="D54" s="41">
        <f t="shared" si="2"/>
        <v>0.1975071007205095</v>
      </c>
    </row>
    <row r="55" spans="1:4" x14ac:dyDescent="0.2">
      <c r="A55" t="s">
        <v>17</v>
      </c>
      <c r="B55" s="39">
        <v>1.00731854022034</v>
      </c>
      <c r="C55" s="44">
        <v>9.7867178114999995E-2</v>
      </c>
      <c r="D55" s="41">
        <f t="shared" si="2"/>
        <v>9.8583422994285796E-2</v>
      </c>
    </row>
    <row r="56" spans="1:4" x14ac:dyDescent="0.2">
      <c r="A56" t="s">
        <v>17</v>
      </c>
      <c r="B56" s="39">
        <v>0.15899602842234101</v>
      </c>
      <c r="C56" s="44">
        <v>0.11473517209</v>
      </c>
      <c r="D56" s="41">
        <f t="shared" si="2"/>
        <v>1.8242436682663826E-2</v>
      </c>
    </row>
    <row r="57" spans="1:4" x14ac:dyDescent="0.2">
      <c r="A57" t="s">
        <v>17</v>
      </c>
      <c r="B57" s="39">
        <v>8.1391011560696599E-2</v>
      </c>
      <c r="C57" s="44">
        <v>0.11640116020000001</v>
      </c>
      <c r="D57" s="41">
        <f t="shared" si="2"/>
        <v>9.4740081755166974E-3</v>
      </c>
    </row>
    <row r="58" spans="1:4" x14ac:dyDescent="0.2">
      <c r="A58" t="s">
        <v>17</v>
      </c>
      <c r="B58" s="39">
        <v>1.7540809673025601E-2</v>
      </c>
      <c r="C58" s="44">
        <v>0.1167866005</v>
      </c>
      <c r="D58" s="41">
        <f t="shared" si="2"/>
        <v>2.0485315317301765E-3</v>
      </c>
    </row>
    <row r="59" spans="1:4" x14ac:dyDescent="0.2">
      <c r="A59" t="s">
        <v>17</v>
      </c>
      <c r="B59" s="39">
        <v>7.6422493340126199E-3</v>
      </c>
      <c r="C59" s="44">
        <v>0.1158</v>
      </c>
      <c r="D59" s="41">
        <f t="shared" si="2"/>
        <v>8.849724728786614E-4</v>
      </c>
    </row>
    <row r="60" spans="1:4" x14ac:dyDescent="0.2">
      <c r="A60" t="s">
        <v>17</v>
      </c>
      <c r="B60" s="39">
        <v>0</v>
      </c>
      <c r="C60" s="44">
        <v>0</v>
      </c>
      <c r="D60" s="41">
        <f t="shared" si="2"/>
        <v>0</v>
      </c>
    </row>
    <row r="61" spans="1:4" x14ac:dyDescent="0.2">
      <c r="A61" t="s">
        <v>17</v>
      </c>
      <c r="B61" s="39">
        <v>0</v>
      </c>
      <c r="C61" s="44">
        <v>0</v>
      </c>
      <c r="D61" s="41">
        <f t="shared" si="2"/>
        <v>0</v>
      </c>
    </row>
    <row r="62" spans="1:4" x14ac:dyDescent="0.2">
      <c r="A62" t="s">
        <v>17</v>
      </c>
      <c r="B62" s="39">
        <v>0</v>
      </c>
      <c r="C62" s="44">
        <v>0</v>
      </c>
      <c r="D62" s="41">
        <f t="shared" si="2"/>
        <v>0</v>
      </c>
    </row>
    <row r="63" spans="1:4" x14ac:dyDescent="0.2">
      <c r="A63" t="s">
        <v>18</v>
      </c>
      <c r="B63">
        <v>2127.3704481364289</v>
      </c>
      <c r="C63">
        <v>3.9705154091243004E-3</v>
      </c>
      <c r="D63" s="41">
        <f>C63*B63</f>
        <v>8.4467571452413583</v>
      </c>
    </row>
    <row r="64" spans="1:4" x14ac:dyDescent="0.2">
      <c r="A64" t="s">
        <v>18</v>
      </c>
      <c r="B64">
        <v>112.08725193172967</v>
      </c>
      <c r="C64">
        <v>8.0710673146966519E-2</v>
      </c>
      <c r="D64" s="41">
        <f t="shared" ref="D64:D72" si="3">C64*B64</f>
        <v>9.0466375546035245</v>
      </c>
    </row>
    <row r="65" spans="1:4" x14ac:dyDescent="0.2">
      <c r="A65" t="s">
        <v>18</v>
      </c>
      <c r="B65">
        <v>549.25482032034142</v>
      </c>
      <c r="C65">
        <v>0.13260524775269683</v>
      </c>
      <c r="D65" s="41">
        <f t="shared" si="3"/>
        <v>72.834071527941859</v>
      </c>
    </row>
    <row r="66" spans="1:4" x14ac:dyDescent="0.2">
      <c r="A66" t="s">
        <v>18</v>
      </c>
      <c r="B66">
        <v>215.24978565895091</v>
      </c>
      <c r="C66">
        <v>0.15620739190992064</v>
      </c>
      <c r="D66" s="41">
        <f t="shared" si="3"/>
        <v>33.623607626954161</v>
      </c>
    </row>
    <row r="67" spans="1:4" x14ac:dyDescent="0.2">
      <c r="A67" t="s">
        <v>18</v>
      </c>
      <c r="B67">
        <v>291.88273659103027</v>
      </c>
      <c r="C67">
        <v>0.17221647333546741</v>
      </c>
      <c r="D67" s="41">
        <f t="shared" si="3"/>
        <v>50.267015523212422</v>
      </c>
    </row>
    <row r="68" spans="1:4" x14ac:dyDescent="0.2">
      <c r="A68" t="s">
        <v>18</v>
      </c>
      <c r="B68">
        <v>145.82183315832634</v>
      </c>
      <c r="C68">
        <v>0.19029143256871595</v>
      </c>
      <c r="D68" s="41">
        <f t="shared" si="3"/>
        <v>27.748645531494205</v>
      </c>
    </row>
    <row r="69" spans="1:4" x14ac:dyDescent="0.2">
      <c r="A69" t="s">
        <v>18</v>
      </c>
      <c r="B69">
        <v>515.4009844704226</v>
      </c>
      <c r="C69">
        <v>0.2148401580006265</v>
      </c>
      <c r="D69" s="41">
        <f t="shared" si="3"/>
        <v>110.72882893730404</v>
      </c>
    </row>
    <row r="70" spans="1:4" x14ac:dyDescent="0.2">
      <c r="A70" t="s">
        <v>18</v>
      </c>
      <c r="B70">
        <v>349.43543269790365</v>
      </c>
      <c r="C70">
        <v>0.22104320989483556</v>
      </c>
      <c r="D70" s="41">
        <f t="shared" si="3"/>
        <v>77.240329694535404</v>
      </c>
    </row>
    <row r="71" spans="1:4" x14ac:dyDescent="0.2">
      <c r="A71" t="s">
        <v>18</v>
      </c>
      <c r="B71">
        <v>68.80610717324565</v>
      </c>
      <c r="C71">
        <v>0.23959791565582378</v>
      </c>
      <c r="D71" s="41">
        <f t="shared" si="3"/>
        <v>16.485799863100883</v>
      </c>
    </row>
    <row r="72" spans="1:4" x14ac:dyDescent="0.2">
      <c r="A72" t="s">
        <v>18</v>
      </c>
      <c r="B72">
        <v>107.84120713396999</v>
      </c>
      <c r="C72">
        <v>0.24787525110108743</v>
      </c>
      <c r="D72" s="41">
        <f t="shared" si="3"/>
        <v>26.731166297377193</v>
      </c>
    </row>
  </sheetData>
  <mergeCells count="5">
    <mergeCell ref="B16:C16"/>
    <mergeCell ref="D16:E16"/>
    <mergeCell ref="F16:G16"/>
    <mergeCell ref="H16:I16"/>
    <mergeCell ref="J16:K16"/>
  </mergeCells>
  <phoneticPr fontId="6"/>
  <printOptions horizontalCentered="1"/>
  <pageMargins left="0.6692913385826772" right="0.47244094488188981" top="0.47244094488188981" bottom="0.45" header="0.51181102362204722" footer="0.23"/>
  <pageSetup paperSize="9" scale="83" orientation="portrait" horizontalDpi="300" verticalDpi="300" r:id="rId1"/>
  <headerFooter alignWithMargins="0">
    <oddFooter>Seite &amp;P&amp;R&amp;Z&amp;F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</dc:creator>
  <cp:lastModifiedBy>Berges, Benoit</cp:lastModifiedBy>
  <cp:lastPrinted>2007-03-21T08:19:51Z</cp:lastPrinted>
  <dcterms:created xsi:type="dcterms:W3CDTF">1997-03-13T17:27:02Z</dcterms:created>
  <dcterms:modified xsi:type="dcterms:W3CDTF">2021-03-18T15:49:48Z</dcterms:modified>
</cp:coreProperties>
</file>